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hidePivotFieldList="1" defaultThemeVersion="124226"/>
  <xr:revisionPtr revIDLastSave="0" documentId="13_ncr:1_{CBB67FB3-0723-441E-80DF-9904E99FB10D}" xr6:coauthVersionLast="47" xr6:coauthVersionMax="47" xr10:uidLastSave="{00000000-0000-0000-0000-000000000000}"/>
  <bookViews>
    <workbookView xWindow="-110" yWindow="-16310" windowWidth="29020" windowHeight="16420" tabRatio="698" xr2:uid="{00000000-000D-0000-FFFF-FFFF00000000}"/>
  </bookViews>
  <sheets>
    <sheet name="表紙" sheetId="35" r:id="rId1"/>
    <sheet name="注意事項" sheetId="36" r:id="rId2"/>
    <sheet name="目次" sheetId="37" r:id="rId3"/>
    <sheet name="神戸市東灘区" sheetId="38" r:id="rId4"/>
    <sheet name="神戸市灘区" sheetId="39" r:id="rId5"/>
    <sheet name="神戸市中央区" sheetId="40" r:id="rId6"/>
    <sheet name="神戸市兵庫区" sheetId="41" r:id="rId7"/>
    <sheet name="神戸市北区" sheetId="42" r:id="rId8"/>
    <sheet name="神戸市長田区" sheetId="43" r:id="rId9"/>
    <sheet name="神戸市須磨区" sheetId="44" r:id="rId10"/>
    <sheet name="神戸市垂水区" sheetId="45" r:id="rId11"/>
    <sheet name="神戸市西区" sheetId="46" r:id="rId12"/>
    <sheet name="姫路市" sheetId="47" r:id="rId13"/>
    <sheet name="尼崎市" sheetId="48" r:id="rId14"/>
    <sheet name="西宮市" sheetId="49" r:id="rId15"/>
    <sheet name="明石市" sheetId="69" r:id="rId16"/>
    <sheet name="芦屋" sheetId="51" r:id="rId17"/>
    <sheet name="宝塚" sheetId="53" r:id="rId18"/>
    <sheet name="伊丹" sheetId="52" r:id="rId19"/>
    <sheet name="加古川" sheetId="54" r:id="rId20"/>
    <sheet name="加東" sheetId="55" r:id="rId21"/>
    <sheet name="中播磨" sheetId="56" r:id="rId22"/>
    <sheet name="龍野" sheetId="57" r:id="rId23"/>
    <sheet name="赤穂" sheetId="58" r:id="rId24"/>
    <sheet name="豊岡" sheetId="59" r:id="rId25"/>
    <sheet name="朝来" sheetId="60" r:id="rId26"/>
    <sheet name="丹波" sheetId="61" r:id="rId27"/>
    <sheet name="洲本" sheetId="62" r:id="rId28"/>
    <sheet name="開設者別" sheetId="70" r:id="rId29"/>
    <sheet name="保健所別" sheetId="71" r:id="rId30"/>
    <sheet name="Sheet1" sheetId="72" r:id="rId31"/>
  </sheets>
  <definedNames>
    <definedName name="_xlnm._FilterDatabase" localSheetId="16" hidden="1">芦屋!$A$1:$Q$7</definedName>
    <definedName name="_xlnm._FilterDatabase" localSheetId="18" hidden="1">伊丹!$A$1:$Q$22</definedName>
    <definedName name="_xlnm._FilterDatabase" localSheetId="19" hidden="1">加古川!$A$1:$Q$20</definedName>
    <definedName name="_xlnm._FilterDatabase" localSheetId="20" hidden="1">加東!$A$1:$T$22</definedName>
    <definedName name="_xlnm._FilterDatabase" localSheetId="27" hidden="1">洲本!$A$1:$Q$15</definedName>
    <definedName name="_xlnm._FilterDatabase" localSheetId="9" hidden="1">神戸市須磨区!$A$1:$Q$10</definedName>
    <definedName name="_xlnm._FilterDatabase" localSheetId="10" hidden="1">神戸市垂水区!$A$1:$Q$9</definedName>
    <definedName name="_xlnm._FilterDatabase" localSheetId="11" hidden="1">神戸市西区!$A$1:$Q$18</definedName>
    <definedName name="_xlnm._FilterDatabase" localSheetId="5" hidden="1">神戸市中央区!$A$1:$Q$21</definedName>
    <definedName name="_xlnm._FilterDatabase" localSheetId="8" hidden="1">神戸市長田区!$A$1:$Q$11</definedName>
    <definedName name="_xlnm._FilterDatabase" localSheetId="4" hidden="1">神戸市灘区!$A$1:$Q$12</definedName>
    <definedName name="_xlnm._FilterDatabase" localSheetId="6" hidden="1">神戸市兵庫区!$A$1:$Q$13</definedName>
    <definedName name="_xlnm._FilterDatabase" localSheetId="7" hidden="1">神戸市北区!$A$1:$Q$23</definedName>
    <definedName name="_xlnm._FilterDatabase" localSheetId="14" hidden="1">西宮市!$A$1:$T$24</definedName>
    <definedName name="_xlnm._FilterDatabase" localSheetId="23" hidden="1">赤穂!$A$1:$T$12</definedName>
    <definedName name="_xlnm._FilterDatabase" localSheetId="26" hidden="1">丹波!$A$1:$Q$10</definedName>
    <definedName name="_xlnm._FilterDatabase" localSheetId="21" hidden="1">中播磨!$A$1:$Q$6</definedName>
    <definedName name="_xlnm._FilterDatabase" localSheetId="1" hidden="1">注意事項!#REF!</definedName>
    <definedName name="_xlnm._FilterDatabase" localSheetId="25" hidden="1">朝来!$A$1:$Q$7</definedName>
    <definedName name="_xlnm._FilterDatabase" localSheetId="13" hidden="1">尼崎市!$A$1:$T$27</definedName>
    <definedName name="_xlnm._FilterDatabase" localSheetId="12" hidden="1">姫路市!$A$1:$T$37</definedName>
    <definedName name="_xlnm._FilterDatabase" localSheetId="17" hidden="1">宝塚!$A$1:$T$20</definedName>
    <definedName name="_xlnm._FilterDatabase" localSheetId="24" hidden="1">豊岡!$A$1:$T$10</definedName>
    <definedName name="_xlnm._FilterDatabase" localSheetId="15" hidden="1">明石市!$A$1:$Q$25</definedName>
    <definedName name="_xlnm._FilterDatabase" localSheetId="22" hidden="1">龍野!$A$1:$Q$15</definedName>
    <definedName name="_xlnm.Print_Area" localSheetId="16">芦屋!$A$1:$T$7</definedName>
    <definedName name="_xlnm.Print_Area" localSheetId="18">伊丹!$A$1:$T$22</definedName>
    <definedName name="_xlnm.Print_Area" localSheetId="19">加古川!$A$1:$T$22</definedName>
    <definedName name="_xlnm.Print_Area" localSheetId="20">加東!$A$1:$T$25</definedName>
    <definedName name="_xlnm.Print_Area" localSheetId="27">洲本!$A$1:$T$15</definedName>
    <definedName name="_xlnm.Print_Area" localSheetId="9">神戸市須磨区!$A$1:$T$13</definedName>
    <definedName name="_xlnm.Print_Area" localSheetId="10">神戸市垂水区!$A$1:$T$10</definedName>
    <definedName name="_xlnm.Print_Area" localSheetId="11">神戸市西区!$A$1:$T$21</definedName>
    <definedName name="_xlnm.Print_Area" localSheetId="5">神戸市中央区!$A$1:$T$28</definedName>
    <definedName name="_xlnm.Print_Area" localSheetId="8">神戸市長田区!$A$1:$T$13</definedName>
    <definedName name="_xlnm.Print_Area" localSheetId="3">神戸市東灘区!$A$1:$T$11</definedName>
    <definedName name="_xlnm.Print_Area" localSheetId="4">神戸市灘区!$A$1:$T$12</definedName>
    <definedName name="_xlnm.Print_Area" localSheetId="6">神戸市兵庫区!$A$1:$T$13</definedName>
    <definedName name="_xlnm.Print_Area" localSheetId="7">神戸市北区!$A$1:$T$24</definedName>
    <definedName name="_xlnm.Print_Area" localSheetId="14">西宮市!$A$1:$T$28</definedName>
    <definedName name="_xlnm.Print_Area" localSheetId="23">赤穂!$A$1:$T$12</definedName>
    <definedName name="_xlnm.Print_Area" localSheetId="26">丹波!$A$1:$T$11</definedName>
    <definedName name="_xlnm.Print_Area" localSheetId="21">中播磨!$A$1:$T$6</definedName>
    <definedName name="_xlnm.Print_Area" localSheetId="1">注意事項!$A$1:$P$39</definedName>
    <definedName name="_xlnm.Print_Area" localSheetId="25">朝来!$A$1:$T$8</definedName>
    <definedName name="_xlnm.Print_Area" localSheetId="13">尼崎市!$A$1:$T$28</definedName>
    <definedName name="_xlnm.Print_Area" localSheetId="12">姫路市!$A$1:$T$37</definedName>
    <definedName name="_xlnm.Print_Area" localSheetId="0">表紙!$A$1:$A$9</definedName>
    <definedName name="_xlnm.Print_Area" localSheetId="17">宝塚!$A$1:$T$21</definedName>
    <definedName name="_xlnm.Print_Area" localSheetId="24">豊岡!$A$1:$T$10</definedName>
    <definedName name="_xlnm.Print_Area" localSheetId="15">明石市!$A$1:$T$25</definedName>
    <definedName name="_xlnm.Print_Area" localSheetId="2">目次!$A$1:$K$27</definedName>
    <definedName name="_xlnm.Print_Area" localSheetId="22">龍野!$A$1:$T$16</definedName>
    <definedName name="_xlnm.Print_Titles" localSheetId="18">伊丹!$1:$4</definedName>
    <definedName name="_xlnm.Print_Titles" localSheetId="19">加古川!$1:$4</definedName>
    <definedName name="_xlnm.Print_Titles" localSheetId="20">加東!$1:$4</definedName>
    <definedName name="_xlnm.Print_Titles" localSheetId="11">神戸市西区!$1:$4</definedName>
    <definedName name="_xlnm.Print_Titles" localSheetId="5">神戸市中央区!$1:$4</definedName>
    <definedName name="_xlnm.Print_Titles" localSheetId="7">神戸市北区!$1:$4</definedName>
    <definedName name="_xlnm.Print_Titles" localSheetId="14">西宮市!$1:$4</definedName>
    <definedName name="_xlnm.Print_Titles" localSheetId="13">尼崎市!$1:$4</definedName>
    <definedName name="_xlnm.Print_Titles" localSheetId="12">姫路市!$1:$4</definedName>
    <definedName name="_xlnm.Print_Titles" localSheetId="17">宝塚!$1:$4</definedName>
    <definedName name="_xlnm.Print_Titles" localSheetId="15">明石市!$1:$2</definedName>
    <definedName name="_xlnm.Print_Titles" localSheetId="22">龍野!$1:$4</definedName>
    <definedName name="Z_082CCADA_5674_4BD2_AE1F_4B9864F4405E_.wvu.FilterData" localSheetId="11" hidden="1">神戸市西区!$A$1:$Q$18</definedName>
    <definedName name="Z_0A189AAE_85E8_406A_A2C5_8E616FC3AC44_.wvu.FilterData" localSheetId="19" hidden="1">加古川!$A$1:$Q$20</definedName>
    <definedName name="Z_0ADB6F97_66F3_4D32_9F50_D7399AFB2370_.wvu.FilterData" localSheetId="14" hidden="1">西宮市!$A$1:$T$24</definedName>
    <definedName name="Z_0ADB6F97_66F3_4D32_9F50_D7399AFB2370_.wvu.FilterData" localSheetId="13" hidden="1">尼崎市!$A$1:$T$27</definedName>
    <definedName name="Z_0ADB6F97_66F3_4D32_9F50_D7399AFB2370_.wvu.FilterData" localSheetId="12" hidden="1">姫路市!$A$1:$Q$34</definedName>
    <definedName name="Z_108A73EF_D08F_4488_842F_D3E0FD11A6A0_.wvu.FilterData" localSheetId="14" hidden="1">西宮市!$A$1:$T$24</definedName>
    <definedName name="Z_1764780C_A464_403D_B248_D972D1646E49_.wvu.FilterData" localSheetId="16" hidden="1">芦屋!$A$1:$Q$7</definedName>
    <definedName name="Z_1764780C_A464_403D_B248_D972D1646E49_.wvu.FilterData" localSheetId="18" hidden="1">伊丹!$A$1:$Q$22</definedName>
    <definedName name="Z_1764780C_A464_403D_B248_D972D1646E49_.wvu.FilterData" localSheetId="19" hidden="1">加古川!$A$1:$Q$20</definedName>
    <definedName name="Z_1764780C_A464_403D_B248_D972D1646E49_.wvu.FilterData" localSheetId="20" hidden="1">加東!$A$1:$T$22</definedName>
    <definedName name="Z_1764780C_A464_403D_B248_D972D1646E49_.wvu.FilterData" localSheetId="27" hidden="1">洲本!$A$1:$Q$15</definedName>
    <definedName name="Z_1764780C_A464_403D_B248_D972D1646E49_.wvu.FilterData" localSheetId="9" hidden="1">神戸市須磨区!$A$1:$Q$10</definedName>
    <definedName name="Z_1764780C_A464_403D_B248_D972D1646E49_.wvu.FilterData" localSheetId="10" hidden="1">神戸市垂水区!$A$1:$Q$9</definedName>
    <definedName name="Z_1764780C_A464_403D_B248_D972D1646E49_.wvu.FilterData" localSheetId="11" hidden="1">神戸市西区!$A$1:$Q$18</definedName>
    <definedName name="Z_1764780C_A464_403D_B248_D972D1646E49_.wvu.FilterData" localSheetId="5" hidden="1">神戸市中央区!$A$1:$Q$21</definedName>
    <definedName name="Z_1764780C_A464_403D_B248_D972D1646E49_.wvu.FilterData" localSheetId="8" hidden="1">神戸市長田区!$A$1:$Q$11</definedName>
    <definedName name="Z_1764780C_A464_403D_B248_D972D1646E49_.wvu.FilterData" localSheetId="4" hidden="1">神戸市灘区!$A$1:$Q$12</definedName>
    <definedName name="Z_1764780C_A464_403D_B248_D972D1646E49_.wvu.FilterData" localSheetId="6" hidden="1">神戸市兵庫区!$A$1:$Q$13</definedName>
    <definedName name="Z_1764780C_A464_403D_B248_D972D1646E49_.wvu.FilterData" localSheetId="7" hidden="1">神戸市北区!$A$1:$Q$23</definedName>
    <definedName name="Z_1764780C_A464_403D_B248_D972D1646E49_.wvu.FilterData" localSheetId="14" hidden="1">西宮市!$A$1:$T$24</definedName>
    <definedName name="Z_1764780C_A464_403D_B248_D972D1646E49_.wvu.FilterData" localSheetId="23" hidden="1">赤穂!$A$1:$T$12</definedName>
    <definedName name="Z_1764780C_A464_403D_B248_D972D1646E49_.wvu.FilterData" localSheetId="26" hidden="1">丹波!$A$1:$Q$10</definedName>
    <definedName name="Z_1764780C_A464_403D_B248_D972D1646E49_.wvu.FilterData" localSheetId="21" hidden="1">中播磨!$A$1:$Q$6</definedName>
    <definedName name="Z_1764780C_A464_403D_B248_D972D1646E49_.wvu.FilterData" localSheetId="25" hidden="1">朝来!$A$1:$Q$7</definedName>
    <definedName name="Z_1764780C_A464_403D_B248_D972D1646E49_.wvu.FilterData" localSheetId="13" hidden="1">尼崎市!$A$1:$T$27</definedName>
    <definedName name="Z_1764780C_A464_403D_B248_D972D1646E49_.wvu.FilterData" localSheetId="12" hidden="1">姫路市!$A$1:$T$37</definedName>
    <definedName name="Z_1764780C_A464_403D_B248_D972D1646E49_.wvu.FilterData" localSheetId="17" hidden="1">宝塚!$A$1:$T$20</definedName>
    <definedName name="Z_1764780C_A464_403D_B248_D972D1646E49_.wvu.FilterData" localSheetId="24" hidden="1">豊岡!$A$1:$T$10</definedName>
    <definedName name="Z_1764780C_A464_403D_B248_D972D1646E49_.wvu.FilterData" localSheetId="15" hidden="1">明石市!$A$1:$Q$25</definedName>
    <definedName name="Z_1764780C_A464_403D_B248_D972D1646E49_.wvu.FilterData" localSheetId="22" hidden="1">龍野!$A$1:$Q$15</definedName>
    <definedName name="Z_1764780C_A464_403D_B248_D972D1646E49_.wvu.PrintArea" localSheetId="16" hidden="1">芦屋!$A$1:$T$8</definedName>
    <definedName name="Z_1764780C_A464_403D_B248_D972D1646E49_.wvu.PrintArea" localSheetId="18" hidden="1">伊丹!$A$1:$T$23</definedName>
    <definedName name="Z_1764780C_A464_403D_B248_D972D1646E49_.wvu.PrintArea" localSheetId="19" hidden="1">加古川!$A$1:$T$23</definedName>
    <definedName name="Z_1764780C_A464_403D_B248_D972D1646E49_.wvu.PrintArea" localSheetId="20" hidden="1">加東!$A$1:$T$26</definedName>
    <definedName name="Z_1764780C_A464_403D_B248_D972D1646E49_.wvu.PrintArea" localSheetId="27" hidden="1">洲本!$A$1:$T$16</definedName>
    <definedName name="Z_1764780C_A464_403D_B248_D972D1646E49_.wvu.PrintArea" localSheetId="9" hidden="1">神戸市須磨区!$A$1:$T$14</definedName>
    <definedName name="Z_1764780C_A464_403D_B248_D972D1646E49_.wvu.PrintArea" localSheetId="10" hidden="1">神戸市垂水区!$A$1:$T$10</definedName>
    <definedName name="Z_1764780C_A464_403D_B248_D972D1646E49_.wvu.PrintArea" localSheetId="11" hidden="1">神戸市西区!$A$1:$T$22</definedName>
    <definedName name="Z_1764780C_A464_403D_B248_D972D1646E49_.wvu.PrintArea" localSheetId="5" hidden="1">神戸市中央区!$A$1:$T$29</definedName>
    <definedName name="Z_1764780C_A464_403D_B248_D972D1646E49_.wvu.PrintArea" localSheetId="8" hidden="1">神戸市長田区!$A$1:$T$14</definedName>
    <definedName name="Z_1764780C_A464_403D_B248_D972D1646E49_.wvu.PrintArea" localSheetId="3" hidden="1">神戸市東灘区!$A$1:$T$12</definedName>
    <definedName name="Z_1764780C_A464_403D_B248_D972D1646E49_.wvu.PrintArea" localSheetId="4" hidden="1">神戸市灘区!$A$1:$T$13</definedName>
    <definedName name="Z_1764780C_A464_403D_B248_D972D1646E49_.wvu.PrintArea" localSheetId="6" hidden="1">神戸市兵庫区!$A$1:$T$14</definedName>
    <definedName name="Z_1764780C_A464_403D_B248_D972D1646E49_.wvu.PrintArea" localSheetId="7" hidden="1">神戸市北区!$A$1:$R$25</definedName>
    <definedName name="Z_1764780C_A464_403D_B248_D972D1646E49_.wvu.PrintArea" localSheetId="14" hidden="1">西宮市!$A$1:$T$29</definedName>
    <definedName name="Z_1764780C_A464_403D_B248_D972D1646E49_.wvu.PrintArea" localSheetId="23" hidden="1">赤穂!$A$1:$T$13</definedName>
    <definedName name="Z_1764780C_A464_403D_B248_D972D1646E49_.wvu.PrintArea" localSheetId="26" hidden="1">丹波!$A$1:$T$12</definedName>
    <definedName name="Z_1764780C_A464_403D_B248_D972D1646E49_.wvu.PrintArea" localSheetId="21" hidden="1">中播磨!$A$1:$T$7</definedName>
    <definedName name="Z_1764780C_A464_403D_B248_D972D1646E49_.wvu.PrintArea" localSheetId="25" hidden="1">朝来!$A$1:$T$9</definedName>
    <definedName name="Z_1764780C_A464_403D_B248_D972D1646E49_.wvu.PrintArea" localSheetId="13" hidden="1">尼崎市!$A$1:$T$29</definedName>
    <definedName name="Z_1764780C_A464_403D_B248_D972D1646E49_.wvu.PrintArea" localSheetId="12" hidden="1">姫路市!$A$1:$T$37</definedName>
    <definedName name="Z_1764780C_A464_403D_B248_D972D1646E49_.wvu.PrintArea" localSheetId="17" hidden="1">宝塚!$A$1:$T$22</definedName>
    <definedName name="Z_1764780C_A464_403D_B248_D972D1646E49_.wvu.PrintArea" localSheetId="24" hidden="1">豊岡!$A$1:$T$11</definedName>
    <definedName name="Z_1764780C_A464_403D_B248_D972D1646E49_.wvu.PrintArea" localSheetId="15" hidden="1">明石市!$A$1:$T$26</definedName>
    <definedName name="Z_1764780C_A464_403D_B248_D972D1646E49_.wvu.PrintArea" localSheetId="22" hidden="1">龍野!$A$1:$T$17</definedName>
    <definedName name="Z_1764780C_A464_403D_B248_D972D1646E49_.wvu.PrintTitles" localSheetId="5" hidden="1">神戸市中央区!$1:$4</definedName>
    <definedName name="Z_1764780C_A464_403D_B248_D972D1646E49_.wvu.PrintTitles" localSheetId="12" hidden="1">姫路市!$1:$4</definedName>
    <definedName name="Z_1764780C_A464_403D_B248_D972D1646E49_.wvu.PrintTitles" localSheetId="15" hidden="1">明石市!$1:$4</definedName>
    <definedName name="Z_1C7A050B_37B6_45A7_9C22_64A734F451AB_.wvu.FilterData" localSheetId="7" hidden="1">神戸市北区!$A$1:$Q$23</definedName>
    <definedName name="Z_1F14CEB1_4DA1_4E0B_A499_DB6F8BCF4FAB_.wvu.FilterData" localSheetId="12" hidden="1">姫路市!$A$1:$Q$34</definedName>
    <definedName name="Z_21056C27_4D97_483F_8D5D_B5E67ACF57F8_.wvu.FilterData" localSheetId="25" hidden="1">朝来!$A$1:$Q$7</definedName>
    <definedName name="Z_22D82BF2_79AE_4106_B47E_7F33971CEB78_.wvu.FilterData" localSheetId="24" hidden="1">豊岡!$A$1:$T$10</definedName>
    <definedName name="Z_274E7C4F_2E0C_44B1_B454_729E9D6F2D68_.wvu.FilterData" localSheetId="5" hidden="1">神戸市中央区!$A$1:$Q$21</definedName>
    <definedName name="Z_28C6A920_FF68_430F_9CFC_CFFF1448BFD3_.wvu.FilterData" localSheetId="19" hidden="1">加古川!$A$1:$Q$20</definedName>
    <definedName name="Z_2F4C46D2_BAB7_492E_AEEB_CA788C42C92A_.wvu.FilterData" localSheetId="16" hidden="1">芦屋!$A$1:$Q$7</definedName>
    <definedName name="Z_2F4C46D2_BAB7_492E_AEEB_CA788C42C92A_.wvu.FilterData" localSheetId="18" hidden="1">伊丹!$A$1:$Q$22</definedName>
    <definedName name="Z_2F4C46D2_BAB7_492E_AEEB_CA788C42C92A_.wvu.FilterData" localSheetId="19" hidden="1">加古川!$A$1:$Q$20</definedName>
    <definedName name="Z_2F4C46D2_BAB7_492E_AEEB_CA788C42C92A_.wvu.FilterData" localSheetId="9" hidden="1">神戸市須磨区!$A$1:$Q$10</definedName>
    <definedName name="Z_2F4C46D2_BAB7_492E_AEEB_CA788C42C92A_.wvu.FilterData" localSheetId="11" hidden="1">神戸市西区!$A$1:$Q$18</definedName>
    <definedName name="Z_2F4C46D2_BAB7_492E_AEEB_CA788C42C92A_.wvu.FilterData" localSheetId="5" hidden="1">神戸市中央区!$A$1:$Q$21</definedName>
    <definedName name="Z_2F4C46D2_BAB7_492E_AEEB_CA788C42C92A_.wvu.FilterData" localSheetId="4" hidden="1">神戸市灘区!$A$1:$Q$12</definedName>
    <definedName name="Z_2F4C46D2_BAB7_492E_AEEB_CA788C42C92A_.wvu.FilterData" localSheetId="6" hidden="1">神戸市兵庫区!$A$1:$Q$13</definedName>
    <definedName name="Z_2F4C46D2_BAB7_492E_AEEB_CA788C42C92A_.wvu.FilterData" localSheetId="7" hidden="1">神戸市北区!$A$1:$Q$23</definedName>
    <definedName name="Z_2F4C46D2_BAB7_492E_AEEB_CA788C42C92A_.wvu.FilterData" localSheetId="17" hidden="1">宝塚!$A$1:$T$20</definedName>
    <definedName name="Z_30052613_BCDD_4DD3_890B_FDC9EBB8F8D1_.wvu.FilterData" localSheetId="16" hidden="1">芦屋!$A$1:$Q$7</definedName>
    <definedName name="Z_30052613_BCDD_4DD3_890B_FDC9EBB8F8D1_.wvu.FilterData" localSheetId="18" hidden="1">伊丹!$A$1:$Q$22</definedName>
    <definedName name="Z_30052613_BCDD_4DD3_890B_FDC9EBB8F8D1_.wvu.FilterData" localSheetId="19" hidden="1">加古川!$A$1:$Q$20</definedName>
    <definedName name="Z_30052613_BCDD_4DD3_890B_FDC9EBB8F8D1_.wvu.FilterData" localSheetId="20" hidden="1">加東!$A$1:$T$22</definedName>
    <definedName name="Z_30052613_BCDD_4DD3_890B_FDC9EBB8F8D1_.wvu.FilterData" localSheetId="27" hidden="1">洲本!$A$1:$Q$15</definedName>
    <definedName name="Z_30052613_BCDD_4DD3_890B_FDC9EBB8F8D1_.wvu.FilterData" localSheetId="9" hidden="1">神戸市須磨区!$A$1:$Q$10</definedName>
    <definedName name="Z_30052613_BCDD_4DD3_890B_FDC9EBB8F8D1_.wvu.FilterData" localSheetId="10" hidden="1">神戸市垂水区!$A$1:$Q$9</definedName>
    <definedName name="Z_30052613_BCDD_4DD3_890B_FDC9EBB8F8D1_.wvu.FilterData" localSheetId="11" hidden="1">神戸市西区!$A$1:$Q$18</definedName>
    <definedName name="Z_30052613_BCDD_4DD3_890B_FDC9EBB8F8D1_.wvu.FilterData" localSheetId="5" hidden="1">神戸市中央区!$A$1:$Q$21</definedName>
    <definedName name="Z_30052613_BCDD_4DD3_890B_FDC9EBB8F8D1_.wvu.FilterData" localSheetId="8" hidden="1">神戸市長田区!$A$1:$Q$11</definedName>
    <definedName name="Z_30052613_BCDD_4DD3_890B_FDC9EBB8F8D1_.wvu.FilterData" localSheetId="4" hidden="1">神戸市灘区!$A$1:$Q$12</definedName>
    <definedName name="Z_30052613_BCDD_4DD3_890B_FDC9EBB8F8D1_.wvu.FilterData" localSheetId="6" hidden="1">神戸市兵庫区!$A$1:$Q$13</definedName>
    <definedName name="Z_30052613_BCDD_4DD3_890B_FDC9EBB8F8D1_.wvu.FilterData" localSheetId="7" hidden="1">神戸市北区!$A$1:$Q$23</definedName>
    <definedName name="Z_30052613_BCDD_4DD3_890B_FDC9EBB8F8D1_.wvu.FilterData" localSheetId="14" hidden="1">西宮市!$A$1:$T$24</definedName>
    <definedName name="Z_30052613_BCDD_4DD3_890B_FDC9EBB8F8D1_.wvu.FilterData" localSheetId="23" hidden="1">赤穂!$A$1:$T$12</definedName>
    <definedName name="Z_30052613_BCDD_4DD3_890B_FDC9EBB8F8D1_.wvu.FilterData" localSheetId="26" hidden="1">丹波!$A$1:$Q$10</definedName>
    <definedName name="Z_30052613_BCDD_4DD3_890B_FDC9EBB8F8D1_.wvu.FilterData" localSheetId="21" hidden="1">中播磨!$A$1:$Q$6</definedName>
    <definedName name="Z_30052613_BCDD_4DD3_890B_FDC9EBB8F8D1_.wvu.FilterData" localSheetId="25" hidden="1">朝来!$A$1:$Q$7</definedName>
    <definedName name="Z_30052613_BCDD_4DD3_890B_FDC9EBB8F8D1_.wvu.FilterData" localSheetId="13" hidden="1">尼崎市!$A$1:$T$27</definedName>
    <definedName name="Z_30052613_BCDD_4DD3_890B_FDC9EBB8F8D1_.wvu.FilterData" localSheetId="12" hidden="1">姫路市!$A$1:$T$37</definedName>
    <definedName name="Z_30052613_BCDD_4DD3_890B_FDC9EBB8F8D1_.wvu.FilterData" localSheetId="17" hidden="1">宝塚!$A$1:$T$20</definedName>
    <definedName name="Z_30052613_BCDD_4DD3_890B_FDC9EBB8F8D1_.wvu.FilterData" localSheetId="24" hidden="1">豊岡!$A$1:$T$10</definedName>
    <definedName name="Z_30052613_BCDD_4DD3_890B_FDC9EBB8F8D1_.wvu.FilterData" localSheetId="15" hidden="1">明石市!$A$1:$Q$25</definedName>
    <definedName name="Z_30052613_BCDD_4DD3_890B_FDC9EBB8F8D1_.wvu.FilterData" localSheetId="22" hidden="1">龍野!$A$1:$Q$15</definedName>
    <definedName name="Z_30052613_BCDD_4DD3_890B_FDC9EBB8F8D1_.wvu.PrintArea" localSheetId="16" hidden="1">芦屋!$A$1:$T$8</definedName>
    <definedName name="Z_30052613_BCDD_4DD3_890B_FDC9EBB8F8D1_.wvu.PrintArea" localSheetId="18" hidden="1">伊丹!$A$1:$T$23</definedName>
    <definedName name="Z_30052613_BCDD_4DD3_890B_FDC9EBB8F8D1_.wvu.PrintArea" localSheetId="20" hidden="1">加東!$A$1:$T$26</definedName>
    <definedName name="Z_30052613_BCDD_4DD3_890B_FDC9EBB8F8D1_.wvu.PrintArea" localSheetId="9" hidden="1">神戸市須磨区!$A$1:$T$14</definedName>
    <definedName name="Z_30052613_BCDD_4DD3_890B_FDC9EBB8F8D1_.wvu.PrintArea" localSheetId="10" hidden="1">神戸市垂水区!$A$1:$T$10</definedName>
    <definedName name="Z_30052613_BCDD_4DD3_890B_FDC9EBB8F8D1_.wvu.PrintArea" localSheetId="11" hidden="1">神戸市西区!$A$1:$T$22</definedName>
    <definedName name="Z_30052613_BCDD_4DD3_890B_FDC9EBB8F8D1_.wvu.PrintArea" localSheetId="5" hidden="1">神戸市中央区!$A$1:$T$29</definedName>
    <definedName name="Z_30052613_BCDD_4DD3_890B_FDC9EBB8F8D1_.wvu.PrintArea" localSheetId="8" hidden="1">神戸市長田区!$A$1:$T$14</definedName>
    <definedName name="Z_30052613_BCDD_4DD3_890B_FDC9EBB8F8D1_.wvu.PrintArea" localSheetId="3" hidden="1">神戸市東灘区!$A$1:$T$12</definedName>
    <definedName name="Z_30052613_BCDD_4DD3_890B_FDC9EBB8F8D1_.wvu.PrintArea" localSheetId="4" hidden="1">神戸市灘区!$A$1:$T$13</definedName>
    <definedName name="Z_30052613_BCDD_4DD3_890B_FDC9EBB8F8D1_.wvu.PrintArea" localSheetId="6" hidden="1">神戸市兵庫区!$A$1:$T$14</definedName>
    <definedName name="Z_30052613_BCDD_4DD3_890B_FDC9EBB8F8D1_.wvu.PrintArea" localSheetId="7" hidden="1">神戸市北区!$A$1:$R$25</definedName>
    <definedName name="Z_30052613_BCDD_4DD3_890B_FDC9EBB8F8D1_.wvu.PrintArea" localSheetId="14" hidden="1">西宮市!$A$1:$T$29</definedName>
    <definedName name="Z_30052613_BCDD_4DD3_890B_FDC9EBB8F8D1_.wvu.PrintArea" localSheetId="23" hidden="1">赤穂!$A$1:$T$13</definedName>
    <definedName name="Z_30052613_BCDD_4DD3_890B_FDC9EBB8F8D1_.wvu.PrintArea" localSheetId="26" hidden="1">丹波!$A$1:$T$12</definedName>
    <definedName name="Z_30052613_BCDD_4DD3_890B_FDC9EBB8F8D1_.wvu.PrintArea" localSheetId="21" hidden="1">中播磨!$A$1:$T$7</definedName>
    <definedName name="Z_30052613_BCDD_4DD3_890B_FDC9EBB8F8D1_.wvu.PrintArea" localSheetId="25" hidden="1">朝来!$A$1:$T$9</definedName>
    <definedName name="Z_30052613_BCDD_4DD3_890B_FDC9EBB8F8D1_.wvu.PrintArea" localSheetId="13" hidden="1">尼崎市!$A$1:$T$29</definedName>
    <definedName name="Z_30052613_BCDD_4DD3_890B_FDC9EBB8F8D1_.wvu.PrintArea" localSheetId="12" hidden="1">姫路市!$A$1:$T$37</definedName>
    <definedName name="Z_30052613_BCDD_4DD3_890B_FDC9EBB8F8D1_.wvu.PrintArea" localSheetId="17" hidden="1">宝塚!$A$1:$T$22</definedName>
    <definedName name="Z_30052613_BCDD_4DD3_890B_FDC9EBB8F8D1_.wvu.PrintArea" localSheetId="24" hidden="1">豊岡!$A$1:$T$11</definedName>
    <definedName name="Z_30052613_BCDD_4DD3_890B_FDC9EBB8F8D1_.wvu.PrintArea" localSheetId="15" hidden="1">明石市!$A$1:$T$26</definedName>
    <definedName name="Z_30052613_BCDD_4DD3_890B_FDC9EBB8F8D1_.wvu.PrintArea" localSheetId="22" hidden="1">龍野!$A$1:$T$17</definedName>
    <definedName name="Z_30052613_BCDD_4DD3_890B_FDC9EBB8F8D1_.wvu.PrintTitles" localSheetId="12" hidden="1">姫路市!$1:$4</definedName>
    <definedName name="Z_30052613_BCDD_4DD3_890B_FDC9EBB8F8D1_.wvu.PrintTitles" localSheetId="15" hidden="1">明石市!$1:$4</definedName>
    <definedName name="Z_310BD216_CCD7_4CE7_9756_B5B2B7B24B5E_.wvu.FilterData" localSheetId="5" hidden="1">神戸市中央区!$A$1:$Q$21</definedName>
    <definedName name="Z_3196799B_5294_4459_AB81_87DD4C94DE3D_.wvu.FilterData" localSheetId="20" hidden="1">加東!$A$1:$T$22</definedName>
    <definedName name="Z_32FBBCB7_C502_4625_AEDE_100B32F39395_.wvu.FilterData" localSheetId="13" hidden="1">尼崎市!$A$1:$T$27</definedName>
    <definedName name="Z_35DF3EC0_F2EF_414E_A325_0C57FCCA319E_.wvu.FilterData" localSheetId="13" hidden="1">尼崎市!$A$1:$T$27</definedName>
    <definedName name="Z_37141E2F_A131_4B82_A347_1DA6F209BA80_.wvu.FilterData" localSheetId="19" hidden="1">加古川!$A$1:$Q$20</definedName>
    <definedName name="Z_4E32C191_C8B0_43CF_A4AE_88EDCF8F00E0_.wvu.FilterData" localSheetId="16" hidden="1">芦屋!$A$1:$Q$7</definedName>
    <definedName name="Z_4E32C191_C8B0_43CF_A4AE_88EDCF8F00E0_.wvu.FilterData" localSheetId="18" hidden="1">伊丹!$A$1:$Q$22</definedName>
    <definedName name="Z_4E32C191_C8B0_43CF_A4AE_88EDCF8F00E0_.wvu.FilterData" localSheetId="19" hidden="1">加古川!$A$1:$Q$20</definedName>
    <definedName name="Z_4E32C191_C8B0_43CF_A4AE_88EDCF8F00E0_.wvu.FilterData" localSheetId="20" hidden="1">加東!$A$1:$T$22</definedName>
    <definedName name="Z_4E32C191_C8B0_43CF_A4AE_88EDCF8F00E0_.wvu.FilterData" localSheetId="27" hidden="1">洲本!$A$1:$Q$15</definedName>
    <definedName name="Z_4E32C191_C8B0_43CF_A4AE_88EDCF8F00E0_.wvu.FilterData" localSheetId="9" hidden="1">神戸市須磨区!$A$1:$Q$10</definedName>
    <definedName name="Z_4E32C191_C8B0_43CF_A4AE_88EDCF8F00E0_.wvu.FilterData" localSheetId="10" hidden="1">神戸市垂水区!$A$1:$Q$9</definedName>
    <definedName name="Z_4E32C191_C8B0_43CF_A4AE_88EDCF8F00E0_.wvu.FilterData" localSheetId="11" hidden="1">神戸市西区!$A$1:$Q$18</definedName>
    <definedName name="Z_4E32C191_C8B0_43CF_A4AE_88EDCF8F00E0_.wvu.FilterData" localSheetId="5" hidden="1">神戸市中央区!$A$1:$Q$21</definedName>
    <definedName name="Z_4E32C191_C8B0_43CF_A4AE_88EDCF8F00E0_.wvu.FilterData" localSheetId="8" hidden="1">神戸市長田区!$A$1:$Q$11</definedName>
    <definedName name="Z_4E32C191_C8B0_43CF_A4AE_88EDCF8F00E0_.wvu.FilterData" localSheetId="4" hidden="1">神戸市灘区!$A$1:$Q$12</definedName>
    <definedName name="Z_4E32C191_C8B0_43CF_A4AE_88EDCF8F00E0_.wvu.FilterData" localSheetId="6" hidden="1">神戸市兵庫区!$A$1:$Q$13</definedName>
    <definedName name="Z_4E32C191_C8B0_43CF_A4AE_88EDCF8F00E0_.wvu.FilterData" localSheetId="7" hidden="1">神戸市北区!$A$1:$Q$23</definedName>
    <definedName name="Z_4E32C191_C8B0_43CF_A4AE_88EDCF8F00E0_.wvu.FilterData" localSheetId="14" hidden="1">西宮市!$A$1:$T$24</definedName>
    <definedName name="Z_4E32C191_C8B0_43CF_A4AE_88EDCF8F00E0_.wvu.FilterData" localSheetId="23" hidden="1">赤穂!$A$1:$T$12</definedName>
    <definedName name="Z_4E32C191_C8B0_43CF_A4AE_88EDCF8F00E0_.wvu.FilterData" localSheetId="26" hidden="1">丹波!$A$1:$Q$10</definedName>
    <definedName name="Z_4E32C191_C8B0_43CF_A4AE_88EDCF8F00E0_.wvu.FilterData" localSheetId="21" hidden="1">中播磨!$A$1:$Q$6</definedName>
    <definedName name="Z_4E32C191_C8B0_43CF_A4AE_88EDCF8F00E0_.wvu.FilterData" localSheetId="25" hidden="1">朝来!$A$1:$Q$7</definedName>
    <definedName name="Z_4E32C191_C8B0_43CF_A4AE_88EDCF8F00E0_.wvu.FilterData" localSheetId="13" hidden="1">尼崎市!$A$1:$T$27</definedName>
    <definedName name="Z_4E32C191_C8B0_43CF_A4AE_88EDCF8F00E0_.wvu.FilterData" localSheetId="12" hidden="1">姫路市!$A$1:$T$37</definedName>
    <definedName name="Z_4E32C191_C8B0_43CF_A4AE_88EDCF8F00E0_.wvu.FilterData" localSheetId="17" hidden="1">宝塚!$A$1:$T$20</definedName>
    <definedName name="Z_4E32C191_C8B0_43CF_A4AE_88EDCF8F00E0_.wvu.FilterData" localSheetId="24" hidden="1">豊岡!$A$1:$T$10</definedName>
    <definedName name="Z_4E32C191_C8B0_43CF_A4AE_88EDCF8F00E0_.wvu.FilterData" localSheetId="15" hidden="1">明石市!$A$1:$Q$25</definedName>
    <definedName name="Z_4E32C191_C8B0_43CF_A4AE_88EDCF8F00E0_.wvu.FilterData" localSheetId="22" hidden="1">龍野!$A$1:$Q$15</definedName>
    <definedName name="Z_4E32C191_C8B0_43CF_A4AE_88EDCF8F00E0_.wvu.PrintArea" localSheetId="16" hidden="1">芦屋!$A$1:$T$8</definedName>
    <definedName name="Z_4E32C191_C8B0_43CF_A4AE_88EDCF8F00E0_.wvu.PrintArea" localSheetId="18" hidden="1">伊丹!$A$1:$T$23</definedName>
    <definedName name="Z_4E32C191_C8B0_43CF_A4AE_88EDCF8F00E0_.wvu.PrintArea" localSheetId="20" hidden="1">加東!$A$1:$T$26</definedName>
    <definedName name="Z_4E32C191_C8B0_43CF_A4AE_88EDCF8F00E0_.wvu.PrintArea" localSheetId="27" hidden="1">洲本!$A$1:$T$16</definedName>
    <definedName name="Z_4E32C191_C8B0_43CF_A4AE_88EDCF8F00E0_.wvu.PrintArea" localSheetId="9" hidden="1">神戸市須磨区!$A$1:$T$14</definedName>
    <definedName name="Z_4E32C191_C8B0_43CF_A4AE_88EDCF8F00E0_.wvu.PrintArea" localSheetId="10" hidden="1">神戸市垂水区!$A$1:$T$10</definedName>
    <definedName name="Z_4E32C191_C8B0_43CF_A4AE_88EDCF8F00E0_.wvu.PrintArea" localSheetId="11" hidden="1">神戸市西区!$A$1:$T$22</definedName>
    <definedName name="Z_4E32C191_C8B0_43CF_A4AE_88EDCF8F00E0_.wvu.PrintArea" localSheetId="5" hidden="1">神戸市中央区!$A$1:$T$29</definedName>
    <definedName name="Z_4E32C191_C8B0_43CF_A4AE_88EDCF8F00E0_.wvu.PrintArea" localSheetId="8" hidden="1">神戸市長田区!$A$1:$T$14</definedName>
    <definedName name="Z_4E32C191_C8B0_43CF_A4AE_88EDCF8F00E0_.wvu.PrintArea" localSheetId="3" hidden="1">神戸市東灘区!$A$1:$T$12</definedName>
    <definedName name="Z_4E32C191_C8B0_43CF_A4AE_88EDCF8F00E0_.wvu.PrintArea" localSheetId="4" hidden="1">神戸市灘区!$A$1:$T$13</definedName>
    <definedName name="Z_4E32C191_C8B0_43CF_A4AE_88EDCF8F00E0_.wvu.PrintArea" localSheetId="6" hidden="1">神戸市兵庫区!$A$1:$T$14</definedName>
    <definedName name="Z_4E32C191_C8B0_43CF_A4AE_88EDCF8F00E0_.wvu.PrintArea" localSheetId="7" hidden="1">神戸市北区!$A$1:$R$25</definedName>
    <definedName name="Z_4E32C191_C8B0_43CF_A4AE_88EDCF8F00E0_.wvu.PrintArea" localSheetId="14" hidden="1">西宮市!$A$1:$T$29</definedName>
    <definedName name="Z_4E32C191_C8B0_43CF_A4AE_88EDCF8F00E0_.wvu.PrintArea" localSheetId="23" hidden="1">赤穂!$A$1:$T$13</definedName>
    <definedName name="Z_4E32C191_C8B0_43CF_A4AE_88EDCF8F00E0_.wvu.PrintArea" localSheetId="26" hidden="1">丹波!$A$1:$T$12</definedName>
    <definedName name="Z_4E32C191_C8B0_43CF_A4AE_88EDCF8F00E0_.wvu.PrintArea" localSheetId="21" hidden="1">中播磨!$A$1:$T$7</definedName>
    <definedName name="Z_4E32C191_C8B0_43CF_A4AE_88EDCF8F00E0_.wvu.PrintArea" localSheetId="25" hidden="1">朝来!$A$1:$T$9</definedName>
    <definedName name="Z_4E32C191_C8B0_43CF_A4AE_88EDCF8F00E0_.wvu.PrintArea" localSheetId="13" hidden="1">尼崎市!$A$1:$T$29</definedName>
    <definedName name="Z_4E32C191_C8B0_43CF_A4AE_88EDCF8F00E0_.wvu.PrintArea" localSheetId="12" hidden="1">姫路市!$A$1:$T$37</definedName>
    <definedName name="Z_4E32C191_C8B0_43CF_A4AE_88EDCF8F00E0_.wvu.PrintArea" localSheetId="17" hidden="1">宝塚!$A$1:$T$22</definedName>
    <definedName name="Z_4E32C191_C8B0_43CF_A4AE_88EDCF8F00E0_.wvu.PrintArea" localSheetId="24" hidden="1">豊岡!$A$1:$T$11</definedName>
    <definedName name="Z_4E32C191_C8B0_43CF_A4AE_88EDCF8F00E0_.wvu.PrintArea" localSheetId="15" hidden="1">明石市!$A$1:$T$26</definedName>
    <definedName name="Z_4E32C191_C8B0_43CF_A4AE_88EDCF8F00E0_.wvu.PrintArea" localSheetId="22" hidden="1">龍野!$A$1:$T$16</definedName>
    <definedName name="Z_4E32C191_C8B0_43CF_A4AE_88EDCF8F00E0_.wvu.PrintTitles" localSheetId="12" hidden="1">姫路市!$1:$4</definedName>
    <definedName name="Z_4E32C191_C8B0_43CF_A4AE_88EDCF8F00E0_.wvu.PrintTitles" localSheetId="15" hidden="1">明石市!$1:$4</definedName>
    <definedName name="Z_4F967A01_BCA8_430B_B2E1_4A94E9C21FBA_.wvu.FilterData" localSheetId="12" hidden="1">姫路市!$A$1:$T$37</definedName>
    <definedName name="Z_4FC9A00F_894A_4813_BCB2_23BD9FFFAB6D_.wvu.FilterData" localSheetId="16" hidden="1">芦屋!$A$1:$Q$7</definedName>
    <definedName name="Z_4FC9A00F_894A_4813_BCB2_23BD9FFFAB6D_.wvu.FilterData" localSheetId="18" hidden="1">伊丹!$A$1:$Q$22</definedName>
    <definedName name="Z_4FC9A00F_894A_4813_BCB2_23BD9FFFAB6D_.wvu.FilterData" localSheetId="19" hidden="1">加古川!$A$1:$Q$20</definedName>
    <definedName name="Z_4FC9A00F_894A_4813_BCB2_23BD9FFFAB6D_.wvu.FilterData" localSheetId="20" hidden="1">加東!$A$1:$T$22</definedName>
    <definedName name="Z_4FC9A00F_894A_4813_BCB2_23BD9FFFAB6D_.wvu.FilterData" localSheetId="27" hidden="1">洲本!$A$1:$Q$15</definedName>
    <definedName name="Z_4FC9A00F_894A_4813_BCB2_23BD9FFFAB6D_.wvu.FilterData" localSheetId="9" hidden="1">神戸市須磨区!$A$1:$Q$10</definedName>
    <definedName name="Z_4FC9A00F_894A_4813_BCB2_23BD9FFFAB6D_.wvu.FilterData" localSheetId="10" hidden="1">神戸市垂水区!$A$1:$Q$9</definedName>
    <definedName name="Z_4FC9A00F_894A_4813_BCB2_23BD9FFFAB6D_.wvu.FilterData" localSheetId="11" hidden="1">神戸市西区!$A$1:$Q$18</definedName>
    <definedName name="Z_4FC9A00F_894A_4813_BCB2_23BD9FFFAB6D_.wvu.FilterData" localSheetId="5" hidden="1">神戸市中央区!$A$1:$Q$21</definedName>
    <definedName name="Z_4FC9A00F_894A_4813_BCB2_23BD9FFFAB6D_.wvu.FilterData" localSheetId="8" hidden="1">神戸市長田区!$A$1:$Q$11</definedName>
    <definedName name="Z_4FC9A00F_894A_4813_BCB2_23BD9FFFAB6D_.wvu.FilterData" localSheetId="4" hidden="1">神戸市灘区!$A$1:$Q$12</definedName>
    <definedName name="Z_4FC9A00F_894A_4813_BCB2_23BD9FFFAB6D_.wvu.FilterData" localSheetId="6" hidden="1">神戸市兵庫区!$A$1:$Q$13</definedName>
    <definedName name="Z_4FC9A00F_894A_4813_BCB2_23BD9FFFAB6D_.wvu.FilterData" localSheetId="7" hidden="1">神戸市北区!$A$1:$Q$23</definedName>
    <definedName name="Z_4FC9A00F_894A_4813_BCB2_23BD9FFFAB6D_.wvu.FilterData" localSheetId="14" hidden="1">西宮市!$A$1:$T$24</definedName>
    <definedName name="Z_4FC9A00F_894A_4813_BCB2_23BD9FFFAB6D_.wvu.FilterData" localSheetId="23" hidden="1">赤穂!$A$1:$T$12</definedName>
    <definedName name="Z_4FC9A00F_894A_4813_BCB2_23BD9FFFAB6D_.wvu.FilterData" localSheetId="26" hidden="1">丹波!$A$1:$Q$10</definedName>
    <definedName name="Z_4FC9A00F_894A_4813_BCB2_23BD9FFFAB6D_.wvu.FilterData" localSheetId="21" hidden="1">中播磨!$A$1:$Q$6</definedName>
    <definedName name="Z_4FC9A00F_894A_4813_BCB2_23BD9FFFAB6D_.wvu.FilterData" localSheetId="25" hidden="1">朝来!$A$1:$Q$7</definedName>
    <definedName name="Z_4FC9A00F_894A_4813_BCB2_23BD9FFFAB6D_.wvu.FilterData" localSheetId="13" hidden="1">尼崎市!$A$1:$T$27</definedName>
    <definedName name="Z_4FC9A00F_894A_4813_BCB2_23BD9FFFAB6D_.wvu.FilterData" localSheetId="12" hidden="1">姫路市!$A$1:$T$37</definedName>
    <definedName name="Z_4FC9A00F_894A_4813_BCB2_23BD9FFFAB6D_.wvu.FilterData" localSheetId="17" hidden="1">宝塚!$A$1:$T$20</definedName>
    <definedName name="Z_4FC9A00F_894A_4813_BCB2_23BD9FFFAB6D_.wvu.FilterData" localSheetId="24" hidden="1">豊岡!$A$1:$T$10</definedName>
    <definedName name="Z_4FC9A00F_894A_4813_BCB2_23BD9FFFAB6D_.wvu.FilterData" localSheetId="15" hidden="1">明石市!$A$1:$Q$25</definedName>
    <definedName name="Z_4FC9A00F_894A_4813_BCB2_23BD9FFFAB6D_.wvu.FilterData" localSheetId="22" hidden="1">龍野!$A$1:$Q$15</definedName>
    <definedName name="Z_4FC9A00F_894A_4813_BCB2_23BD9FFFAB6D_.wvu.PrintArea" localSheetId="16" hidden="1">芦屋!$A$1:$T$7</definedName>
    <definedName name="Z_4FC9A00F_894A_4813_BCB2_23BD9FFFAB6D_.wvu.PrintArea" localSheetId="18" hidden="1">伊丹!$A$1:$T$22</definedName>
    <definedName name="Z_4FC9A00F_894A_4813_BCB2_23BD9FFFAB6D_.wvu.PrintArea" localSheetId="19" hidden="1">加古川!$A$1:$T$22</definedName>
    <definedName name="Z_4FC9A00F_894A_4813_BCB2_23BD9FFFAB6D_.wvu.PrintArea" localSheetId="20" hidden="1">加東!$A$1:$T$25</definedName>
    <definedName name="Z_4FC9A00F_894A_4813_BCB2_23BD9FFFAB6D_.wvu.PrintArea" localSheetId="27" hidden="1">洲本!$A$1:$T$15</definedName>
    <definedName name="Z_4FC9A00F_894A_4813_BCB2_23BD9FFFAB6D_.wvu.PrintArea" localSheetId="9" hidden="1">神戸市須磨区!$A$1:$T$13</definedName>
    <definedName name="Z_4FC9A00F_894A_4813_BCB2_23BD9FFFAB6D_.wvu.PrintArea" localSheetId="10" hidden="1">神戸市垂水区!$A$1:$T$9</definedName>
    <definedName name="Z_4FC9A00F_894A_4813_BCB2_23BD9FFFAB6D_.wvu.PrintArea" localSheetId="11" hidden="1">神戸市西区!$A$1:$T$21</definedName>
    <definedName name="Z_4FC9A00F_894A_4813_BCB2_23BD9FFFAB6D_.wvu.PrintArea" localSheetId="5" hidden="1">神戸市中央区!$A$1:$T$28</definedName>
    <definedName name="Z_4FC9A00F_894A_4813_BCB2_23BD9FFFAB6D_.wvu.PrintArea" localSheetId="8" hidden="1">神戸市長田区!$A$1:$T$13</definedName>
    <definedName name="Z_4FC9A00F_894A_4813_BCB2_23BD9FFFAB6D_.wvu.PrintArea" localSheetId="3" hidden="1">神戸市東灘区!$A$1:$T$13</definedName>
    <definedName name="Z_4FC9A00F_894A_4813_BCB2_23BD9FFFAB6D_.wvu.PrintArea" localSheetId="4" hidden="1">神戸市灘区!$A$1:$T$12</definedName>
    <definedName name="Z_4FC9A00F_894A_4813_BCB2_23BD9FFFAB6D_.wvu.PrintArea" localSheetId="6" hidden="1">神戸市兵庫区!$A$1:$T$13</definedName>
    <definedName name="Z_4FC9A00F_894A_4813_BCB2_23BD9FFFAB6D_.wvu.PrintArea" localSheetId="7" hidden="1">神戸市北区!$A$1:$R$24</definedName>
    <definedName name="Z_4FC9A00F_894A_4813_BCB2_23BD9FFFAB6D_.wvu.PrintArea" localSheetId="14" hidden="1">西宮市!$A$1:$T$28</definedName>
    <definedName name="Z_4FC9A00F_894A_4813_BCB2_23BD9FFFAB6D_.wvu.PrintArea" localSheetId="23" hidden="1">赤穂!$A$1:$T$12</definedName>
    <definedName name="Z_4FC9A00F_894A_4813_BCB2_23BD9FFFAB6D_.wvu.PrintArea" localSheetId="26" hidden="1">丹波!$A$1:$T$11</definedName>
    <definedName name="Z_4FC9A00F_894A_4813_BCB2_23BD9FFFAB6D_.wvu.PrintArea" localSheetId="21" hidden="1">中播磨!$A$1:$T$6</definedName>
    <definedName name="Z_4FC9A00F_894A_4813_BCB2_23BD9FFFAB6D_.wvu.PrintArea" localSheetId="25" hidden="1">朝来!$A$1:$T$8</definedName>
    <definedName name="Z_4FC9A00F_894A_4813_BCB2_23BD9FFFAB6D_.wvu.PrintArea" localSheetId="13" hidden="1">尼崎市!$A$1:$T$27</definedName>
    <definedName name="Z_4FC9A00F_894A_4813_BCB2_23BD9FFFAB6D_.wvu.PrintArea" localSheetId="12" hidden="1">姫路市!$A$1:$T$37</definedName>
    <definedName name="Z_4FC9A00F_894A_4813_BCB2_23BD9FFFAB6D_.wvu.PrintArea" localSheetId="17" hidden="1">宝塚!$A$1:$T$21</definedName>
    <definedName name="Z_4FC9A00F_894A_4813_BCB2_23BD9FFFAB6D_.wvu.PrintArea" localSheetId="24" hidden="1">豊岡!$A$1:$T$10</definedName>
    <definedName name="Z_4FC9A00F_894A_4813_BCB2_23BD9FFFAB6D_.wvu.PrintArea" localSheetId="15" hidden="1">明石市!$A$1:$T$25</definedName>
    <definedName name="Z_4FC9A00F_894A_4813_BCB2_23BD9FFFAB6D_.wvu.PrintArea" localSheetId="22" hidden="1">龍野!$A$1:$T$16</definedName>
    <definedName name="Z_4FC9A00F_894A_4813_BCB2_23BD9FFFAB6D_.wvu.PrintTitles" localSheetId="18" hidden="1">伊丹!$1:$4</definedName>
    <definedName name="Z_4FC9A00F_894A_4813_BCB2_23BD9FFFAB6D_.wvu.PrintTitles" localSheetId="19" hidden="1">加古川!$1:$4</definedName>
    <definedName name="Z_4FC9A00F_894A_4813_BCB2_23BD9FFFAB6D_.wvu.PrintTitles" localSheetId="20" hidden="1">加東!$1:$4</definedName>
    <definedName name="Z_4FC9A00F_894A_4813_BCB2_23BD9FFFAB6D_.wvu.PrintTitles" localSheetId="9" hidden="1">神戸市須磨区!$1:$4</definedName>
    <definedName name="Z_4FC9A00F_894A_4813_BCB2_23BD9FFFAB6D_.wvu.PrintTitles" localSheetId="11" hidden="1">神戸市西区!$1:$4</definedName>
    <definedName name="Z_4FC9A00F_894A_4813_BCB2_23BD9FFFAB6D_.wvu.PrintTitles" localSheetId="5" hidden="1">神戸市中央区!$1:$4</definedName>
    <definedName name="Z_4FC9A00F_894A_4813_BCB2_23BD9FFFAB6D_.wvu.PrintTitles" localSheetId="7" hidden="1">神戸市北区!$1:$4</definedName>
    <definedName name="Z_4FC9A00F_894A_4813_BCB2_23BD9FFFAB6D_.wvu.PrintTitles" localSheetId="14" hidden="1">西宮市!$1:$4</definedName>
    <definedName name="Z_4FC9A00F_894A_4813_BCB2_23BD9FFFAB6D_.wvu.PrintTitles" localSheetId="23" hidden="1">赤穂!$1:$4</definedName>
    <definedName name="Z_4FC9A00F_894A_4813_BCB2_23BD9FFFAB6D_.wvu.PrintTitles" localSheetId="13" hidden="1">尼崎市!$1:$4</definedName>
    <definedName name="Z_4FC9A00F_894A_4813_BCB2_23BD9FFFAB6D_.wvu.PrintTitles" localSheetId="12" hidden="1">姫路市!$1:$4</definedName>
    <definedName name="Z_4FC9A00F_894A_4813_BCB2_23BD9FFFAB6D_.wvu.PrintTitles" localSheetId="17" hidden="1">宝塚!$1:$4</definedName>
    <definedName name="Z_4FC9A00F_894A_4813_BCB2_23BD9FFFAB6D_.wvu.PrintTitles" localSheetId="15" hidden="1">明石市!$1:$4</definedName>
    <definedName name="Z_4FC9A00F_894A_4813_BCB2_23BD9FFFAB6D_.wvu.PrintTitles" localSheetId="22" hidden="1">龍野!$1:$4</definedName>
    <definedName name="Z_560F825A_022E_46F2_ACA9_98CF1FBF00FA_.wvu.FilterData" localSheetId="9" hidden="1">神戸市須磨区!$A$1:$Q$10</definedName>
    <definedName name="Z_560F825A_022E_46F2_ACA9_98CF1FBF00FA_.wvu.FilterData" localSheetId="4" hidden="1">神戸市灘区!$A$1:$Q$12</definedName>
    <definedName name="Z_5C828F3F_DB14_441F_ABF3_7B8D39BC6697_.wvu.FilterData" localSheetId="16" hidden="1">芦屋!$A$1:$Q$7</definedName>
    <definedName name="Z_5C828F3F_DB14_441F_ABF3_7B8D39BC6697_.wvu.FilterData" localSheetId="18" hidden="1">伊丹!$A$1:$Q$22</definedName>
    <definedName name="Z_5C828F3F_DB14_441F_ABF3_7B8D39BC6697_.wvu.FilterData" localSheetId="19" hidden="1">加古川!$A$1:$Q$20</definedName>
    <definedName name="Z_5C828F3F_DB14_441F_ABF3_7B8D39BC6697_.wvu.FilterData" localSheetId="20" hidden="1">加東!$A$1:$T$22</definedName>
    <definedName name="Z_5C828F3F_DB14_441F_ABF3_7B8D39BC6697_.wvu.FilterData" localSheetId="27" hidden="1">洲本!$A$1:$Q$15</definedName>
    <definedName name="Z_5C828F3F_DB14_441F_ABF3_7B8D39BC6697_.wvu.FilterData" localSheetId="9" hidden="1">神戸市須磨区!$A$1:$Q$10</definedName>
    <definedName name="Z_5C828F3F_DB14_441F_ABF3_7B8D39BC6697_.wvu.FilterData" localSheetId="10" hidden="1">神戸市垂水区!$A$1:$Q$9</definedName>
    <definedName name="Z_5C828F3F_DB14_441F_ABF3_7B8D39BC6697_.wvu.FilterData" localSheetId="11" hidden="1">神戸市西区!$A$1:$Q$18</definedName>
    <definedName name="Z_5C828F3F_DB14_441F_ABF3_7B8D39BC6697_.wvu.FilterData" localSheetId="5" hidden="1">神戸市中央区!$A$1:$Q$21</definedName>
    <definedName name="Z_5C828F3F_DB14_441F_ABF3_7B8D39BC6697_.wvu.FilterData" localSheetId="8" hidden="1">神戸市長田区!$A$1:$Q$11</definedName>
    <definedName name="Z_5C828F3F_DB14_441F_ABF3_7B8D39BC6697_.wvu.FilterData" localSheetId="4" hidden="1">神戸市灘区!$A$1:$Q$12</definedName>
    <definedName name="Z_5C828F3F_DB14_441F_ABF3_7B8D39BC6697_.wvu.FilterData" localSheetId="6" hidden="1">神戸市兵庫区!$A$1:$Q$13</definedName>
    <definedName name="Z_5C828F3F_DB14_441F_ABF3_7B8D39BC6697_.wvu.FilterData" localSheetId="7" hidden="1">神戸市北区!$A$1:$Q$23</definedName>
    <definedName name="Z_5C828F3F_DB14_441F_ABF3_7B8D39BC6697_.wvu.FilterData" localSheetId="14" hidden="1">西宮市!$A$1:$T$24</definedName>
    <definedName name="Z_5C828F3F_DB14_441F_ABF3_7B8D39BC6697_.wvu.FilterData" localSheetId="23" hidden="1">赤穂!$A$1:$T$12</definedName>
    <definedName name="Z_5C828F3F_DB14_441F_ABF3_7B8D39BC6697_.wvu.FilterData" localSheetId="26" hidden="1">丹波!$A$1:$Q$10</definedName>
    <definedName name="Z_5C828F3F_DB14_441F_ABF3_7B8D39BC6697_.wvu.FilterData" localSheetId="21" hidden="1">中播磨!$A$1:$Q$6</definedName>
    <definedName name="Z_5C828F3F_DB14_441F_ABF3_7B8D39BC6697_.wvu.FilterData" localSheetId="25" hidden="1">朝来!$A$1:$Q$7</definedName>
    <definedName name="Z_5C828F3F_DB14_441F_ABF3_7B8D39BC6697_.wvu.FilterData" localSheetId="13" hidden="1">尼崎市!$A$1:$T$27</definedName>
    <definedName name="Z_5C828F3F_DB14_441F_ABF3_7B8D39BC6697_.wvu.FilterData" localSheetId="12" hidden="1">姫路市!$A$1:$T$37</definedName>
    <definedName name="Z_5C828F3F_DB14_441F_ABF3_7B8D39BC6697_.wvu.FilterData" localSheetId="17" hidden="1">宝塚!$A$1:$T$20</definedName>
    <definedName name="Z_5C828F3F_DB14_441F_ABF3_7B8D39BC6697_.wvu.FilterData" localSheetId="24" hidden="1">豊岡!$A$1:$T$10</definedName>
    <definedName name="Z_5C828F3F_DB14_441F_ABF3_7B8D39BC6697_.wvu.FilterData" localSheetId="15" hidden="1">明石市!$A$1:$Q$25</definedName>
    <definedName name="Z_5C828F3F_DB14_441F_ABF3_7B8D39BC6697_.wvu.FilterData" localSheetId="22" hidden="1">龍野!$A$1:$Q$15</definedName>
    <definedName name="Z_5C828F3F_DB14_441F_ABF3_7B8D39BC6697_.wvu.PrintArea" localSheetId="16" hidden="1">芦屋!$A$1:$T$7</definedName>
    <definedName name="Z_5C828F3F_DB14_441F_ABF3_7B8D39BC6697_.wvu.PrintArea" localSheetId="18" hidden="1">伊丹!$A$1:$T$22</definedName>
    <definedName name="Z_5C828F3F_DB14_441F_ABF3_7B8D39BC6697_.wvu.PrintArea" localSheetId="19" hidden="1">加古川!$A$1:$T$22</definedName>
    <definedName name="Z_5C828F3F_DB14_441F_ABF3_7B8D39BC6697_.wvu.PrintArea" localSheetId="20" hidden="1">加東!$A$1:$T$25</definedName>
    <definedName name="Z_5C828F3F_DB14_441F_ABF3_7B8D39BC6697_.wvu.PrintArea" localSheetId="27" hidden="1">洲本!$A$1:$T$15</definedName>
    <definedName name="Z_5C828F3F_DB14_441F_ABF3_7B8D39BC6697_.wvu.PrintArea" localSheetId="9" hidden="1">神戸市須磨区!$A$1:$T$14</definedName>
    <definedName name="Z_5C828F3F_DB14_441F_ABF3_7B8D39BC6697_.wvu.PrintArea" localSheetId="14" hidden="1">西宮市!$A$1:$T$28</definedName>
    <definedName name="Z_5C828F3F_DB14_441F_ABF3_7B8D39BC6697_.wvu.PrintArea" localSheetId="26" hidden="1">丹波!$A$1:$T$11</definedName>
    <definedName name="Z_5C828F3F_DB14_441F_ABF3_7B8D39BC6697_.wvu.PrintArea" localSheetId="21" hidden="1">中播磨!$A$1:$T$6</definedName>
    <definedName name="Z_5C828F3F_DB14_441F_ABF3_7B8D39BC6697_.wvu.PrintArea" localSheetId="25" hidden="1">朝来!$A$1:$T$8</definedName>
    <definedName name="Z_5C828F3F_DB14_441F_ABF3_7B8D39BC6697_.wvu.PrintArea" localSheetId="13" hidden="1">尼崎市!$A$1:$T$27</definedName>
    <definedName name="Z_5C828F3F_DB14_441F_ABF3_7B8D39BC6697_.wvu.PrintArea" localSheetId="12" hidden="1">姫路市!$A$1:$T$37</definedName>
    <definedName name="Z_5C828F3F_DB14_441F_ABF3_7B8D39BC6697_.wvu.PrintArea" localSheetId="17" hidden="1">宝塚!$A$1:$T$21</definedName>
    <definedName name="Z_5C828F3F_DB14_441F_ABF3_7B8D39BC6697_.wvu.PrintArea" localSheetId="24" hidden="1">豊岡!$A$1:$T$10</definedName>
    <definedName name="Z_5C828F3F_DB14_441F_ABF3_7B8D39BC6697_.wvu.PrintArea" localSheetId="15" hidden="1">明石市!$A$1:$T$25</definedName>
    <definedName name="Z_5C828F3F_DB14_441F_ABF3_7B8D39BC6697_.wvu.PrintArea" localSheetId="22" hidden="1">龍野!$A$1:$T$16</definedName>
    <definedName name="Z_5C828F3F_DB14_441F_ABF3_7B8D39BC6697_.wvu.PrintTitles" localSheetId="11" hidden="1">神戸市西区!$1:$4</definedName>
    <definedName name="Z_5C828F3F_DB14_441F_ABF3_7B8D39BC6697_.wvu.PrintTitles" localSheetId="7" hidden="1">神戸市北区!$1:$4</definedName>
    <definedName name="Z_5C828F3F_DB14_441F_ABF3_7B8D39BC6697_.wvu.PrintTitles" localSheetId="14" hidden="1">西宮市!$1:$4</definedName>
    <definedName name="Z_66ED60B2_B9D0_4E1B_B048_43423FE62586_.wvu.FilterData" localSheetId="13" hidden="1">尼崎市!$A$1:$T$27</definedName>
    <definedName name="Z_672EEC25_D120_4E7E_B76C_928E3A92CA2F_.wvu.FilterData" localSheetId="16" hidden="1">芦屋!$A$1:$Q$7</definedName>
    <definedName name="Z_6A68C764_E412_42E7_9E09_8734C202DD30_.wvu.FilterData" localSheetId="15" hidden="1">明石市!$A$1:$Q$25</definedName>
    <definedName name="Z_6D5F4153_C600_4952_9843_23DDC389C068_.wvu.FilterData" localSheetId="14" hidden="1">西宮市!$A$1:$T$24</definedName>
    <definedName name="Z_740EC2D2_388B_4A77_8B17_AF43C6DF5EB8_.wvu.FilterData" localSheetId="27" hidden="1">洲本!$A$1:$Q$15</definedName>
    <definedName name="Z_740EC2D2_388B_4A77_8B17_AF43C6DF5EB8_.wvu.FilterData" localSheetId="26" hidden="1">丹波!$A$1:$Q$10</definedName>
    <definedName name="Z_7A62C313_9E1B_446B_8F2A_8FDB219FD47E_.wvu.FilterData" localSheetId="14" hidden="1">西宮市!$A$1:$T$24</definedName>
    <definedName name="Z_7EC31F4F_7C16_42EC_AA76_84E8391B7F03_.wvu.FilterData" localSheetId="5" hidden="1">神戸市中央区!$A$1:$Q$21</definedName>
    <definedName name="Z_81E835ED_6BF6_42AB_B632_A4D82274C807_.wvu.FilterData" localSheetId="18" hidden="1">伊丹!$A$1:$Q$22</definedName>
    <definedName name="Z_81E835ED_6BF6_42AB_B632_A4D82274C807_.wvu.FilterData" localSheetId="19" hidden="1">加古川!$A$1:$Q$20</definedName>
    <definedName name="Z_81E835ED_6BF6_42AB_B632_A4D82274C807_.wvu.FilterData" localSheetId="20" hidden="1">加東!$A$1:$T$22</definedName>
    <definedName name="Z_81E835ED_6BF6_42AB_B632_A4D82274C807_.wvu.FilterData" localSheetId="9" hidden="1">神戸市須磨区!$A$1:$Q$10</definedName>
    <definedName name="Z_81E835ED_6BF6_42AB_B632_A4D82274C807_.wvu.FilterData" localSheetId="8" hidden="1">神戸市長田区!$A$1:$Q$11</definedName>
    <definedName name="Z_81E835ED_6BF6_42AB_B632_A4D82274C807_.wvu.FilterData" localSheetId="7" hidden="1">神戸市北区!$A$1:$Q$23</definedName>
    <definedName name="Z_81E835ED_6BF6_42AB_B632_A4D82274C807_.wvu.FilterData" localSheetId="23" hidden="1">赤穂!$A$1:$T$12</definedName>
    <definedName name="Z_81E835ED_6BF6_42AB_B632_A4D82274C807_.wvu.FilterData" localSheetId="21" hidden="1">中播磨!$A$1:$Q$6</definedName>
    <definedName name="Z_81E835ED_6BF6_42AB_B632_A4D82274C807_.wvu.FilterData" localSheetId="13" hidden="1">尼崎市!$A$1:$T$27</definedName>
    <definedName name="Z_81E835ED_6BF6_42AB_B632_A4D82274C807_.wvu.FilterData" localSheetId="17" hidden="1">宝塚!$A$1:$T$20</definedName>
    <definedName name="Z_81E835ED_6BF6_42AB_B632_A4D82274C807_.wvu.FilterData" localSheetId="15" hidden="1">明石市!$A$1:$Q$25</definedName>
    <definedName name="Z_81E835ED_6BF6_42AB_B632_A4D82274C807_.wvu.FilterData" localSheetId="22" hidden="1">龍野!$A$1:$Q$15</definedName>
    <definedName name="Z_8FCEF26D_56DB_4DBF_9288_72AD33FC152A_.wvu.FilterData" localSheetId="20" hidden="1">加東!$A$1:$T$22</definedName>
    <definedName name="Z_90C81375_868A_4D14_8062_E67FF26DB2C3_.wvu.FilterData" localSheetId="19" hidden="1">加古川!$A$1:$Q$20</definedName>
    <definedName name="Z_90C81375_868A_4D14_8062_E67FF26DB2C3_.wvu.FilterData" localSheetId="20" hidden="1">加東!$A$1:$T$22</definedName>
    <definedName name="Z_90C81375_868A_4D14_8062_E67FF26DB2C3_.wvu.FilterData" localSheetId="15" hidden="1">明石市!$A$1:$Q$25</definedName>
    <definedName name="Z_943FC93E_FE00_4934_9149_E02B9EF4AE46_.wvu.FilterData" localSheetId="5" hidden="1">神戸市中央区!$A$1:$Q$21</definedName>
    <definedName name="Z_943FC93E_FE00_4934_9149_E02B9EF4AE46_.wvu.FilterData" localSheetId="14" hidden="1">西宮市!$A$1:$T$24</definedName>
    <definedName name="Z_943FC93E_FE00_4934_9149_E02B9EF4AE46_.wvu.FilterData" localSheetId="13" hidden="1">尼崎市!$A$1:$T$27</definedName>
    <definedName name="Z_99532428_1F69_4C03_B8D7_D6A36AF95F0B_.wvu.FilterData" localSheetId="9" hidden="1">神戸市須磨区!$A$1:$Q$10</definedName>
    <definedName name="Z_99532428_1F69_4C03_B8D7_D6A36AF95F0B_.wvu.FilterData" localSheetId="11" hidden="1">神戸市西区!$A$1:$Q$18</definedName>
    <definedName name="Z_99532428_1F69_4C03_B8D7_D6A36AF95F0B_.wvu.FilterData" localSheetId="12" hidden="1">姫路市!$A$1:$Q$34</definedName>
    <definedName name="Z_9B1E926E_3AEF_48CB_A9DA_D1844B3EE898_.wvu.FilterData" localSheetId="27" hidden="1">洲本!$A$1:$Q$15</definedName>
    <definedName name="Z_9CCB5725_F617_43C3_BAE1_2A0B18BEAA04_.wvu.FilterData" localSheetId="20" hidden="1">加東!$A$1:$T$22</definedName>
    <definedName name="Z_A4A9068B_E711_4297_832C_C69F7F0908E3_.wvu.FilterData" localSheetId="10" hidden="1">神戸市垂水区!$A$1:$Q$9</definedName>
    <definedName name="Z_A54C1EE1_24DE_4142_AF91_2A3912591771_.wvu.FilterData" localSheetId="12" hidden="1">姫路市!$A$1:$Q$34</definedName>
    <definedName name="Z_A61CB3E6_A821_4B40_96E2_23A6252CAC0C_.wvu.FilterData" localSheetId="12" hidden="1">姫路市!$A$1:$Q$34</definedName>
    <definedName name="Z_A9E797A2_7D66_4E34_8276_67DFBBA34F91_.wvu.FilterData" localSheetId="6" hidden="1">神戸市兵庫区!$A$1:$Q$13</definedName>
    <definedName name="Z_AA3FF800_9913_41BB_8EE3_FEC54D5E6738_.wvu.FilterData" localSheetId="11" hidden="1">神戸市西区!$A$1:$Q$18</definedName>
    <definedName name="Z_ABFF532A_F378_4257_872F_379EF1D8D5AE_.wvu.FilterData" localSheetId="12" hidden="1">姫路市!$A$1:$Q$34</definedName>
    <definedName name="Z_BC26DA1C_6D27_4BEF_A53E_467A27C61CD5_.wvu.FilterData" localSheetId="12" hidden="1">姫路市!$A$1:$Q$34</definedName>
    <definedName name="Z_BC26DA1C_6D27_4BEF_A53E_467A27C61CD5_.wvu.FilterData" localSheetId="15" hidden="1">明石市!$A$1:$Q$25</definedName>
    <definedName name="Z_C0CE1E44_D350_4B0D_BFB9_DCA86AC78B0B_.wvu.FilterData" localSheetId="8" hidden="1">神戸市長田区!$A$1:$Q$11</definedName>
    <definedName name="Z_C0CE1E44_D350_4B0D_BFB9_DCA86AC78B0B_.wvu.FilterData" localSheetId="14" hidden="1">西宮市!$A$1:$T$24</definedName>
    <definedName name="Z_C1D87FD8_5E8C_4D5D_B3B7_6838C1A486D5_.wvu.FilterData" localSheetId="18" hidden="1">伊丹!$A$1:$Q$22</definedName>
    <definedName name="Z_C1D87FD8_5E8C_4D5D_B3B7_6838C1A486D5_.wvu.FilterData" localSheetId="17" hidden="1">宝塚!$A$1:$T$20</definedName>
    <definedName name="Z_C2BA80AA_5AF9_486C_8FEE_F990D9E0BEC8_.wvu.FilterData" localSheetId="23" hidden="1">赤穂!$A$1:$T$12</definedName>
    <definedName name="Z_C3D340DE_AB62_407C_AA0A_0FB37317E1ED_.wvu.FilterData" localSheetId="16" hidden="1">芦屋!$A$1:$Q$7</definedName>
    <definedName name="Z_C3D340DE_AB62_407C_AA0A_0FB37317E1ED_.wvu.FilterData" localSheetId="18" hidden="1">伊丹!$A$1:$Q$22</definedName>
    <definedName name="Z_C3D340DE_AB62_407C_AA0A_0FB37317E1ED_.wvu.FilterData" localSheetId="19" hidden="1">加古川!$A$1:$Q$20</definedName>
    <definedName name="Z_C3D340DE_AB62_407C_AA0A_0FB37317E1ED_.wvu.FilterData" localSheetId="20" hidden="1">加東!$A$1:$T$22</definedName>
    <definedName name="Z_C3D340DE_AB62_407C_AA0A_0FB37317E1ED_.wvu.FilterData" localSheetId="27" hidden="1">洲本!$A$1:$Q$15</definedName>
    <definedName name="Z_C3D340DE_AB62_407C_AA0A_0FB37317E1ED_.wvu.FilterData" localSheetId="9" hidden="1">神戸市須磨区!$A$1:$Q$10</definedName>
    <definedName name="Z_C3D340DE_AB62_407C_AA0A_0FB37317E1ED_.wvu.FilterData" localSheetId="10" hidden="1">神戸市垂水区!$A$1:$Q$9</definedName>
    <definedName name="Z_C3D340DE_AB62_407C_AA0A_0FB37317E1ED_.wvu.FilterData" localSheetId="11" hidden="1">神戸市西区!$A$1:$Q$18</definedName>
    <definedName name="Z_C3D340DE_AB62_407C_AA0A_0FB37317E1ED_.wvu.FilterData" localSheetId="5" hidden="1">神戸市中央区!$A$1:$Q$21</definedName>
    <definedName name="Z_C3D340DE_AB62_407C_AA0A_0FB37317E1ED_.wvu.FilterData" localSheetId="8" hidden="1">神戸市長田区!$A$1:$Q$11</definedName>
    <definedName name="Z_C3D340DE_AB62_407C_AA0A_0FB37317E1ED_.wvu.FilterData" localSheetId="4" hidden="1">神戸市灘区!$A$1:$Q$12</definedName>
    <definedName name="Z_C3D340DE_AB62_407C_AA0A_0FB37317E1ED_.wvu.FilterData" localSheetId="6" hidden="1">神戸市兵庫区!$A$1:$Q$13</definedName>
    <definedName name="Z_C3D340DE_AB62_407C_AA0A_0FB37317E1ED_.wvu.FilterData" localSheetId="7" hidden="1">神戸市北区!$A$1:$Q$23</definedName>
    <definedName name="Z_C3D340DE_AB62_407C_AA0A_0FB37317E1ED_.wvu.FilterData" localSheetId="14" hidden="1">西宮市!$A$1:$T$24</definedName>
    <definedName name="Z_C3D340DE_AB62_407C_AA0A_0FB37317E1ED_.wvu.FilterData" localSheetId="23" hidden="1">赤穂!$A$1:$T$12</definedName>
    <definedName name="Z_C3D340DE_AB62_407C_AA0A_0FB37317E1ED_.wvu.FilterData" localSheetId="26" hidden="1">丹波!$A$1:$Q$10</definedName>
    <definedName name="Z_C3D340DE_AB62_407C_AA0A_0FB37317E1ED_.wvu.FilterData" localSheetId="21" hidden="1">中播磨!$A$1:$Q$6</definedName>
    <definedName name="Z_C3D340DE_AB62_407C_AA0A_0FB37317E1ED_.wvu.FilterData" localSheetId="25" hidden="1">朝来!$A$1:$Q$7</definedName>
    <definedName name="Z_C3D340DE_AB62_407C_AA0A_0FB37317E1ED_.wvu.FilterData" localSheetId="13" hidden="1">尼崎市!$A$1:$T$27</definedName>
    <definedName name="Z_C3D340DE_AB62_407C_AA0A_0FB37317E1ED_.wvu.FilterData" localSheetId="12" hidden="1">姫路市!$A$1:$T$37</definedName>
    <definedName name="Z_C3D340DE_AB62_407C_AA0A_0FB37317E1ED_.wvu.FilterData" localSheetId="17" hidden="1">宝塚!$A$1:$T$20</definedName>
    <definedName name="Z_C3D340DE_AB62_407C_AA0A_0FB37317E1ED_.wvu.FilterData" localSheetId="24" hidden="1">豊岡!$A$1:$T$10</definedName>
    <definedName name="Z_C3D340DE_AB62_407C_AA0A_0FB37317E1ED_.wvu.FilterData" localSheetId="15" hidden="1">明石市!$A$1:$Q$25</definedName>
    <definedName name="Z_C3D340DE_AB62_407C_AA0A_0FB37317E1ED_.wvu.FilterData" localSheetId="22" hidden="1">龍野!$A$1:$Q$15</definedName>
    <definedName name="Z_C3D340DE_AB62_407C_AA0A_0FB37317E1ED_.wvu.PrintArea" localSheetId="18" hidden="1">伊丹!$A$1:$T$23</definedName>
    <definedName name="Z_C3D340DE_AB62_407C_AA0A_0FB37317E1ED_.wvu.PrintArea" localSheetId="9" hidden="1">神戸市須磨区!$A$1:$T$14</definedName>
    <definedName name="Z_C3D340DE_AB62_407C_AA0A_0FB37317E1ED_.wvu.PrintArea" localSheetId="13" hidden="1">尼崎市!$A$1:$T$29</definedName>
    <definedName name="Z_C3D340DE_AB62_407C_AA0A_0FB37317E1ED_.wvu.PrintArea" localSheetId="17" hidden="1">宝塚!$A$1:$T$22</definedName>
    <definedName name="Z_C424F9D4_0587_4656_ABBA_FBC5686E082F_.wvu.FilterData" localSheetId="8" hidden="1">神戸市長田区!$A$1:$Q$11</definedName>
    <definedName name="Z_C424F9D4_0587_4656_ABBA_FBC5686E082F_.wvu.FilterData" localSheetId="4" hidden="1">神戸市灘区!$A$1:$Q$12</definedName>
    <definedName name="Z_C8E81606_AF04_448A_9D3E_F2B9D1F58F65_.wvu.FilterData" localSheetId="16" hidden="1">芦屋!$A$1:$Q$7</definedName>
    <definedName name="Z_C8E81606_AF04_448A_9D3E_F2B9D1F58F65_.wvu.FilterData" localSheetId="18" hidden="1">伊丹!$A$1:$Q$22</definedName>
    <definedName name="Z_C8E81606_AF04_448A_9D3E_F2B9D1F58F65_.wvu.FilterData" localSheetId="19" hidden="1">加古川!$A$1:$Q$20</definedName>
    <definedName name="Z_C8E81606_AF04_448A_9D3E_F2B9D1F58F65_.wvu.FilterData" localSheetId="20" hidden="1">加東!$A$1:$T$22</definedName>
    <definedName name="Z_C8E81606_AF04_448A_9D3E_F2B9D1F58F65_.wvu.FilterData" localSheetId="27" hidden="1">洲本!$A$1:$Q$15</definedName>
    <definedName name="Z_C8E81606_AF04_448A_9D3E_F2B9D1F58F65_.wvu.FilterData" localSheetId="9" hidden="1">神戸市須磨区!$A$1:$Q$10</definedName>
    <definedName name="Z_C8E81606_AF04_448A_9D3E_F2B9D1F58F65_.wvu.FilterData" localSheetId="10" hidden="1">神戸市垂水区!$A$1:$Q$9</definedName>
    <definedName name="Z_C8E81606_AF04_448A_9D3E_F2B9D1F58F65_.wvu.FilterData" localSheetId="11" hidden="1">神戸市西区!$A$1:$Q$18</definedName>
    <definedName name="Z_C8E81606_AF04_448A_9D3E_F2B9D1F58F65_.wvu.FilterData" localSheetId="5" hidden="1">神戸市中央区!$A$1:$Q$21</definedName>
    <definedName name="Z_C8E81606_AF04_448A_9D3E_F2B9D1F58F65_.wvu.FilterData" localSheetId="8" hidden="1">神戸市長田区!$A$1:$Q$11</definedName>
    <definedName name="Z_C8E81606_AF04_448A_9D3E_F2B9D1F58F65_.wvu.FilterData" localSheetId="4" hidden="1">神戸市灘区!$A$1:$Q$12</definedName>
    <definedName name="Z_C8E81606_AF04_448A_9D3E_F2B9D1F58F65_.wvu.FilterData" localSheetId="6" hidden="1">神戸市兵庫区!$A$1:$Q$13</definedName>
    <definedName name="Z_C8E81606_AF04_448A_9D3E_F2B9D1F58F65_.wvu.FilterData" localSheetId="7" hidden="1">神戸市北区!$A$1:$Q$23</definedName>
    <definedName name="Z_C8E81606_AF04_448A_9D3E_F2B9D1F58F65_.wvu.FilterData" localSheetId="14" hidden="1">西宮市!$A$1:$T$24</definedName>
    <definedName name="Z_C8E81606_AF04_448A_9D3E_F2B9D1F58F65_.wvu.FilterData" localSheetId="23" hidden="1">赤穂!$A$1:$T$12</definedName>
    <definedName name="Z_C8E81606_AF04_448A_9D3E_F2B9D1F58F65_.wvu.FilterData" localSheetId="26" hidden="1">丹波!$A$1:$Q$10</definedName>
    <definedName name="Z_C8E81606_AF04_448A_9D3E_F2B9D1F58F65_.wvu.FilterData" localSheetId="21" hidden="1">中播磨!$A$1:$Q$6</definedName>
    <definedName name="Z_C8E81606_AF04_448A_9D3E_F2B9D1F58F65_.wvu.FilterData" localSheetId="25" hidden="1">朝来!$A$1:$Q$7</definedName>
    <definedName name="Z_C8E81606_AF04_448A_9D3E_F2B9D1F58F65_.wvu.FilterData" localSheetId="13" hidden="1">尼崎市!$A$1:$T$27</definedName>
    <definedName name="Z_C8E81606_AF04_448A_9D3E_F2B9D1F58F65_.wvu.FilterData" localSheetId="12" hidden="1">姫路市!$A$1:$T$37</definedName>
    <definedName name="Z_C8E81606_AF04_448A_9D3E_F2B9D1F58F65_.wvu.FilterData" localSheetId="17" hidden="1">宝塚!$A$1:$T$20</definedName>
    <definedName name="Z_C8E81606_AF04_448A_9D3E_F2B9D1F58F65_.wvu.FilterData" localSheetId="24" hidden="1">豊岡!$A$1:$T$10</definedName>
    <definedName name="Z_C8E81606_AF04_448A_9D3E_F2B9D1F58F65_.wvu.FilterData" localSheetId="15" hidden="1">明石市!$A$1:$Q$25</definedName>
    <definedName name="Z_C8E81606_AF04_448A_9D3E_F2B9D1F58F65_.wvu.FilterData" localSheetId="22" hidden="1">龍野!$A$1:$Q$15</definedName>
    <definedName name="Z_C8E81606_AF04_448A_9D3E_F2B9D1F58F65_.wvu.PrintArea" localSheetId="18" hidden="1">伊丹!$A$1:$T$23</definedName>
    <definedName name="Z_C8E81606_AF04_448A_9D3E_F2B9D1F58F65_.wvu.PrintArea" localSheetId="12" hidden="1">姫路市!$A$1:$T$38</definedName>
    <definedName name="Z_C8E81606_AF04_448A_9D3E_F2B9D1F58F65_.wvu.PrintArea" localSheetId="15" hidden="1">明石市!$A$1:$T$25</definedName>
    <definedName name="Z_C8E81606_AF04_448A_9D3E_F2B9D1F58F65_.wvu.PrintTitles" localSheetId="18" hidden="1">伊丹!$1:$4</definedName>
    <definedName name="Z_C8E81606_AF04_448A_9D3E_F2B9D1F58F65_.wvu.PrintTitles" localSheetId="14" hidden="1">西宮市!$1:$4</definedName>
    <definedName name="Z_C8E81606_AF04_448A_9D3E_F2B9D1F58F65_.wvu.PrintTitles" localSheetId="12" hidden="1">姫路市!$3:$5</definedName>
    <definedName name="Z_C8E81606_AF04_448A_9D3E_F2B9D1F58F65_.wvu.PrintTitles" localSheetId="15" hidden="1">明石市!$1:$2</definedName>
    <definedName name="Z_CE4C5693_AB20_4443_B266_246AAFDBCB0C_.wvu.FilterData" localSheetId="5" hidden="1">神戸市中央区!$A$1:$Q$21</definedName>
    <definedName name="Z_CE5EBFAB_EE63_44DD_9681_412B48AEC601_.wvu.FilterData" localSheetId="5" hidden="1">神戸市中央区!$A$1:$Q$21</definedName>
    <definedName name="Z_D04FF6C5_AF41_4370_ABE4_2F15B8EA3530_.wvu.FilterData" localSheetId="10" hidden="1">神戸市垂水区!$A$1:$Q$9</definedName>
    <definedName name="Z_D0FC321D_2ECA_41E2_BDB6_482A7701D944_.wvu.FilterData" localSheetId="14" hidden="1">西宮市!$A$1:$T$24</definedName>
    <definedName name="Z_D1420C15_7396_4489_AE90_16711193498D_.wvu.FilterData" localSheetId="7" hidden="1">神戸市北区!$A$1:$Q$23</definedName>
    <definedName name="Z_D3541A2E_D833_490C_8E94_9C5CF24AA974_.wvu.FilterData" localSheetId="14" hidden="1">西宮市!$A$1:$T$24</definedName>
    <definedName name="Z_E0D627B6_62EF_42C4_9F45_712308FDD3E2_.wvu.FilterData" localSheetId="19" hidden="1">加古川!$A$1:$Q$20</definedName>
    <definedName name="Z_EB1EF36D_DE66_4AFB_9A1B_49A5FCF87B18_.wvu.FilterData" localSheetId="19" hidden="1">加古川!$A$1:$Q$20</definedName>
    <definedName name="Z_EFD6F6DA_88AF_4008_9321_2B2CD28F5C93_.wvu.FilterData" localSheetId="11" hidden="1">神戸市西区!$A$1:$Q$18</definedName>
    <definedName name="Z_EFD6F6DA_88AF_4008_9321_2B2CD28F5C93_.wvu.FilterData" localSheetId="7" hidden="1">神戸市北区!$A$1:$Q$23</definedName>
    <definedName name="Z_F2A7395E_69B5_44C6_A34F_2E4E1C60A391_.wvu.FilterData" localSheetId="27" hidden="1">洲本!$A$1:$Q$15</definedName>
    <definedName name="Z_F5FEDDBA_51D7_4BA0_B624_E15695BA78FC_.wvu.FilterData" localSheetId="18" hidden="1">伊丹!$A$1:$Q$22</definedName>
    <definedName name="Z_F5FEDDBA_51D7_4BA0_B624_E15695BA78FC_.wvu.FilterData" localSheetId="13" hidden="1">尼崎市!$A$1:$T$27</definedName>
    <definedName name="Z_F6850330_7385_4258_92CD_3F943D0E3806_.wvu.FilterData" localSheetId="5" hidden="1">神戸市中央区!$A$1:$Q$21</definedName>
    <definedName name="Z_F6850330_7385_4258_92CD_3F943D0E3806_.wvu.FilterData" localSheetId="17" hidden="1">宝塚!$A$1:$T$20</definedName>
    <definedName name="Z_F71CF437_8AC9_434A_A2A2_9E4A25C918F2_.wvu.FilterData" localSheetId="8" hidden="1">神戸市長田区!$A$1:$Q$11</definedName>
    <definedName name="Z_F91540ED_457E_45A7_97F4_E030CDBBFBB2_.wvu.FilterData" localSheetId="15" hidden="1">明石市!$A$1:$Q$25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52" l="1"/>
  <c r="N13" i="62" l="1"/>
  <c r="N5" i="62"/>
  <c r="N11" i="62" l="1"/>
  <c r="V28" i="48" l="1"/>
  <c r="A29" i="48"/>
  <c r="M29" i="48"/>
  <c r="L29" i="48"/>
  <c r="K29" i="48"/>
  <c r="J29" i="48"/>
  <c r="I29" i="48"/>
  <c r="J13" i="39" l="1"/>
  <c r="N27" i="49" l="1"/>
  <c r="S15" i="69" l="1"/>
  <c r="N15" i="69"/>
  <c r="S9" i="54" l="1"/>
  <c r="V15" i="69" l="1"/>
  <c r="V25" i="69"/>
  <c r="S25" i="69"/>
  <c r="N25" i="69"/>
  <c r="A29" i="49" l="1"/>
  <c r="V27" i="49"/>
  <c r="S27" i="49"/>
  <c r="S26" i="49"/>
  <c r="S21" i="53" l="1"/>
  <c r="S20" i="53"/>
  <c r="S19" i="53"/>
  <c r="S18" i="53"/>
  <c r="S17" i="53"/>
  <c r="S16" i="53"/>
  <c r="S15" i="53"/>
  <c r="S14" i="53"/>
  <c r="S13" i="53"/>
  <c r="S12" i="53"/>
  <c r="S11" i="53"/>
  <c r="S10" i="53"/>
  <c r="S9" i="53"/>
  <c r="S8" i="53"/>
  <c r="S7" i="53"/>
  <c r="S6" i="53"/>
  <c r="S5" i="53"/>
  <c r="N33" i="47" l="1"/>
  <c r="N7" i="61" l="1"/>
  <c r="S15" i="62" l="1"/>
  <c r="S14" i="62"/>
  <c r="S13" i="62"/>
  <c r="S12" i="62"/>
  <c r="S11" i="62"/>
  <c r="S10" i="62"/>
  <c r="S9" i="62"/>
  <c r="S8" i="62"/>
  <c r="S7" i="62"/>
  <c r="S6" i="62"/>
  <c r="S5" i="62"/>
  <c r="V6" i="62"/>
  <c r="V7" i="62"/>
  <c r="V8" i="62"/>
  <c r="V9" i="62"/>
  <c r="V10" i="62"/>
  <c r="V11" i="62"/>
  <c r="V12" i="62"/>
  <c r="V13" i="62"/>
  <c r="V14" i="62"/>
  <c r="V15" i="62"/>
  <c r="V5" i="62"/>
  <c r="S11" i="61"/>
  <c r="S10" i="61"/>
  <c r="S9" i="61"/>
  <c r="S8" i="61"/>
  <c r="S7" i="61"/>
  <c r="S6" i="61"/>
  <c r="S5" i="61"/>
  <c r="S8" i="60"/>
  <c r="S7" i="60"/>
  <c r="S6" i="60"/>
  <c r="S5" i="60"/>
  <c r="S10" i="59"/>
  <c r="S9" i="59"/>
  <c r="S8" i="59"/>
  <c r="S7" i="59"/>
  <c r="S6" i="59"/>
  <c r="S5" i="59"/>
  <c r="S12" i="58"/>
  <c r="S11" i="58"/>
  <c r="S10" i="58"/>
  <c r="S9" i="58"/>
  <c r="S8" i="58"/>
  <c r="S7" i="58"/>
  <c r="S6" i="58"/>
  <c r="S5" i="58"/>
  <c r="S16" i="57"/>
  <c r="S15" i="57"/>
  <c r="S14" i="57"/>
  <c r="S13" i="57"/>
  <c r="S12" i="57"/>
  <c r="S11" i="57"/>
  <c r="S10" i="57"/>
  <c r="S9" i="57"/>
  <c r="S8" i="57"/>
  <c r="S7" i="57"/>
  <c r="S6" i="57"/>
  <c r="S5" i="57"/>
  <c r="S6" i="56"/>
  <c r="S5" i="56"/>
  <c r="S25" i="55"/>
  <c r="S24" i="55"/>
  <c r="S23" i="55"/>
  <c r="S22" i="55"/>
  <c r="S21" i="55"/>
  <c r="S20" i="55"/>
  <c r="S19" i="55"/>
  <c r="S18" i="55"/>
  <c r="S17" i="55"/>
  <c r="S16" i="55"/>
  <c r="S15" i="55"/>
  <c r="S14" i="55"/>
  <c r="S13" i="55"/>
  <c r="S12" i="55"/>
  <c r="S11" i="55"/>
  <c r="S10" i="55"/>
  <c r="S9" i="55"/>
  <c r="S8" i="55"/>
  <c r="S7" i="55"/>
  <c r="S6" i="55"/>
  <c r="S5" i="55"/>
  <c r="S25" i="54"/>
  <c r="S24" i="54"/>
  <c r="S23" i="54"/>
  <c r="S22" i="54"/>
  <c r="S21" i="54"/>
  <c r="S20" i="54"/>
  <c r="S19" i="54"/>
  <c r="S18" i="54"/>
  <c r="S17" i="54"/>
  <c r="S16" i="54"/>
  <c r="S15" i="54"/>
  <c r="S14" i="54"/>
  <c r="S13" i="54"/>
  <c r="S12" i="54"/>
  <c r="S11" i="54"/>
  <c r="S10" i="54"/>
  <c r="S8" i="54"/>
  <c r="S7" i="54"/>
  <c r="S6" i="54"/>
  <c r="S5" i="54"/>
  <c r="V6" i="54"/>
  <c r="V7" i="54"/>
  <c r="V8" i="54"/>
  <c r="V9" i="54"/>
  <c r="V10" i="54"/>
  <c r="V11" i="54"/>
  <c r="V12" i="54"/>
  <c r="V13" i="54"/>
  <c r="V14" i="54"/>
  <c r="V15" i="54"/>
  <c r="V16" i="54"/>
  <c r="V17" i="54"/>
  <c r="V18" i="54"/>
  <c r="V19" i="54"/>
  <c r="V20" i="54"/>
  <c r="V21" i="54"/>
  <c r="V22" i="54"/>
  <c r="V5" i="54"/>
  <c r="S22" i="52"/>
  <c r="S21" i="52"/>
  <c r="S20" i="52"/>
  <c r="S19" i="52"/>
  <c r="S18" i="52"/>
  <c r="S17" i="52"/>
  <c r="S16" i="52"/>
  <c r="S15" i="52"/>
  <c r="S14" i="52"/>
  <c r="S12" i="52"/>
  <c r="S11" i="52"/>
  <c r="S10" i="52"/>
  <c r="S9" i="52"/>
  <c r="S8" i="52"/>
  <c r="S7" i="52"/>
  <c r="S6" i="52"/>
  <c r="S5" i="52"/>
  <c r="S7" i="51"/>
  <c r="S6" i="51"/>
  <c r="S5" i="51"/>
  <c r="S24" i="69"/>
  <c r="S23" i="69"/>
  <c r="S22" i="69"/>
  <c r="S21" i="69"/>
  <c r="S20" i="69"/>
  <c r="S19" i="69"/>
  <c r="S18" i="69"/>
  <c r="S17" i="69"/>
  <c r="S16" i="69"/>
  <c r="S14" i="69"/>
  <c r="S13" i="69"/>
  <c r="S12" i="69"/>
  <c r="S11" i="69"/>
  <c r="S10" i="69"/>
  <c r="S9" i="69"/>
  <c r="S8" i="69"/>
  <c r="S7" i="69"/>
  <c r="S6" i="69"/>
  <c r="S5" i="69"/>
  <c r="S28" i="49" l="1"/>
  <c r="S25" i="49"/>
  <c r="S24" i="49"/>
  <c r="S23" i="49"/>
  <c r="S22" i="49"/>
  <c r="S21" i="49"/>
  <c r="S20" i="49"/>
  <c r="S19" i="49"/>
  <c r="S18" i="49"/>
  <c r="S17" i="49"/>
  <c r="S16" i="49"/>
  <c r="S15" i="49"/>
  <c r="S14" i="49"/>
  <c r="S13" i="49"/>
  <c r="S12" i="49"/>
  <c r="S11" i="49"/>
  <c r="S10" i="49"/>
  <c r="S9" i="49"/>
  <c r="S8" i="49"/>
  <c r="S7" i="49"/>
  <c r="S6" i="49"/>
  <c r="S5" i="49"/>
  <c r="S27" i="48"/>
  <c r="S26" i="48"/>
  <c r="S25" i="48"/>
  <c r="S24" i="48"/>
  <c r="S23" i="48"/>
  <c r="S22" i="48"/>
  <c r="S21" i="48"/>
  <c r="S20" i="48"/>
  <c r="S19" i="48"/>
  <c r="S18" i="48"/>
  <c r="S17" i="48"/>
  <c r="S16" i="48"/>
  <c r="S15" i="48"/>
  <c r="S14" i="48"/>
  <c r="S13" i="48"/>
  <c r="S12" i="48"/>
  <c r="S11" i="48"/>
  <c r="S10" i="48"/>
  <c r="S9" i="48"/>
  <c r="S8" i="48"/>
  <c r="S7" i="48"/>
  <c r="S6" i="48"/>
  <c r="S5" i="48"/>
  <c r="S37" i="47"/>
  <c r="S36" i="47"/>
  <c r="S35" i="47"/>
  <c r="S34" i="47"/>
  <c r="S33" i="47"/>
  <c r="S32" i="47"/>
  <c r="S31" i="47"/>
  <c r="S30" i="47"/>
  <c r="S29" i="47"/>
  <c r="S28" i="47"/>
  <c r="S27" i="47"/>
  <c r="S26" i="47"/>
  <c r="S25" i="47"/>
  <c r="S24" i="47"/>
  <c r="S23" i="47"/>
  <c r="S22" i="47"/>
  <c r="S21" i="47"/>
  <c r="S20" i="47"/>
  <c r="S19" i="47"/>
  <c r="S18" i="47"/>
  <c r="S17" i="47"/>
  <c r="S16" i="47"/>
  <c r="S15" i="47"/>
  <c r="S14" i="47"/>
  <c r="S13" i="47"/>
  <c r="S12" i="47"/>
  <c r="S11" i="47"/>
  <c r="S10" i="47"/>
  <c r="S9" i="47"/>
  <c r="S8" i="47"/>
  <c r="S7" i="47"/>
  <c r="S6" i="47"/>
  <c r="S5" i="47"/>
  <c r="S21" i="46"/>
  <c r="S20" i="46"/>
  <c r="S19" i="46"/>
  <c r="S18" i="46"/>
  <c r="S17" i="46"/>
  <c r="S16" i="46"/>
  <c r="S15" i="46"/>
  <c r="S14" i="46"/>
  <c r="S13" i="46"/>
  <c r="S12" i="46"/>
  <c r="S11" i="46"/>
  <c r="S10" i="46"/>
  <c r="S9" i="46"/>
  <c r="S8" i="46"/>
  <c r="S7" i="46"/>
  <c r="S6" i="46"/>
  <c r="S5" i="46"/>
  <c r="S10" i="45"/>
  <c r="S9" i="45"/>
  <c r="S8" i="45"/>
  <c r="S7" i="45"/>
  <c r="S6" i="45"/>
  <c r="S5" i="45"/>
  <c r="S13" i="44"/>
  <c r="S12" i="44"/>
  <c r="S11" i="44"/>
  <c r="S10" i="44"/>
  <c r="S9" i="44"/>
  <c r="S8" i="44"/>
  <c r="S7" i="44"/>
  <c r="S6" i="44"/>
  <c r="S5" i="44"/>
  <c r="S13" i="43"/>
  <c r="S12" i="43"/>
  <c r="S11" i="43"/>
  <c r="S10" i="43"/>
  <c r="S9" i="43"/>
  <c r="S8" i="43"/>
  <c r="S7" i="43"/>
  <c r="S6" i="43"/>
  <c r="S5" i="43"/>
  <c r="S24" i="42"/>
  <c r="S23" i="42"/>
  <c r="S22" i="42"/>
  <c r="S21" i="42"/>
  <c r="S20" i="42"/>
  <c r="S19" i="42"/>
  <c r="S18" i="42"/>
  <c r="S17" i="42"/>
  <c r="S16" i="42"/>
  <c r="S15" i="42"/>
  <c r="S14" i="42"/>
  <c r="S13" i="42"/>
  <c r="S12" i="42"/>
  <c r="S11" i="42"/>
  <c r="S10" i="42"/>
  <c r="S9" i="42"/>
  <c r="S8" i="42"/>
  <c r="S7" i="42"/>
  <c r="S6" i="42"/>
  <c r="S5" i="42"/>
  <c r="S13" i="41"/>
  <c r="S12" i="41"/>
  <c r="S11" i="41"/>
  <c r="S10" i="41"/>
  <c r="S9" i="41"/>
  <c r="S8" i="41"/>
  <c r="S7" i="41"/>
  <c r="S6" i="41"/>
  <c r="S5" i="41"/>
  <c r="S28" i="40"/>
  <c r="S27" i="40"/>
  <c r="S26" i="40"/>
  <c r="S25" i="40"/>
  <c r="S24" i="40"/>
  <c r="S23" i="40"/>
  <c r="S22" i="40"/>
  <c r="S21" i="40"/>
  <c r="S20" i="40"/>
  <c r="S19" i="40"/>
  <c r="S18" i="40"/>
  <c r="S17" i="40"/>
  <c r="S16" i="40"/>
  <c r="S15" i="40"/>
  <c r="S14" i="40"/>
  <c r="S13" i="40"/>
  <c r="S12" i="40"/>
  <c r="S11" i="40"/>
  <c r="S10" i="40"/>
  <c r="S9" i="40"/>
  <c r="S8" i="40"/>
  <c r="S7" i="40"/>
  <c r="S6" i="40"/>
  <c r="S5" i="40"/>
  <c r="V28" i="40"/>
  <c r="V27" i="40"/>
  <c r="V26" i="40"/>
  <c r="V25" i="40"/>
  <c r="V24" i="40"/>
  <c r="V23" i="40"/>
  <c r="V22" i="40"/>
  <c r="V21" i="40"/>
  <c r="V20" i="40"/>
  <c r="V19" i="40"/>
  <c r="V18" i="40"/>
  <c r="V17" i="40"/>
  <c r="V16" i="40"/>
  <c r="V15" i="40"/>
  <c r="V14" i="40"/>
  <c r="V13" i="40"/>
  <c r="V12" i="40"/>
  <c r="V11" i="40"/>
  <c r="V10" i="40"/>
  <c r="V9" i="40"/>
  <c r="V8" i="40"/>
  <c r="V7" i="40"/>
  <c r="V6" i="40"/>
  <c r="V5" i="40"/>
  <c r="S12" i="39"/>
  <c r="S11" i="39"/>
  <c r="S10" i="39"/>
  <c r="S9" i="39"/>
  <c r="S8" i="39"/>
  <c r="S7" i="39"/>
  <c r="S6" i="39"/>
  <c r="S5" i="39"/>
  <c r="V5" i="39"/>
  <c r="S11" i="38"/>
  <c r="S10" i="38"/>
  <c r="S9" i="38"/>
  <c r="S8" i="38"/>
  <c r="S7" i="38"/>
  <c r="S6" i="38"/>
  <c r="S5" i="38"/>
  <c r="V5" i="38"/>
  <c r="V6" i="41"/>
  <c r="V7" i="41"/>
  <c r="V8" i="41"/>
  <c r="V9" i="41"/>
  <c r="V10" i="41"/>
  <c r="V11" i="41"/>
  <c r="V12" i="41"/>
  <c r="V13" i="41"/>
  <c r="V5" i="41"/>
  <c r="V6" i="39"/>
  <c r="V7" i="39"/>
  <c r="V8" i="39"/>
  <c r="V9" i="39"/>
  <c r="V10" i="39"/>
  <c r="V11" i="39"/>
  <c r="V12" i="39"/>
  <c r="V6" i="38"/>
  <c r="V7" i="38"/>
  <c r="V8" i="38"/>
  <c r="V9" i="38"/>
  <c r="V10" i="38"/>
  <c r="V11" i="38"/>
  <c r="V5" i="44"/>
  <c r="V17" i="47"/>
  <c r="N10" i="38"/>
  <c r="N6" i="59" l="1"/>
  <c r="N14" i="52" l="1"/>
  <c r="N18" i="52"/>
  <c r="N17" i="52"/>
  <c r="N13" i="43" l="1"/>
  <c r="V16" i="52" l="1"/>
  <c r="V36" i="47"/>
  <c r="V6" i="46"/>
  <c r="V7" i="46"/>
  <c r="V8" i="46"/>
  <c r="V9" i="46"/>
  <c r="V10" i="46"/>
  <c r="V11" i="46"/>
  <c r="V12" i="46"/>
  <c r="V13" i="46"/>
  <c r="V14" i="46"/>
  <c r="V15" i="46"/>
  <c r="V16" i="46"/>
  <c r="V17" i="46"/>
  <c r="V18" i="46"/>
  <c r="V19" i="46"/>
  <c r="V20" i="46"/>
  <c r="V21" i="46"/>
  <c r="V5" i="46"/>
  <c r="V6" i="43"/>
  <c r="V7" i="43"/>
  <c r="V8" i="43"/>
  <c r="V9" i="43"/>
  <c r="V10" i="43"/>
  <c r="V11" i="43"/>
  <c r="V12" i="43"/>
  <c r="V13" i="43"/>
  <c r="V5" i="43"/>
  <c r="V14" i="42" l="1"/>
  <c r="V5" i="42"/>
  <c r="V18" i="52" l="1"/>
  <c r="N5" i="47" l="1"/>
  <c r="N6" i="47"/>
  <c r="N7" i="47"/>
  <c r="N8" i="47"/>
  <c r="N9" i="47"/>
  <c r="N10" i="47"/>
  <c r="N11" i="47"/>
  <c r="N12" i="47"/>
  <c r="N13" i="47"/>
  <c r="N14" i="47"/>
  <c r="N15" i="47"/>
  <c r="N16" i="47"/>
  <c r="N17" i="47"/>
  <c r="N18" i="47"/>
  <c r="N19" i="47"/>
  <c r="N20" i="47"/>
  <c r="N21" i="47"/>
  <c r="N22" i="47"/>
  <c r="N23" i="47"/>
  <c r="N24" i="47"/>
  <c r="N25" i="47"/>
  <c r="N26" i="47"/>
  <c r="N27" i="47"/>
  <c r="N28" i="47"/>
  <c r="N29" i="47"/>
  <c r="N30" i="47"/>
  <c r="N31" i="47"/>
  <c r="N32" i="47"/>
  <c r="N34" i="47"/>
  <c r="N35" i="47"/>
  <c r="N36" i="47"/>
  <c r="N37" i="47"/>
  <c r="V29" i="43" l="1"/>
  <c r="V28" i="43"/>
  <c r="V27" i="43"/>
  <c r="V26" i="43"/>
  <c r="V25" i="43"/>
  <c r="V24" i="43"/>
  <c r="V23" i="43"/>
  <c r="V22" i="43"/>
  <c r="V21" i="43"/>
  <c r="V20" i="43"/>
  <c r="V19" i="43"/>
  <c r="V18" i="43"/>
  <c r="V17" i="43"/>
  <c r="V16" i="43"/>
  <c r="V15" i="43"/>
  <c r="V14" i="43"/>
  <c r="M14" i="43"/>
  <c r="L14" i="43"/>
  <c r="K14" i="43"/>
  <c r="J14" i="43"/>
  <c r="I14" i="43"/>
  <c r="A14" i="43"/>
  <c r="N12" i="43"/>
  <c r="N11" i="43"/>
  <c r="N10" i="43"/>
  <c r="N9" i="43"/>
  <c r="N8" i="43"/>
  <c r="N7" i="43"/>
  <c r="N6" i="43"/>
  <c r="N5" i="43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M14" i="41"/>
  <c r="L14" i="41"/>
  <c r="K14" i="41"/>
  <c r="J14" i="41"/>
  <c r="A14" i="41"/>
  <c r="N13" i="41"/>
  <c r="N12" i="41"/>
  <c r="N11" i="41"/>
  <c r="N10" i="41"/>
  <c r="N9" i="41"/>
  <c r="N8" i="41"/>
  <c r="I7" i="41"/>
  <c r="N7" i="41" s="1"/>
  <c r="N6" i="41"/>
  <c r="N5" i="41"/>
  <c r="M29" i="40"/>
  <c r="L29" i="40"/>
  <c r="K29" i="40"/>
  <c r="J29" i="40"/>
  <c r="I29" i="40"/>
  <c r="A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V28" i="39"/>
  <c r="V27" i="39"/>
  <c r="V26" i="39"/>
  <c r="V25" i="39"/>
  <c r="V24" i="39"/>
  <c r="V23" i="39"/>
  <c r="V22" i="39"/>
  <c r="V21" i="39"/>
  <c r="V20" i="39"/>
  <c r="V19" i="39"/>
  <c r="V18" i="39"/>
  <c r="V17" i="39"/>
  <c r="V16" i="39"/>
  <c r="V15" i="39"/>
  <c r="V14" i="39"/>
  <c r="V13" i="39"/>
  <c r="M13" i="39"/>
  <c r="L13" i="39"/>
  <c r="K13" i="39"/>
  <c r="I13" i="39"/>
  <c r="A13" i="39"/>
  <c r="N12" i="39"/>
  <c r="N11" i="39"/>
  <c r="N10" i="39"/>
  <c r="N9" i="39"/>
  <c r="N8" i="39"/>
  <c r="N7" i="39"/>
  <c r="N6" i="39"/>
  <c r="N5" i="39"/>
  <c r="V28" i="38"/>
  <c r="V27" i="38"/>
  <c r="V26" i="38"/>
  <c r="V25" i="38"/>
  <c r="V24" i="38"/>
  <c r="V23" i="38"/>
  <c r="V22" i="38"/>
  <c r="V21" i="38"/>
  <c r="V20" i="38"/>
  <c r="V19" i="38"/>
  <c r="V18" i="38"/>
  <c r="V17" i="38"/>
  <c r="V16" i="38"/>
  <c r="V15" i="38"/>
  <c r="V14" i="38"/>
  <c r="V13" i="38"/>
  <c r="V12" i="38"/>
  <c r="M12" i="38"/>
  <c r="L12" i="38"/>
  <c r="K12" i="38"/>
  <c r="J12" i="38"/>
  <c r="I12" i="38"/>
  <c r="A12" i="38"/>
  <c r="N11" i="38"/>
  <c r="N9" i="38"/>
  <c r="N8" i="38"/>
  <c r="N7" i="38"/>
  <c r="N6" i="38"/>
  <c r="N5" i="38"/>
  <c r="V28" i="46"/>
  <c r="V27" i="46"/>
  <c r="V26" i="46"/>
  <c r="V25" i="46"/>
  <c r="V24" i="46"/>
  <c r="V23" i="46"/>
  <c r="V22" i="46"/>
  <c r="M22" i="46"/>
  <c r="L22" i="46"/>
  <c r="K22" i="46"/>
  <c r="J22" i="46"/>
  <c r="I22" i="46"/>
  <c r="A22" i="46"/>
  <c r="N21" i="46"/>
  <c r="N20" i="46"/>
  <c r="N19" i="46"/>
  <c r="N18" i="46"/>
  <c r="N17" i="46"/>
  <c r="N16" i="46"/>
  <c r="N15" i="46"/>
  <c r="N14" i="46"/>
  <c r="N13" i="46"/>
  <c r="N12" i="46"/>
  <c r="N11" i="46"/>
  <c r="N10" i="46"/>
  <c r="N9" i="46"/>
  <c r="N8" i="46"/>
  <c r="N7" i="46"/>
  <c r="N6" i="46"/>
  <c r="N5" i="46"/>
  <c r="N29" i="40" l="1"/>
  <c r="N12" i="38"/>
  <c r="N13" i="39"/>
  <c r="N22" i="46"/>
  <c r="N14" i="43"/>
  <c r="N14" i="41"/>
  <c r="I14" i="41"/>
  <c r="N16" i="52" l="1"/>
  <c r="N22" i="52" l="1"/>
  <c r="V35" i="47" l="1"/>
  <c r="I38" i="47"/>
  <c r="N21" i="52" l="1"/>
  <c r="N20" i="52"/>
  <c r="N19" i="52"/>
  <c r="N15" i="52"/>
  <c r="N12" i="52"/>
  <c r="N11" i="52"/>
  <c r="N10" i="52"/>
  <c r="N9" i="52"/>
  <c r="N8" i="52"/>
  <c r="N7" i="52"/>
  <c r="N6" i="52"/>
  <c r="N5" i="52"/>
  <c r="K17" i="57" l="1"/>
  <c r="J23" i="52"/>
  <c r="I23" i="52"/>
  <c r="I25" i="42"/>
  <c r="M16" i="62" l="1"/>
  <c r="L16" i="62"/>
  <c r="K16" i="62"/>
  <c r="J16" i="62"/>
  <c r="I16" i="62"/>
  <c r="N15" i="62"/>
  <c r="N14" i="62"/>
  <c r="N12" i="62"/>
  <c r="N10" i="62"/>
  <c r="N9" i="62"/>
  <c r="N8" i="62"/>
  <c r="N7" i="62"/>
  <c r="N6" i="62"/>
  <c r="N11" i="61"/>
  <c r="N10" i="61"/>
  <c r="N9" i="61"/>
  <c r="N6" i="61"/>
  <c r="N5" i="61"/>
  <c r="N8" i="60"/>
  <c r="N7" i="60"/>
  <c r="N6" i="60"/>
  <c r="N5" i="60"/>
  <c r="N10" i="59"/>
  <c r="N9" i="59"/>
  <c r="N8" i="59"/>
  <c r="N7" i="59"/>
  <c r="N5" i="59"/>
  <c r="N12" i="58"/>
  <c r="N11" i="58"/>
  <c r="N10" i="58"/>
  <c r="N9" i="58"/>
  <c r="N8" i="58"/>
  <c r="N7" i="58"/>
  <c r="N6" i="58"/>
  <c r="N5" i="58"/>
  <c r="N16" i="57"/>
  <c r="N15" i="57"/>
  <c r="N14" i="57"/>
  <c r="N13" i="57"/>
  <c r="N12" i="57"/>
  <c r="N11" i="57"/>
  <c r="N10" i="57"/>
  <c r="N9" i="57"/>
  <c r="N8" i="57"/>
  <c r="N7" i="57"/>
  <c r="N6" i="57"/>
  <c r="N5" i="57"/>
  <c r="N6" i="56"/>
  <c r="N5" i="56"/>
  <c r="N25" i="55"/>
  <c r="N24" i="55"/>
  <c r="N23" i="55"/>
  <c r="N22" i="55"/>
  <c r="N21" i="55"/>
  <c r="N20" i="55"/>
  <c r="N19" i="55"/>
  <c r="N18" i="55"/>
  <c r="N17" i="55"/>
  <c r="N16" i="55"/>
  <c r="N15" i="55"/>
  <c r="N14" i="55"/>
  <c r="N13" i="55"/>
  <c r="N12" i="55"/>
  <c r="N11" i="55"/>
  <c r="N10" i="55"/>
  <c r="N9" i="55"/>
  <c r="N8" i="55"/>
  <c r="N7" i="55"/>
  <c r="N6" i="55"/>
  <c r="N5" i="55"/>
  <c r="M23" i="54"/>
  <c r="L23" i="54"/>
  <c r="K23" i="54"/>
  <c r="J23" i="54"/>
  <c r="I23" i="54"/>
  <c r="A23" i="54"/>
  <c r="N22" i="54"/>
  <c r="N21" i="54"/>
  <c r="N20" i="54"/>
  <c r="N19" i="54"/>
  <c r="N18" i="54"/>
  <c r="N17" i="54"/>
  <c r="N16" i="54"/>
  <c r="N15" i="54"/>
  <c r="N14" i="54"/>
  <c r="N13" i="54"/>
  <c r="N12" i="54"/>
  <c r="N11" i="54"/>
  <c r="N10" i="54"/>
  <c r="N9" i="54"/>
  <c r="N8" i="54"/>
  <c r="N7" i="54"/>
  <c r="N6" i="54"/>
  <c r="N5" i="54"/>
  <c r="N20" i="53"/>
  <c r="N19" i="53"/>
  <c r="N18" i="53"/>
  <c r="N17" i="53"/>
  <c r="N16" i="53"/>
  <c r="N15" i="53"/>
  <c r="N14" i="53"/>
  <c r="N13" i="53"/>
  <c r="N12" i="53"/>
  <c r="N11" i="53"/>
  <c r="N10" i="53"/>
  <c r="N9" i="53"/>
  <c r="N8" i="53"/>
  <c r="N7" i="53"/>
  <c r="N6" i="53"/>
  <c r="N5" i="53"/>
  <c r="N7" i="51"/>
  <c r="N6" i="51"/>
  <c r="N24" i="69"/>
  <c r="N23" i="69"/>
  <c r="N22" i="69"/>
  <c r="N21" i="69"/>
  <c r="N20" i="69"/>
  <c r="N19" i="69"/>
  <c r="N18" i="69"/>
  <c r="N17" i="69"/>
  <c r="N16" i="69"/>
  <c r="N14" i="69"/>
  <c r="N13" i="69"/>
  <c r="N12" i="69"/>
  <c r="N11" i="69"/>
  <c r="N10" i="69"/>
  <c r="N9" i="69"/>
  <c r="N8" i="69"/>
  <c r="N7" i="69"/>
  <c r="N6" i="69"/>
  <c r="N5" i="69"/>
  <c r="N28" i="49"/>
  <c r="J26" i="49"/>
  <c r="N26" i="49" s="1"/>
  <c r="N25" i="49"/>
  <c r="N24" i="49"/>
  <c r="I23" i="49"/>
  <c r="N23" i="49" s="1"/>
  <c r="N22" i="49"/>
  <c r="N21" i="49"/>
  <c r="N20" i="49"/>
  <c r="N19" i="49"/>
  <c r="I18" i="49"/>
  <c r="N17" i="49"/>
  <c r="N16" i="49"/>
  <c r="N15" i="49"/>
  <c r="N14" i="49"/>
  <c r="N13" i="49"/>
  <c r="N12" i="49"/>
  <c r="N10" i="49"/>
  <c r="N9" i="49"/>
  <c r="N8" i="49"/>
  <c r="N7" i="49"/>
  <c r="N6" i="49"/>
  <c r="N5" i="49"/>
  <c r="N27" i="48"/>
  <c r="N26" i="48"/>
  <c r="N25" i="48"/>
  <c r="N24" i="48"/>
  <c r="N23" i="48"/>
  <c r="N22" i="48"/>
  <c r="N21" i="48"/>
  <c r="N20" i="48"/>
  <c r="N19" i="48"/>
  <c r="N18" i="48"/>
  <c r="N17" i="48"/>
  <c r="N16" i="48"/>
  <c r="N15" i="48"/>
  <c r="N14" i="48"/>
  <c r="N12" i="48"/>
  <c r="N11" i="48"/>
  <c r="N10" i="48"/>
  <c r="N9" i="48"/>
  <c r="N8" i="48"/>
  <c r="N7" i="48"/>
  <c r="N6" i="48"/>
  <c r="N5" i="48"/>
  <c r="N29" i="48" l="1"/>
  <c r="I29" i="49"/>
  <c r="G221" i="71"/>
  <c r="E219" i="71"/>
  <c r="C217" i="71"/>
  <c r="F221" i="71"/>
  <c r="D219" i="71"/>
  <c r="B217" i="71"/>
  <c r="E221" i="71"/>
  <c r="C219" i="71"/>
  <c r="H216" i="71"/>
  <c r="D221" i="71"/>
  <c r="E218" i="71"/>
  <c r="F215" i="71"/>
  <c r="B215" i="71"/>
  <c r="C221" i="71"/>
  <c r="H218" i="71"/>
  <c r="F216" i="71"/>
  <c r="B221" i="71"/>
  <c r="G218" i="71"/>
  <c r="E216" i="71"/>
  <c r="H220" i="71"/>
  <c r="F218" i="71"/>
  <c r="D216" i="71"/>
  <c r="B219" i="71"/>
  <c r="C216" i="71"/>
  <c r="H221" i="71"/>
  <c r="F220" i="71"/>
  <c r="D218" i="71"/>
  <c r="B216" i="71"/>
  <c r="E220" i="71"/>
  <c r="C218" i="71"/>
  <c r="H215" i="71"/>
  <c r="D220" i="71"/>
  <c r="B218" i="71"/>
  <c r="G215" i="71"/>
  <c r="G216" i="71"/>
  <c r="C220" i="71"/>
  <c r="F219" i="71"/>
  <c r="B220" i="71"/>
  <c r="G217" i="71"/>
  <c r="E215" i="71"/>
  <c r="H219" i="71"/>
  <c r="F217" i="71"/>
  <c r="D215" i="71"/>
  <c r="G219" i="71"/>
  <c r="E217" i="71"/>
  <c r="C215" i="71"/>
  <c r="G220" i="71"/>
  <c r="H217" i="71"/>
  <c r="D217" i="71"/>
  <c r="C124" i="71"/>
  <c r="H121" i="71"/>
  <c r="F119" i="71"/>
  <c r="F124" i="71"/>
  <c r="D122" i="71"/>
  <c r="B120" i="71"/>
  <c r="E124" i="71"/>
  <c r="C122" i="71"/>
  <c r="H119" i="71"/>
  <c r="D124" i="71"/>
  <c r="B122" i="71"/>
  <c r="G119" i="71"/>
  <c r="H125" i="71"/>
  <c r="F123" i="71"/>
  <c r="D121" i="71"/>
  <c r="B119" i="71"/>
  <c r="B124" i="71"/>
  <c r="G121" i="71"/>
  <c r="E119" i="71"/>
  <c r="H123" i="71"/>
  <c r="F121" i="71"/>
  <c r="D119" i="71"/>
  <c r="G123" i="71"/>
  <c r="E121" i="71"/>
  <c r="C119" i="71"/>
  <c r="D125" i="71"/>
  <c r="B123" i="71"/>
  <c r="G120" i="71"/>
  <c r="G125" i="71"/>
  <c r="E123" i="71"/>
  <c r="C121" i="71"/>
  <c r="F125" i="71"/>
  <c r="D123" i="71"/>
  <c r="B121" i="71"/>
  <c r="E125" i="71"/>
  <c r="C123" i="71"/>
  <c r="H120" i="71"/>
  <c r="G124" i="71"/>
  <c r="E122" i="71"/>
  <c r="C120" i="71"/>
  <c r="C125" i="71"/>
  <c r="H122" i="71"/>
  <c r="F120" i="71"/>
  <c r="B125" i="71"/>
  <c r="G122" i="71"/>
  <c r="E120" i="71"/>
  <c r="H124" i="71"/>
  <c r="F122" i="71"/>
  <c r="D120" i="71"/>
  <c r="N26" i="69"/>
  <c r="N38" i="47"/>
  <c r="N23" i="54"/>
  <c r="N16" i="62"/>
  <c r="N18" i="49"/>
  <c r="N10" i="45"/>
  <c r="N9" i="45"/>
  <c r="N8" i="45"/>
  <c r="N7" i="45"/>
  <c r="N6" i="45"/>
  <c r="N5" i="45"/>
  <c r="N13" i="44"/>
  <c r="N12" i="44"/>
  <c r="N11" i="44"/>
  <c r="N10" i="44"/>
  <c r="N9" i="44"/>
  <c r="N8" i="44"/>
  <c r="N7" i="44"/>
  <c r="N6" i="44"/>
  <c r="N5" i="44"/>
  <c r="N24" i="42"/>
  <c r="N23" i="42"/>
  <c r="N22" i="42"/>
  <c r="N21" i="42"/>
  <c r="N20" i="42"/>
  <c r="N19" i="42"/>
  <c r="N18" i="42"/>
  <c r="N17" i="42"/>
  <c r="N16" i="42"/>
  <c r="N15" i="42"/>
  <c r="N14" i="42"/>
  <c r="N13" i="42"/>
  <c r="N12" i="42"/>
  <c r="N11" i="42"/>
  <c r="N10" i="42"/>
  <c r="N9" i="42"/>
  <c r="N8" i="42"/>
  <c r="N7" i="42"/>
  <c r="N6" i="42"/>
  <c r="N5" i="42"/>
  <c r="C222" i="71" l="1"/>
  <c r="E126" i="71"/>
  <c r="F126" i="71"/>
  <c r="E222" i="71"/>
  <c r="F222" i="71"/>
  <c r="D126" i="71"/>
  <c r="D222" i="71"/>
  <c r="H222" i="71"/>
  <c r="C126" i="71"/>
  <c r="H126" i="71"/>
  <c r="G222" i="71"/>
  <c r="B126" i="71"/>
  <c r="G126" i="71"/>
  <c r="B222" i="71"/>
  <c r="A11" i="45"/>
  <c r="C10" i="70" l="1"/>
  <c r="C11" i="70"/>
  <c r="C12" i="70"/>
  <c r="C13" i="70"/>
  <c r="C14" i="70"/>
  <c r="C15" i="70"/>
  <c r="C16" i="70"/>
  <c r="C17" i="70"/>
  <c r="C18" i="70"/>
  <c r="C19" i="70"/>
  <c r="C20" i="70"/>
  <c r="C21" i="70"/>
  <c r="C22" i="70"/>
  <c r="C3" i="70"/>
  <c r="C4" i="70"/>
  <c r="C5" i="70"/>
  <c r="C6" i="70"/>
  <c r="C7" i="70"/>
  <c r="C8" i="70"/>
  <c r="C9" i="70"/>
  <c r="C2" i="70"/>
  <c r="V39" i="61"/>
  <c r="V38" i="61"/>
  <c r="V37" i="61"/>
  <c r="V36" i="61"/>
  <c r="V35" i="61"/>
  <c r="V34" i="61"/>
  <c r="V33" i="61"/>
  <c r="V32" i="61"/>
  <c r="V31" i="61"/>
  <c r="V30" i="61"/>
  <c r="V29" i="61"/>
  <c r="V28" i="61"/>
  <c r="V27" i="61"/>
  <c r="V26" i="61"/>
  <c r="V25" i="61"/>
  <c r="V24" i="61"/>
  <c r="V23" i="61"/>
  <c r="V22" i="61"/>
  <c r="V21" i="61"/>
  <c r="V20" i="61"/>
  <c r="V19" i="61"/>
  <c r="V18" i="61"/>
  <c r="V17" i="61"/>
  <c r="V16" i="61"/>
  <c r="V15" i="61"/>
  <c r="V14" i="61"/>
  <c r="V13" i="61"/>
  <c r="V12" i="61"/>
  <c r="V11" i="61"/>
  <c r="V10" i="61"/>
  <c r="V9" i="61"/>
  <c r="V8" i="61"/>
  <c r="V7" i="61"/>
  <c r="V6" i="61"/>
  <c r="V5" i="61"/>
  <c r="V39" i="60"/>
  <c r="V38" i="60"/>
  <c r="V37" i="60"/>
  <c r="V36" i="60"/>
  <c r="V35" i="60"/>
  <c r="V34" i="60"/>
  <c r="V33" i="60"/>
  <c r="V32" i="60"/>
  <c r="V31" i="60"/>
  <c r="V30" i="60"/>
  <c r="V29" i="60"/>
  <c r="V28" i="60"/>
  <c r="V27" i="60"/>
  <c r="V26" i="60"/>
  <c r="V25" i="60"/>
  <c r="V24" i="60"/>
  <c r="V23" i="60"/>
  <c r="V22" i="60"/>
  <c r="V21" i="60"/>
  <c r="V20" i="60"/>
  <c r="V19" i="60"/>
  <c r="V18" i="60"/>
  <c r="V17" i="60"/>
  <c r="V16" i="60"/>
  <c r="V15" i="60"/>
  <c r="V14" i="60"/>
  <c r="V13" i="60"/>
  <c r="V12" i="60"/>
  <c r="V11" i="60"/>
  <c r="V10" i="60"/>
  <c r="V9" i="60"/>
  <c r="V8" i="60"/>
  <c r="V7" i="60"/>
  <c r="V6" i="60"/>
  <c r="V5" i="60"/>
  <c r="V38" i="59"/>
  <c r="V37" i="59"/>
  <c r="V36" i="59"/>
  <c r="V35" i="59"/>
  <c r="V34" i="59"/>
  <c r="V33" i="59"/>
  <c r="V32" i="59"/>
  <c r="V31" i="59"/>
  <c r="V30" i="59"/>
  <c r="V29" i="59"/>
  <c r="V28" i="59"/>
  <c r="V27" i="59"/>
  <c r="V26" i="59"/>
  <c r="V25" i="59"/>
  <c r="V24" i="59"/>
  <c r="V23" i="59"/>
  <c r="V22" i="59"/>
  <c r="V21" i="59"/>
  <c r="V20" i="59"/>
  <c r="V19" i="59"/>
  <c r="V18" i="59"/>
  <c r="V17" i="59"/>
  <c r="V16" i="59"/>
  <c r="V15" i="59"/>
  <c r="V14" i="59"/>
  <c r="V13" i="59"/>
  <c r="V12" i="59"/>
  <c r="V11" i="59"/>
  <c r="V10" i="59"/>
  <c r="V9" i="59"/>
  <c r="V8" i="59"/>
  <c r="V7" i="59"/>
  <c r="V6" i="59"/>
  <c r="V5" i="59"/>
  <c r="V38" i="58"/>
  <c r="V37" i="58"/>
  <c r="V36" i="58"/>
  <c r="V35" i="58"/>
  <c r="V34" i="58"/>
  <c r="V33" i="58"/>
  <c r="V32" i="58"/>
  <c r="V31" i="58"/>
  <c r="V30" i="58"/>
  <c r="V29" i="58"/>
  <c r="V28" i="58"/>
  <c r="V27" i="58"/>
  <c r="V26" i="58"/>
  <c r="V25" i="58"/>
  <c r="V24" i="58"/>
  <c r="V23" i="58"/>
  <c r="V22" i="58"/>
  <c r="V21" i="58"/>
  <c r="V20" i="58"/>
  <c r="V19" i="58"/>
  <c r="V18" i="58"/>
  <c r="V17" i="58"/>
  <c r="V16" i="58"/>
  <c r="V15" i="58"/>
  <c r="V14" i="58"/>
  <c r="V13" i="58"/>
  <c r="V12" i="58"/>
  <c r="V11" i="58"/>
  <c r="V10" i="58"/>
  <c r="V9" i="58"/>
  <c r="V8" i="58"/>
  <c r="V7" i="58"/>
  <c r="V6" i="58"/>
  <c r="V5" i="58"/>
  <c r="V35" i="57"/>
  <c r="V34" i="57"/>
  <c r="V33" i="57"/>
  <c r="V32" i="57"/>
  <c r="V31" i="57"/>
  <c r="V30" i="57"/>
  <c r="V29" i="57"/>
  <c r="V28" i="57"/>
  <c r="V27" i="57"/>
  <c r="V26" i="57"/>
  <c r="V25" i="57"/>
  <c r="V24" i="57"/>
  <c r="V23" i="57"/>
  <c r="V22" i="57"/>
  <c r="V21" i="57"/>
  <c r="V20" i="57"/>
  <c r="V19" i="57"/>
  <c r="V18" i="57"/>
  <c r="V17" i="57"/>
  <c r="V16" i="57"/>
  <c r="V15" i="57"/>
  <c r="V14" i="57"/>
  <c r="V13" i="57"/>
  <c r="V12" i="57"/>
  <c r="V11" i="57"/>
  <c r="V10" i="57"/>
  <c r="V9" i="57"/>
  <c r="V8" i="57"/>
  <c r="V7" i="57"/>
  <c r="V6" i="57"/>
  <c r="V5" i="57"/>
  <c r="V39" i="56"/>
  <c r="V38" i="56"/>
  <c r="V37" i="56"/>
  <c r="V36" i="56"/>
  <c r="V35" i="56"/>
  <c r="V34" i="56"/>
  <c r="V33" i="56"/>
  <c r="V32" i="56"/>
  <c r="V31" i="56"/>
  <c r="V30" i="56"/>
  <c r="V29" i="56"/>
  <c r="V28" i="56"/>
  <c r="V27" i="56"/>
  <c r="V26" i="56"/>
  <c r="V25" i="56"/>
  <c r="V24" i="56"/>
  <c r="V23" i="56"/>
  <c r="V22" i="56"/>
  <c r="V21" i="56"/>
  <c r="V20" i="56"/>
  <c r="V19" i="56"/>
  <c r="V18" i="56"/>
  <c r="V17" i="56"/>
  <c r="V16" i="56"/>
  <c r="V15" i="56"/>
  <c r="V14" i="56"/>
  <c r="V13" i="56"/>
  <c r="V12" i="56"/>
  <c r="V11" i="56"/>
  <c r="V10" i="56"/>
  <c r="V9" i="56"/>
  <c r="V8" i="56"/>
  <c r="V7" i="56"/>
  <c r="V6" i="56"/>
  <c r="V5" i="56"/>
  <c r="V38" i="55"/>
  <c r="V37" i="55"/>
  <c r="V36" i="55"/>
  <c r="V35" i="55"/>
  <c r="V34" i="55"/>
  <c r="V33" i="55"/>
  <c r="V32" i="55"/>
  <c r="V31" i="55"/>
  <c r="V30" i="55"/>
  <c r="V29" i="55"/>
  <c r="V28" i="55"/>
  <c r="V27" i="55"/>
  <c r="V26" i="55"/>
  <c r="V25" i="55"/>
  <c r="V24" i="55"/>
  <c r="V23" i="55"/>
  <c r="V22" i="55"/>
  <c r="V21" i="55"/>
  <c r="V20" i="55"/>
  <c r="V19" i="55"/>
  <c r="V18" i="55"/>
  <c r="V17" i="55"/>
  <c r="V16" i="55"/>
  <c r="V15" i="55"/>
  <c r="V14" i="55"/>
  <c r="V13" i="55"/>
  <c r="V12" i="55"/>
  <c r="V11" i="55"/>
  <c r="V10" i="55"/>
  <c r="V9" i="55"/>
  <c r="V8" i="55"/>
  <c r="V7" i="55"/>
  <c r="V6" i="55"/>
  <c r="V5" i="55"/>
  <c r="V39" i="53"/>
  <c r="V38" i="53"/>
  <c r="V37" i="53"/>
  <c r="V36" i="53"/>
  <c r="V35" i="53"/>
  <c r="V34" i="53"/>
  <c r="V33" i="53"/>
  <c r="V32" i="53"/>
  <c r="V31" i="53"/>
  <c r="V30" i="53"/>
  <c r="V29" i="53"/>
  <c r="V28" i="53"/>
  <c r="V27" i="53"/>
  <c r="V26" i="53"/>
  <c r="V25" i="53"/>
  <c r="V24" i="53"/>
  <c r="V23" i="53"/>
  <c r="V22" i="53"/>
  <c r="V21" i="53"/>
  <c r="V20" i="53"/>
  <c r="V19" i="53"/>
  <c r="V18" i="53"/>
  <c r="V17" i="53"/>
  <c r="V16" i="53"/>
  <c r="V15" i="53"/>
  <c r="V14" i="53"/>
  <c r="V13" i="53"/>
  <c r="V12" i="53"/>
  <c r="V11" i="53"/>
  <c r="V10" i="53"/>
  <c r="V9" i="53"/>
  <c r="V8" i="53"/>
  <c r="V7" i="53"/>
  <c r="V6" i="53"/>
  <c r="V5" i="53"/>
  <c r="V37" i="52"/>
  <c r="V36" i="52"/>
  <c r="V35" i="52"/>
  <c r="V34" i="52"/>
  <c r="V33" i="52"/>
  <c r="V32" i="52"/>
  <c r="V31" i="52"/>
  <c r="V30" i="52"/>
  <c r="V29" i="52"/>
  <c r="V28" i="52"/>
  <c r="V27" i="52"/>
  <c r="V26" i="52"/>
  <c r="V25" i="52"/>
  <c r="V24" i="52"/>
  <c r="V23" i="52"/>
  <c r="V22" i="52"/>
  <c r="V21" i="52"/>
  <c r="V20" i="52"/>
  <c r="V19" i="52"/>
  <c r="V17" i="52"/>
  <c r="V15" i="52"/>
  <c r="V14" i="52"/>
  <c r="V13" i="52"/>
  <c r="V12" i="52"/>
  <c r="V11" i="52"/>
  <c r="V10" i="52"/>
  <c r="V9" i="52"/>
  <c r="V8" i="52"/>
  <c r="V7" i="52"/>
  <c r="V6" i="52"/>
  <c r="V5" i="52"/>
  <c r="V38" i="51"/>
  <c r="V37" i="51"/>
  <c r="V36" i="51"/>
  <c r="V35" i="51"/>
  <c r="V34" i="51"/>
  <c r="V33" i="51"/>
  <c r="V32" i="51"/>
  <c r="V31" i="51"/>
  <c r="V30" i="51"/>
  <c r="V29" i="51"/>
  <c r="V28" i="51"/>
  <c r="V27" i="51"/>
  <c r="V26" i="51"/>
  <c r="V25" i="51"/>
  <c r="V24" i="51"/>
  <c r="V23" i="51"/>
  <c r="V22" i="51"/>
  <c r="V21" i="51"/>
  <c r="V20" i="51"/>
  <c r="V19" i="51"/>
  <c r="V18" i="51"/>
  <c r="V17" i="51"/>
  <c r="V16" i="51"/>
  <c r="V15" i="51"/>
  <c r="V14" i="51"/>
  <c r="V13" i="51"/>
  <c r="V12" i="51"/>
  <c r="V11" i="51"/>
  <c r="V10" i="51"/>
  <c r="V9" i="51"/>
  <c r="V8" i="51"/>
  <c r="V7" i="51"/>
  <c r="V5" i="51"/>
  <c r="V39" i="69"/>
  <c r="V38" i="69"/>
  <c r="V37" i="69"/>
  <c r="V36" i="69"/>
  <c r="V35" i="69"/>
  <c r="V34" i="69"/>
  <c r="V33" i="69"/>
  <c r="V32" i="69"/>
  <c r="V31" i="69"/>
  <c r="V30" i="69"/>
  <c r="V29" i="69"/>
  <c r="V28" i="69"/>
  <c r="V27" i="69"/>
  <c r="V26" i="69"/>
  <c r="V24" i="69"/>
  <c r="V23" i="69"/>
  <c r="V22" i="69"/>
  <c r="V21" i="69"/>
  <c r="V20" i="69"/>
  <c r="V19" i="69"/>
  <c r="V18" i="69"/>
  <c r="V17" i="69"/>
  <c r="V16" i="69"/>
  <c r="V14" i="69"/>
  <c r="V13" i="69"/>
  <c r="V12" i="69"/>
  <c r="V11" i="69"/>
  <c r="V10" i="69"/>
  <c r="V9" i="69"/>
  <c r="V8" i="69"/>
  <c r="V7" i="69"/>
  <c r="V6" i="69"/>
  <c r="V5" i="69"/>
  <c r="V38" i="49"/>
  <c r="V37" i="49"/>
  <c r="V36" i="49"/>
  <c r="V35" i="49"/>
  <c r="V34" i="49"/>
  <c r="V33" i="49"/>
  <c r="V32" i="49"/>
  <c r="V31" i="49"/>
  <c r="V30" i="49"/>
  <c r="V29" i="49"/>
  <c r="V28" i="49"/>
  <c r="V26" i="49"/>
  <c r="V25" i="49"/>
  <c r="V24" i="49"/>
  <c r="V23" i="49"/>
  <c r="V22" i="49"/>
  <c r="V21" i="49"/>
  <c r="V20" i="49"/>
  <c r="V19" i="49"/>
  <c r="V18" i="49"/>
  <c r="V17" i="49"/>
  <c r="V16" i="49"/>
  <c r="V15" i="49"/>
  <c r="V14" i="49"/>
  <c r="V13" i="49"/>
  <c r="V12" i="49"/>
  <c r="V11" i="49"/>
  <c r="V10" i="49"/>
  <c r="V9" i="49"/>
  <c r="V8" i="49"/>
  <c r="V7" i="49"/>
  <c r="V6" i="49"/>
  <c r="V5" i="49"/>
  <c r="V39" i="48"/>
  <c r="V38" i="48"/>
  <c r="V37" i="48"/>
  <c r="V36" i="48"/>
  <c r="V35" i="48"/>
  <c r="V34" i="48"/>
  <c r="V33" i="48"/>
  <c r="V32" i="48"/>
  <c r="V31" i="48"/>
  <c r="V30" i="48"/>
  <c r="V29" i="48"/>
  <c r="V27" i="48"/>
  <c r="V26" i="48"/>
  <c r="V25" i="48"/>
  <c r="V24" i="48"/>
  <c r="V23" i="48"/>
  <c r="V22" i="48"/>
  <c r="V21" i="48"/>
  <c r="V20" i="48"/>
  <c r="V19" i="48"/>
  <c r="V18" i="48"/>
  <c r="V17" i="48"/>
  <c r="V16" i="48"/>
  <c r="V15" i="48"/>
  <c r="V14" i="48"/>
  <c r="V13" i="48"/>
  <c r="V12" i="48"/>
  <c r="V11" i="48"/>
  <c r="V10" i="48"/>
  <c r="V9" i="48"/>
  <c r="V8" i="48"/>
  <c r="V7" i="48"/>
  <c r="V6" i="48"/>
  <c r="V5" i="48"/>
  <c r="V27" i="47"/>
  <c r="V28" i="47"/>
  <c r="V29" i="47"/>
  <c r="V30" i="47"/>
  <c r="V31" i="47"/>
  <c r="V32" i="47"/>
  <c r="V33" i="47"/>
  <c r="V34" i="47"/>
  <c r="V37" i="47"/>
  <c r="V26" i="47"/>
  <c r="V25" i="47"/>
  <c r="V24" i="47"/>
  <c r="V23" i="47"/>
  <c r="V22" i="47"/>
  <c r="V21" i="47"/>
  <c r="V20" i="47"/>
  <c r="V19" i="47"/>
  <c r="V18" i="47"/>
  <c r="V16" i="47"/>
  <c r="V15" i="47"/>
  <c r="V14" i="47"/>
  <c r="V13" i="47"/>
  <c r="V12" i="47"/>
  <c r="V11" i="47"/>
  <c r="V10" i="47"/>
  <c r="V9" i="47"/>
  <c r="V8" i="47"/>
  <c r="V7" i="47"/>
  <c r="V6" i="47"/>
  <c r="V5" i="47"/>
  <c r="V27" i="45"/>
  <c r="V26" i="45"/>
  <c r="V25" i="45"/>
  <c r="V24" i="45"/>
  <c r="V23" i="45"/>
  <c r="V22" i="45"/>
  <c r="V21" i="45"/>
  <c r="V20" i="45"/>
  <c r="V19" i="45"/>
  <c r="V18" i="45"/>
  <c r="V17" i="45"/>
  <c r="V16" i="45"/>
  <c r="V15" i="45"/>
  <c r="V14" i="45"/>
  <c r="V13" i="45"/>
  <c r="V12" i="45"/>
  <c r="V11" i="45"/>
  <c r="V10" i="45"/>
  <c r="V9" i="45"/>
  <c r="V8" i="45"/>
  <c r="V7" i="45"/>
  <c r="V6" i="45"/>
  <c r="V5" i="45"/>
  <c r="V28" i="44"/>
  <c r="V27" i="44"/>
  <c r="V26" i="44"/>
  <c r="V25" i="44"/>
  <c r="V24" i="44"/>
  <c r="V23" i="44"/>
  <c r="V22" i="44"/>
  <c r="V21" i="44"/>
  <c r="V20" i="44"/>
  <c r="V19" i="44"/>
  <c r="V18" i="44"/>
  <c r="V17" i="44"/>
  <c r="V16" i="44"/>
  <c r="V15" i="44"/>
  <c r="V14" i="44"/>
  <c r="V13" i="44"/>
  <c r="V12" i="44"/>
  <c r="V11" i="44"/>
  <c r="V10" i="44"/>
  <c r="V9" i="44"/>
  <c r="V8" i="44"/>
  <c r="V7" i="44"/>
  <c r="V6" i="44"/>
  <c r="V28" i="42"/>
  <c r="V27" i="42"/>
  <c r="V26" i="42"/>
  <c r="V25" i="42"/>
  <c r="V24" i="42"/>
  <c r="V23" i="42"/>
  <c r="V22" i="42"/>
  <c r="V21" i="42"/>
  <c r="V20" i="42"/>
  <c r="V19" i="42"/>
  <c r="V18" i="42"/>
  <c r="V17" i="42"/>
  <c r="V16" i="42"/>
  <c r="V15" i="42"/>
  <c r="V13" i="42"/>
  <c r="V12" i="42"/>
  <c r="V11" i="42"/>
  <c r="V10" i="42"/>
  <c r="V9" i="42"/>
  <c r="V8" i="42"/>
  <c r="V7" i="42"/>
  <c r="V6" i="42"/>
  <c r="C23" i="70" l="1"/>
  <c r="H53" i="71"/>
  <c r="D53" i="71"/>
  <c r="E52" i="71"/>
  <c r="F51" i="71"/>
  <c r="G50" i="71"/>
  <c r="H49" i="71"/>
  <c r="D49" i="71"/>
  <c r="E48" i="71"/>
  <c r="G47" i="71"/>
  <c r="C52" i="71"/>
  <c r="C48" i="71"/>
  <c r="B51" i="71"/>
  <c r="B47" i="71"/>
  <c r="G53" i="71"/>
  <c r="H52" i="71"/>
  <c r="D52" i="71"/>
  <c r="E51" i="71"/>
  <c r="F50" i="71"/>
  <c r="G49" i="71"/>
  <c r="H48" i="71"/>
  <c r="D48" i="71"/>
  <c r="E47" i="71"/>
  <c r="C51" i="71"/>
  <c r="C47" i="71"/>
  <c r="B50" i="71"/>
  <c r="F53" i="71"/>
  <c r="G52" i="71"/>
  <c r="H51" i="71"/>
  <c r="D51" i="71"/>
  <c r="E50" i="71"/>
  <c r="F49" i="71"/>
  <c r="G48" i="71"/>
  <c r="F47" i="71"/>
  <c r="D47" i="71"/>
  <c r="C50" i="71"/>
  <c r="B53" i="71"/>
  <c r="B49" i="71"/>
  <c r="E53" i="71"/>
  <c r="F52" i="71"/>
  <c r="G51" i="71"/>
  <c r="H50" i="71"/>
  <c r="D50" i="71"/>
  <c r="E49" i="71"/>
  <c r="F48" i="71"/>
  <c r="H47" i="71"/>
  <c r="C53" i="71"/>
  <c r="C49" i="71"/>
  <c r="B52" i="71"/>
  <c r="B48" i="71"/>
  <c r="E89" i="71"/>
  <c r="H88" i="71"/>
  <c r="D88" i="71"/>
  <c r="G87" i="71"/>
  <c r="C87" i="71"/>
  <c r="F86" i="71"/>
  <c r="B86" i="71"/>
  <c r="E85" i="71"/>
  <c r="H84" i="71"/>
  <c r="D84" i="71"/>
  <c r="G83" i="71"/>
  <c r="C83" i="71"/>
  <c r="H89" i="71"/>
  <c r="D89" i="71"/>
  <c r="G88" i="71"/>
  <c r="C88" i="71"/>
  <c r="F87" i="71"/>
  <c r="B87" i="71"/>
  <c r="E86" i="71"/>
  <c r="H85" i="71"/>
  <c r="D85" i="71"/>
  <c r="G84" i="71"/>
  <c r="C84" i="71"/>
  <c r="F83" i="71"/>
  <c r="B83" i="71"/>
  <c r="G89" i="71"/>
  <c r="C89" i="71"/>
  <c r="F88" i="71"/>
  <c r="B88" i="71"/>
  <c r="E87" i="71"/>
  <c r="H86" i="71"/>
  <c r="D86" i="71"/>
  <c r="G85" i="71"/>
  <c r="C85" i="71"/>
  <c r="F84" i="71"/>
  <c r="B84" i="71"/>
  <c r="E83" i="71"/>
  <c r="F89" i="71"/>
  <c r="B89" i="71"/>
  <c r="E88" i="71"/>
  <c r="H87" i="71"/>
  <c r="D87" i="71"/>
  <c r="G86" i="71"/>
  <c r="C86" i="71"/>
  <c r="F85" i="71"/>
  <c r="B85" i="71"/>
  <c r="E84" i="71"/>
  <c r="H83" i="71"/>
  <c r="D83" i="71"/>
  <c r="H161" i="71"/>
  <c r="D161" i="71"/>
  <c r="G160" i="71"/>
  <c r="C160" i="71"/>
  <c r="F159" i="71"/>
  <c r="B159" i="71"/>
  <c r="E158" i="71"/>
  <c r="H157" i="71"/>
  <c r="D157" i="71"/>
  <c r="C161" i="71"/>
  <c r="E160" i="71"/>
  <c r="G159" i="71"/>
  <c r="H158" i="71"/>
  <c r="C158" i="71"/>
  <c r="E157" i="71"/>
  <c r="G156" i="71"/>
  <c r="C156" i="71"/>
  <c r="F155" i="71"/>
  <c r="B155" i="71"/>
  <c r="G161" i="71"/>
  <c r="B161" i="71"/>
  <c r="D160" i="71"/>
  <c r="E159" i="71"/>
  <c r="G158" i="71"/>
  <c r="B158" i="71"/>
  <c r="C157" i="71"/>
  <c r="F156" i="71"/>
  <c r="B156" i="71"/>
  <c r="E155" i="71"/>
  <c r="F161" i="71"/>
  <c r="H160" i="71"/>
  <c r="B160" i="71"/>
  <c r="D159" i="71"/>
  <c r="F158" i="71"/>
  <c r="G157" i="71"/>
  <c r="B157" i="71"/>
  <c r="E156" i="71"/>
  <c r="H155" i="71"/>
  <c r="D155" i="71"/>
  <c r="E161" i="71"/>
  <c r="F160" i="71"/>
  <c r="H159" i="71"/>
  <c r="C159" i="71"/>
  <c r="D158" i="71"/>
  <c r="F157" i="71"/>
  <c r="H156" i="71"/>
  <c r="D156" i="71"/>
  <c r="G155" i="71"/>
  <c r="C155" i="71"/>
  <c r="H209" i="71"/>
  <c r="D209" i="71"/>
  <c r="G208" i="71"/>
  <c r="C208" i="71"/>
  <c r="F207" i="71"/>
  <c r="B207" i="71"/>
  <c r="E206" i="71"/>
  <c r="H205" i="71"/>
  <c r="D205" i="71"/>
  <c r="G204" i="71"/>
  <c r="C204" i="71"/>
  <c r="F203" i="71"/>
  <c r="B203" i="71"/>
  <c r="G209" i="71"/>
  <c r="C209" i="71"/>
  <c r="F208" i="71"/>
  <c r="B208" i="71"/>
  <c r="E207" i="71"/>
  <c r="H206" i="71"/>
  <c r="D206" i="71"/>
  <c r="G205" i="71"/>
  <c r="C205" i="71"/>
  <c r="F204" i="71"/>
  <c r="B204" i="71"/>
  <c r="E203" i="71"/>
  <c r="F209" i="71"/>
  <c r="B209" i="71"/>
  <c r="E208" i="71"/>
  <c r="H207" i="71"/>
  <c r="D207" i="71"/>
  <c r="G206" i="71"/>
  <c r="C206" i="71"/>
  <c r="F205" i="71"/>
  <c r="B205" i="71"/>
  <c r="E204" i="71"/>
  <c r="H203" i="71"/>
  <c r="D203" i="71"/>
  <c r="E209" i="71"/>
  <c r="C207" i="71"/>
  <c r="H204" i="71"/>
  <c r="H208" i="71"/>
  <c r="F206" i="71"/>
  <c r="D204" i="71"/>
  <c r="D208" i="71"/>
  <c r="B206" i="71"/>
  <c r="G203" i="71"/>
  <c r="G207" i="71"/>
  <c r="E205" i="71"/>
  <c r="C203" i="71"/>
  <c r="H23" i="71"/>
  <c r="E27" i="71"/>
  <c r="C28" i="71"/>
  <c r="G26" i="71"/>
  <c r="E23" i="71"/>
  <c r="C24" i="71"/>
  <c r="F29" i="71"/>
  <c r="D26" i="71"/>
  <c r="B28" i="71"/>
  <c r="H27" i="71"/>
  <c r="F24" i="71"/>
  <c r="D25" i="71"/>
  <c r="E28" i="71"/>
  <c r="C25" i="71"/>
  <c r="H24" i="71"/>
  <c r="E24" i="71"/>
  <c r="B25" i="71"/>
  <c r="G27" i="71"/>
  <c r="D27" i="71"/>
  <c r="B24" i="71"/>
  <c r="G23" i="71"/>
  <c r="F25" i="71"/>
  <c r="C29" i="71"/>
  <c r="H28" i="71"/>
  <c r="C26" i="71"/>
  <c r="H25" i="71"/>
  <c r="E29" i="71"/>
  <c r="B26" i="71"/>
  <c r="G28" i="71"/>
  <c r="E25" i="71"/>
  <c r="B29" i="71"/>
  <c r="G24" i="71"/>
  <c r="D28" i="71"/>
  <c r="D23" i="71"/>
  <c r="H29" i="71"/>
  <c r="F26" i="71"/>
  <c r="G29" i="71"/>
  <c r="F23" i="71"/>
  <c r="C27" i="71"/>
  <c r="G25" i="71"/>
  <c r="E26" i="71"/>
  <c r="C23" i="71"/>
  <c r="F28" i="71"/>
  <c r="D29" i="71"/>
  <c r="B27" i="71"/>
  <c r="H26" i="71"/>
  <c r="F27" i="71"/>
  <c r="D24" i="71"/>
  <c r="B23" i="71"/>
  <c r="H38" i="71"/>
  <c r="G41" i="71"/>
  <c r="G37" i="71"/>
  <c r="F40" i="71"/>
  <c r="F36" i="71"/>
  <c r="E39" i="71"/>
  <c r="E35" i="71"/>
  <c r="D38" i="71"/>
  <c r="C41" i="71"/>
  <c r="C37" i="71"/>
  <c r="B40" i="71"/>
  <c r="B36" i="71"/>
  <c r="H41" i="71"/>
  <c r="H37" i="71"/>
  <c r="G40" i="71"/>
  <c r="G36" i="71"/>
  <c r="F39" i="71"/>
  <c r="F35" i="71"/>
  <c r="E38" i="71"/>
  <c r="D41" i="71"/>
  <c r="D37" i="71"/>
  <c r="C40" i="71"/>
  <c r="C35" i="71"/>
  <c r="B39" i="71"/>
  <c r="B35" i="71"/>
  <c r="H40" i="71"/>
  <c r="H36" i="71"/>
  <c r="G39" i="71"/>
  <c r="G35" i="71"/>
  <c r="F38" i="71"/>
  <c r="E41" i="71"/>
  <c r="E37" i="71"/>
  <c r="D40" i="71"/>
  <c r="D36" i="71"/>
  <c r="C39" i="71"/>
  <c r="C36" i="71"/>
  <c r="B38" i="71"/>
  <c r="H39" i="71"/>
  <c r="H35" i="71"/>
  <c r="G38" i="71"/>
  <c r="F41" i="71"/>
  <c r="F37" i="71"/>
  <c r="E40" i="71"/>
  <c r="E36" i="71"/>
  <c r="D39" i="71"/>
  <c r="D35" i="71"/>
  <c r="C38" i="71"/>
  <c r="B41" i="71"/>
  <c r="B37" i="71"/>
  <c r="G149" i="71"/>
  <c r="C149" i="71"/>
  <c r="F148" i="71"/>
  <c r="B148" i="71"/>
  <c r="E147" i="71"/>
  <c r="H146" i="71"/>
  <c r="D146" i="71"/>
  <c r="G145" i="71"/>
  <c r="C145" i="71"/>
  <c r="F144" i="71"/>
  <c r="B144" i="71"/>
  <c r="E143" i="71"/>
  <c r="F149" i="71"/>
  <c r="B149" i="71"/>
  <c r="E148" i="71"/>
  <c r="H147" i="71"/>
  <c r="H149" i="71"/>
  <c r="G148" i="71"/>
  <c r="F147" i="71"/>
  <c r="G146" i="71"/>
  <c r="B146" i="71"/>
  <c r="D145" i="71"/>
  <c r="E144" i="71"/>
  <c r="G143" i="71"/>
  <c r="B143" i="71"/>
  <c r="E149" i="71"/>
  <c r="D148" i="71"/>
  <c r="D147" i="71"/>
  <c r="F146" i="71"/>
  <c r="H145" i="71"/>
  <c r="B145" i="71"/>
  <c r="D144" i="71"/>
  <c r="F143" i="71"/>
  <c r="D149" i="71"/>
  <c r="C148" i="71"/>
  <c r="C147" i="71"/>
  <c r="E146" i="71"/>
  <c r="F145" i="71"/>
  <c r="H144" i="71"/>
  <c r="C144" i="71"/>
  <c r="D143" i="71"/>
  <c r="H148" i="71"/>
  <c r="G147" i="71"/>
  <c r="B147" i="71"/>
  <c r="C146" i="71"/>
  <c r="E145" i="71"/>
  <c r="G144" i="71"/>
  <c r="H143" i="71"/>
  <c r="C143" i="71"/>
  <c r="E197" i="71"/>
  <c r="H197" i="71"/>
  <c r="D197" i="71"/>
  <c r="G196" i="71"/>
  <c r="C196" i="71"/>
  <c r="F195" i="71"/>
  <c r="B195" i="71"/>
  <c r="E194" i="71"/>
  <c r="H193" i="71"/>
  <c r="D193" i="71"/>
  <c r="G192" i="71"/>
  <c r="C192" i="71"/>
  <c r="F191" i="71"/>
  <c r="B191" i="71"/>
  <c r="G197" i="71"/>
  <c r="C197" i="71"/>
  <c r="F196" i="71"/>
  <c r="B196" i="71"/>
  <c r="E195" i="71"/>
  <c r="H194" i="71"/>
  <c r="D194" i="71"/>
  <c r="G193" i="71"/>
  <c r="C193" i="71"/>
  <c r="F192" i="71"/>
  <c r="B192" i="71"/>
  <c r="E191" i="71"/>
  <c r="F197" i="71"/>
  <c r="D196" i="71"/>
  <c r="C195" i="71"/>
  <c r="B194" i="71"/>
  <c r="H192" i="71"/>
  <c r="G191" i="71"/>
  <c r="B197" i="71"/>
  <c r="H195" i="71"/>
  <c r="G194" i="71"/>
  <c r="F193" i="71"/>
  <c r="E192" i="71"/>
  <c r="D191" i="71"/>
  <c r="H196" i="71"/>
  <c r="G195" i="71"/>
  <c r="F194" i="71"/>
  <c r="E193" i="71"/>
  <c r="D192" i="71"/>
  <c r="C191" i="71"/>
  <c r="E196" i="71"/>
  <c r="D195" i="71"/>
  <c r="C194" i="71"/>
  <c r="B193" i="71"/>
  <c r="H191" i="71"/>
  <c r="G65" i="71"/>
  <c r="C65" i="71"/>
  <c r="E64" i="71"/>
  <c r="G63" i="71"/>
  <c r="C63" i="71"/>
  <c r="E62" i="71"/>
  <c r="G61" i="71"/>
  <c r="C61" i="71"/>
  <c r="E60" i="71"/>
  <c r="B64" i="71"/>
  <c r="B60" i="71"/>
  <c r="E59" i="71"/>
  <c r="F65" i="71"/>
  <c r="H64" i="71"/>
  <c r="D64" i="71"/>
  <c r="F63" i="71"/>
  <c r="H62" i="71"/>
  <c r="D62" i="71"/>
  <c r="F61" i="71"/>
  <c r="H60" i="71"/>
  <c r="D60" i="71"/>
  <c r="B63" i="71"/>
  <c r="H59" i="71"/>
  <c r="D59" i="71"/>
  <c r="E65" i="71"/>
  <c r="G64" i="71"/>
  <c r="C64" i="71"/>
  <c r="E63" i="71"/>
  <c r="G62" i="71"/>
  <c r="C62" i="71"/>
  <c r="E61" i="71"/>
  <c r="G60" i="71"/>
  <c r="C60" i="71"/>
  <c r="B62" i="71"/>
  <c r="G59" i="71"/>
  <c r="C59" i="71"/>
  <c r="H65" i="71"/>
  <c r="D65" i="71"/>
  <c r="F64" i="71"/>
  <c r="H63" i="71"/>
  <c r="D63" i="71"/>
  <c r="F62" i="71"/>
  <c r="H61" i="71"/>
  <c r="D61" i="71"/>
  <c r="F60" i="71"/>
  <c r="B65" i="71"/>
  <c r="B61" i="71"/>
  <c r="F59" i="71"/>
  <c r="B59" i="71"/>
  <c r="F101" i="71"/>
  <c r="B101" i="71"/>
  <c r="E101" i="71"/>
  <c r="H100" i="71"/>
  <c r="D100" i="71"/>
  <c r="G99" i="71"/>
  <c r="G101" i="71"/>
  <c r="C101" i="71"/>
  <c r="F100" i="71"/>
  <c r="B100" i="71"/>
  <c r="E99" i="71"/>
  <c r="H98" i="71"/>
  <c r="D98" i="71"/>
  <c r="E100" i="71"/>
  <c r="D99" i="71"/>
  <c r="F98" i="71"/>
  <c r="H97" i="71"/>
  <c r="D97" i="71"/>
  <c r="G96" i="71"/>
  <c r="C96" i="71"/>
  <c r="F95" i="71"/>
  <c r="B95" i="71"/>
  <c r="H101" i="71"/>
  <c r="C100" i="71"/>
  <c r="C99" i="71"/>
  <c r="E98" i="71"/>
  <c r="G97" i="71"/>
  <c r="C97" i="71"/>
  <c r="F96" i="71"/>
  <c r="B96" i="71"/>
  <c r="E95" i="71"/>
  <c r="D101" i="71"/>
  <c r="H99" i="71"/>
  <c r="B99" i="71"/>
  <c r="C98" i="71"/>
  <c r="F97" i="71"/>
  <c r="B97" i="71"/>
  <c r="E96" i="71"/>
  <c r="H95" i="71"/>
  <c r="D95" i="71"/>
  <c r="G100" i="71"/>
  <c r="F99" i="71"/>
  <c r="G98" i="71"/>
  <c r="B98" i="71"/>
  <c r="E97" i="71"/>
  <c r="H96" i="71"/>
  <c r="D96" i="71"/>
  <c r="G95" i="71"/>
  <c r="C95" i="71"/>
  <c r="E113" i="71"/>
  <c r="H112" i="71"/>
  <c r="D112" i="71"/>
  <c r="G111" i="71"/>
  <c r="C111" i="71"/>
  <c r="F110" i="71"/>
  <c r="B110" i="71"/>
  <c r="E109" i="71"/>
  <c r="H108" i="71"/>
  <c r="D108" i="71"/>
  <c r="G107" i="71"/>
  <c r="C107" i="71"/>
  <c r="H113" i="71"/>
  <c r="D113" i="71"/>
  <c r="G112" i="71"/>
  <c r="C112" i="71"/>
  <c r="F111" i="71"/>
  <c r="B111" i="71"/>
  <c r="E110" i="71"/>
  <c r="H109" i="71"/>
  <c r="D109" i="71"/>
  <c r="G108" i="71"/>
  <c r="C108" i="71"/>
  <c r="F107" i="71"/>
  <c r="B107" i="71"/>
  <c r="G113" i="71"/>
  <c r="C113" i="71"/>
  <c r="F112" i="71"/>
  <c r="B112" i="71"/>
  <c r="E111" i="71"/>
  <c r="H110" i="71"/>
  <c r="D110" i="71"/>
  <c r="F113" i="71"/>
  <c r="B113" i="71"/>
  <c r="E112" i="71"/>
  <c r="H111" i="71"/>
  <c r="D111" i="71"/>
  <c r="G110" i="71"/>
  <c r="C110" i="71"/>
  <c r="F109" i="71"/>
  <c r="B109" i="71"/>
  <c r="E108" i="71"/>
  <c r="H107" i="71"/>
  <c r="D107" i="71"/>
  <c r="G109" i="71"/>
  <c r="E107" i="71"/>
  <c r="C109" i="71"/>
  <c r="F108" i="71"/>
  <c r="B108" i="71"/>
  <c r="F173" i="71"/>
  <c r="B173" i="71"/>
  <c r="E172" i="71"/>
  <c r="H171" i="71"/>
  <c r="D171" i="71"/>
  <c r="G170" i="71"/>
  <c r="C170" i="71"/>
  <c r="F169" i="71"/>
  <c r="B169" i="71"/>
  <c r="E168" i="71"/>
  <c r="H167" i="71"/>
  <c r="D167" i="71"/>
  <c r="E173" i="71"/>
  <c r="H172" i="71"/>
  <c r="D172" i="71"/>
  <c r="G171" i="71"/>
  <c r="C171" i="71"/>
  <c r="F170" i="71"/>
  <c r="B170" i="71"/>
  <c r="E169" i="71"/>
  <c r="H168" i="71"/>
  <c r="D168" i="71"/>
  <c r="G167" i="71"/>
  <c r="C167" i="71"/>
  <c r="G173" i="71"/>
  <c r="F172" i="71"/>
  <c r="E171" i="71"/>
  <c r="D170" i="71"/>
  <c r="C169" i="71"/>
  <c r="B168" i="71"/>
  <c r="D173" i="71"/>
  <c r="C172" i="71"/>
  <c r="B171" i="71"/>
  <c r="H169" i="71"/>
  <c r="G168" i="71"/>
  <c r="F167" i="71"/>
  <c r="C173" i="71"/>
  <c r="B172" i="71"/>
  <c r="H170" i="71"/>
  <c r="G169" i="71"/>
  <c r="F168" i="71"/>
  <c r="E167" i="71"/>
  <c r="H173" i="71"/>
  <c r="G172" i="71"/>
  <c r="F171" i="71"/>
  <c r="E170" i="71"/>
  <c r="D169" i="71"/>
  <c r="C168" i="71"/>
  <c r="B167" i="71"/>
  <c r="F77" i="71"/>
  <c r="B77" i="71"/>
  <c r="E76" i="71"/>
  <c r="H75" i="71"/>
  <c r="D75" i="71"/>
  <c r="G74" i="71"/>
  <c r="C74" i="71"/>
  <c r="F73" i="71"/>
  <c r="B73" i="71"/>
  <c r="E72" i="71"/>
  <c r="H71" i="71"/>
  <c r="D71" i="71"/>
  <c r="E77" i="71"/>
  <c r="H76" i="71"/>
  <c r="D76" i="71"/>
  <c r="G75" i="71"/>
  <c r="C75" i="71"/>
  <c r="F74" i="71"/>
  <c r="B74" i="71"/>
  <c r="E73" i="71"/>
  <c r="H72" i="71"/>
  <c r="D72" i="71"/>
  <c r="G71" i="71"/>
  <c r="C71" i="71"/>
  <c r="H77" i="71"/>
  <c r="D77" i="71"/>
  <c r="G76" i="71"/>
  <c r="C76" i="71"/>
  <c r="F75" i="71"/>
  <c r="B75" i="71"/>
  <c r="E74" i="71"/>
  <c r="H73" i="71"/>
  <c r="D73" i="71"/>
  <c r="G72" i="71"/>
  <c r="C72" i="71"/>
  <c r="F71" i="71"/>
  <c r="B71" i="71"/>
  <c r="G77" i="71"/>
  <c r="C77" i="71"/>
  <c r="F76" i="71"/>
  <c r="B76" i="71"/>
  <c r="E75" i="71"/>
  <c r="H74" i="71"/>
  <c r="D74" i="71"/>
  <c r="G73" i="71"/>
  <c r="C73" i="71"/>
  <c r="F72" i="71"/>
  <c r="B72" i="71"/>
  <c r="E71" i="71"/>
  <c r="B136" i="71"/>
  <c r="B132" i="71"/>
  <c r="B135" i="71"/>
  <c r="B134" i="71"/>
  <c r="B137" i="71"/>
  <c r="E137" i="71"/>
  <c r="G136" i="71"/>
  <c r="C136" i="71"/>
  <c r="E135" i="71"/>
  <c r="G134" i="71"/>
  <c r="C134" i="71"/>
  <c r="E133" i="71"/>
  <c r="G132" i="71"/>
  <c r="C132" i="71"/>
  <c r="E131" i="71"/>
  <c r="B133" i="71"/>
  <c r="H137" i="71"/>
  <c r="D137" i="71"/>
  <c r="F136" i="71"/>
  <c r="H135" i="71"/>
  <c r="D135" i="71"/>
  <c r="F134" i="71"/>
  <c r="H133" i="71"/>
  <c r="D133" i="71"/>
  <c r="F132" i="71"/>
  <c r="H131" i="71"/>
  <c r="D131" i="71"/>
  <c r="G137" i="71"/>
  <c r="C137" i="71"/>
  <c r="E136" i="71"/>
  <c r="G135" i="71"/>
  <c r="C135" i="71"/>
  <c r="E134" i="71"/>
  <c r="G133" i="71"/>
  <c r="C133" i="71"/>
  <c r="E132" i="71"/>
  <c r="G131" i="71"/>
  <c r="C131" i="71"/>
  <c r="F137" i="71"/>
  <c r="H136" i="71"/>
  <c r="D136" i="71"/>
  <c r="F135" i="71"/>
  <c r="H134" i="71"/>
  <c r="D134" i="71"/>
  <c r="F133" i="71"/>
  <c r="H132" i="71"/>
  <c r="D132" i="71"/>
  <c r="F131" i="71"/>
  <c r="B131" i="71"/>
  <c r="E185" i="71"/>
  <c r="H184" i="71"/>
  <c r="D184" i="71"/>
  <c r="G183" i="71"/>
  <c r="C183" i="71"/>
  <c r="F182" i="71"/>
  <c r="B182" i="71"/>
  <c r="E181" i="71"/>
  <c r="H180" i="71"/>
  <c r="D180" i="71"/>
  <c r="G179" i="71"/>
  <c r="C179" i="71"/>
  <c r="H185" i="71"/>
  <c r="D185" i="71"/>
  <c r="G184" i="71"/>
  <c r="C184" i="71"/>
  <c r="F183" i="71"/>
  <c r="B183" i="71"/>
  <c r="E182" i="71"/>
  <c r="H181" i="71"/>
  <c r="D181" i="71"/>
  <c r="G180" i="71"/>
  <c r="C180" i="71"/>
  <c r="F179" i="71"/>
  <c r="B179" i="71"/>
  <c r="F185" i="71"/>
  <c r="E184" i="71"/>
  <c r="D183" i="71"/>
  <c r="C182" i="71"/>
  <c r="B181" i="71"/>
  <c r="H179" i="71"/>
  <c r="C185" i="71"/>
  <c r="B184" i="71"/>
  <c r="H182" i="71"/>
  <c r="G181" i="71"/>
  <c r="F180" i="71"/>
  <c r="E179" i="71"/>
  <c r="B185" i="71"/>
  <c r="H183" i="71"/>
  <c r="G182" i="71"/>
  <c r="F181" i="71"/>
  <c r="E180" i="71"/>
  <c r="D179" i="71"/>
  <c r="G185" i="71"/>
  <c r="F184" i="71"/>
  <c r="E183" i="71"/>
  <c r="D182" i="71"/>
  <c r="C181" i="71"/>
  <c r="B180" i="71"/>
  <c r="G162" i="71" l="1"/>
  <c r="H54" i="71"/>
  <c r="C162" i="71"/>
  <c r="H90" i="71"/>
  <c r="D42" i="71"/>
  <c r="D90" i="71"/>
  <c r="C210" i="71"/>
  <c r="C198" i="71"/>
  <c r="F138" i="71"/>
  <c r="E78" i="71"/>
  <c r="H114" i="71"/>
  <c r="G102" i="71"/>
  <c r="D102" i="71"/>
  <c r="B66" i="71"/>
  <c r="C150" i="71"/>
  <c r="D150" i="71"/>
  <c r="F150" i="71"/>
  <c r="H150" i="71"/>
  <c r="E90" i="71"/>
  <c r="D138" i="71"/>
  <c r="E138" i="71"/>
  <c r="F78" i="71"/>
  <c r="C78" i="71"/>
  <c r="D78" i="71"/>
  <c r="B174" i="71"/>
  <c r="E114" i="71"/>
  <c r="H102" i="71"/>
  <c r="E102" i="71"/>
  <c r="F66" i="71"/>
  <c r="C66" i="71"/>
  <c r="D66" i="71"/>
  <c r="E66" i="71"/>
  <c r="H198" i="71"/>
  <c r="F198" i="71"/>
  <c r="H42" i="71"/>
  <c r="C42" i="71"/>
  <c r="E42" i="71"/>
  <c r="D7" i="71"/>
  <c r="D12" i="71"/>
  <c r="G8" i="71"/>
  <c r="F9" i="71"/>
  <c r="G7" i="71"/>
  <c r="B9" i="71"/>
  <c r="H11" i="71"/>
  <c r="B7" i="71"/>
  <c r="E7" i="71"/>
  <c r="D8" i="71"/>
  <c r="D9" i="71"/>
  <c r="G9" i="71"/>
  <c r="D210" i="71"/>
  <c r="E210" i="71"/>
  <c r="B210" i="71"/>
  <c r="H162" i="71"/>
  <c r="F162" i="71"/>
  <c r="G90" i="71"/>
  <c r="C54" i="71"/>
  <c r="E186" i="71"/>
  <c r="B186" i="71"/>
  <c r="C138" i="71"/>
  <c r="H138" i="71"/>
  <c r="B138" i="71"/>
  <c r="G78" i="71"/>
  <c r="H78" i="71"/>
  <c r="F174" i="71"/>
  <c r="C174" i="71"/>
  <c r="D174" i="71"/>
  <c r="B114" i="71"/>
  <c r="B102" i="71"/>
  <c r="G66" i="71"/>
  <c r="H66" i="71"/>
  <c r="G198" i="71"/>
  <c r="B150" i="71"/>
  <c r="F42" i="71"/>
  <c r="F10" i="71"/>
  <c r="F11" i="71"/>
  <c r="C10" i="71"/>
  <c r="H12" i="71"/>
  <c r="B12" i="71"/>
  <c r="E12" i="71"/>
  <c r="C12" i="71"/>
  <c r="D10" i="71"/>
  <c r="H7" i="71"/>
  <c r="F7" i="71"/>
  <c r="F12" i="71"/>
  <c r="C11" i="71"/>
  <c r="H210" i="71"/>
  <c r="F210" i="71"/>
  <c r="E162" i="71"/>
  <c r="D186" i="71"/>
  <c r="F186" i="71"/>
  <c r="C186" i="71"/>
  <c r="G138" i="71"/>
  <c r="G174" i="71"/>
  <c r="H174" i="71"/>
  <c r="D114" i="71"/>
  <c r="F114" i="71"/>
  <c r="C114" i="71"/>
  <c r="C102" i="71"/>
  <c r="F102" i="71"/>
  <c r="G150" i="71"/>
  <c r="E150" i="71"/>
  <c r="G42" i="71"/>
  <c r="B42" i="71"/>
  <c r="H9" i="71"/>
  <c r="C30" i="71"/>
  <c r="C6" i="71"/>
  <c r="F30" i="71"/>
  <c r="F6" i="71"/>
  <c r="D30" i="71"/>
  <c r="D6" i="71"/>
  <c r="E8" i="71"/>
  <c r="H8" i="71"/>
  <c r="F8" i="71"/>
  <c r="G10" i="71"/>
  <c r="C8" i="71"/>
  <c r="H10" i="71"/>
  <c r="C7" i="71"/>
  <c r="E10" i="71"/>
  <c r="B90" i="71"/>
  <c r="D54" i="71"/>
  <c r="E54" i="71"/>
  <c r="H186" i="71"/>
  <c r="G186" i="71"/>
  <c r="B78" i="71"/>
  <c r="E174" i="71"/>
  <c r="G114" i="71"/>
  <c r="D198" i="71"/>
  <c r="E198" i="71"/>
  <c r="B198" i="71"/>
  <c r="B6" i="71"/>
  <c r="B30" i="71"/>
  <c r="B10" i="71"/>
  <c r="E9" i="71"/>
  <c r="G12" i="71"/>
  <c r="D11" i="71"/>
  <c r="G11" i="71"/>
  <c r="C9" i="71"/>
  <c r="G30" i="71"/>
  <c r="G6" i="71"/>
  <c r="B8" i="71"/>
  <c r="E11" i="71"/>
  <c r="B11" i="71"/>
  <c r="E30" i="71"/>
  <c r="E6" i="71"/>
  <c r="H30" i="71"/>
  <c r="H6" i="71"/>
  <c r="G210" i="71"/>
  <c r="D162" i="71"/>
  <c r="B162" i="71"/>
  <c r="F90" i="71"/>
  <c r="C90" i="71"/>
  <c r="F54" i="71"/>
  <c r="B54" i="71"/>
  <c r="G54" i="71"/>
  <c r="A26" i="69"/>
  <c r="I26" i="69"/>
  <c r="J26" i="69"/>
  <c r="K26" i="69"/>
  <c r="L26" i="69"/>
  <c r="M26" i="69"/>
  <c r="H13" i="71" l="1"/>
  <c r="F13" i="71"/>
  <c r="E13" i="71"/>
  <c r="G13" i="71"/>
  <c r="D13" i="71"/>
  <c r="C13" i="71"/>
  <c r="B13" i="71"/>
  <c r="I26" i="55"/>
  <c r="J11" i="45" l="1"/>
  <c r="K11" i="45"/>
  <c r="L11" i="45"/>
  <c r="M11" i="45"/>
  <c r="I11" i="45"/>
  <c r="A14" i="44" l="1"/>
  <c r="A25" i="42"/>
  <c r="M12" i="61" l="1"/>
  <c r="L12" i="61"/>
  <c r="K12" i="61"/>
  <c r="J12" i="61"/>
  <c r="I12" i="61"/>
  <c r="A12" i="61"/>
  <c r="M9" i="60"/>
  <c r="L9" i="60"/>
  <c r="K9" i="60"/>
  <c r="J9" i="60"/>
  <c r="I9" i="60"/>
  <c r="A9" i="60"/>
  <c r="M11" i="59"/>
  <c r="L11" i="59"/>
  <c r="K11" i="59"/>
  <c r="J11" i="59"/>
  <c r="I11" i="59"/>
  <c r="A11" i="59"/>
  <c r="M13" i="58"/>
  <c r="L13" i="58"/>
  <c r="K13" i="58"/>
  <c r="J13" i="58"/>
  <c r="I13" i="58"/>
  <c r="A13" i="58"/>
  <c r="M17" i="57"/>
  <c r="L17" i="57"/>
  <c r="J17" i="57"/>
  <c r="I17" i="57"/>
  <c r="A17" i="57"/>
  <c r="M7" i="56"/>
  <c r="L7" i="56"/>
  <c r="K7" i="56"/>
  <c r="J7" i="56"/>
  <c r="I7" i="56"/>
  <c r="A7" i="56"/>
  <c r="M26" i="55"/>
  <c r="L26" i="55"/>
  <c r="K26" i="55"/>
  <c r="J26" i="55"/>
  <c r="A26" i="55"/>
  <c r="M22" i="53"/>
  <c r="L22" i="53"/>
  <c r="K22" i="53"/>
  <c r="J22" i="53"/>
  <c r="I22" i="53"/>
  <c r="A22" i="53"/>
  <c r="M23" i="52"/>
  <c r="L23" i="52"/>
  <c r="K23" i="52"/>
  <c r="A23" i="52"/>
  <c r="M8" i="51"/>
  <c r="L8" i="51"/>
  <c r="K8" i="51"/>
  <c r="J8" i="51"/>
  <c r="I8" i="51"/>
  <c r="A8" i="51"/>
  <c r="M29" i="49"/>
  <c r="L29" i="49"/>
  <c r="K29" i="49"/>
  <c r="M38" i="47"/>
  <c r="L38" i="47"/>
  <c r="K38" i="47"/>
  <c r="J38" i="47"/>
  <c r="A38" i="47"/>
  <c r="M14" i="44"/>
  <c r="L14" i="44"/>
  <c r="K14" i="44"/>
  <c r="J14" i="44"/>
  <c r="I14" i="44"/>
  <c r="M25" i="42"/>
  <c r="L25" i="42"/>
  <c r="K25" i="42"/>
  <c r="J25" i="42"/>
  <c r="J29" i="49" l="1"/>
  <c r="N7" i="56"/>
  <c r="N11" i="45"/>
  <c r="N12" i="61"/>
  <c r="N9" i="60"/>
  <c r="N11" i="59"/>
  <c r="N13" i="58"/>
  <c r="N17" i="57"/>
  <c r="N26" i="55"/>
  <c r="N22" i="53"/>
  <c r="N23" i="52"/>
  <c r="N8" i="51"/>
  <c r="N14" i="44"/>
  <c r="N25" i="42"/>
  <c r="N29" i="49" l="1"/>
</calcChain>
</file>

<file path=xl/sharedStrings.xml><?xml version="1.0" encoding="utf-8"?>
<sst xmlns="http://schemas.openxmlformats.org/spreadsheetml/2006/main" count="4671" uniqueCount="2831">
  <si>
    <t>神戸市中央区琴ノ緒町4丁目2番5号</t>
    <rPh sb="0" eb="3">
      <t>ｺｳﾍﾞｼ</t>
    </rPh>
    <rPh sb="3" eb="6">
      <t>ﾁｭｳｵｳｸ</t>
    </rPh>
    <rPh sb="6" eb="10">
      <t>ｺﾄﾉｵﾁｮｳ</t>
    </rPh>
    <rPh sb="11" eb="13">
      <t>ﾁｮｳﾒ</t>
    </rPh>
    <rPh sb="16" eb="17">
      <t>ｺﾞｳ</t>
    </rPh>
    <phoneticPr fontId="1" type="halfwidthKatakana"/>
  </si>
  <si>
    <t>大腸・肛門外科</t>
    <rPh sb="0" eb="2">
      <t>ダイチョウ</t>
    </rPh>
    <rPh sb="3" eb="5">
      <t>コウモン</t>
    </rPh>
    <rPh sb="5" eb="7">
      <t>ゲカ</t>
    </rPh>
    <phoneticPr fontId="1"/>
  </si>
  <si>
    <t>078-941-1730</t>
  </si>
  <si>
    <t>高砂市荒井町紙町33番1号</t>
    <rPh sb="3" eb="8">
      <t>アライチョウカミマチ</t>
    </rPh>
    <rPh sb="12" eb="13">
      <t>ゴウ</t>
    </rPh>
    <phoneticPr fontId="1"/>
  </si>
  <si>
    <t>学校法人
兵庫医科大学</t>
    <rPh sb="0" eb="2">
      <t>ガッコウ</t>
    </rPh>
    <rPh sb="2" eb="4">
      <t>ホウジン</t>
    </rPh>
    <rPh sb="5" eb="7">
      <t>ヒョウゴ</t>
    </rPh>
    <rPh sb="7" eb="9">
      <t>イカ</t>
    </rPh>
    <rPh sb="9" eb="11">
      <t>ダイガク</t>
    </rPh>
    <phoneticPr fontId="1"/>
  </si>
  <si>
    <t>姫路市下手野1丁目12番1号</t>
    <rPh sb="0" eb="3">
      <t>ヒメジシ</t>
    </rPh>
    <rPh sb="3" eb="5">
      <t>シモテ</t>
    </rPh>
    <rPh sb="5" eb="6">
      <t>ノ</t>
    </rPh>
    <rPh sb="7" eb="9">
      <t>チョウメ</t>
    </rPh>
    <rPh sb="11" eb="12">
      <t>バン</t>
    </rPh>
    <rPh sb="13" eb="14">
      <t>ゴウ</t>
    </rPh>
    <phoneticPr fontId="1"/>
  </si>
  <si>
    <t>医療法人社団　五仁会
住吉川病院</t>
    <rPh sb="0" eb="2">
      <t>イリョウ</t>
    </rPh>
    <rPh sb="2" eb="4">
      <t>ホウジン</t>
    </rPh>
    <rPh sb="4" eb="6">
      <t>シャダン</t>
    </rPh>
    <rPh sb="7" eb="8">
      <t>ゴ</t>
    </rPh>
    <rPh sb="8" eb="9">
      <t>ジン</t>
    </rPh>
    <rPh sb="9" eb="10">
      <t>カイ</t>
    </rPh>
    <phoneticPr fontId="1"/>
  </si>
  <si>
    <t xml:space="preserve">兵庫県立
淡路医療センター          </t>
    <rPh sb="7" eb="9">
      <t>イリョウ</t>
    </rPh>
    <phoneticPr fontId="1"/>
  </si>
  <si>
    <t>洲本市塩屋1丁目1番137号</t>
    <rPh sb="0" eb="3">
      <t>スモトシ</t>
    </rPh>
    <rPh sb="3" eb="4">
      <t>シオ</t>
    </rPh>
    <rPh sb="4" eb="5">
      <t>ヤ</t>
    </rPh>
    <rPh sb="9" eb="10">
      <t>バン</t>
    </rPh>
    <rPh sb="13" eb="14">
      <t>ゴウ</t>
    </rPh>
    <phoneticPr fontId="1" alignment="distributed"/>
  </si>
  <si>
    <t>医療法人社団
大池病院</t>
    <rPh sb="0" eb="2">
      <t>イリョウ</t>
    </rPh>
    <rPh sb="2" eb="4">
      <t>ホウジン</t>
    </rPh>
    <rPh sb="4" eb="6">
      <t>シャダン</t>
    </rPh>
    <rPh sb="7" eb="9">
      <t>オオイケ</t>
    </rPh>
    <rPh sb="9" eb="11">
      <t>ビョウイン</t>
    </rPh>
    <phoneticPr fontId="1"/>
  </si>
  <si>
    <t>078-912-7575</t>
  </si>
  <si>
    <t>西村　哲範</t>
    <rPh sb="0" eb="2">
      <t>ニシムラ</t>
    </rPh>
    <rPh sb="3" eb="4">
      <t>テツ</t>
    </rPh>
    <rPh sb="4" eb="5">
      <t>ハン</t>
    </rPh>
    <phoneticPr fontId="1"/>
  </si>
  <si>
    <t>078-917-2020</t>
  </si>
  <si>
    <t>072-778-8110</t>
  </si>
  <si>
    <t>医療法人　明倫会
本山ﾘﾊﾋﾞﾘﾃｰｼｮﾝ病院</t>
    <rPh sb="9" eb="11">
      <t>モトヤマ</t>
    </rPh>
    <phoneticPr fontId="1"/>
  </si>
  <si>
    <t>佐用郡佐用町佐用3529番地の3</t>
    <rPh sb="0" eb="3">
      <t>サヨウグン</t>
    </rPh>
    <rPh sb="3" eb="6">
      <t>サヨウチョウ</t>
    </rPh>
    <rPh sb="6" eb="8">
      <t>サヨウ</t>
    </rPh>
    <rPh sb="12" eb="14">
      <t>バンチ</t>
    </rPh>
    <phoneticPr fontId="1" alignment="distributed"/>
  </si>
  <si>
    <t>稲見  直邦　　　</t>
    <rPh sb="4" eb="6">
      <t>ナオクニ</t>
    </rPh>
    <phoneticPr fontId="1"/>
  </si>
  <si>
    <t>明石土山病院</t>
  </si>
  <si>
    <t>血液腫瘍内科</t>
    <rPh sb="0" eb="2">
      <t>ケツエキ</t>
    </rPh>
    <rPh sb="2" eb="4">
      <t>シュヨウ</t>
    </rPh>
    <rPh sb="4" eb="6">
      <t>ナイカ</t>
    </rPh>
    <phoneticPr fontId="1"/>
  </si>
  <si>
    <t>姫路市広畑区正門通4丁目2番地の1</t>
    <rPh sb="0" eb="3">
      <t>ヒメジシ</t>
    </rPh>
    <rPh sb="3" eb="6">
      <t>ヒロハタク</t>
    </rPh>
    <rPh sb="6" eb="8">
      <t>セイモン</t>
    </rPh>
    <rPh sb="8" eb="9">
      <t>ドオリ</t>
    </rPh>
    <rPh sb="13" eb="15">
      <t>バンチ</t>
    </rPh>
    <phoneticPr fontId="1"/>
  </si>
  <si>
    <t>赤穂健康福祉事務所</t>
    <rPh sb="0" eb="2">
      <t>アコウ</t>
    </rPh>
    <rPh sb="2" eb="4">
      <t>ケンコウ</t>
    </rPh>
    <rPh sb="4" eb="6">
      <t>フクシ</t>
    </rPh>
    <rPh sb="6" eb="9">
      <t>ジムショ</t>
    </rPh>
    <phoneticPr fontId="1"/>
  </si>
  <si>
    <t>放射線科</t>
    <rPh sb="0" eb="3">
      <t>ホウシャセン</t>
    </rPh>
    <rPh sb="3" eb="4">
      <t>カ</t>
    </rPh>
    <phoneticPr fontId="1"/>
  </si>
  <si>
    <t>（中央区保健福祉部）</t>
    <rPh sb="1" eb="3">
      <t>チュウオウ</t>
    </rPh>
    <rPh sb="3" eb="4">
      <t>ヒガシナダク</t>
    </rPh>
    <rPh sb="4" eb="6">
      <t>ホケン</t>
    </rPh>
    <rPh sb="6" eb="8">
      <t>フクシ</t>
    </rPh>
    <rPh sb="8" eb="9">
      <t>ブ</t>
    </rPh>
    <phoneticPr fontId="1"/>
  </si>
  <si>
    <t>三田市東山897番地の2</t>
    <rPh sb="0" eb="3">
      <t>サンダシ</t>
    </rPh>
    <rPh sb="3" eb="5">
      <t>ヒガシヤマ</t>
    </rPh>
    <rPh sb="8" eb="10">
      <t>バンチ</t>
    </rPh>
    <phoneticPr fontId="1" alignment="distributed"/>
  </si>
  <si>
    <t>三田市大原1314番地</t>
    <rPh sb="0" eb="3">
      <t>サンダシ</t>
    </rPh>
    <rPh sb="3" eb="5">
      <t>オオハラ</t>
    </rPh>
    <rPh sb="9" eb="11">
      <t>バンチ</t>
    </rPh>
    <phoneticPr fontId="1" alignment="distributed"/>
  </si>
  <si>
    <t>松原メイフラワー病院</t>
  </si>
  <si>
    <t>耳鼻いんこう科</t>
    <rPh sb="0" eb="2">
      <t>ジビ</t>
    </rPh>
    <rPh sb="6" eb="7">
      <t>カ</t>
    </rPh>
    <phoneticPr fontId="1"/>
  </si>
  <si>
    <t>西宮市大浜町1番4号</t>
    <rPh sb="0" eb="3">
      <t>ニシノミヤシ</t>
    </rPh>
    <rPh sb="3" eb="6">
      <t>オオハマチョウ</t>
    </rPh>
    <rPh sb="9" eb="10">
      <t>ゴウ</t>
    </rPh>
    <phoneticPr fontId="1" alignment="distributed"/>
  </si>
  <si>
    <t>西川　梅雄</t>
    <rPh sb="0" eb="2">
      <t>ニシカワ</t>
    </rPh>
    <rPh sb="3" eb="5">
      <t>ウメオ</t>
    </rPh>
    <phoneticPr fontId="1"/>
  </si>
  <si>
    <t>姫路市飾磨区英賀春日町2丁目25番地</t>
    <rPh sb="0" eb="3">
      <t>ヒメジシ</t>
    </rPh>
    <rPh sb="3" eb="6">
      <t>シカマク</t>
    </rPh>
    <rPh sb="6" eb="7">
      <t>ア</t>
    </rPh>
    <rPh sb="7" eb="8">
      <t>ガ</t>
    </rPh>
    <rPh sb="8" eb="11">
      <t>カスガチョウ</t>
    </rPh>
    <rPh sb="12" eb="14">
      <t>チョウメ</t>
    </rPh>
    <rPh sb="16" eb="18">
      <t>バンチ</t>
    </rPh>
    <phoneticPr fontId="1"/>
  </si>
  <si>
    <t>（東灘区保健福祉部）</t>
    <rPh sb="1" eb="4">
      <t>ヒガシナダク</t>
    </rPh>
    <rPh sb="4" eb="6">
      <t>ホケン</t>
    </rPh>
    <rPh sb="6" eb="8">
      <t>フクシ</t>
    </rPh>
    <rPh sb="8" eb="9">
      <t>ブ</t>
    </rPh>
    <phoneticPr fontId="1"/>
  </si>
  <si>
    <t>（灘　区保健福祉部）</t>
    <rPh sb="1" eb="4">
      <t>ヒガシナダク</t>
    </rPh>
    <rPh sb="4" eb="6">
      <t>ホケン</t>
    </rPh>
    <rPh sb="6" eb="8">
      <t>フクシ</t>
    </rPh>
    <rPh sb="8" eb="9">
      <t>ブ</t>
    </rPh>
    <phoneticPr fontId="1"/>
  </si>
  <si>
    <t>美方郡新温泉町七釜904番地</t>
    <rPh sb="0" eb="3">
      <t>ミカタグン</t>
    </rPh>
    <rPh sb="3" eb="4">
      <t>シン</t>
    </rPh>
    <rPh sb="4" eb="7">
      <t>オンセンチョウ</t>
    </rPh>
    <rPh sb="7" eb="8">
      <t>シチ</t>
    </rPh>
    <rPh sb="8" eb="9">
      <t>カマ</t>
    </rPh>
    <rPh sb="12" eb="14">
      <t>バンチ</t>
    </rPh>
    <phoneticPr fontId="1" alignment="distributed"/>
  </si>
  <si>
    <t>○</t>
    <phoneticPr fontId="1"/>
  </si>
  <si>
    <t>長久　公彦</t>
    <rPh sb="3" eb="5">
      <t>キミヒコ</t>
    </rPh>
    <phoneticPr fontId="1"/>
  </si>
  <si>
    <t>神戸市北区山田町上谷上字溲疏原25番地</t>
    <rPh sb="0" eb="3">
      <t>コウベシ</t>
    </rPh>
    <rPh sb="3" eb="5">
      <t>キタク</t>
    </rPh>
    <rPh sb="5" eb="8">
      <t>ヤマダチョウ</t>
    </rPh>
    <rPh sb="8" eb="9">
      <t>カミ</t>
    </rPh>
    <rPh sb="9" eb="11">
      <t>タニガミ</t>
    </rPh>
    <rPh sb="11" eb="12">
      <t>アザ</t>
    </rPh>
    <rPh sb="14" eb="15">
      <t>ハラ</t>
    </rPh>
    <rPh sb="17" eb="19">
      <t>バンチ</t>
    </rPh>
    <phoneticPr fontId="1"/>
  </si>
  <si>
    <t>２次救急</t>
    <rPh sb="1" eb="2">
      <t>ジ</t>
    </rPh>
    <rPh sb="2" eb="4">
      <t>キュウキュウ</t>
    </rPh>
    <phoneticPr fontId="1"/>
  </si>
  <si>
    <t>医療法人社団
青洲会</t>
    <rPh sb="0" eb="2">
      <t>イリョウ</t>
    </rPh>
    <rPh sb="2" eb="4">
      <t>ホウジン</t>
    </rPh>
    <rPh sb="4" eb="6">
      <t>シャダン</t>
    </rPh>
    <rPh sb="7" eb="8">
      <t>アオ</t>
    </rPh>
    <rPh sb="8" eb="9">
      <t>シュウ</t>
    </rPh>
    <rPh sb="9" eb="10">
      <t>カイ</t>
    </rPh>
    <phoneticPr fontId="1"/>
  </si>
  <si>
    <t>神戸市西区枝吉1丁目16番地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1"/>
  </si>
  <si>
    <t>内視鏡外科</t>
    <rPh sb="0" eb="3">
      <t>ナイシキョウ</t>
    </rPh>
    <rPh sb="3" eb="5">
      <t>ゲカ</t>
    </rPh>
    <phoneticPr fontId="1"/>
  </si>
  <si>
    <t>ペインクリニック内科</t>
    <rPh sb="8" eb="10">
      <t>ナイカ</t>
    </rPh>
    <phoneticPr fontId="1"/>
  </si>
  <si>
    <t>ペ内</t>
    <rPh sb="1" eb="2">
      <t>ナイ</t>
    </rPh>
    <phoneticPr fontId="1"/>
  </si>
  <si>
    <t>小歯</t>
    <rPh sb="0" eb="1">
      <t>ショウ</t>
    </rPh>
    <rPh sb="1" eb="2">
      <t>ハ</t>
    </rPh>
    <phoneticPr fontId="1"/>
  </si>
  <si>
    <t>歯外</t>
    <rPh sb="0" eb="1">
      <t>ハ</t>
    </rPh>
    <rPh sb="1" eb="2">
      <t>ガイ</t>
    </rPh>
    <phoneticPr fontId="1"/>
  </si>
  <si>
    <t>神戸市中央区北長狭通4丁目7番20号</t>
    <rPh sb="0" eb="3">
      <t>ｺｳﾍﾞｼ</t>
    </rPh>
    <rPh sb="3" eb="6">
      <t>ﾁｭｳｵｳｸ</t>
    </rPh>
    <rPh sb="6" eb="7">
      <t>ｷﾀ</t>
    </rPh>
    <rPh sb="7" eb="8">
      <t>ﾅｶﾞ</t>
    </rPh>
    <rPh sb="8" eb="9">
      <t>ｻ</t>
    </rPh>
    <rPh sb="9" eb="10">
      <t>ﾄﾞｵﾘ</t>
    </rPh>
    <rPh sb="11" eb="13">
      <t>ﾁｮｳﾒ</t>
    </rPh>
    <rPh sb="17" eb="18">
      <t>ｺﾞｳ</t>
    </rPh>
    <phoneticPr fontId="1" type="halfwidthKatakana"/>
  </si>
  <si>
    <t>医療法人社団
斐庵会</t>
    <rPh sb="0" eb="2">
      <t>イリョウ</t>
    </rPh>
    <rPh sb="2" eb="4">
      <t>ホウジン</t>
    </rPh>
    <rPh sb="4" eb="6">
      <t>シャダン</t>
    </rPh>
    <rPh sb="8" eb="9">
      <t>アン</t>
    </rPh>
    <rPh sb="9" eb="10">
      <t>カイ</t>
    </rPh>
    <phoneticPr fontId="1"/>
  </si>
  <si>
    <t>自衛隊阪神病院</t>
    <rPh sb="0" eb="3">
      <t>ジエイタイ</t>
    </rPh>
    <rPh sb="3" eb="5">
      <t>ハンシン</t>
    </rPh>
    <rPh sb="5" eb="7">
      <t>ビョウイン</t>
    </rPh>
    <phoneticPr fontId="1"/>
  </si>
  <si>
    <t>尼崎医療生活
協同組合</t>
    <rPh sb="0" eb="2">
      <t>アマガサキ</t>
    </rPh>
    <rPh sb="2" eb="4">
      <t>イリョウ</t>
    </rPh>
    <rPh sb="4" eb="6">
      <t>セイカツ</t>
    </rPh>
    <rPh sb="7" eb="9">
      <t>キョウドウ</t>
    </rPh>
    <rPh sb="9" eb="11">
      <t>クミアイ</t>
    </rPh>
    <phoneticPr fontId="1"/>
  </si>
  <si>
    <t>臨</t>
    <rPh sb="0" eb="1">
      <t>ノゾム</t>
    </rPh>
    <phoneticPr fontId="1"/>
  </si>
  <si>
    <t>病理診断科</t>
    <rPh sb="0" eb="2">
      <t>ビョウリ</t>
    </rPh>
    <rPh sb="2" eb="4">
      <t>シンダン</t>
    </rPh>
    <rPh sb="4" eb="5">
      <t>カ</t>
    </rPh>
    <phoneticPr fontId="1"/>
  </si>
  <si>
    <t xml:space="preserve">たつの市民病院　　　 </t>
    <rPh sb="3" eb="5">
      <t>シミン</t>
    </rPh>
    <rPh sb="5" eb="7">
      <t>ビョウイン</t>
    </rPh>
    <phoneticPr fontId="1"/>
  </si>
  <si>
    <t>麻</t>
    <rPh sb="0" eb="1">
      <t>アサ</t>
    </rPh>
    <phoneticPr fontId="1"/>
  </si>
  <si>
    <t>歯</t>
    <rPh sb="0" eb="1">
      <t>ハ</t>
    </rPh>
    <phoneticPr fontId="1"/>
  </si>
  <si>
    <t>矯歯</t>
    <rPh sb="0" eb="1">
      <t>イツワ</t>
    </rPh>
    <rPh sb="1" eb="2">
      <t>ハ</t>
    </rPh>
    <phoneticPr fontId="1"/>
  </si>
  <si>
    <t>医療法人社団　菫会
北須磨病院</t>
    <rPh sb="0" eb="2">
      <t>イリョウ</t>
    </rPh>
    <rPh sb="2" eb="4">
      <t>ホウジン</t>
    </rPh>
    <rPh sb="4" eb="6">
      <t>シャダン</t>
    </rPh>
    <rPh sb="7" eb="8">
      <t>スミレ</t>
    </rPh>
    <rPh sb="8" eb="9">
      <t>カイ</t>
    </rPh>
    <rPh sb="10" eb="11">
      <t>キタ</t>
    </rPh>
    <rPh sb="11" eb="13">
      <t>スマ</t>
    </rPh>
    <rPh sb="13" eb="15">
      <t>ビョウイン</t>
    </rPh>
    <phoneticPr fontId="1"/>
  </si>
  <si>
    <t>田中　和具</t>
    <rPh sb="0" eb="2">
      <t>タナカ</t>
    </rPh>
    <rPh sb="3" eb="4">
      <t>カズ</t>
    </rPh>
    <rPh sb="4" eb="5">
      <t>グ</t>
    </rPh>
    <phoneticPr fontId="1"/>
  </si>
  <si>
    <t>明石回生病院</t>
    <rPh sb="0" eb="2">
      <t>アカシ</t>
    </rPh>
    <rPh sb="2" eb="4">
      <t>カイセイ</t>
    </rPh>
    <rPh sb="4" eb="6">
      <t>ビョウイン</t>
    </rPh>
    <phoneticPr fontId="1"/>
  </si>
  <si>
    <t>相生市栄町5番12号</t>
    <rPh sb="0" eb="3">
      <t>アイオイシ</t>
    </rPh>
    <rPh sb="3" eb="5">
      <t>サカエマチ</t>
    </rPh>
    <rPh sb="6" eb="7">
      <t>バン</t>
    </rPh>
    <rPh sb="9" eb="10">
      <t>ゴウ</t>
    </rPh>
    <phoneticPr fontId="1" alignment="distributed"/>
  </si>
  <si>
    <t>田口　潤智</t>
    <rPh sb="0" eb="2">
      <t>タグチ</t>
    </rPh>
    <rPh sb="3" eb="4">
      <t>ウルウ</t>
    </rPh>
    <rPh sb="4" eb="5">
      <t>サトシ</t>
    </rPh>
    <phoneticPr fontId="1" alignment="distributed"/>
  </si>
  <si>
    <t>尼崎市保健所</t>
    <rPh sb="0" eb="3">
      <t>アマガサキシ</t>
    </rPh>
    <rPh sb="3" eb="6">
      <t>ホケンショ</t>
    </rPh>
    <phoneticPr fontId="1"/>
  </si>
  <si>
    <t>医療法人
古橋会</t>
  </si>
  <si>
    <t xml:space="preserve">高砂市民病院          </t>
  </si>
  <si>
    <t>医療法人社団
倫生会</t>
    <rPh sb="0" eb="2">
      <t>イリョウ</t>
    </rPh>
    <rPh sb="2" eb="4">
      <t>ホウジン</t>
    </rPh>
    <rPh sb="4" eb="6">
      <t>シャダン</t>
    </rPh>
    <rPh sb="7" eb="8">
      <t>リン</t>
    </rPh>
    <rPh sb="8" eb="9">
      <t>セイ</t>
    </rPh>
    <rPh sb="9" eb="10">
      <t>カイ</t>
    </rPh>
    <phoneticPr fontId="1"/>
  </si>
  <si>
    <t>医療法人社団
健裕会</t>
    <rPh sb="0" eb="2">
      <t>イリョウ</t>
    </rPh>
    <rPh sb="2" eb="4">
      <t>ホウジン</t>
    </rPh>
    <rPh sb="4" eb="6">
      <t>シャダン</t>
    </rPh>
    <rPh sb="7" eb="8">
      <t>ケンコウ</t>
    </rPh>
    <rPh sb="8" eb="9">
      <t>ヒロシ</t>
    </rPh>
    <rPh sb="9" eb="10">
      <t>カイ</t>
    </rPh>
    <phoneticPr fontId="1"/>
  </si>
  <si>
    <t>Ｆａｘ番号</t>
    <rPh sb="3" eb="5">
      <t>バンゴウ</t>
    </rPh>
    <phoneticPr fontId="1"/>
  </si>
  <si>
    <t>兵庫県立
こども病院</t>
    <rPh sb="0" eb="2">
      <t>ヒョウゴ</t>
    </rPh>
    <rPh sb="2" eb="4">
      <t>ケンリツ</t>
    </rPh>
    <rPh sb="8" eb="10">
      <t>ビョウイン</t>
    </rPh>
    <phoneticPr fontId="1"/>
  </si>
  <si>
    <t>医療法人社団
さくら会</t>
    <rPh sb="4" eb="6">
      <t>シャダン</t>
    </rPh>
    <rPh sb="10" eb="11">
      <t>カイ</t>
    </rPh>
    <phoneticPr fontId="1"/>
  </si>
  <si>
    <t>柿本　哲也</t>
    <rPh sb="0" eb="1">
      <t>カキ</t>
    </rPh>
    <rPh sb="1" eb="2">
      <t>モト</t>
    </rPh>
    <rPh sb="3" eb="5">
      <t>テツヤ</t>
    </rPh>
    <phoneticPr fontId="1"/>
  </si>
  <si>
    <t>多可郡多可町中区牧野183番地の1</t>
    <rPh sb="0" eb="3">
      <t>タカグン</t>
    </rPh>
    <rPh sb="3" eb="4">
      <t>タ</t>
    </rPh>
    <rPh sb="4" eb="5">
      <t>カ</t>
    </rPh>
    <rPh sb="5" eb="6">
      <t>チョウ</t>
    </rPh>
    <rPh sb="6" eb="8">
      <t>ナカク</t>
    </rPh>
    <rPh sb="8" eb="10">
      <t>マキノ</t>
    </rPh>
    <rPh sb="13" eb="15">
      <t>バンチ</t>
    </rPh>
    <phoneticPr fontId="1" alignment="distributed"/>
  </si>
  <si>
    <t>加古川市加古川町粟津232番地の1</t>
    <rPh sb="4" eb="10">
      <t>カコガワチョウアワズ</t>
    </rPh>
    <phoneticPr fontId="1"/>
  </si>
  <si>
    <t>医療法人社団
甲北会</t>
    <rPh sb="0" eb="4">
      <t>イリョウホウジン</t>
    </rPh>
    <rPh sb="4" eb="6">
      <t>シャダン</t>
    </rPh>
    <rPh sb="7" eb="9">
      <t>コウホク</t>
    </rPh>
    <rPh sb="9" eb="10">
      <t>カイ</t>
    </rPh>
    <phoneticPr fontId="1"/>
  </si>
  <si>
    <t>医療法人
神戸健康共和会</t>
    <rPh sb="0" eb="2">
      <t>イリョウ</t>
    </rPh>
    <rPh sb="2" eb="4">
      <t>ホウジン</t>
    </rPh>
    <rPh sb="5" eb="7">
      <t>コウベ</t>
    </rPh>
    <rPh sb="7" eb="9">
      <t>ケンコウ</t>
    </rPh>
    <rPh sb="9" eb="11">
      <t>キョウワ</t>
    </rPh>
    <rPh sb="11" eb="12">
      <t>カイ</t>
    </rPh>
    <phoneticPr fontId="1"/>
  </si>
  <si>
    <t>医療法人社団
五仁会</t>
    <rPh sb="0" eb="2">
      <t>イリョウ</t>
    </rPh>
    <rPh sb="2" eb="4">
      <t>ホウジン</t>
    </rPh>
    <rPh sb="4" eb="6">
      <t>シャダン</t>
    </rPh>
    <rPh sb="7" eb="8">
      <t>ゴ</t>
    </rPh>
    <rPh sb="8" eb="9">
      <t>ジン</t>
    </rPh>
    <rPh sb="9" eb="10">
      <t>カイ</t>
    </rPh>
    <phoneticPr fontId="1"/>
  </si>
  <si>
    <t>医療法人社団
紀洋会</t>
    <rPh sb="0" eb="2">
      <t>イリョウ</t>
    </rPh>
    <rPh sb="2" eb="4">
      <t>ホウジン</t>
    </rPh>
    <rPh sb="4" eb="6">
      <t>シャダン</t>
    </rPh>
    <rPh sb="7" eb="8">
      <t>キ</t>
    </rPh>
    <rPh sb="8" eb="9">
      <t>ヨウ</t>
    </rPh>
    <rPh sb="9" eb="10">
      <t>カイ</t>
    </rPh>
    <phoneticPr fontId="1"/>
  </si>
  <si>
    <t>聖隷淡路病院</t>
    <rPh sb="0" eb="2">
      <t>セイレイ</t>
    </rPh>
    <rPh sb="2" eb="4">
      <t>アワジ</t>
    </rPh>
    <rPh sb="4" eb="6">
      <t>ビョウイン</t>
    </rPh>
    <phoneticPr fontId="1"/>
  </si>
  <si>
    <t>医療法人社団
西宮回生病院</t>
    <rPh sb="0" eb="2">
      <t>イリョウ</t>
    </rPh>
    <rPh sb="2" eb="4">
      <t>ホウジン</t>
    </rPh>
    <rPh sb="4" eb="6">
      <t>シャダン</t>
    </rPh>
    <rPh sb="7" eb="9">
      <t>ニシノミヤ</t>
    </rPh>
    <rPh sb="9" eb="11">
      <t>カイセイ</t>
    </rPh>
    <rPh sb="11" eb="13">
      <t>ビョウイン</t>
    </rPh>
    <phoneticPr fontId="1"/>
  </si>
  <si>
    <t>医療法人　晋真会
ベリタス病院</t>
    <rPh sb="0" eb="2">
      <t>イリョウ</t>
    </rPh>
    <rPh sb="2" eb="4">
      <t>ホウジン</t>
    </rPh>
    <rPh sb="5" eb="6">
      <t>ススム</t>
    </rPh>
    <rPh sb="6" eb="7">
      <t>マ</t>
    </rPh>
    <rPh sb="7" eb="8">
      <t>カイ</t>
    </rPh>
    <rPh sb="13" eb="15">
      <t>ビョウイン</t>
    </rPh>
    <phoneticPr fontId="1"/>
  </si>
  <si>
    <t>布谷整形外科病院</t>
    <rPh sb="0" eb="2">
      <t>ヌノヤ</t>
    </rPh>
    <rPh sb="2" eb="4">
      <t>セイケイ</t>
    </rPh>
    <rPh sb="4" eb="6">
      <t>ゲカ</t>
    </rPh>
    <rPh sb="6" eb="8">
      <t>ビョウイン</t>
    </rPh>
    <phoneticPr fontId="1"/>
  </si>
  <si>
    <t>井上　喜通</t>
  </si>
  <si>
    <t>神戸市北区有野中町1丁目18番36号</t>
    <rPh sb="0" eb="3">
      <t>コウベシ</t>
    </rPh>
    <rPh sb="3" eb="5">
      <t>キタク</t>
    </rPh>
    <rPh sb="5" eb="9">
      <t>アリノチョウ</t>
    </rPh>
    <rPh sb="10" eb="12">
      <t>チョウメ</t>
    </rPh>
    <rPh sb="14" eb="15">
      <t>バン</t>
    </rPh>
    <rPh sb="17" eb="18">
      <t>ゴウ</t>
    </rPh>
    <phoneticPr fontId="1"/>
  </si>
  <si>
    <t>私立稲美中央病院</t>
  </si>
  <si>
    <t>医療法人社団
友愛会</t>
  </si>
  <si>
    <t>神戸市長田区花山町2丁目11番32号</t>
    <rPh sb="0" eb="3">
      <t>コウベシ</t>
    </rPh>
    <rPh sb="3" eb="6">
      <t>ナガタク</t>
    </rPh>
    <rPh sb="6" eb="9">
      <t>ハナヤマチョウ</t>
    </rPh>
    <rPh sb="10" eb="12">
      <t>チョウメ</t>
    </rPh>
    <rPh sb="17" eb="18">
      <t>ゴウ</t>
    </rPh>
    <phoneticPr fontId="1"/>
  </si>
  <si>
    <t>病院名</t>
  </si>
  <si>
    <t>姫路市南条2丁目23番地</t>
    <rPh sb="0" eb="3">
      <t>ヒメジシ</t>
    </rPh>
    <rPh sb="3" eb="5">
      <t>ナンジョウ</t>
    </rPh>
    <rPh sb="6" eb="8">
      <t>チョウメ</t>
    </rPh>
    <rPh sb="10" eb="12">
      <t>バンチ</t>
    </rPh>
    <phoneticPr fontId="1"/>
  </si>
  <si>
    <t>医療法人　実風会
新生病院</t>
    <rPh sb="0" eb="2">
      <t>イリョウ</t>
    </rPh>
    <rPh sb="2" eb="4">
      <t>ホウジン</t>
    </rPh>
    <rPh sb="5" eb="6">
      <t>ジツ</t>
    </rPh>
    <rPh sb="6" eb="8">
      <t>カゼカイ</t>
    </rPh>
    <rPh sb="9" eb="11">
      <t>シンセイ</t>
    </rPh>
    <rPh sb="11" eb="13">
      <t>ビョウイン</t>
    </rPh>
    <phoneticPr fontId="1"/>
  </si>
  <si>
    <t>神戸市中央区神若通6丁目4番1号</t>
    <rPh sb="0" eb="3">
      <t>ｺｳﾍﾞｼ</t>
    </rPh>
    <rPh sb="3" eb="6">
      <t>ﾁｭｳｵｳｸ</t>
    </rPh>
    <rPh sb="6" eb="7">
      <t>ｶﾐ</t>
    </rPh>
    <rPh sb="7" eb="8">
      <t>ﾜｶ</t>
    </rPh>
    <rPh sb="8" eb="9">
      <t>ﾄﾞｵﾘ</t>
    </rPh>
    <rPh sb="10" eb="12">
      <t>ﾁｮｳﾒ</t>
    </rPh>
    <rPh sb="15" eb="16">
      <t>ｺﾞｳ</t>
    </rPh>
    <phoneticPr fontId="1" type="halfwidthKatakana"/>
  </si>
  <si>
    <t>内分泌内科</t>
    <rPh sb="0" eb="3">
      <t>ナイブンピツ</t>
    </rPh>
    <rPh sb="3" eb="5">
      <t>ナイカ</t>
    </rPh>
    <phoneticPr fontId="1"/>
  </si>
  <si>
    <t>内泌内</t>
    <rPh sb="0" eb="1">
      <t>ナイ</t>
    </rPh>
    <rPh sb="1" eb="2">
      <t>ヒツ</t>
    </rPh>
    <rPh sb="2" eb="3">
      <t>ナイ</t>
    </rPh>
    <phoneticPr fontId="1"/>
  </si>
  <si>
    <t>芦屋市陽光町3番21号</t>
    <rPh sb="0" eb="3">
      <t>アシヤシ</t>
    </rPh>
    <rPh sb="3" eb="6">
      <t>ヨウコウチョウ</t>
    </rPh>
    <rPh sb="7" eb="8">
      <t>バン</t>
    </rPh>
    <rPh sb="10" eb="11">
      <t>ゴウ</t>
    </rPh>
    <phoneticPr fontId="1" alignment="distributed"/>
  </si>
  <si>
    <t>リハビリテーション科</t>
    <rPh sb="9" eb="10">
      <t>カ</t>
    </rPh>
    <phoneticPr fontId="1"/>
  </si>
  <si>
    <t>明芳病院</t>
  </si>
  <si>
    <t>医療法人
朗源会</t>
    <rPh sb="0" eb="2">
      <t>イリョウ</t>
    </rPh>
    <rPh sb="2" eb="4">
      <t>ホウジン</t>
    </rPh>
    <rPh sb="5" eb="6">
      <t>ロウ</t>
    </rPh>
    <rPh sb="6" eb="7">
      <t>ゲン</t>
    </rPh>
    <rPh sb="7" eb="8">
      <t>カイ</t>
    </rPh>
    <phoneticPr fontId="1"/>
  </si>
  <si>
    <t>山下　雅也</t>
    <rPh sb="0" eb="2">
      <t>ヤマシタ</t>
    </rPh>
    <rPh sb="3" eb="5">
      <t>マサヤ</t>
    </rPh>
    <phoneticPr fontId="1"/>
  </si>
  <si>
    <t>丹波健康福祉事務所</t>
    <rPh sb="0" eb="2">
      <t>タンバ</t>
    </rPh>
    <rPh sb="2" eb="4">
      <t>ケンコウ</t>
    </rPh>
    <rPh sb="4" eb="6">
      <t>フクシ</t>
    </rPh>
    <rPh sb="6" eb="9">
      <t>ジムショ</t>
    </rPh>
    <phoneticPr fontId="1"/>
  </si>
  <si>
    <t>明芳外科
リハビリテーション病院</t>
    <rPh sb="0" eb="2">
      <t>メイホウ</t>
    </rPh>
    <rPh sb="2" eb="3">
      <t>ゲ</t>
    </rPh>
    <rPh sb="3" eb="4">
      <t>カ</t>
    </rPh>
    <rPh sb="14" eb="16">
      <t>ビョウイン</t>
    </rPh>
    <phoneticPr fontId="1"/>
  </si>
  <si>
    <t>西宮市塩瀬町生瀬1281番地の5</t>
    <rPh sb="0" eb="3">
      <t>ニシノミヤシ</t>
    </rPh>
    <rPh sb="3" eb="6">
      <t>シオセチョウ</t>
    </rPh>
    <rPh sb="6" eb="8">
      <t>ナマゼ</t>
    </rPh>
    <rPh sb="13" eb="14">
      <t>チ</t>
    </rPh>
    <phoneticPr fontId="1" alignment="distributed"/>
  </si>
  <si>
    <t>姫路市網干区興浜39番地</t>
    <rPh sb="0" eb="3">
      <t>ヒメジシ</t>
    </rPh>
    <rPh sb="3" eb="6">
      <t>アボシク</t>
    </rPh>
    <rPh sb="6" eb="7">
      <t>オキノ</t>
    </rPh>
    <rPh sb="7" eb="8">
      <t>ハマ</t>
    </rPh>
    <rPh sb="10" eb="12">
      <t>バンチ</t>
    </rPh>
    <phoneticPr fontId="1"/>
  </si>
  <si>
    <t>加古川健康福祉事務所</t>
    <rPh sb="0" eb="3">
      <t>カコガワ</t>
    </rPh>
    <rPh sb="3" eb="5">
      <t>ケンコウ</t>
    </rPh>
    <rPh sb="5" eb="7">
      <t>フクシ</t>
    </rPh>
    <rPh sb="7" eb="9">
      <t>ジム</t>
    </rPh>
    <rPh sb="9" eb="10">
      <t>ショ</t>
    </rPh>
    <phoneticPr fontId="1"/>
  </si>
  <si>
    <t>内</t>
    <rPh sb="0" eb="1">
      <t>ナイ</t>
    </rPh>
    <phoneticPr fontId="1"/>
  </si>
  <si>
    <t>乳腺外科</t>
    <rPh sb="0" eb="2">
      <t>ニュウセン</t>
    </rPh>
    <rPh sb="2" eb="4">
      <t>ゲカ</t>
    </rPh>
    <phoneticPr fontId="1"/>
  </si>
  <si>
    <t>乳外</t>
    <rPh sb="0" eb="1">
      <t>ニュウ</t>
    </rPh>
    <rPh sb="1" eb="2">
      <t>ソト</t>
    </rPh>
    <phoneticPr fontId="1"/>
  </si>
  <si>
    <t>北浦　達也</t>
    <rPh sb="0" eb="2">
      <t>キタウラ</t>
    </rPh>
    <rPh sb="3" eb="5">
      <t>タツヤ</t>
    </rPh>
    <phoneticPr fontId="1"/>
  </si>
  <si>
    <t>明石市魚住町長坂寺字ツエ池1003番地の1</t>
    <rPh sb="3" eb="9">
      <t>ウオズミチョウチョウハンジ</t>
    </rPh>
    <rPh sb="9" eb="10">
      <t>アザ</t>
    </rPh>
    <rPh sb="12" eb="13">
      <t>イケ</t>
    </rPh>
    <rPh sb="17" eb="19">
      <t>バンチ</t>
    </rPh>
    <phoneticPr fontId="1"/>
  </si>
  <si>
    <t>西川　育志</t>
    <rPh sb="0" eb="2">
      <t>ニシカワ</t>
    </rPh>
    <rPh sb="3" eb="4">
      <t>イク</t>
    </rPh>
    <rPh sb="4" eb="5">
      <t>ココロザシ</t>
    </rPh>
    <phoneticPr fontId="1"/>
  </si>
  <si>
    <t>医療法人社団
魚橋会</t>
    <rPh sb="0" eb="2">
      <t>イリョウ</t>
    </rPh>
    <rPh sb="2" eb="4">
      <t>ホウジン</t>
    </rPh>
    <rPh sb="4" eb="5">
      <t>ヤシロ</t>
    </rPh>
    <rPh sb="5" eb="6">
      <t>ダン</t>
    </rPh>
    <rPh sb="7" eb="9">
      <t>ウオハシ</t>
    </rPh>
    <rPh sb="9" eb="10">
      <t>カイ</t>
    </rPh>
    <phoneticPr fontId="1"/>
  </si>
  <si>
    <t>医療法人社団
天馬会</t>
    <rPh sb="0" eb="2">
      <t>イリョウ</t>
    </rPh>
    <rPh sb="2" eb="4">
      <t>ホウジン</t>
    </rPh>
    <rPh sb="4" eb="6">
      <t>シャダン</t>
    </rPh>
    <rPh sb="7" eb="9">
      <t>テンバ</t>
    </rPh>
    <rPh sb="9" eb="10">
      <t>カイ</t>
    </rPh>
    <phoneticPr fontId="1"/>
  </si>
  <si>
    <t>医療法人　協和会
第二協立病院</t>
    <rPh sb="0" eb="2">
      <t>イリョウ</t>
    </rPh>
    <rPh sb="2" eb="4">
      <t>ホウジン</t>
    </rPh>
    <rPh sb="5" eb="6">
      <t>キョウ</t>
    </rPh>
    <rPh sb="6" eb="7">
      <t>ワ</t>
    </rPh>
    <rPh sb="7" eb="8">
      <t>カイ</t>
    </rPh>
    <rPh sb="9" eb="10">
      <t>ダイ</t>
    </rPh>
    <rPh sb="10" eb="11">
      <t>2</t>
    </rPh>
    <rPh sb="11" eb="12">
      <t>キョウ</t>
    </rPh>
    <rPh sb="12" eb="13">
      <t>リツ</t>
    </rPh>
    <rPh sb="13" eb="15">
      <t>ビョウイン</t>
    </rPh>
    <phoneticPr fontId="1"/>
  </si>
  <si>
    <t>医療法人
愛和会</t>
    <rPh sb="0" eb="2">
      <t>イリョウ</t>
    </rPh>
    <rPh sb="2" eb="4">
      <t>ホウジン</t>
    </rPh>
    <rPh sb="5" eb="6">
      <t>アイ</t>
    </rPh>
    <rPh sb="6" eb="7">
      <t>ワ</t>
    </rPh>
    <rPh sb="7" eb="8">
      <t>カイ</t>
    </rPh>
    <phoneticPr fontId="1"/>
  </si>
  <si>
    <t>神戸市中央区籠池通4丁目1番23号</t>
    <rPh sb="0" eb="3">
      <t>ｺｳﾍﾞｼ</t>
    </rPh>
    <rPh sb="3" eb="6">
      <t>ﾁｭｳｵｳｸ</t>
    </rPh>
    <rPh sb="6" eb="7">
      <t>ｶｺﾞ</t>
    </rPh>
    <rPh sb="7" eb="8">
      <t>ｲｹ</t>
    </rPh>
    <rPh sb="8" eb="9">
      <t>ﾄﾞｵﾘ</t>
    </rPh>
    <rPh sb="10" eb="12">
      <t>ﾁｮｳﾒ</t>
    </rPh>
    <rPh sb="16" eb="17">
      <t>ｺﾞｳ</t>
    </rPh>
    <phoneticPr fontId="1" type="halfwidthKatakana"/>
  </si>
  <si>
    <t>新生児内科</t>
    <rPh sb="0" eb="3">
      <t>シンセイジ</t>
    </rPh>
    <rPh sb="3" eb="5">
      <t>ナイカ</t>
    </rPh>
    <phoneticPr fontId="1"/>
  </si>
  <si>
    <t>産科</t>
    <rPh sb="0" eb="2">
      <t>サンカ</t>
    </rPh>
    <phoneticPr fontId="1"/>
  </si>
  <si>
    <t>産</t>
    <rPh sb="0" eb="1">
      <t>サン</t>
    </rPh>
    <phoneticPr fontId="1"/>
  </si>
  <si>
    <t>新須磨病院</t>
    <rPh sb="0" eb="1">
      <t>シン</t>
    </rPh>
    <rPh sb="1" eb="3">
      <t>スマ</t>
    </rPh>
    <rPh sb="3" eb="5">
      <t>ビョウイン</t>
    </rPh>
    <phoneticPr fontId="1"/>
  </si>
  <si>
    <t>医療法人社団
菫会</t>
    <rPh sb="0" eb="2">
      <t>イリョウ</t>
    </rPh>
    <rPh sb="2" eb="4">
      <t>ホウジン</t>
    </rPh>
    <rPh sb="4" eb="6">
      <t>シャダン</t>
    </rPh>
    <rPh sb="7" eb="9">
      <t>スミレカイ</t>
    </rPh>
    <phoneticPr fontId="1"/>
  </si>
  <si>
    <t>医療法人
三友会</t>
    <rPh sb="0" eb="2">
      <t>イリョウ</t>
    </rPh>
    <rPh sb="2" eb="4">
      <t>ホウジン</t>
    </rPh>
    <rPh sb="5" eb="6">
      <t>サン</t>
    </rPh>
    <rPh sb="6" eb="7">
      <t>ユウ</t>
    </rPh>
    <rPh sb="7" eb="8">
      <t>カイ</t>
    </rPh>
    <phoneticPr fontId="1"/>
  </si>
  <si>
    <t>医療法人社団普門会
姫路田中病院</t>
    <rPh sb="0" eb="2">
      <t>イリョウ</t>
    </rPh>
    <rPh sb="2" eb="4">
      <t>ホウジン</t>
    </rPh>
    <rPh sb="4" eb="6">
      <t>シャダン</t>
    </rPh>
    <rPh sb="6" eb="7">
      <t>フ</t>
    </rPh>
    <rPh sb="7" eb="8">
      <t>モン</t>
    </rPh>
    <rPh sb="8" eb="9">
      <t>カイ</t>
    </rPh>
    <rPh sb="10" eb="12">
      <t>ヒメジ</t>
    </rPh>
    <rPh sb="12" eb="14">
      <t>タナカ</t>
    </rPh>
    <rPh sb="14" eb="16">
      <t>ビョウイン</t>
    </rPh>
    <phoneticPr fontId="1"/>
  </si>
  <si>
    <t>姫路聖マリア病院</t>
    <rPh sb="0" eb="2">
      <t>ヒメジ</t>
    </rPh>
    <rPh sb="2" eb="3">
      <t>セイ</t>
    </rPh>
    <rPh sb="6" eb="8">
      <t>ビョウイン</t>
    </rPh>
    <phoneticPr fontId="1"/>
  </si>
  <si>
    <t>三田市東本庄2017番地</t>
    <rPh sb="0" eb="3">
      <t>サンダシ</t>
    </rPh>
    <rPh sb="3" eb="6">
      <t>ヒガシホンジョウ</t>
    </rPh>
    <rPh sb="10" eb="12">
      <t>バンチ</t>
    </rPh>
    <phoneticPr fontId="1" alignment="distributed"/>
  </si>
  <si>
    <t>神戸市西区神出町広谷623番地の16</t>
    <rPh sb="0" eb="3">
      <t>コウベシ</t>
    </rPh>
    <rPh sb="3" eb="5">
      <t>ニシク</t>
    </rPh>
    <rPh sb="5" eb="8">
      <t>カンデチョウ</t>
    </rPh>
    <rPh sb="8" eb="10">
      <t>ヒロタニ</t>
    </rPh>
    <rPh sb="14" eb="15">
      <t>チ</t>
    </rPh>
    <phoneticPr fontId="1"/>
  </si>
  <si>
    <t>佐用郡佐用町佐用1111番地</t>
    <rPh sb="0" eb="3">
      <t>サヨウグン</t>
    </rPh>
    <rPh sb="3" eb="6">
      <t>サヨウチョウ</t>
    </rPh>
    <rPh sb="6" eb="8">
      <t>サヨウ</t>
    </rPh>
    <rPh sb="12" eb="14">
      <t>バンチ</t>
    </rPh>
    <phoneticPr fontId="1" alignment="distributed"/>
  </si>
  <si>
    <t>神戸市須磨区大池町5丁目18番1号</t>
    <rPh sb="0" eb="3">
      <t>コウベシ</t>
    </rPh>
    <rPh sb="3" eb="6">
      <t>スマク</t>
    </rPh>
    <rPh sb="6" eb="9">
      <t>オオイケチョウ</t>
    </rPh>
    <rPh sb="10" eb="12">
      <t>チョウメ</t>
    </rPh>
    <rPh sb="14" eb="15">
      <t>バン</t>
    </rPh>
    <rPh sb="16" eb="17">
      <t>ゴウ</t>
    </rPh>
    <phoneticPr fontId="1"/>
  </si>
  <si>
    <t>社会福祉法人
聖隷福祉事業団</t>
    <rPh sb="0" eb="2">
      <t>シャカイ</t>
    </rPh>
    <rPh sb="2" eb="4">
      <t>フクシ</t>
    </rPh>
    <rPh sb="4" eb="6">
      <t>ホウジン</t>
    </rPh>
    <rPh sb="7" eb="9">
      <t>セイレイ</t>
    </rPh>
    <rPh sb="9" eb="11">
      <t>フクシ</t>
    </rPh>
    <rPh sb="11" eb="14">
      <t>ジギョウダン</t>
    </rPh>
    <phoneticPr fontId="1"/>
  </si>
  <si>
    <t>古橋　淳夫</t>
    <rPh sb="0" eb="2">
      <t>フルハシ</t>
    </rPh>
    <rPh sb="3" eb="4">
      <t>ジュン</t>
    </rPh>
    <rPh sb="4" eb="5">
      <t>オット</t>
    </rPh>
    <phoneticPr fontId="1"/>
  </si>
  <si>
    <t>三　　田　　市</t>
  </si>
  <si>
    <t>高野　守秀</t>
  </si>
  <si>
    <t>公文病院</t>
  </si>
  <si>
    <t>朝来健康福祉事務所</t>
    <rPh sb="0" eb="2">
      <t>アサゴ</t>
    </rPh>
    <rPh sb="2" eb="4">
      <t>ケンコウ</t>
    </rPh>
    <rPh sb="4" eb="6">
      <t>フクシ</t>
    </rPh>
    <rPh sb="6" eb="8">
      <t>ジム</t>
    </rPh>
    <rPh sb="8" eb="9">
      <t>ショ</t>
    </rPh>
    <phoneticPr fontId="1"/>
  </si>
  <si>
    <t>医療法人社団
衿正会</t>
    <rPh sb="0" eb="2">
      <t>イリョウ</t>
    </rPh>
    <rPh sb="2" eb="4">
      <t>ホウジン</t>
    </rPh>
    <rPh sb="4" eb="6">
      <t>シャダン</t>
    </rPh>
    <rPh sb="7" eb="8">
      <t>エリ</t>
    </rPh>
    <rPh sb="8" eb="9">
      <t>セイ</t>
    </rPh>
    <rPh sb="9" eb="10">
      <t>カイ</t>
    </rPh>
    <phoneticPr fontId="1"/>
  </si>
  <si>
    <t>泌尿器科</t>
    <rPh sb="0" eb="4">
      <t>ヒニョウキカ</t>
    </rPh>
    <phoneticPr fontId="1"/>
  </si>
  <si>
    <t>池田　弘毅</t>
    <rPh sb="3" eb="5">
      <t>ヒロキ</t>
    </rPh>
    <phoneticPr fontId="1"/>
  </si>
  <si>
    <t>小畑　好伸</t>
    <rPh sb="0" eb="2">
      <t>オバタ</t>
    </rPh>
    <rPh sb="3" eb="4">
      <t>ス</t>
    </rPh>
    <rPh sb="4" eb="5">
      <t>ノ</t>
    </rPh>
    <phoneticPr fontId="1"/>
  </si>
  <si>
    <t>高田上谷病院</t>
    <rPh sb="0" eb="2">
      <t>タカダ</t>
    </rPh>
    <rPh sb="2" eb="4">
      <t>カミタニ</t>
    </rPh>
    <rPh sb="4" eb="6">
      <t>ビョウイン</t>
    </rPh>
    <phoneticPr fontId="1"/>
  </si>
  <si>
    <t>神崎病院</t>
    <rPh sb="0" eb="2">
      <t>カンザキ</t>
    </rPh>
    <rPh sb="2" eb="4">
      <t>ビョウイン</t>
    </rPh>
    <phoneticPr fontId="1"/>
  </si>
  <si>
    <t>西宮市上鳴尾町4番31号</t>
    <rPh sb="0" eb="3">
      <t>ニシノミヤシ</t>
    </rPh>
    <rPh sb="3" eb="4">
      <t>アゲ</t>
    </rPh>
    <rPh sb="4" eb="7">
      <t>ナルオチョウ</t>
    </rPh>
    <rPh sb="11" eb="12">
      <t>ゴウ</t>
    </rPh>
    <phoneticPr fontId="1" alignment="distributed"/>
  </si>
  <si>
    <t>姫路市書写717番地</t>
    <rPh sb="0" eb="3">
      <t>ヒメジシ</t>
    </rPh>
    <rPh sb="3" eb="5">
      <t>ショシャ</t>
    </rPh>
    <rPh sb="8" eb="10">
      <t>バンチ</t>
    </rPh>
    <phoneticPr fontId="1"/>
  </si>
  <si>
    <t>岡本病院</t>
    <rPh sb="0" eb="2">
      <t>オカモト</t>
    </rPh>
    <rPh sb="2" eb="4">
      <t>ビョウイン</t>
    </rPh>
    <phoneticPr fontId="1"/>
  </si>
  <si>
    <t>神戸市東灘区向洋町中2丁目11番地</t>
    <rPh sb="0" eb="17">
      <t>コウベシヒガシナダクコウヨウチョウナカチョウメバンチ</t>
    </rPh>
    <phoneticPr fontId="1"/>
  </si>
  <si>
    <t>神戸市灘区神ﾉ木通4丁目2番15号</t>
    <rPh sb="0" eb="17">
      <t>コウベシナダクカミノキトオチョウメバンゴウ</t>
    </rPh>
    <phoneticPr fontId="1"/>
  </si>
  <si>
    <t>地方独立行政法人
神戸市民病院機構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コウベシミン</t>
    </rPh>
    <rPh sb="13" eb="15">
      <t>ビョウイン</t>
    </rPh>
    <rPh sb="15" eb="17">
      <t>キコウ</t>
    </rPh>
    <phoneticPr fontId="1"/>
  </si>
  <si>
    <t>西宮市西宮浜4丁目15番1号</t>
    <rPh sb="0" eb="3">
      <t>ニシノミヤシ</t>
    </rPh>
    <rPh sb="3" eb="5">
      <t>ニシノミヤ</t>
    </rPh>
    <rPh sb="5" eb="6">
      <t>ハマ</t>
    </rPh>
    <rPh sb="7" eb="9">
      <t>チョウメ</t>
    </rPh>
    <rPh sb="11" eb="12">
      <t>バン</t>
    </rPh>
    <rPh sb="13" eb="14">
      <t>ゴウ</t>
    </rPh>
    <phoneticPr fontId="1" alignment="distributed"/>
  </si>
  <si>
    <t>医療法人
実風会</t>
    <rPh sb="0" eb="2">
      <t>イリョウ</t>
    </rPh>
    <rPh sb="2" eb="4">
      <t>ホウジン</t>
    </rPh>
    <rPh sb="5" eb="6">
      <t>ジツ</t>
    </rPh>
    <rPh sb="6" eb="7">
      <t>カゼ</t>
    </rPh>
    <rPh sb="7" eb="8">
      <t>カイ</t>
    </rPh>
    <phoneticPr fontId="1"/>
  </si>
  <si>
    <t>宝塚市向月町19番5号</t>
    <rPh sb="0" eb="3">
      <t>タカラヅカシ</t>
    </rPh>
    <rPh sb="3" eb="6">
      <t>コウゲツチョウ</t>
    </rPh>
    <rPh sb="10" eb="11">
      <t>ゴウ</t>
    </rPh>
    <phoneticPr fontId="1" alignment="distributed"/>
  </si>
  <si>
    <t>救急告示</t>
    <rPh sb="2" eb="4">
      <t>コクジ</t>
    </rPh>
    <phoneticPr fontId="1"/>
  </si>
  <si>
    <t>医療法人社団
兼誠会</t>
    <rPh sb="4" eb="6">
      <t>シャダン</t>
    </rPh>
    <phoneticPr fontId="1"/>
  </si>
  <si>
    <t>医療法人
川崎病院</t>
  </si>
  <si>
    <t>医療法人
尚生会</t>
  </si>
  <si>
    <t>医療法人
仁風会</t>
  </si>
  <si>
    <t>神崎郡神河町粟賀町385番地</t>
    <rPh sb="0" eb="3">
      <t>カンザキグン</t>
    </rPh>
    <rPh sb="3" eb="4">
      <t>カミ</t>
    </rPh>
    <rPh sb="4" eb="5">
      <t>カワ</t>
    </rPh>
    <rPh sb="5" eb="6">
      <t>チョウ</t>
    </rPh>
    <rPh sb="6" eb="7">
      <t>アワ</t>
    </rPh>
    <rPh sb="7" eb="8">
      <t>ガ</t>
    </rPh>
    <rPh sb="8" eb="9">
      <t>マチ</t>
    </rPh>
    <rPh sb="12" eb="14">
      <t>バンチ</t>
    </rPh>
    <phoneticPr fontId="1" alignment="distributed"/>
  </si>
  <si>
    <t>洲本健康福祉事務所</t>
    <rPh sb="0" eb="2">
      <t>スモト</t>
    </rPh>
    <rPh sb="2" eb="4">
      <t>ケンコウ</t>
    </rPh>
    <rPh sb="4" eb="6">
      <t>フクシ</t>
    </rPh>
    <rPh sb="6" eb="8">
      <t>ジム</t>
    </rPh>
    <rPh sb="8" eb="9">
      <t>ショ</t>
    </rPh>
    <phoneticPr fontId="1"/>
  </si>
  <si>
    <t>尼崎市武庫川町2丁目2番地</t>
    <rPh sb="0" eb="3">
      <t>アマガサキシ</t>
    </rPh>
    <rPh sb="3" eb="7">
      <t>ムコガワチョウ</t>
    </rPh>
    <rPh sb="8" eb="10">
      <t>チョウメ</t>
    </rPh>
    <rPh sb="11" eb="13">
      <t>バンチ</t>
    </rPh>
    <phoneticPr fontId="1" alignment="distributed"/>
  </si>
  <si>
    <t>婦人科</t>
    <rPh sb="0" eb="2">
      <t>フジン</t>
    </rPh>
    <rPh sb="2" eb="3">
      <t>カ</t>
    </rPh>
    <phoneticPr fontId="1"/>
  </si>
  <si>
    <t>眼科</t>
    <rPh sb="0" eb="2">
      <t>ガンカ</t>
    </rPh>
    <phoneticPr fontId="1"/>
  </si>
  <si>
    <t>中谷病院</t>
    <rPh sb="0" eb="2">
      <t>ナカタニ</t>
    </rPh>
    <rPh sb="2" eb="4">
      <t>ビョウイン</t>
    </rPh>
    <phoneticPr fontId="1"/>
  </si>
  <si>
    <t>医療法人社団菫会
伊川谷病院</t>
    <rPh sb="0" eb="2">
      <t>イリョウ</t>
    </rPh>
    <rPh sb="2" eb="4">
      <t>ホウジン</t>
    </rPh>
    <rPh sb="4" eb="6">
      <t>シャダン</t>
    </rPh>
    <rPh sb="6" eb="8">
      <t>スミレカイ</t>
    </rPh>
    <rPh sb="9" eb="12">
      <t>イカワダニ</t>
    </rPh>
    <rPh sb="12" eb="14">
      <t>ビョウイン</t>
    </rPh>
    <phoneticPr fontId="1"/>
  </si>
  <si>
    <t>医療法人三友会なでしこ
レディースホスピタル</t>
    <rPh sb="0" eb="2">
      <t>イリョウ</t>
    </rPh>
    <rPh sb="2" eb="4">
      <t>ホウジン</t>
    </rPh>
    <rPh sb="4" eb="5">
      <t>サン</t>
    </rPh>
    <rPh sb="5" eb="6">
      <t>ユウ</t>
    </rPh>
    <rPh sb="6" eb="7">
      <t>カイ</t>
    </rPh>
    <phoneticPr fontId="1"/>
  </si>
  <si>
    <t>矯正歯科</t>
    <rPh sb="0" eb="2">
      <t>キョウセイ</t>
    </rPh>
    <rPh sb="2" eb="4">
      <t>シカ</t>
    </rPh>
    <phoneticPr fontId="1"/>
  </si>
  <si>
    <t>リハ</t>
  </si>
  <si>
    <t>ペインクリニック外科</t>
    <rPh sb="8" eb="10">
      <t>ゲカ</t>
    </rPh>
    <phoneticPr fontId="1"/>
  </si>
  <si>
    <t>ペ外</t>
    <rPh sb="1" eb="2">
      <t>ガイ</t>
    </rPh>
    <phoneticPr fontId="1"/>
  </si>
  <si>
    <t>揖保郡太子町鵤387番地</t>
    <rPh sb="0" eb="3">
      <t>イボグン</t>
    </rPh>
    <rPh sb="3" eb="6">
      <t>タイシチョウイカルガ</t>
    </rPh>
    <rPh sb="10" eb="12">
      <t>バンチ</t>
    </rPh>
    <phoneticPr fontId="1" alignment="distributed"/>
  </si>
  <si>
    <t>須磨浦病院</t>
    <rPh sb="0" eb="3">
      <t>スマウラ</t>
    </rPh>
    <rPh sb="3" eb="5">
      <t>ビョウイン</t>
    </rPh>
    <phoneticPr fontId="1"/>
  </si>
  <si>
    <t>疼痛緩和内科</t>
    <rPh sb="0" eb="2">
      <t>トウツウ</t>
    </rPh>
    <rPh sb="2" eb="4">
      <t>カンワ</t>
    </rPh>
    <rPh sb="4" eb="6">
      <t>ナイカ</t>
    </rPh>
    <phoneticPr fontId="1"/>
  </si>
  <si>
    <t>伊丹市行基町2丁目5番地</t>
    <rPh sb="0" eb="3">
      <t>イタミシ</t>
    </rPh>
    <rPh sb="3" eb="5">
      <t>ギョウキ</t>
    </rPh>
    <rPh sb="5" eb="6">
      <t>チョウ</t>
    </rPh>
    <rPh sb="7" eb="9">
      <t>チョウメ</t>
    </rPh>
    <rPh sb="10" eb="12">
      <t>バンチ</t>
    </rPh>
    <phoneticPr fontId="1" alignment="distributed"/>
  </si>
  <si>
    <t>神戸市中央区下山手通8丁目2番35号</t>
    <rPh sb="0" eb="3">
      <t>ｺｳﾍﾞｼ</t>
    </rPh>
    <rPh sb="3" eb="6">
      <t>ﾁｭｳｵｳｸ</t>
    </rPh>
    <rPh sb="6" eb="8">
      <t>ｼﾓﾔﾏ</t>
    </rPh>
    <rPh sb="8" eb="9">
      <t>ﾃ</t>
    </rPh>
    <rPh sb="9" eb="10">
      <t>ﾄﾞｵﾘ</t>
    </rPh>
    <rPh sb="11" eb="13">
      <t>ﾁｮｳﾒ</t>
    </rPh>
    <rPh sb="17" eb="18">
      <t>ｺﾞｳ</t>
    </rPh>
    <phoneticPr fontId="1" type="halfwidthKatakana"/>
  </si>
  <si>
    <t>食道・胃腸外科</t>
    <rPh sb="0" eb="2">
      <t>ショクドウ</t>
    </rPh>
    <rPh sb="3" eb="5">
      <t>イチョウ</t>
    </rPh>
    <rPh sb="5" eb="7">
      <t>ゲカ</t>
    </rPh>
    <phoneticPr fontId="1"/>
  </si>
  <si>
    <t>加古郡稲美町国安字運上林1286-23</t>
    <rPh sb="6" eb="8">
      <t>クニヤス</t>
    </rPh>
    <rPh sb="8" eb="9">
      <t>アザ</t>
    </rPh>
    <rPh sb="9" eb="11">
      <t>ウンジョウ</t>
    </rPh>
    <rPh sb="11" eb="12">
      <t>バヤシ</t>
    </rPh>
    <phoneticPr fontId="1"/>
  </si>
  <si>
    <t>藤島　恒治</t>
    <rPh sb="0" eb="2">
      <t>フジシマ</t>
    </rPh>
    <rPh sb="3" eb="4">
      <t>ツネ</t>
    </rPh>
    <rPh sb="4" eb="5">
      <t>ジ</t>
    </rPh>
    <phoneticPr fontId="1"/>
  </si>
  <si>
    <t>相生市若狭野町若狭野235番地の26</t>
    <rPh sb="0" eb="3">
      <t>アイオイシ</t>
    </rPh>
    <rPh sb="3" eb="7">
      <t>ワカサノチョウ</t>
    </rPh>
    <rPh sb="7" eb="10">
      <t>ワカサノ</t>
    </rPh>
    <rPh sb="13" eb="15">
      <t>バンチ</t>
    </rPh>
    <phoneticPr fontId="1" alignment="distributed"/>
  </si>
  <si>
    <t>池田病院</t>
  </si>
  <si>
    <t>医療法人
中馬医療財団</t>
  </si>
  <si>
    <t>伊丹市山田5丁目3番13号</t>
    <rPh sb="0" eb="3">
      <t>イタミシ</t>
    </rPh>
    <rPh sb="3" eb="5">
      <t>ヤマダ</t>
    </rPh>
    <rPh sb="6" eb="8">
      <t>チョウメ</t>
    </rPh>
    <rPh sb="12" eb="13">
      <t>ゴウ</t>
    </rPh>
    <phoneticPr fontId="1" alignment="distributed"/>
  </si>
  <si>
    <t>美方郡香美町香住区若松540番地</t>
    <rPh sb="0" eb="3">
      <t>ミカタグン</t>
    </rPh>
    <rPh sb="3" eb="5">
      <t>カガミ</t>
    </rPh>
    <rPh sb="5" eb="6">
      <t>マチ</t>
    </rPh>
    <rPh sb="6" eb="8">
      <t>カスミ</t>
    </rPh>
    <rPh sb="8" eb="9">
      <t>ク</t>
    </rPh>
    <rPh sb="9" eb="11">
      <t>ワカマツ</t>
    </rPh>
    <rPh sb="14" eb="16">
      <t>バンチ</t>
    </rPh>
    <phoneticPr fontId="1" alignment="distributed"/>
  </si>
  <si>
    <t>医療法人社団
せいゆう会</t>
  </si>
  <si>
    <t>内鏡内</t>
    <rPh sb="0" eb="1">
      <t>ナイ</t>
    </rPh>
    <rPh sb="1" eb="2">
      <t>カガミ</t>
    </rPh>
    <rPh sb="2" eb="3">
      <t>ナイ</t>
    </rPh>
    <phoneticPr fontId="1"/>
  </si>
  <si>
    <t>児童思春期精神科</t>
    <rPh sb="0" eb="2">
      <t>ジドウ</t>
    </rPh>
    <rPh sb="2" eb="5">
      <t>シシュンキ</t>
    </rPh>
    <rPh sb="5" eb="7">
      <t>セイシン</t>
    </rPh>
    <rPh sb="7" eb="8">
      <t>カ</t>
    </rPh>
    <phoneticPr fontId="1"/>
  </si>
  <si>
    <t>〒675-8566　加古川市加古川町寺家町天神木97の1</t>
    <rPh sb="10" eb="14">
      <t>カコガワシ</t>
    </rPh>
    <rPh sb="14" eb="18">
      <t>カコガワチョウ</t>
    </rPh>
    <rPh sb="18" eb="21">
      <t>ジケマチ</t>
    </rPh>
    <rPh sb="21" eb="23">
      <t>テンジン</t>
    </rPh>
    <rPh sb="23" eb="24">
      <t>ボク</t>
    </rPh>
    <phoneticPr fontId="1"/>
  </si>
  <si>
    <t>医療法人社団
敬風会</t>
  </si>
  <si>
    <t>医療法人社団
六心会</t>
  </si>
  <si>
    <t>医療法人社団
健心会</t>
  </si>
  <si>
    <t>甲北病院</t>
  </si>
  <si>
    <t>尼崎市長洲西通1丁目8番20号</t>
    <rPh sb="0" eb="3">
      <t>アマガサキシ</t>
    </rPh>
    <rPh sb="3" eb="5">
      <t>ナガス</t>
    </rPh>
    <rPh sb="5" eb="6">
      <t>ニシ</t>
    </rPh>
    <rPh sb="6" eb="7">
      <t>ドオリ</t>
    </rPh>
    <rPh sb="8" eb="10">
      <t>チョウメ</t>
    </rPh>
    <rPh sb="14" eb="15">
      <t>ゴウ</t>
    </rPh>
    <phoneticPr fontId="1" alignment="distributed"/>
  </si>
  <si>
    <t>頭頸部外科</t>
    <rPh sb="0" eb="1">
      <t>アタマ</t>
    </rPh>
    <rPh sb="1" eb="2">
      <t>クビ</t>
    </rPh>
    <rPh sb="2" eb="3">
      <t>ブ</t>
    </rPh>
    <rPh sb="3" eb="5">
      <t>ゲカ</t>
    </rPh>
    <phoneticPr fontId="1"/>
  </si>
  <si>
    <t>臨床検査科</t>
    <rPh sb="0" eb="2">
      <t>リンショウ</t>
    </rPh>
    <rPh sb="2" eb="4">
      <t>ケンサ</t>
    </rPh>
    <rPh sb="4" eb="5">
      <t>カ</t>
    </rPh>
    <phoneticPr fontId="1"/>
  </si>
  <si>
    <t>宍粟市</t>
    <rPh sb="0" eb="2">
      <t>シソウ</t>
    </rPh>
    <rPh sb="2" eb="3">
      <t>シ</t>
    </rPh>
    <phoneticPr fontId="1"/>
  </si>
  <si>
    <t>姫路市網干区和久68番1</t>
    <rPh sb="0" eb="3">
      <t>ヒメジシ</t>
    </rPh>
    <rPh sb="3" eb="6">
      <t>アボシク</t>
    </rPh>
    <rPh sb="6" eb="8">
      <t>ワク</t>
    </rPh>
    <rPh sb="10" eb="11">
      <t>バン</t>
    </rPh>
    <phoneticPr fontId="1"/>
  </si>
  <si>
    <t>医療法人　旭会
園田病院</t>
    <rPh sb="0" eb="2">
      <t>イリョウ</t>
    </rPh>
    <rPh sb="2" eb="4">
      <t>ホウジン</t>
    </rPh>
    <rPh sb="5" eb="6">
      <t>アサヒ</t>
    </rPh>
    <rPh sb="6" eb="7">
      <t>カイ</t>
    </rPh>
    <rPh sb="8" eb="10">
      <t>ソノダ</t>
    </rPh>
    <rPh sb="10" eb="12">
      <t>ビョウイン</t>
    </rPh>
    <phoneticPr fontId="1"/>
  </si>
  <si>
    <t>医療法人　一高会
野村海浜病院</t>
    <rPh sb="0" eb="2">
      <t>イリョウ</t>
    </rPh>
    <rPh sb="2" eb="4">
      <t>ホウジン</t>
    </rPh>
    <rPh sb="5" eb="6">
      <t>イチ</t>
    </rPh>
    <rPh sb="6" eb="7">
      <t>コウ</t>
    </rPh>
    <rPh sb="7" eb="8">
      <t>カイ</t>
    </rPh>
    <rPh sb="9" eb="11">
      <t>ノムラ</t>
    </rPh>
    <rPh sb="11" eb="13">
      <t>カイヒン</t>
    </rPh>
    <rPh sb="13" eb="15">
      <t>ビョウイン</t>
    </rPh>
    <phoneticPr fontId="1"/>
  </si>
  <si>
    <t>医療法人社団
栗原会</t>
  </si>
  <si>
    <t>医療法人　ひまわり会
八家病院</t>
    <rPh sb="0" eb="2">
      <t>イリョウ</t>
    </rPh>
    <rPh sb="2" eb="4">
      <t>ホウジン</t>
    </rPh>
    <rPh sb="9" eb="10">
      <t>カイ</t>
    </rPh>
    <rPh sb="11" eb="12">
      <t>ハチ</t>
    </rPh>
    <rPh sb="12" eb="13">
      <t>イエ</t>
    </rPh>
    <rPh sb="13" eb="15">
      <t>ビョウイン</t>
    </rPh>
    <phoneticPr fontId="1"/>
  </si>
  <si>
    <t>呼吸器内科</t>
    <rPh sb="0" eb="3">
      <t>コキュウキ</t>
    </rPh>
    <rPh sb="3" eb="5">
      <t>ナイカ</t>
    </rPh>
    <phoneticPr fontId="1"/>
  </si>
  <si>
    <t>特定機能病院</t>
    <rPh sb="0" eb="2">
      <t>トクテイ</t>
    </rPh>
    <rPh sb="2" eb="4">
      <t>キノウ</t>
    </rPh>
    <rPh sb="4" eb="6">
      <t>ビョウイン</t>
    </rPh>
    <phoneticPr fontId="1"/>
  </si>
  <si>
    <t>独立行政法人
国立病院機構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phoneticPr fontId="1"/>
  </si>
  <si>
    <t>尼崎市稲葉荘3丁目1番69号</t>
    <rPh sb="0" eb="3">
      <t>アマガサキシ</t>
    </rPh>
    <rPh sb="3" eb="6">
      <t>イナバソウ</t>
    </rPh>
    <rPh sb="7" eb="9">
      <t>チョウメ</t>
    </rPh>
    <rPh sb="13" eb="14">
      <t>ゴウ</t>
    </rPh>
    <phoneticPr fontId="1" alignment="distributed"/>
  </si>
  <si>
    <t>独立行政法人
地域医療機能推進機構
神戸中央病院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0">
      <t>コウベ</t>
    </rPh>
    <rPh sb="20" eb="22">
      <t>チュウオウ</t>
    </rPh>
    <rPh sb="22" eb="24">
      <t>ビョウイン</t>
    </rPh>
    <phoneticPr fontId="1"/>
  </si>
  <si>
    <t>医療法人社団
慎正会</t>
    <rPh sb="0" eb="2">
      <t>イリョウ</t>
    </rPh>
    <rPh sb="2" eb="4">
      <t>ホウジン</t>
    </rPh>
    <rPh sb="4" eb="6">
      <t>シャダン</t>
    </rPh>
    <rPh sb="7" eb="8">
      <t>シン</t>
    </rPh>
    <rPh sb="8" eb="9">
      <t>セイ</t>
    </rPh>
    <rPh sb="9" eb="10">
      <t>カイ</t>
    </rPh>
    <phoneticPr fontId="1"/>
  </si>
  <si>
    <t>大池病院</t>
  </si>
  <si>
    <t>向陽病院</t>
  </si>
  <si>
    <t>神戸アドベンチスト病院</t>
  </si>
  <si>
    <t>真星病院</t>
  </si>
  <si>
    <t>胃内</t>
    <rPh sb="0" eb="1">
      <t>イ</t>
    </rPh>
    <rPh sb="1" eb="2">
      <t>ナイ</t>
    </rPh>
    <phoneticPr fontId="1"/>
  </si>
  <si>
    <t>野木病院</t>
  </si>
  <si>
    <t>あさひ病院</t>
  </si>
  <si>
    <t>西宮市室川町10番22号</t>
    <rPh sb="0" eb="3">
      <t>ニシノミヤシ</t>
    </rPh>
    <rPh sb="3" eb="6">
      <t>ムロカワチョウ</t>
    </rPh>
    <rPh sb="11" eb="12">
      <t>ゴウ</t>
    </rPh>
    <phoneticPr fontId="1" alignment="distributed"/>
  </si>
  <si>
    <t>乳腺・内分泌外科</t>
    <rPh sb="0" eb="2">
      <t>ニュウセン</t>
    </rPh>
    <rPh sb="3" eb="6">
      <t>ナイブンピツ</t>
    </rPh>
    <rPh sb="6" eb="8">
      <t>ゲカ</t>
    </rPh>
    <phoneticPr fontId="1"/>
  </si>
  <si>
    <t>医療法人　緑清会
樋口胃腸病院</t>
    <rPh sb="5" eb="6">
      <t>リョク</t>
    </rPh>
    <rPh sb="6" eb="7">
      <t>キヨ</t>
    </rPh>
    <rPh sb="7" eb="8">
      <t>カイ</t>
    </rPh>
    <phoneticPr fontId="1"/>
  </si>
  <si>
    <t>藤塚　宜功</t>
    <rPh sb="0" eb="1">
      <t>フジ</t>
    </rPh>
    <rPh sb="1" eb="2">
      <t>ツカ</t>
    </rPh>
    <rPh sb="3" eb="4">
      <t>ヨロ</t>
    </rPh>
    <rPh sb="4" eb="5">
      <t>イサオ</t>
    </rPh>
    <phoneticPr fontId="1"/>
  </si>
  <si>
    <t>人工透析内科</t>
    <rPh sb="0" eb="2">
      <t>ジンコウ</t>
    </rPh>
    <rPh sb="2" eb="4">
      <t>トウセキ</t>
    </rPh>
    <rPh sb="4" eb="6">
      <t>ナイカ</t>
    </rPh>
    <phoneticPr fontId="1"/>
  </si>
  <si>
    <t>疼内</t>
    <rPh sb="0" eb="1">
      <t>ウズ</t>
    </rPh>
    <rPh sb="1" eb="2">
      <t>ナイ</t>
    </rPh>
    <phoneticPr fontId="1"/>
  </si>
  <si>
    <t>医療法人
櫻仁会</t>
    <rPh sb="5" eb="6">
      <t>サクラ</t>
    </rPh>
    <phoneticPr fontId="1"/>
  </si>
  <si>
    <t>0799-42-6188</t>
  </si>
  <si>
    <t>医療法人社団
うしお会</t>
  </si>
  <si>
    <t>0799-42-5335</t>
  </si>
  <si>
    <t>医療法人社団
淡路平成会</t>
  </si>
  <si>
    <t>0799-42-6200</t>
  </si>
  <si>
    <t>0799-45-0099</t>
  </si>
  <si>
    <t>医療法人
緑清会</t>
    <rPh sb="5" eb="6">
      <t>ミドリ</t>
    </rPh>
    <rPh sb="6" eb="7">
      <t>キヨ</t>
    </rPh>
    <rPh sb="7" eb="8">
      <t>カイ</t>
    </rPh>
    <phoneticPr fontId="1"/>
  </si>
  <si>
    <r>
      <t xml:space="preserve">医療法人　伯鳳会
</t>
    </r>
    <r>
      <rPr>
        <sz val="7"/>
        <rFont val="ＭＳ Ｐゴシック"/>
        <family val="3"/>
        <charset val="128"/>
      </rPr>
      <t>明石リハビリテーション病院</t>
    </r>
    <rPh sb="5" eb="6">
      <t>ハク</t>
    </rPh>
    <rPh sb="6" eb="7">
      <t>オオトリ</t>
    </rPh>
    <rPh sb="7" eb="8">
      <t>カイ</t>
    </rPh>
    <rPh sb="9" eb="11">
      <t>アカシ</t>
    </rPh>
    <rPh sb="20" eb="22">
      <t>ビョウイン</t>
    </rPh>
    <phoneticPr fontId="1"/>
  </si>
  <si>
    <t>仁明会病院</t>
    <rPh sb="0" eb="1">
      <t>ジン</t>
    </rPh>
    <rPh sb="1" eb="2">
      <t>メイ</t>
    </rPh>
    <rPh sb="2" eb="3">
      <t>カイ</t>
    </rPh>
    <rPh sb="3" eb="5">
      <t>ビョウイン</t>
    </rPh>
    <phoneticPr fontId="1"/>
  </si>
  <si>
    <t>一般財団法人
仁明会</t>
    <rPh sb="0" eb="2">
      <t>イッパン</t>
    </rPh>
    <rPh sb="2" eb="6">
      <t>ザイダンホウジン</t>
    </rPh>
    <rPh sb="7" eb="8">
      <t>ジン</t>
    </rPh>
    <rPh sb="8" eb="9">
      <t>メイ</t>
    </rPh>
    <rPh sb="9" eb="10">
      <t>カイ</t>
    </rPh>
    <phoneticPr fontId="1"/>
  </si>
  <si>
    <t>姫路市南八代町5番3号</t>
    <rPh sb="0" eb="3">
      <t>ヒメジシ</t>
    </rPh>
    <rPh sb="3" eb="7">
      <t>ミナミヤシロチョウ</t>
    </rPh>
    <rPh sb="8" eb="9">
      <t>バン</t>
    </rPh>
    <rPh sb="10" eb="11">
      <t>ゴウ</t>
    </rPh>
    <phoneticPr fontId="1"/>
  </si>
  <si>
    <t>西宮市</t>
    <rPh sb="0" eb="3">
      <t>ニシノミヤシ</t>
    </rPh>
    <phoneticPr fontId="1"/>
  </si>
  <si>
    <t>神戸市中央区脇浜海岸通1丁目3番1号</t>
    <rPh sb="0" eb="3">
      <t>ｺｳﾍﾞｼ</t>
    </rPh>
    <rPh sb="3" eb="6">
      <t>ﾁｭｳｵｳｸ</t>
    </rPh>
    <rPh sb="6" eb="8">
      <t>ﾜｷﾉﾊﾏ</t>
    </rPh>
    <rPh sb="8" eb="11">
      <t>ｶｲｶﾞﾝﾄﾞｵﾘ</t>
    </rPh>
    <rPh sb="12" eb="14">
      <t>ﾁｮｳﾒ</t>
    </rPh>
    <rPh sb="15" eb="16">
      <t>ﾊﾞﾝ</t>
    </rPh>
    <rPh sb="17" eb="18">
      <t>ｺﾞｳ</t>
    </rPh>
    <phoneticPr fontId="1" type="halfwidthKatakana"/>
  </si>
  <si>
    <t>電話番号</t>
  </si>
  <si>
    <t>開設者</t>
  </si>
  <si>
    <t>管理者</t>
  </si>
  <si>
    <t>診療科目</t>
  </si>
  <si>
    <t>許可病床数</t>
  </si>
  <si>
    <t>医療法人社団　　　みどり会</t>
    <rPh sb="0" eb="2">
      <t>イリョウ</t>
    </rPh>
    <rPh sb="2" eb="4">
      <t>ホウジン</t>
    </rPh>
    <rPh sb="4" eb="6">
      <t>シャダン</t>
    </rPh>
    <rPh sb="12" eb="13">
      <t>カイ</t>
    </rPh>
    <phoneticPr fontId="1"/>
  </si>
  <si>
    <t>防衛省</t>
    <rPh sb="0" eb="2">
      <t>ボウエイ</t>
    </rPh>
    <rPh sb="2" eb="3">
      <t>ショウ</t>
    </rPh>
    <phoneticPr fontId="1"/>
  </si>
  <si>
    <t>三木市志染町広野5丁目271番地</t>
    <rPh sb="0" eb="3">
      <t>ミキシ</t>
    </rPh>
    <rPh sb="3" eb="6">
      <t>シジミチョウ</t>
    </rPh>
    <rPh sb="6" eb="8">
      <t>ヒロノ</t>
    </rPh>
    <rPh sb="14" eb="16">
      <t>バンチ</t>
    </rPh>
    <phoneticPr fontId="1" alignment="distributed"/>
  </si>
  <si>
    <t>医療法人社団
英明会</t>
    <rPh sb="0" eb="2">
      <t>イリョウ</t>
    </rPh>
    <rPh sb="2" eb="4">
      <t>ホウジン</t>
    </rPh>
    <rPh sb="4" eb="6">
      <t>シャダン</t>
    </rPh>
    <rPh sb="7" eb="9">
      <t>ヒデアキ</t>
    </rPh>
    <rPh sb="9" eb="10">
      <t>カイ</t>
    </rPh>
    <phoneticPr fontId="1"/>
  </si>
  <si>
    <t>南淡路病院</t>
  </si>
  <si>
    <t>神戸市垂水区上高丸1丁目3番10号</t>
    <rPh sb="0" eb="3">
      <t>コウベシ</t>
    </rPh>
    <rPh sb="3" eb="6">
      <t>タルミク</t>
    </rPh>
    <rPh sb="6" eb="9">
      <t>カミタカマル</t>
    </rPh>
    <rPh sb="10" eb="12">
      <t>チョウメ</t>
    </rPh>
    <rPh sb="16" eb="17">
      <t>ゴウ</t>
    </rPh>
    <phoneticPr fontId="1"/>
  </si>
  <si>
    <t>医療法人
仁寿会</t>
  </si>
  <si>
    <t>芦屋市</t>
    <rPh sb="0" eb="3">
      <t>アシヤシ</t>
    </rPh>
    <phoneticPr fontId="1"/>
  </si>
  <si>
    <t>神戸市中央区脇浜町1丁目4番47号</t>
    <rPh sb="0" eb="3">
      <t>ｺｳﾍﾞｼ</t>
    </rPh>
    <rPh sb="3" eb="6">
      <t>ﾁｭｳｵｳｸ</t>
    </rPh>
    <rPh sb="6" eb="8">
      <t>ﾜｷﾉﾊﾏ</t>
    </rPh>
    <rPh sb="8" eb="9">
      <t>ﾁｮｳ</t>
    </rPh>
    <rPh sb="10" eb="12">
      <t>ﾁｮｳﾒ</t>
    </rPh>
    <rPh sb="16" eb="17">
      <t>ｺﾞｳ</t>
    </rPh>
    <phoneticPr fontId="1" type="halfwidthKatakana"/>
  </si>
  <si>
    <t>医療法人社団
まほし会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</si>
  <si>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神河町</t>
    <rPh sb="0" eb="2">
      <t>カミカワ</t>
    </rPh>
    <rPh sb="2" eb="3">
      <t>チョウ</t>
    </rPh>
    <phoneticPr fontId="1"/>
  </si>
  <si>
    <t>谷向病院</t>
    <rPh sb="0" eb="1">
      <t>タニ</t>
    </rPh>
    <rPh sb="1" eb="2">
      <t>ムカイ</t>
    </rPh>
    <rPh sb="2" eb="4">
      <t>ビョウイン</t>
    </rPh>
    <phoneticPr fontId="1"/>
  </si>
  <si>
    <t>三木市大村200番地</t>
    <rPh sb="0" eb="3">
      <t>ミキシ</t>
    </rPh>
    <rPh sb="3" eb="5">
      <t>オオムラ</t>
    </rPh>
    <rPh sb="8" eb="10">
      <t>バンチ</t>
    </rPh>
    <phoneticPr fontId="1" alignment="distributed"/>
  </si>
  <si>
    <t>三木市志染町吉田1213番地の1</t>
    <rPh sb="0" eb="3">
      <t>ミキシ</t>
    </rPh>
    <rPh sb="3" eb="6">
      <t>シジミチョウ</t>
    </rPh>
    <rPh sb="6" eb="8">
      <t>ヨシダ</t>
    </rPh>
    <rPh sb="12" eb="14">
      <t>バンチ</t>
    </rPh>
    <phoneticPr fontId="1" alignment="distributed"/>
  </si>
  <si>
    <t>石井　敏樹</t>
  </si>
  <si>
    <t>井手　通雄</t>
  </si>
  <si>
    <t>神戸低侵襲
がん医療センター</t>
    <rPh sb="0" eb="2">
      <t>コウベ</t>
    </rPh>
    <rPh sb="2" eb="3">
      <t>テイ</t>
    </rPh>
    <rPh sb="3" eb="4">
      <t>シン</t>
    </rPh>
    <rPh sb="4" eb="5">
      <t>シュウ</t>
    </rPh>
    <rPh sb="8" eb="10">
      <t>イリョウ</t>
    </rPh>
    <phoneticPr fontId="1"/>
  </si>
  <si>
    <t>・救　急</t>
    <rPh sb="1" eb="2">
      <t>スク</t>
    </rPh>
    <rPh sb="3" eb="4">
      <t>キュウ</t>
    </rPh>
    <phoneticPr fontId="1"/>
  </si>
  <si>
    <t xml:space="preserve">06-6493-1210 </t>
  </si>
  <si>
    <t>精神神経科</t>
    <rPh sb="0" eb="2">
      <t>セイシン</t>
    </rPh>
    <rPh sb="2" eb="4">
      <t>シンケイ</t>
    </rPh>
    <rPh sb="4" eb="5">
      <t>カ</t>
    </rPh>
    <phoneticPr fontId="1"/>
  </si>
  <si>
    <t>精神経</t>
    <rPh sb="0" eb="1">
      <t>セイ</t>
    </rPh>
    <rPh sb="1" eb="3">
      <t>シンケイ</t>
    </rPh>
    <phoneticPr fontId="1"/>
  </si>
  <si>
    <t>西宮協立
脳神経外科病院</t>
    <rPh sb="0" eb="2">
      <t>ニシノミヤ</t>
    </rPh>
    <rPh sb="2" eb="3">
      <t>キョウ</t>
    </rPh>
    <rPh sb="3" eb="4">
      <t>リツ</t>
    </rPh>
    <rPh sb="5" eb="8">
      <t>ノウシンケイ</t>
    </rPh>
    <rPh sb="8" eb="10">
      <t>ゲカ</t>
    </rPh>
    <rPh sb="10" eb="12">
      <t>ビョウイン</t>
    </rPh>
    <phoneticPr fontId="1"/>
  </si>
  <si>
    <t>神戸マリナーズ
厚生会病院</t>
    <rPh sb="8" eb="11">
      <t>コウセイカイ</t>
    </rPh>
    <phoneticPr fontId="1"/>
  </si>
  <si>
    <t>西記念ポートアイランド
リハビリテーション病院</t>
    <rPh sb="0" eb="1">
      <t>ニシ</t>
    </rPh>
    <rPh sb="1" eb="3">
      <t>キネン</t>
    </rPh>
    <rPh sb="21" eb="23">
      <t>ビョウイン</t>
    </rPh>
    <phoneticPr fontId="1"/>
  </si>
  <si>
    <t>神戸市西区北山台3丁目1番1号</t>
    <rPh sb="0" eb="3">
      <t>コウベシ</t>
    </rPh>
    <rPh sb="3" eb="5">
      <t>ニシク</t>
    </rPh>
    <rPh sb="5" eb="8">
      <t>キタヤマダイ</t>
    </rPh>
    <rPh sb="9" eb="11">
      <t>チョウメ</t>
    </rPh>
    <rPh sb="14" eb="15">
      <t>ゴウ</t>
    </rPh>
    <phoneticPr fontId="1"/>
  </si>
  <si>
    <t>宍粟市山崎町鹿沢93番地</t>
    <rPh sb="0" eb="2">
      <t>シソウ</t>
    </rPh>
    <rPh sb="2" eb="3">
      <t>シ</t>
    </rPh>
    <rPh sb="3" eb="6">
      <t>ヤマサキチョウ</t>
    </rPh>
    <rPh sb="6" eb="7">
      <t>シカ</t>
    </rPh>
    <rPh sb="7" eb="8">
      <t>サワ</t>
    </rPh>
    <rPh sb="10" eb="12">
      <t>バンチ</t>
    </rPh>
    <phoneticPr fontId="1" alignment="distributed"/>
  </si>
  <si>
    <t>放腫</t>
    <rPh sb="0" eb="1">
      <t>ホウ</t>
    </rPh>
    <rPh sb="1" eb="2">
      <t>シュ</t>
    </rPh>
    <phoneticPr fontId="1"/>
  </si>
  <si>
    <t>精神</t>
  </si>
  <si>
    <t>結核</t>
  </si>
  <si>
    <t>感染</t>
  </si>
  <si>
    <t>計</t>
  </si>
  <si>
    <t>078-935-2563</t>
  </si>
  <si>
    <t>医療法人
一高会</t>
    <rPh sb="0" eb="2">
      <t>イリョウ</t>
    </rPh>
    <rPh sb="2" eb="4">
      <t>ホウジン</t>
    </rPh>
    <rPh sb="5" eb="6">
      <t>イチ</t>
    </rPh>
    <rPh sb="6" eb="7">
      <t>コウ</t>
    </rPh>
    <rPh sb="7" eb="8">
      <t>カイ</t>
    </rPh>
    <phoneticPr fontId="1"/>
  </si>
  <si>
    <t>神野病院</t>
    <rPh sb="0" eb="2">
      <t>カンノ</t>
    </rPh>
    <rPh sb="2" eb="4">
      <t>ビョウイン</t>
    </rPh>
    <phoneticPr fontId="1"/>
  </si>
  <si>
    <t>国が開設する病院</t>
    <rPh sb="0" eb="1">
      <t>クニ</t>
    </rPh>
    <rPh sb="2" eb="4">
      <t>カイセツ</t>
    </rPh>
    <rPh sb="6" eb="8">
      <t>ビョウイン</t>
    </rPh>
    <phoneticPr fontId="1"/>
  </si>
  <si>
    <t>尼崎市開明町3丁目29番地</t>
    <rPh sb="0" eb="3">
      <t>アマガサキシ</t>
    </rPh>
    <rPh sb="3" eb="6">
      <t>カイメイチョウ</t>
    </rPh>
    <rPh sb="7" eb="9">
      <t>チョウメ</t>
    </rPh>
    <rPh sb="11" eb="13">
      <t>バンチ</t>
    </rPh>
    <phoneticPr fontId="1" alignment="distributed"/>
  </si>
  <si>
    <t>皮膚科</t>
    <rPh sb="0" eb="3">
      <t>ヒフカ</t>
    </rPh>
    <phoneticPr fontId="1"/>
  </si>
  <si>
    <t>神戸市西区曙町1070番地</t>
    <rPh sb="0" eb="3">
      <t>コウベシ</t>
    </rPh>
    <rPh sb="3" eb="5">
      <t>ニシク</t>
    </rPh>
    <rPh sb="5" eb="7">
      <t>アケボノチョウ</t>
    </rPh>
    <rPh sb="11" eb="13">
      <t>バンチ</t>
    </rPh>
    <phoneticPr fontId="1"/>
  </si>
  <si>
    <t>赤穂市塩屋3450番地の5</t>
    <rPh sb="0" eb="3">
      <t>アコウシ</t>
    </rPh>
    <rPh sb="3" eb="5">
      <t>シオヤ</t>
    </rPh>
    <rPh sb="9" eb="11">
      <t>バンチ</t>
    </rPh>
    <phoneticPr fontId="1" alignment="distributed"/>
  </si>
  <si>
    <t>独立行政法人
国立病院機構
姫路医療センター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ヒメジ</t>
    </rPh>
    <rPh sb="16" eb="18">
      <t>イリョウ</t>
    </rPh>
    <phoneticPr fontId="1"/>
  </si>
  <si>
    <t>内科</t>
    <rPh sb="0" eb="2">
      <t>ナイカ</t>
    </rPh>
    <phoneticPr fontId="1"/>
  </si>
  <si>
    <t>心療内科</t>
    <rPh sb="0" eb="4">
      <t>シンリョウナイカ</t>
    </rPh>
    <phoneticPr fontId="1"/>
  </si>
  <si>
    <t>精神科</t>
    <rPh sb="0" eb="3">
      <t>セイシンカ</t>
    </rPh>
    <phoneticPr fontId="1"/>
  </si>
  <si>
    <t>神経内科</t>
    <rPh sb="0" eb="2">
      <t>シンケイ</t>
    </rPh>
    <rPh sb="2" eb="4">
      <t>ナイカ</t>
    </rPh>
    <phoneticPr fontId="1"/>
  </si>
  <si>
    <t>医療法人社団　衿正会
生駒病院</t>
    <rPh sb="0" eb="2">
      <t>イリョウ</t>
    </rPh>
    <rPh sb="2" eb="4">
      <t>ホウジン</t>
    </rPh>
    <rPh sb="4" eb="6">
      <t>シャダン</t>
    </rPh>
    <rPh sb="7" eb="8">
      <t>エリ</t>
    </rPh>
    <rPh sb="8" eb="9">
      <t>セイ</t>
    </rPh>
    <rPh sb="9" eb="10">
      <t>カイ</t>
    </rPh>
    <rPh sb="11" eb="13">
      <t>イコマ</t>
    </rPh>
    <rPh sb="13" eb="15">
      <t>ビョウイン</t>
    </rPh>
    <phoneticPr fontId="1"/>
  </si>
  <si>
    <t>明石市大久保町八木743番地の33</t>
    <rPh sb="3" eb="5">
      <t>オオクボチョウヤギ</t>
    </rPh>
    <phoneticPr fontId="1"/>
  </si>
  <si>
    <t>明石市鷹匠町1番33号</t>
    <rPh sb="3" eb="6">
      <t>タカショウマチ</t>
    </rPh>
    <rPh sb="7" eb="8">
      <t>バン</t>
    </rPh>
    <rPh sb="10" eb="11">
      <t>ゴウ</t>
    </rPh>
    <phoneticPr fontId="1"/>
  </si>
  <si>
    <t>姫路市仁豊野650番地</t>
    <rPh sb="0" eb="3">
      <t>ヒメジシ</t>
    </rPh>
    <rPh sb="3" eb="6">
      <t>ニブノ</t>
    </rPh>
    <rPh sb="9" eb="11">
      <t>バンチ</t>
    </rPh>
    <phoneticPr fontId="1"/>
  </si>
  <si>
    <t>医療法人社団
三聖会</t>
    <rPh sb="0" eb="2">
      <t>イリョウ</t>
    </rPh>
    <rPh sb="2" eb="4">
      <t>ホウジン</t>
    </rPh>
    <rPh sb="4" eb="6">
      <t>シャダン</t>
    </rPh>
    <rPh sb="7" eb="9">
      <t>サンセイ</t>
    </rPh>
    <rPh sb="9" eb="10">
      <t>カイ</t>
    </rPh>
    <phoneticPr fontId="1"/>
  </si>
  <si>
    <t>医療法人社団　アガペ会
アガペ甲山病院</t>
    <rPh sb="0" eb="2">
      <t>イリョウ</t>
    </rPh>
    <rPh sb="2" eb="4">
      <t>ホウジン</t>
    </rPh>
    <rPh sb="4" eb="6">
      <t>シャダン</t>
    </rPh>
    <rPh sb="10" eb="11">
      <t>カイ</t>
    </rPh>
    <rPh sb="15" eb="17">
      <t>カブトヤマ</t>
    </rPh>
    <rPh sb="17" eb="19">
      <t>ビョウイン</t>
    </rPh>
    <phoneticPr fontId="1"/>
  </si>
  <si>
    <t>有馬病院</t>
    <rPh sb="0" eb="2">
      <t>アリマ</t>
    </rPh>
    <rPh sb="2" eb="4">
      <t>ビョウイン</t>
    </rPh>
    <phoneticPr fontId="1"/>
  </si>
  <si>
    <t>医療法人　佑健会
木村病院</t>
    <rPh sb="0" eb="2">
      <t>イリョウ</t>
    </rPh>
    <rPh sb="2" eb="4">
      <t>ホウジン</t>
    </rPh>
    <rPh sb="5" eb="6">
      <t>ユウ</t>
    </rPh>
    <rPh sb="6" eb="7">
      <t>ケン</t>
    </rPh>
    <rPh sb="7" eb="8">
      <t>カイ</t>
    </rPh>
    <rPh sb="9" eb="11">
      <t>キムラ</t>
    </rPh>
    <rPh sb="11" eb="13">
      <t>ビョウイン</t>
    </rPh>
    <phoneticPr fontId="1"/>
  </si>
  <si>
    <t>尼崎市三反田町2丁目16番18号</t>
    <rPh sb="0" eb="3">
      <t>アマガサキシ</t>
    </rPh>
    <rPh sb="3" eb="4">
      <t>サン</t>
    </rPh>
    <rPh sb="4" eb="5">
      <t>タン</t>
    </rPh>
    <rPh sb="5" eb="6">
      <t>ダ</t>
    </rPh>
    <rPh sb="6" eb="7">
      <t>チョウ</t>
    </rPh>
    <rPh sb="8" eb="10">
      <t>チョウメ</t>
    </rPh>
    <rPh sb="15" eb="16">
      <t>ゴウ</t>
    </rPh>
    <phoneticPr fontId="1" alignment="distributed"/>
  </si>
  <si>
    <t>尼崎市浜3丁目1番10号</t>
    <rPh sb="0" eb="3">
      <t>アマガサキシ</t>
    </rPh>
    <rPh sb="3" eb="4">
      <t>ハマ</t>
    </rPh>
    <rPh sb="5" eb="7">
      <t>チョウメ</t>
    </rPh>
    <rPh sb="11" eb="12">
      <t>ゴウ</t>
    </rPh>
    <phoneticPr fontId="1" alignment="distributed"/>
  </si>
  <si>
    <t>尼崎市西難波町4丁目5番18号</t>
    <rPh sb="0" eb="3">
      <t>アマガサキシ</t>
    </rPh>
    <rPh sb="3" eb="4">
      <t>ニシ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1" alignment="distributed"/>
  </si>
  <si>
    <t>医療法人社団
翠鳳会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</si>
  <si>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みどり病院</t>
  </si>
  <si>
    <t>加古川市尾上町口里790番地の66</t>
    <rPh sb="4" eb="7">
      <t>オノエチョウ</t>
    </rPh>
    <rPh sb="7" eb="8">
      <t>クチ</t>
    </rPh>
    <rPh sb="8" eb="9">
      <t>サト</t>
    </rPh>
    <rPh sb="12" eb="14">
      <t>バンチ</t>
    </rPh>
    <phoneticPr fontId="1"/>
  </si>
  <si>
    <t>横井　峰人　</t>
    <rPh sb="0" eb="2">
      <t>ヨコイ</t>
    </rPh>
    <rPh sb="3" eb="4">
      <t>ミネ</t>
    </rPh>
    <rPh sb="4" eb="5">
      <t>ヒト</t>
    </rPh>
    <phoneticPr fontId="1"/>
  </si>
  <si>
    <t>姫路市大塩町1096番地</t>
    <rPh sb="0" eb="3">
      <t>ヒメジシ</t>
    </rPh>
    <rPh sb="3" eb="6">
      <t>オオシオチョウ</t>
    </rPh>
    <rPh sb="10" eb="12">
      <t>バンチ</t>
    </rPh>
    <phoneticPr fontId="1"/>
  </si>
  <si>
    <t>尼崎市潮江1丁目12番1号</t>
    <rPh sb="0" eb="3">
      <t>アマガサキシ</t>
    </rPh>
    <rPh sb="3" eb="5">
      <t>シオエ</t>
    </rPh>
    <rPh sb="6" eb="8">
      <t>チョウメ</t>
    </rPh>
    <rPh sb="12" eb="13">
      <t>ゴウ</t>
    </rPh>
    <phoneticPr fontId="1" alignment="distributed"/>
  </si>
  <si>
    <t>龍野健康福祉事務所</t>
    <rPh sb="0" eb="2">
      <t>タツノ</t>
    </rPh>
    <rPh sb="2" eb="4">
      <t>ケンコウ</t>
    </rPh>
    <rPh sb="4" eb="6">
      <t>フクシ</t>
    </rPh>
    <rPh sb="6" eb="9">
      <t>ジムショ</t>
    </rPh>
    <phoneticPr fontId="1"/>
  </si>
  <si>
    <t>豊岡健康福祉事務所</t>
    <rPh sb="0" eb="2">
      <t>トヨオカ</t>
    </rPh>
    <rPh sb="2" eb="4">
      <t>ケンコウ</t>
    </rPh>
    <rPh sb="4" eb="6">
      <t>フクシ</t>
    </rPh>
    <rPh sb="6" eb="8">
      <t>ジム</t>
    </rPh>
    <rPh sb="8" eb="9">
      <t>ショ</t>
    </rPh>
    <phoneticPr fontId="1"/>
  </si>
  <si>
    <t>神崎郡福崎町南田原1134番地2</t>
    <rPh sb="0" eb="3">
      <t>カンザキグン</t>
    </rPh>
    <rPh sb="3" eb="6">
      <t>フクサキチョウ</t>
    </rPh>
    <rPh sb="6" eb="7">
      <t>ミナミ</t>
    </rPh>
    <rPh sb="7" eb="9">
      <t>タハラ</t>
    </rPh>
    <rPh sb="13" eb="15">
      <t>バンチ</t>
    </rPh>
    <phoneticPr fontId="1" alignment="distributed"/>
  </si>
  <si>
    <t>花房　龍生</t>
  </si>
  <si>
    <t>深井　光浩</t>
  </si>
  <si>
    <t>西宮市武庫川町2番9号</t>
    <rPh sb="0" eb="3">
      <t>ニシノミヤシ</t>
    </rPh>
    <rPh sb="3" eb="7">
      <t>ムコガワチョウ</t>
    </rPh>
    <rPh sb="10" eb="11">
      <t>ゴウ</t>
    </rPh>
    <phoneticPr fontId="1" alignment="distributed"/>
  </si>
  <si>
    <t>養父市八鹿町八鹿1878番地1</t>
    <rPh sb="0" eb="2">
      <t>ヨウフ</t>
    </rPh>
    <rPh sb="2" eb="3">
      <t>シ</t>
    </rPh>
    <rPh sb="3" eb="6">
      <t>ヨウカチョウ</t>
    </rPh>
    <rPh sb="6" eb="8">
      <t>ヨウカ</t>
    </rPh>
    <rPh sb="12" eb="14">
      <t>バンチ</t>
    </rPh>
    <phoneticPr fontId="1" alignment="distributed"/>
  </si>
  <si>
    <t>大江与喜子</t>
    <rPh sb="0" eb="2">
      <t>オオエ</t>
    </rPh>
    <rPh sb="2" eb="3">
      <t>ヨ</t>
    </rPh>
    <rPh sb="3" eb="4">
      <t>キ</t>
    </rPh>
    <rPh sb="4" eb="5">
      <t>コ</t>
    </rPh>
    <phoneticPr fontId="1"/>
  </si>
  <si>
    <t>石橋内科
広畑ｾﾝﾁｭﾘｰ病院</t>
    <rPh sb="0" eb="2">
      <t>イシバシ</t>
    </rPh>
    <rPh sb="2" eb="4">
      <t>ナイカ</t>
    </rPh>
    <rPh sb="5" eb="7">
      <t>ヒロハタ</t>
    </rPh>
    <rPh sb="13" eb="15">
      <t>ビョウイン</t>
    </rPh>
    <phoneticPr fontId="1"/>
  </si>
  <si>
    <t>医療法人社団
石橋内科</t>
    <rPh sb="7" eb="9">
      <t>イシバシ</t>
    </rPh>
    <rPh sb="9" eb="11">
      <t>ナイカ</t>
    </rPh>
    <phoneticPr fontId="1"/>
  </si>
  <si>
    <t>姫路赤十字病院</t>
    <rPh sb="0" eb="2">
      <t>ヒメジ</t>
    </rPh>
    <rPh sb="2" eb="5">
      <t>セキジュウジ</t>
    </rPh>
    <rPh sb="5" eb="7">
      <t>ビョウイン</t>
    </rPh>
    <phoneticPr fontId="1"/>
  </si>
  <si>
    <t xml:space="preserve">平成病院          </t>
  </si>
  <si>
    <t>医療法人
伯鳳会</t>
  </si>
  <si>
    <t xml:space="preserve">大村病院          </t>
  </si>
  <si>
    <t>姫路市書写台2丁目28番地</t>
    <rPh sb="0" eb="3">
      <t>ヒメジシ</t>
    </rPh>
    <rPh sb="3" eb="6">
      <t>ショシャダイ</t>
    </rPh>
    <rPh sb="7" eb="9">
      <t>チョウメ</t>
    </rPh>
    <rPh sb="11" eb="13">
      <t>バンチ</t>
    </rPh>
    <phoneticPr fontId="1"/>
  </si>
  <si>
    <t>医療法人社団
弘成会</t>
  </si>
  <si>
    <t>医療法人社団
吉徳会</t>
  </si>
  <si>
    <t>医療法人
明仁会</t>
  </si>
  <si>
    <t>医療法人社団
仁恵会</t>
  </si>
  <si>
    <t>医療法人社団
いなみ会</t>
  </si>
  <si>
    <t>宝塚市立病院</t>
  </si>
  <si>
    <t>医療法人
回生会</t>
  </si>
  <si>
    <t>姫路市大塩町汐咲1丁目27番地</t>
    <rPh sb="0" eb="3">
      <t>ヒメジシ</t>
    </rPh>
    <rPh sb="3" eb="6">
      <t>オオシオチョウ</t>
    </rPh>
    <rPh sb="6" eb="7">
      <t>シオ</t>
    </rPh>
    <rPh sb="7" eb="8">
      <t>サキ</t>
    </rPh>
    <rPh sb="9" eb="11">
      <t>チョウメ</t>
    </rPh>
    <rPh sb="13" eb="15">
      <t>バンチ</t>
    </rPh>
    <phoneticPr fontId="1"/>
  </si>
  <si>
    <t>姫路市城東町京口台1番地</t>
    <rPh sb="0" eb="3">
      <t>ヒメジシ</t>
    </rPh>
    <rPh sb="3" eb="6">
      <t>ジョウトウマチ</t>
    </rPh>
    <rPh sb="6" eb="8">
      <t>キョウグチ</t>
    </rPh>
    <rPh sb="8" eb="9">
      <t>ダイ</t>
    </rPh>
    <rPh sb="10" eb="12">
      <t>バンチ</t>
    </rPh>
    <phoneticPr fontId="1"/>
  </si>
  <si>
    <t>療養</t>
    <rPh sb="0" eb="2">
      <t>リョウヨウ</t>
    </rPh>
    <phoneticPr fontId="1" alignment="distributed"/>
  </si>
  <si>
    <t>医療法人
協和会</t>
    <rPh sb="0" eb="2">
      <t>イリョウ</t>
    </rPh>
    <rPh sb="2" eb="4">
      <t>ホウジン</t>
    </rPh>
    <rPh sb="5" eb="6">
      <t>キョウ</t>
    </rPh>
    <rPh sb="6" eb="7">
      <t>ワ</t>
    </rPh>
    <rPh sb="7" eb="8">
      <t>カイ</t>
    </rPh>
    <phoneticPr fontId="1"/>
  </si>
  <si>
    <t>医療法人
昭圭会</t>
    <rPh sb="0" eb="2">
      <t>イリョウ</t>
    </rPh>
    <rPh sb="2" eb="4">
      <t>ホウジン</t>
    </rPh>
    <rPh sb="5" eb="6">
      <t>ショウ</t>
    </rPh>
    <rPh sb="6" eb="7">
      <t>ケイ</t>
    </rPh>
    <rPh sb="7" eb="8">
      <t>カイ</t>
    </rPh>
    <phoneticPr fontId="1"/>
  </si>
  <si>
    <t>春日野会病院</t>
    <rPh sb="0" eb="2">
      <t>カスガ</t>
    </rPh>
    <rPh sb="2" eb="3">
      <t>ノ</t>
    </rPh>
    <rPh sb="3" eb="4">
      <t>カイ</t>
    </rPh>
    <rPh sb="4" eb="6">
      <t>ビョウイン</t>
    </rPh>
    <phoneticPr fontId="1"/>
  </si>
  <si>
    <t>神戸市兵庫区御崎町１丁目9番1号</t>
    <rPh sb="6" eb="9">
      <t>ミサキチョウ</t>
    </rPh>
    <rPh sb="13" eb="14">
      <t>バン</t>
    </rPh>
    <rPh sb="15" eb="16">
      <t>ゴウ</t>
    </rPh>
    <phoneticPr fontId="1"/>
  </si>
  <si>
    <t>神経小児科</t>
    <rPh sb="0" eb="2">
      <t>シンケイ</t>
    </rPh>
    <rPh sb="2" eb="4">
      <t>ショウニ</t>
    </rPh>
    <rPh sb="4" eb="5">
      <t>カ</t>
    </rPh>
    <phoneticPr fontId="1"/>
  </si>
  <si>
    <t>神小</t>
    <rPh sb="0" eb="1">
      <t>カミ</t>
    </rPh>
    <rPh sb="1" eb="2">
      <t>ショウ</t>
    </rPh>
    <phoneticPr fontId="1"/>
  </si>
  <si>
    <t>神戸市西区池上1丁目7番地の18</t>
    <rPh sb="0" eb="3">
      <t>コウベシ</t>
    </rPh>
    <rPh sb="3" eb="5">
      <t>ニシク</t>
    </rPh>
    <rPh sb="5" eb="7">
      <t>イケガミ</t>
    </rPh>
    <rPh sb="8" eb="10">
      <t>チョウメ</t>
    </rPh>
    <rPh sb="12" eb="13">
      <t>チ</t>
    </rPh>
    <phoneticPr fontId="1"/>
  </si>
  <si>
    <t>尼崎医療生協病院</t>
    <rPh sb="0" eb="2">
      <t>アマガサキ</t>
    </rPh>
    <rPh sb="2" eb="4">
      <t>イリョウ</t>
    </rPh>
    <rPh sb="4" eb="6">
      <t>セイキョウ</t>
    </rPh>
    <rPh sb="6" eb="8">
      <t>ビョウイン</t>
    </rPh>
    <phoneticPr fontId="1"/>
  </si>
  <si>
    <t>児童精神科</t>
    <rPh sb="0" eb="2">
      <t>ジドウ</t>
    </rPh>
    <rPh sb="2" eb="4">
      <t>セイシン</t>
    </rPh>
    <rPh sb="4" eb="5">
      <t>カ</t>
    </rPh>
    <phoneticPr fontId="1"/>
  </si>
  <si>
    <t>神戸市中央区国香通1丁目1番4号</t>
    <rPh sb="0" eb="3">
      <t>ｺｳﾍﾞｼ</t>
    </rPh>
    <rPh sb="3" eb="6">
      <t>ﾁｭｳｵｳｸ</t>
    </rPh>
    <rPh sb="6" eb="7">
      <t>ｸﾆ</t>
    </rPh>
    <rPh sb="7" eb="8">
      <t>ｶ</t>
    </rPh>
    <rPh sb="8" eb="9">
      <t>ﾄﾞｵﾘ</t>
    </rPh>
    <rPh sb="10" eb="12">
      <t>ﾁｮｳﾒ</t>
    </rPh>
    <rPh sb="13" eb="14">
      <t>ﾊﾞﾝ</t>
    </rPh>
    <rPh sb="15" eb="16">
      <t>ｺﾞｳ</t>
    </rPh>
    <phoneticPr fontId="1" type="halfwidthKatakana"/>
  </si>
  <si>
    <t>循環器内科</t>
    <rPh sb="0" eb="3">
      <t>ジュンカンキ</t>
    </rPh>
    <rPh sb="3" eb="5">
      <t>ナイカ</t>
    </rPh>
    <phoneticPr fontId="1"/>
  </si>
  <si>
    <t>加古川市神野町石守1632番地の1</t>
    <rPh sb="4" eb="9">
      <t>カンノチョウイシモリ</t>
    </rPh>
    <phoneticPr fontId="1"/>
  </si>
  <si>
    <t>大塚　浩之</t>
    <rPh sb="0" eb="2">
      <t>オオツカ</t>
    </rPh>
    <rPh sb="3" eb="5">
      <t>ヒロユキ</t>
    </rPh>
    <phoneticPr fontId="1"/>
  </si>
  <si>
    <t>漢方内科</t>
    <rPh sb="0" eb="2">
      <t>カンポウ</t>
    </rPh>
    <rPh sb="2" eb="4">
      <t>ナイカ</t>
    </rPh>
    <phoneticPr fontId="1"/>
  </si>
  <si>
    <t>漢内</t>
    <rPh sb="0" eb="1">
      <t>カラ</t>
    </rPh>
    <rPh sb="1" eb="2">
      <t>ナイ</t>
    </rPh>
    <phoneticPr fontId="1"/>
  </si>
  <si>
    <t>尼崎市昭和通1丁目17番6号</t>
    <rPh sb="0" eb="3">
      <t>アマガサキシ</t>
    </rPh>
    <rPh sb="3" eb="5">
      <t>ショウワ</t>
    </rPh>
    <rPh sb="5" eb="6">
      <t>トオリ</t>
    </rPh>
    <rPh sb="7" eb="9">
      <t>チョウメ</t>
    </rPh>
    <rPh sb="11" eb="12">
      <t>バン</t>
    </rPh>
    <rPh sb="13" eb="14">
      <t>ゴウ</t>
    </rPh>
    <phoneticPr fontId="1" alignment="distributed"/>
  </si>
  <si>
    <t>兵庫県</t>
    <rPh sb="0" eb="3">
      <t>ヒョウゴケン</t>
    </rPh>
    <phoneticPr fontId="1"/>
  </si>
  <si>
    <t>三木市大塚218番地の3</t>
    <rPh sb="0" eb="3">
      <t>ミキシ</t>
    </rPh>
    <rPh sb="3" eb="5">
      <t>オオツカ</t>
    </rPh>
    <rPh sb="8" eb="10">
      <t>バンチ</t>
    </rPh>
    <phoneticPr fontId="1" alignment="distributed"/>
  </si>
  <si>
    <t>加古川市神野町神野203番地</t>
    <rPh sb="4" eb="6">
      <t>カノ</t>
    </rPh>
    <rPh sb="6" eb="7">
      <t>マチ</t>
    </rPh>
    <rPh sb="7" eb="8">
      <t>カミ</t>
    </rPh>
    <rPh sb="8" eb="9">
      <t>ノ</t>
    </rPh>
    <rPh sb="12" eb="14">
      <t>バンチ</t>
    </rPh>
    <phoneticPr fontId="1"/>
  </si>
  <si>
    <t>救急科</t>
    <rPh sb="0" eb="2">
      <t>キュウキュウ</t>
    </rPh>
    <rPh sb="2" eb="3">
      <t>カ</t>
    </rPh>
    <phoneticPr fontId="1"/>
  </si>
  <si>
    <t>救</t>
    <rPh sb="0" eb="1">
      <t>キュウ</t>
    </rPh>
    <phoneticPr fontId="1"/>
  </si>
  <si>
    <t>姫路医療生活
協同組合</t>
  </si>
  <si>
    <t>西宮市甲山町53番地4</t>
    <rPh sb="0" eb="3">
      <t>ニシノミヤシ</t>
    </rPh>
    <rPh sb="3" eb="6">
      <t>カブトヤマチョウ</t>
    </rPh>
    <rPh sb="9" eb="10">
      <t>チ</t>
    </rPh>
    <phoneticPr fontId="1" alignment="distributed"/>
  </si>
  <si>
    <t>西宮市甲子園口北町24番9号</t>
    <rPh sb="0" eb="3">
      <t>ニシノミヤシ</t>
    </rPh>
    <rPh sb="3" eb="6">
      <t>コウシエン</t>
    </rPh>
    <rPh sb="6" eb="7">
      <t>グチ</t>
    </rPh>
    <rPh sb="7" eb="9">
      <t>キタマチ</t>
    </rPh>
    <rPh sb="13" eb="14">
      <t>ゴウ</t>
    </rPh>
    <phoneticPr fontId="1" alignment="distributed"/>
  </si>
  <si>
    <t>麻酔科</t>
    <rPh sb="0" eb="2">
      <t>マスイ</t>
    </rPh>
    <rPh sb="2" eb="3">
      <t>カ</t>
    </rPh>
    <phoneticPr fontId="1"/>
  </si>
  <si>
    <t>加東市</t>
    <rPh sb="0" eb="2">
      <t>カトウ</t>
    </rPh>
    <rPh sb="2" eb="3">
      <t>シ</t>
    </rPh>
    <phoneticPr fontId="1"/>
  </si>
  <si>
    <t>医療法人社団
慈恵会</t>
    <rPh sb="0" eb="2">
      <t>イリョウ</t>
    </rPh>
    <rPh sb="2" eb="4">
      <t>ホウジン</t>
    </rPh>
    <rPh sb="4" eb="6">
      <t>シャダン</t>
    </rPh>
    <rPh sb="7" eb="8">
      <t>ジ</t>
    </rPh>
    <rPh sb="8" eb="9">
      <t>ケイ</t>
    </rPh>
    <rPh sb="9" eb="10">
      <t>カイ</t>
    </rPh>
    <phoneticPr fontId="1"/>
  </si>
  <si>
    <t>079-456-2252</t>
  </si>
  <si>
    <t>医療法人
昭生病院</t>
    <rPh sb="0" eb="2">
      <t>イリョウ</t>
    </rPh>
    <rPh sb="2" eb="4">
      <t>ホウジン</t>
    </rPh>
    <rPh sb="5" eb="6">
      <t>ショウ</t>
    </rPh>
    <rPh sb="6" eb="7">
      <t>セイ</t>
    </rPh>
    <rPh sb="7" eb="9">
      <t>ビョウイン</t>
    </rPh>
    <phoneticPr fontId="1"/>
  </si>
  <si>
    <t>加東市家原85番地</t>
    <rPh sb="0" eb="2">
      <t>カトウ</t>
    </rPh>
    <rPh sb="2" eb="3">
      <t>シ</t>
    </rPh>
    <rPh sb="3" eb="5">
      <t>イエハラ</t>
    </rPh>
    <rPh sb="7" eb="9">
      <t>バンチ</t>
    </rPh>
    <phoneticPr fontId="1" alignment="distributed"/>
  </si>
  <si>
    <t>救急輪番</t>
    <rPh sb="0" eb="2">
      <t>キュウキュウ</t>
    </rPh>
    <rPh sb="2" eb="4">
      <t>リンバン</t>
    </rPh>
    <phoneticPr fontId="1"/>
  </si>
  <si>
    <t>母と子の上田病院</t>
    <rPh sb="0" eb="1">
      <t>ハハ</t>
    </rPh>
    <rPh sb="2" eb="3">
      <t>コ</t>
    </rPh>
    <phoneticPr fontId="1"/>
  </si>
  <si>
    <t xml:space="preserve">金田病院          </t>
  </si>
  <si>
    <t>西野　直樹</t>
  </si>
  <si>
    <t>078-929-1151</t>
  </si>
  <si>
    <t>市立伊丹病院</t>
    <rPh sb="0" eb="2">
      <t>シリツ</t>
    </rPh>
    <rPh sb="2" eb="4">
      <t>イタミ</t>
    </rPh>
    <rPh sb="4" eb="6">
      <t>ビョウイン</t>
    </rPh>
    <phoneticPr fontId="1"/>
  </si>
  <si>
    <t>伊丹市</t>
    <rPh sb="0" eb="3">
      <t>イタミシ</t>
    </rPh>
    <phoneticPr fontId="1"/>
  </si>
  <si>
    <t>一般</t>
  </si>
  <si>
    <t>アレルギー疾患リウマチ科</t>
    <rPh sb="5" eb="7">
      <t>シッカン</t>
    </rPh>
    <rPh sb="11" eb="12">
      <t>カ</t>
    </rPh>
    <phoneticPr fontId="1"/>
  </si>
  <si>
    <t>老年精神科</t>
    <rPh sb="0" eb="2">
      <t>ロウネン</t>
    </rPh>
    <rPh sb="2" eb="5">
      <t>セイシンカ</t>
    </rPh>
    <phoneticPr fontId="1"/>
  </si>
  <si>
    <t>老精</t>
    <rPh sb="0" eb="1">
      <t>ロウ</t>
    </rPh>
    <rPh sb="1" eb="2">
      <t>セイ</t>
    </rPh>
    <phoneticPr fontId="1"/>
  </si>
  <si>
    <t xml:space="preserve">医療法人　聖医会
佐用中央病院          </t>
    <rPh sb="9" eb="11">
      <t>サヨウ</t>
    </rPh>
    <rPh sb="11" eb="13">
      <t>チュウオウ</t>
    </rPh>
    <phoneticPr fontId="1"/>
  </si>
  <si>
    <t>神戸市中央区野崎通4丁目1番2号</t>
    <rPh sb="0" eb="3">
      <t>ｺｳﾍﾞｼ</t>
    </rPh>
    <rPh sb="3" eb="6">
      <t>ﾁｭｳｵｳｸ</t>
    </rPh>
    <rPh sb="6" eb="8">
      <t>ﾉｻﾞｷ</t>
    </rPh>
    <rPh sb="8" eb="9">
      <t>ﾄﾞｵﾘ</t>
    </rPh>
    <rPh sb="10" eb="12">
      <t>ﾁｮｳﾒ</t>
    </rPh>
    <rPh sb="15" eb="16">
      <t>ｺﾞｳ</t>
    </rPh>
    <phoneticPr fontId="1" type="halfwidthKatakana"/>
  </si>
  <si>
    <t>医療法人
尚和会</t>
  </si>
  <si>
    <t>腎臓内科</t>
    <rPh sb="0" eb="2">
      <t>ジンゾウ</t>
    </rPh>
    <rPh sb="2" eb="4">
      <t>ナイカ</t>
    </rPh>
    <phoneticPr fontId="1"/>
  </si>
  <si>
    <t>腎内</t>
    <rPh sb="0" eb="1">
      <t>ジン</t>
    </rPh>
    <rPh sb="1" eb="2">
      <t>ナイ</t>
    </rPh>
    <phoneticPr fontId="1"/>
  </si>
  <si>
    <t>眼</t>
    <rPh sb="0" eb="1">
      <t>メ</t>
    </rPh>
    <phoneticPr fontId="1"/>
  </si>
  <si>
    <t>神戸医療生活
協同組合</t>
  </si>
  <si>
    <t>新須磨リハビリテーション病院</t>
    <rPh sb="0" eb="1">
      <t>シン</t>
    </rPh>
    <rPh sb="1" eb="3">
      <t>スマ</t>
    </rPh>
    <rPh sb="12" eb="14">
      <t>ビョウイン</t>
    </rPh>
    <phoneticPr fontId="1"/>
  </si>
  <si>
    <t>医療法人
純徳会</t>
    <rPh sb="0" eb="2">
      <t>イリョウ</t>
    </rPh>
    <rPh sb="2" eb="4">
      <t>ホウジン</t>
    </rPh>
    <rPh sb="5" eb="6">
      <t>ジュン</t>
    </rPh>
    <rPh sb="6" eb="7">
      <t>トク</t>
    </rPh>
    <rPh sb="7" eb="8">
      <t>カイ</t>
    </rPh>
    <phoneticPr fontId="1"/>
  </si>
  <si>
    <t>医療法人社団
六心会</t>
    <rPh sb="0" eb="2">
      <t>イリョウ</t>
    </rPh>
    <rPh sb="2" eb="4">
      <t>ホウジン</t>
    </rPh>
    <rPh sb="4" eb="6">
      <t>シャダン</t>
    </rPh>
    <rPh sb="7" eb="8">
      <t>ロク</t>
    </rPh>
    <rPh sb="8" eb="9">
      <t>ココロ</t>
    </rPh>
    <rPh sb="9" eb="10">
      <t>カイ</t>
    </rPh>
    <phoneticPr fontId="1"/>
  </si>
  <si>
    <t>神戸市長田区一番町2丁目4番地</t>
    <rPh sb="0" eb="3">
      <t>コウベシ</t>
    </rPh>
    <rPh sb="3" eb="6">
      <t>ナガタク</t>
    </rPh>
    <rPh sb="6" eb="7">
      <t>イチ</t>
    </rPh>
    <rPh sb="7" eb="9">
      <t>バンチョウ</t>
    </rPh>
    <rPh sb="10" eb="12">
      <t>チョウメ</t>
    </rPh>
    <rPh sb="13" eb="14">
      <t>バン</t>
    </rPh>
    <rPh sb="14" eb="15">
      <t>チ</t>
    </rPh>
    <phoneticPr fontId="1"/>
  </si>
  <si>
    <t>小西　道晤</t>
  </si>
  <si>
    <t>医療法人
甲風会</t>
  </si>
  <si>
    <t>医療法人
薫風会</t>
  </si>
  <si>
    <t>川辺郡猪名川町広根字九十九8番地</t>
    <rPh sb="0" eb="3">
      <t>カワベグン</t>
    </rPh>
    <rPh sb="3" eb="7">
      <t>イナガワチョウ</t>
    </rPh>
    <rPh sb="7" eb="8">
      <t>ヒロ</t>
    </rPh>
    <rPh sb="8" eb="9">
      <t>ネ</t>
    </rPh>
    <rPh sb="9" eb="10">
      <t>アザ</t>
    </rPh>
    <rPh sb="10" eb="13">
      <t>99</t>
    </rPh>
    <rPh sb="14" eb="16">
      <t>バンチ</t>
    </rPh>
    <phoneticPr fontId="1" alignment="distributed"/>
  </si>
  <si>
    <t xml:space="preserve">多可赤十字病院          </t>
    <rPh sb="0" eb="1">
      <t>オオ</t>
    </rPh>
    <rPh sb="1" eb="2">
      <t>カ</t>
    </rPh>
    <rPh sb="2" eb="5">
      <t>セキジュウジ</t>
    </rPh>
    <phoneticPr fontId="1"/>
  </si>
  <si>
    <t xml:space="preserve">中林病院          </t>
  </si>
  <si>
    <t>神戸市垂水区学が丘1丁目21番１号</t>
    <rPh sb="0" eb="3">
      <t>コウベシ</t>
    </rPh>
    <rPh sb="3" eb="6">
      <t>タルミク</t>
    </rPh>
    <rPh sb="6" eb="7">
      <t>マナビ</t>
    </rPh>
    <rPh sb="8" eb="9">
      <t>オカ</t>
    </rPh>
    <rPh sb="10" eb="12">
      <t>チョウメ</t>
    </rPh>
    <rPh sb="14" eb="15">
      <t>バン</t>
    </rPh>
    <rPh sb="16" eb="17">
      <t>ゴウ</t>
    </rPh>
    <phoneticPr fontId="1"/>
  </si>
  <si>
    <t>明石市林崎町2丁目1番31号</t>
    <rPh sb="3" eb="5">
      <t>ハヤシザキ</t>
    </rPh>
    <rPh sb="5" eb="6">
      <t>チョウ</t>
    </rPh>
    <rPh sb="10" eb="11">
      <t>バン</t>
    </rPh>
    <rPh sb="13" eb="14">
      <t>ゴウ</t>
    </rPh>
    <phoneticPr fontId="1"/>
  </si>
  <si>
    <t>医療法人財団
光明会</t>
    <rPh sb="4" eb="6">
      <t>ザイダン</t>
    </rPh>
    <phoneticPr fontId="1"/>
  </si>
  <si>
    <t>医療法人
浩生会</t>
  </si>
  <si>
    <t>姫路市御立西4丁目1番25号</t>
    <rPh sb="0" eb="3">
      <t>ヒメジシ</t>
    </rPh>
    <rPh sb="3" eb="4">
      <t>ミ</t>
    </rPh>
    <rPh sb="4" eb="5">
      <t>タチ</t>
    </rPh>
    <rPh sb="5" eb="6">
      <t>ニシ</t>
    </rPh>
    <rPh sb="7" eb="9">
      <t>チョウメ</t>
    </rPh>
    <rPh sb="10" eb="11">
      <t>バン</t>
    </rPh>
    <rPh sb="13" eb="14">
      <t>ゴウ</t>
    </rPh>
    <phoneticPr fontId="1"/>
  </si>
  <si>
    <t>西宮市弓場町5番37号</t>
    <rPh sb="0" eb="3">
      <t>ニシノミヤシ</t>
    </rPh>
    <rPh sb="3" eb="5">
      <t>ユバ</t>
    </rPh>
    <rPh sb="5" eb="6">
      <t>チョウ</t>
    </rPh>
    <rPh sb="10" eb="11">
      <t>ゴウ</t>
    </rPh>
    <phoneticPr fontId="1" alignment="distributed"/>
  </si>
  <si>
    <t>神戸市西区神出町勝成78番地の53</t>
    <rPh sb="0" eb="3">
      <t>コウベシ</t>
    </rPh>
    <rPh sb="3" eb="5">
      <t>ニシク</t>
    </rPh>
    <rPh sb="5" eb="8">
      <t>カンデチョウ</t>
    </rPh>
    <rPh sb="8" eb="9">
      <t>ヨシ</t>
    </rPh>
    <rPh sb="9" eb="10">
      <t>ナリ</t>
    </rPh>
    <rPh sb="13" eb="14">
      <t>チ</t>
    </rPh>
    <phoneticPr fontId="1"/>
  </si>
  <si>
    <t>医療法人
達磨会</t>
  </si>
  <si>
    <t>香　　美　　町</t>
    <rPh sb="3" eb="4">
      <t>ミ</t>
    </rPh>
    <phoneticPr fontId="1"/>
  </si>
  <si>
    <t>歯科</t>
    <rPh sb="0" eb="2">
      <t>シカ</t>
    </rPh>
    <phoneticPr fontId="1"/>
  </si>
  <si>
    <t>医療法人
久仁会</t>
  </si>
  <si>
    <t>医療法人社団
正仁会</t>
  </si>
  <si>
    <t>宝塚健康福祉事務所</t>
    <rPh sb="0" eb="2">
      <t>タカラヅカ</t>
    </rPh>
    <rPh sb="2" eb="4">
      <t>ケンコウ</t>
    </rPh>
    <rPh sb="4" eb="6">
      <t>フクシ</t>
    </rPh>
    <rPh sb="6" eb="9">
      <t>ジムショ</t>
    </rPh>
    <phoneticPr fontId="1"/>
  </si>
  <si>
    <t xml:space="preserve">東浦平成病院           </t>
  </si>
  <si>
    <t xml:space="preserve">八木病院          </t>
  </si>
  <si>
    <t>神戸市兵庫区上沢通3丁目1番4号</t>
    <rPh sb="6" eb="9">
      <t>カミサワドオリ</t>
    </rPh>
    <rPh sb="15" eb="16">
      <t>ゴウ</t>
    </rPh>
    <phoneticPr fontId="1"/>
  </si>
  <si>
    <t>神戸市西区押部谷町栄191番地の1</t>
    <rPh sb="0" eb="3">
      <t>コウベシ</t>
    </rPh>
    <rPh sb="3" eb="5">
      <t>ニシク</t>
    </rPh>
    <rPh sb="5" eb="9">
      <t>オシベダニチョウ</t>
    </rPh>
    <rPh sb="9" eb="10">
      <t>サカエ</t>
    </rPh>
    <rPh sb="13" eb="15">
      <t>バンチ</t>
    </rPh>
    <phoneticPr fontId="1"/>
  </si>
  <si>
    <t>宝塚市長尾町2番1号</t>
    <rPh sb="0" eb="3">
      <t>タカラヅカシ</t>
    </rPh>
    <rPh sb="3" eb="6">
      <t>ナガオチョウ</t>
    </rPh>
    <rPh sb="7" eb="8">
      <t>バン</t>
    </rPh>
    <rPh sb="9" eb="10">
      <t>ゴウ</t>
    </rPh>
    <phoneticPr fontId="1" alignment="distributed"/>
  </si>
  <si>
    <t>中井　正信</t>
    <rPh sb="0" eb="2">
      <t>ナカイ</t>
    </rPh>
    <rPh sb="3" eb="5">
      <t>マサノブ</t>
    </rPh>
    <phoneticPr fontId="1"/>
  </si>
  <si>
    <t>公益財団法人
復光会</t>
    <rPh sb="0" eb="2">
      <t>コウエキ</t>
    </rPh>
    <phoneticPr fontId="1"/>
  </si>
  <si>
    <t>医療法人社団
向陽会</t>
    <rPh sb="0" eb="2">
      <t>イリョウ</t>
    </rPh>
    <rPh sb="2" eb="4">
      <t>ホウジン</t>
    </rPh>
    <rPh sb="4" eb="6">
      <t>シャダン</t>
    </rPh>
    <rPh sb="7" eb="9">
      <t>コウヨウ</t>
    </rPh>
    <rPh sb="9" eb="10">
      <t>カイ</t>
    </rPh>
    <phoneticPr fontId="1"/>
  </si>
  <si>
    <t>神戸百年記念病院</t>
    <rPh sb="0" eb="2">
      <t>コウベ</t>
    </rPh>
    <rPh sb="2" eb="3">
      <t>100</t>
    </rPh>
    <rPh sb="3" eb="4">
      <t>ネン</t>
    </rPh>
    <rPh sb="4" eb="6">
      <t>キネン</t>
    </rPh>
    <rPh sb="6" eb="8">
      <t>ビョウイン</t>
    </rPh>
    <phoneticPr fontId="1"/>
  </si>
  <si>
    <t>医療法人社団
顕鐘会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カネ</t>
    </rPh>
    <rPh sb="9" eb="10">
      <t>カイ</t>
    </rPh>
    <phoneticPr fontId="1"/>
  </si>
  <si>
    <t>放射線腫瘍科</t>
    <rPh sb="0" eb="3">
      <t>ホウシャセン</t>
    </rPh>
    <rPh sb="3" eb="5">
      <t>シュヨウ</t>
    </rPh>
    <rPh sb="5" eb="6">
      <t>カ</t>
    </rPh>
    <phoneticPr fontId="1"/>
  </si>
  <si>
    <t>尾原病院</t>
    <rPh sb="0" eb="2">
      <t>オハラ</t>
    </rPh>
    <rPh sb="2" eb="4">
      <t>ビョウイン</t>
    </rPh>
    <phoneticPr fontId="1"/>
  </si>
  <si>
    <t>医療法人
五葉会</t>
  </si>
  <si>
    <t>医療法人
山伍会</t>
  </si>
  <si>
    <t>医療法人
ひまわり会</t>
  </si>
  <si>
    <t>医療法人
全人会</t>
  </si>
  <si>
    <t>医療法人財団
清良会</t>
  </si>
  <si>
    <t>アイワ病院</t>
    <rPh sb="3" eb="5">
      <t>ビョウイン</t>
    </rPh>
    <phoneticPr fontId="1"/>
  </si>
  <si>
    <t>医療法人　松浦会
姫路第一病院</t>
    <rPh sb="0" eb="2">
      <t>イリョウ</t>
    </rPh>
    <rPh sb="2" eb="4">
      <t>ホウジン</t>
    </rPh>
    <rPh sb="5" eb="7">
      <t>マツウラ</t>
    </rPh>
    <rPh sb="7" eb="8">
      <t>カイ</t>
    </rPh>
    <rPh sb="9" eb="11">
      <t>ヒメジ</t>
    </rPh>
    <rPh sb="11" eb="13">
      <t>ダイイチ</t>
    </rPh>
    <rPh sb="13" eb="15">
      <t>ビョウイン</t>
    </rPh>
    <phoneticPr fontId="1"/>
  </si>
  <si>
    <t>山鳥病院</t>
    <rPh sb="0" eb="2">
      <t>ヤマドリ</t>
    </rPh>
    <rPh sb="2" eb="4">
      <t>ビョウイン</t>
    </rPh>
    <phoneticPr fontId="1"/>
  </si>
  <si>
    <t>神戸市西区押部谷町西盛566番地</t>
    <rPh sb="0" eb="3">
      <t>コウベシ</t>
    </rPh>
    <rPh sb="3" eb="5">
      <t>ニシク</t>
    </rPh>
    <rPh sb="5" eb="9">
      <t>オシベダニチョウ</t>
    </rPh>
    <rPh sb="9" eb="10">
      <t>ニシ</t>
    </rPh>
    <rPh sb="10" eb="11">
      <t>モリ</t>
    </rPh>
    <rPh sb="14" eb="16">
      <t>バンチ</t>
    </rPh>
    <phoneticPr fontId="1"/>
  </si>
  <si>
    <t>078-923-0877</t>
  </si>
  <si>
    <t>078-942-1921</t>
  </si>
  <si>
    <t>三聖病院</t>
  </si>
  <si>
    <t>医療法人
一輝会</t>
  </si>
  <si>
    <t>明石市松が丘4丁目1番32号</t>
    <rPh sb="3" eb="4">
      <t>マツ</t>
    </rPh>
    <rPh sb="5" eb="6">
      <t>オカ</t>
    </rPh>
    <rPh sb="10" eb="11">
      <t>バン</t>
    </rPh>
    <rPh sb="13" eb="14">
      <t>ゴウ</t>
    </rPh>
    <phoneticPr fontId="1"/>
  </si>
  <si>
    <t>神戸市長田区久保町2丁目4番7号</t>
    <rPh sb="0" eb="3">
      <t>コウベシ</t>
    </rPh>
    <rPh sb="3" eb="6">
      <t>ナガタク</t>
    </rPh>
    <rPh sb="6" eb="9">
      <t>クボチョウ</t>
    </rPh>
    <rPh sb="10" eb="12">
      <t>チョウメ</t>
    </rPh>
    <rPh sb="13" eb="14">
      <t>バン</t>
    </rPh>
    <rPh sb="15" eb="16">
      <t>ゴウ</t>
    </rPh>
    <phoneticPr fontId="1"/>
  </si>
  <si>
    <t>丹波市氷上町絹山513番地</t>
    <rPh sb="0" eb="2">
      <t>タンバ</t>
    </rPh>
    <rPh sb="2" eb="3">
      <t>シ</t>
    </rPh>
    <rPh sb="3" eb="6">
      <t>ヒカミチョウ</t>
    </rPh>
    <rPh sb="6" eb="8">
      <t>キヌヤマ</t>
    </rPh>
    <rPh sb="11" eb="13">
      <t>バンチ</t>
    </rPh>
    <phoneticPr fontId="1" alignment="distributed"/>
  </si>
  <si>
    <t xml:space="preserve">市立加西病院          </t>
  </si>
  <si>
    <t>神戸市保健所</t>
    <rPh sb="0" eb="3">
      <t>コウベシ</t>
    </rPh>
    <rPh sb="3" eb="6">
      <t>ホケンショ</t>
    </rPh>
    <phoneticPr fontId="1"/>
  </si>
  <si>
    <t>神戸市垂水区清水が丘2丁目5番1号</t>
    <rPh sb="0" eb="3">
      <t>コウベシ</t>
    </rPh>
    <rPh sb="3" eb="6">
      <t>タルミク</t>
    </rPh>
    <rPh sb="6" eb="10">
      <t>シミズガオカ</t>
    </rPh>
    <rPh sb="11" eb="13">
      <t>チョウメ</t>
    </rPh>
    <rPh sb="16" eb="17">
      <t>ゴウ</t>
    </rPh>
    <phoneticPr fontId="1"/>
  </si>
  <si>
    <t>医療法人社団
清和会</t>
    <rPh sb="0" eb="2">
      <t>イリョウ</t>
    </rPh>
    <rPh sb="2" eb="4">
      <t>ホウジン</t>
    </rPh>
    <rPh sb="4" eb="6">
      <t>シャダン</t>
    </rPh>
    <rPh sb="7" eb="9">
      <t>セイワ</t>
    </rPh>
    <rPh sb="9" eb="10">
      <t>カイ</t>
    </rPh>
    <phoneticPr fontId="1"/>
  </si>
  <si>
    <t>神戸市西区神出町小束野9番地の94</t>
    <rPh sb="0" eb="3">
      <t>コウベシ</t>
    </rPh>
    <rPh sb="3" eb="5">
      <t>ニシク</t>
    </rPh>
    <rPh sb="5" eb="8">
      <t>カンデチョウ</t>
    </rPh>
    <rPh sb="8" eb="9">
      <t>コ</t>
    </rPh>
    <rPh sb="9" eb="10">
      <t>ソク</t>
    </rPh>
    <rPh sb="10" eb="11">
      <t>ノ</t>
    </rPh>
    <rPh sb="13" eb="14">
      <t>チ</t>
    </rPh>
    <phoneticPr fontId="1"/>
  </si>
  <si>
    <t>医療法人社団
偕生会</t>
    <rPh sb="4" eb="6">
      <t>シャダン</t>
    </rPh>
    <rPh sb="7" eb="8">
      <t>カイ</t>
    </rPh>
    <rPh sb="8" eb="9">
      <t>イ</t>
    </rPh>
    <rPh sb="9" eb="10">
      <t>カイ</t>
    </rPh>
    <phoneticPr fontId="1"/>
  </si>
  <si>
    <t>078-942-0305</t>
  </si>
  <si>
    <t>診療科名</t>
    <rPh sb="0" eb="3">
      <t>シンリョウカ</t>
    </rPh>
    <rPh sb="3" eb="4">
      <t>メイ</t>
    </rPh>
    <phoneticPr fontId="1"/>
  </si>
  <si>
    <t>表記</t>
    <rPh sb="0" eb="2">
      <t>ヒョウキ</t>
    </rPh>
    <phoneticPr fontId="1"/>
  </si>
  <si>
    <t>宝塚市</t>
  </si>
  <si>
    <t>神戸市北区山田町上谷上字登り尾3番地</t>
    <rPh sb="0" eb="3">
      <t>コウベシ</t>
    </rPh>
    <rPh sb="3" eb="5">
      <t>キタク</t>
    </rPh>
    <rPh sb="5" eb="8">
      <t>ヤマダチョウ</t>
    </rPh>
    <rPh sb="8" eb="9">
      <t>カミ</t>
    </rPh>
    <rPh sb="9" eb="11">
      <t>タニガミ</t>
    </rPh>
    <rPh sb="11" eb="12">
      <t>アザ</t>
    </rPh>
    <rPh sb="12" eb="13">
      <t>ノボ</t>
    </rPh>
    <rPh sb="14" eb="15">
      <t>オ</t>
    </rPh>
    <rPh sb="16" eb="18">
      <t>バンチ</t>
    </rPh>
    <phoneticPr fontId="1"/>
  </si>
  <si>
    <t>笹生　幹夫</t>
    <rPh sb="0" eb="2">
      <t>ササオ</t>
    </rPh>
    <rPh sb="3" eb="5">
      <t>ミキオ</t>
    </rPh>
    <phoneticPr fontId="1"/>
  </si>
  <si>
    <t>兵庫県立粒子線
医 療 セ ン タ －</t>
    <rPh sb="0" eb="2">
      <t>ヒョウゴ</t>
    </rPh>
    <rPh sb="8" eb="9">
      <t>イ</t>
    </rPh>
    <phoneticPr fontId="1"/>
  </si>
  <si>
    <t>神戸市西区岩岡町西脇838番地</t>
    <rPh sb="0" eb="3">
      <t>コウベシ</t>
    </rPh>
    <rPh sb="3" eb="5">
      <t>ニシク</t>
    </rPh>
    <rPh sb="5" eb="8">
      <t>イワオカチョウ</t>
    </rPh>
    <rPh sb="8" eb="10">
      <t>ニシワキ</t>
    </rPh>
    <rPh sb="13" eb="15">
      <t>バンチ</t>
    </rPh>
    <phoneticPr fontId="1"/>
  </si>
  <si>
    <t>腫内</t>
    <rPh sb="0" eb="1">
      <t>シュ</t>
    </rPh>
    <rPh sb="1" eb="2">
      <t>ナイ</t>
    </rPh>
    <phoneticPr fontId="1"/>
  </si>
  <si>
    <t>078-918-1655</t>
  </si>
  <si>
    <t>産婦</t>
    <rPh sb="0" eb="2">
      <t>サンプ</t>
    </rPh>
    <phoneticPr fontId="1"/>
  </si>
  <si>
    <t>神</t>
    <rPh sb="0" eb="1">
      <t>カミ</t>
    </rPh>
    <phoneticPr fontId="1"/>
  </si>
  <si>
    <t>西宮市山口町上山口4丁目26番14号</t>
    <rPh sb="0" eb="3">
      <t>ニシノミヤシ</t>
    </rPh>
    <rPh sb="3" eb="6">
      <t>ヤマグチチョウ</t>
    </rPh>
    <rPh sb="6" eb="7">
      <t>ウエ</t>
    </rPh>
    <rPh sb="7" eb="9">
      <t>ヤマグチ</t>
    </rPh>
    <rPh sb="10" eb="12">
      <t>チョウメ</t>
    </rPh>
    <rPh sb="17" eb="18">
      <t>ゴウ</t>
    </rPh>
    <phoneticPr fontId="1" alignment="distributed"/>
  </si>
  <si>
    <t>合志病院</t>
    <rPh sb="0" eb="2">
      <t>ゴウシ</t>
    </rPh>
    <rPh sb="2" eb="4">
      <t>ビョウイン</t>
    </rPh>
    <phoneticPr fontId="1"/>
  </si>
  <si>
    <t>尾﨑　公彦</t>
    <rPh sb="3" eb="4">
      <t>コウ</t>
    </rPh>
    <rPh sb="4" eb="5">
      <t>ヒコ</t>
    </rPh>
    <phoneticPr fontId="1"/>
  </si>
  <si>
    <t>0798-64-1515</t>
  </si>
  <si>
    <t>医療法人　敬愛会
大塚病院</t>
    <rPh sb="0" eb="2">
      <t>イリョウ</t>
    </rPh>
    <rPh sb="2" eb="4">
      <t>ホウジン</t>
    </rPh>
    <rPh sb="5" eb="6">
      <t>ケイ</t>
    </rPh>
    <rPh sb="6" eb="7">
      <t>アイ</t>
    </rPh>
    <rPh sb="7" eb="8">
      <t>カイ</t>
    </rPh>
    <rPh sb="9" eb="11">
      <t>オオツカ</t>
    </rPh>
    <rPh sb="11" eb="13">
      <t>ビョウイン</t>
    </rPh>
    <phoneticPr fontId="1"/>
  </si>
  <si>
    <t>医療法人
敬愛会</t>
  </si>
  <si>
    <t>腎臓内科（人工透析）</t>
    <rPh sb="0" eb="2">
      <t>ジンゾウ</t>
    </rPh>
    <rPh sb="2" eb="4">
      <t>ナイカ</t>
    </rPh>
    <rPh sb="5" eb="7">
      <t>ジンコウ</t>
    </rPh>
    <rPh sb="7" eb="9">
      <t>トウセキ</t>
    </rPh>
    <phoneticPr fontId="1"/>
  </si>
  <si>
    <t>医療法人　昭圭会
南芦屋浜病院</t>
    <rPh sb="0" eb="2">
      <t>イリョウ</t>
    </rPh>
    <rPh sb="2" eb="4">
      <t>ホウジン</t>
    </rPh>
    <rPh sb="5" eb="6">
      <t>ショウ</t>
    </rPh>
    <rPh sb="6" eb="7">
      <t>ケイ</t>
    </rPh>
    <rPh sb="7" eb="8">
      <t>カイ</t>
    </rPh>
    <rPh sb="9" eb="10">
      <t>ミナミ</t>
    </rPh>
    <rPh sb="10" eb="12">
      <t>アシヤ</t>
    </rPh>
    <rPh sb="12" eb="13">
      <t>ハマ</t>
    </rPh>
    <rPh sb="13" eb="15">
      <t>ビョウイン</t>
    </rPh>
    <phoneticPr fontId="1"/>
  </si>
  <si>
    <t>ペインクリニック・疼痛緩和外科</t>
    <rPh sb="9" eb="11">
      <t>トウツウ</t>
    </rPh>
    <rPh sb="11" eb="13">
      <t>カンワ</t>
    </rPh>
    <rPh sb="13" eb="15">
      <t>ゲカ</t>
    </rPh>
    <phoneticPr fontId="1"/>
  </si>
  <si>
    <t>林　　　充</t>
  </si>
  <si>
    <t>医療法人社団
悠生会</t>
    <rPh sb="0" eb="4">
      <t>イリョウホウジン</t>
    </rPh>
    <rPh sb="4" eb="6">
      <t>シャダン</t>
    </rPh>
    <rPh sb="7" eb="8">
      <t>ユウ</t>
    </rPh>
    <rPh sb="8" eb="9">
      <t>ショウ</t>
    </rPh>
    <rPh sb="9" eb="10">
      <t>カイ</t>
    </rPh>
    <phoneticPr fontId="1"/>
  </si>
  <si>
    <t>神戸市北区有馬町字山田山1819番地の2</t>
    <rPh sb="0" eb="3">
      <t>コウベシ</t>
    </rPh>
    <rPh sb="3" eb="5">
      <t>キタク</t>
    </rPh>
    <rPh sb="5" eb="8">
      <t>アリマチョウ</t>
    </rPh>
    <rPh sb="8" eb="9">
      <t>アザ</t>
    </rPh>
    <rPh sb="9" eb="11">
      <t>ヤマダ</t>
    </rPh>
    <rPh sb="11" eb="12">
      <t>ヤマ</t>
    </rPh>
    <rPh sb="16" eb="18">
      <t>バンチ</t>
    </rPh>
    <phoneticPr fontId="1"/>
  </si>
  <si>
    <t>神戸市須磨区西落合3丁目1番1号</t>
    <rPh sb="0" eb="3">
      <t>コウベシ</t>
    </rPh>
    <rPh sb="3" eb="6">
      <t>スマク</t>
    </rPh>
    <rPh sb="6" eb="9">
      <t>ニシオチアイ</t>
    </rPh>
    <rPh sb="10" eb="12">
      <t>チョウメ</t>
    </rPh>
    <rPh sb="15" eb="16">
      <t>ゴウ</t>
    </rPh>
    <phoneticPr fontId="1"/>
  </si>
  <si>
    <t>医療法人　協和会
協和マリナホスピタル</t>
    <rPh sb="0" eb="2">
      <t>イリョウ</t>
    </rPh>
    <rPh sb="2" eb="4">
      <t>ホウジン</t>
    </rPh>
    <rPh sb="5" eb="6">
      <t>キョウ</t>
    </rPh>
    <rPh sb="6" eb="7">
      <t>ワ</t>
    </rPh>
    <rPh sb="7" eb="8">
      <t>カイ</t>
    </rPh>
    <rPh sb="9" eb="10">
      <t>キョウ</t>
    </rPh>
    <rPh sb="10" eb="11">
      <t>ワ</t>
    </rPh>
    <phoneticPr fontId="1"/>
  </si>
  <si>
    <t>３次救急</t>
    <rPh sb="1" eb="2">
      <t>ジ</t>
    </rPh>
    <rPh sb="2" eb="4">
      <t>キュウキュウ</t>
    </rPh>
    <phoneticPr fontId="1"/>
  </si>
  <si>
    <t>神戸市東灘区本山中町4丁目1番8号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6" eb="17">
      <t>ゴウ</t>
    </rPh>
    <phoneticPr fontId="1"/>
  </si>
  <si>
    <t>医療法人社団
清風会</t>
    <rPh sb="0" eb="2">
      <t>イリョウ</t>
    </rPh>
    <rPh sb="2" eb="4">
      <t>ホウジン</t>
    </rPh>
    <rPh sb="4" eb="6">
      <t>シャダン</t>
    </rPh>
    <rPh sb="7" eb="9">
      <t>セイフウ</t>
    </rPh>
    <rPh sb="9" eb="10">
      <t>カイ</t>
    </rPh>
    <phoneticPr fontId="1"/>
  </si>
  <si>
    <t>加古郡稲美町北山1264番地</t>
    <rPh sb="6" eb="8">
      <t>キタヤマ</t>
    </rPh>
    <rPh sb="12" eb="14">
      <t>バンチ</t>
    </rPh>
    <phoneticPr fontId="1"/>
  </si>
  <si>
    <t>高橋玲比古</t>
  </si>
  <si>
    <t>神戸市須磨区一ノ谷町3丁目3番8号</t>
    <rPh sb="0" eb="3">
      <t>コウベシ</t>
    </rPh>
    <rPh sb="3" eb="6">
      <t>スマク</t>
    </rPh>
    <rPh sb="6" eb="9">
      <t>イチノタニ</t>
    </rPh>
    <rPh sb="9" eb="10">
      <t>チョウ</t>
    </rPh>
    <rPh sb="11" eb="13">
      <t>チョウメ</t>
    </rPh>
    <rPh sb="16" eb="17">
      <t>ゴウ</t>
    </rPh>
    <phoneticPr fontId="1"/>
  </si>
  <si>
    <t>姫路市北条1丁目279番地</t>
    <rPh sb="0" eb="3">
      <t>ヒメジシ</t>
    </rPh>
    <rPh sb="3" eb="5">
      <t>ホウジョウ</t>
    </rPh>
    <rPh sb="6" eb="8">
      <t>チョウメ</t>
    </rPh>
    <rPh sb="11" eb="13">
      <t>バンチ</t>
    </rPh>
    <phoneticPr fontId="1"/>
  </si>
  <si>
    <t>赤穂市惣門町52番地の6</t>
    <rPh sb="0" eb="3">
      <t>アコウシ</t>
    </rPh>
    <rPh sb="3" eb="6">
      <t>ソウモンチョウ</t>
    </rPh>
    <rPh sb="8" eb="10">
      <t>バンチ</t>
    </rPh>
    <phoneticPr fontId="1" alignment="distributed"/>
  </si>
  <si>
    <t>西宮市山口町下山口1637番地5</t>
    <rPh sb="0" eb="3">
      <t>ニシノミヤシ</t>
    </rPh>
    <rPh sb="3" eb="6">
      <t>ヤマグチチョウ</t>
    </rPh>
    <rPh sb="6" eb="7">
      <t>シタ</t>
    </rPh>
    <rPh sb="7" eb="9">
      <t>ヤマグチ</t>
    </rPh>
    <rPh sb="14" eb="15">
      <t>チ</t>
    </rPh>
    <phoneticPr fontId="1" alignment="distributed"/>
  </si>
  <si>
    <t>正愛病院</t>
    <rPh sb="0" eb="1">
      <t>セイ</t>
    </rPh>
    <rPh sb="1" eb="2">
      <t>アイ</t>
    </rPh>
    <rPh sb="2" eb="4">
      <t>ビョウイン</t>
    </rPh>
    <phoneticPr fontId="1"/>
  </si>
  <si>
    <t>明石市朝霧台1120番地の2</t>
    <rPh sb="3" eb="6">
      <t>アサギリダイ</t>
    </rPh>
    <rPh sb="10" eb="12">
      <t>バンチ</t>
    </rPh>
    <phoneticPr fontId="1"/>
  </si>
  <si>
    <t>宮軒　將</t>
    <rPh sb="0" eb="1">
      <t>ミヤ</t>
    </rPh>
    <rPh sb="1" eb="2">
      <t>ケン</t>
    </rPh>
    <rPh sb="3" eb="4">
      <t>ショウ</t>
    </rPh>
    <phoneticPr fontId="1"/>
  </si>
  <si>
    <t>血管外科</t>
    <rPh sb="0" eb="2">
      <t>ケッカン</t>
    </rPh>
    <rPh sb="2" eb="4">
      <t>ゲカ</t>
    </rPh>
    <phoneticPr fontId="1"/>
  </si>
  <si>
    <t>芦屋市朝日ヶ丘町39番1号</t>
    <rPh sb="0" eb="3">
      <t>アシヤシ</t>
    </rPh>
    <rPh sb="3" eb="8">
      <t>アサヒガオカチョウ</t>
    </rPh>
    <rPh sb="10" eb="11">
      <t>バン</t>
    </rPh>
    <rPh sb="12" eb="13">
      <t>ゴウ</t>
    </rPh>
    <phoneticPr fontId="1" alignment="distributed"/>
  </si>
  <si>
    <t>明石市魚住町清水2183番地</t>
    <rPh sb="3" eb="6">
      <t>ウオズミチョウ</t>
    </rPh>
    <rPh sb="6" eb="8">
      <t>シミズ</t>
    </rPh>
    <rPh sb="12" eb="14">
      <t>バンチ</t>
    </rPh>
    <phoneticPr fontId="1"/>
  </si>
  <si>
    <t>西宮市武庫川町1番1号</t>
    <rPh sb="0" eb="3">
      <t>ニシノミヤシ</t>
    </rPh>
    <rPh sb="3" eb="7">
      <t>ムコガワチョウ</t>
    </rPh>
    <rPh sb="10" eb="11">
      <t>ゴウ</t>
    </rPh>
    <phoneticPr fontId="1" alignment="distributed"/>
  </si>
  <si>
    <t>高砂市中筋1丁目10番41号</t>
    <rPh sb="3" eb="5">
      <t>ナカスジ</t>
    </rPh>
    <rPh sb="10" eb="11">
      <t>バン</t>
    </rPh>
    <rPh sb="13" eb="14">
      <t>ゴウ</t>
    </rPh>
    <phoneticPr fontId="1"/>
  </si>
  <si>
    <t>市立芦屋病院</t>
    <rPh sb="0" eb="2">
      <t>シリツ</t>
    </rPh>
    <rPh sb="2" eb="4">
      <t>アシヤ</t>
    </rPh>
    <rPh sb="4" eb="6">
      <t>ビョウイン</t>
    </rPh>
    <phoneticPr fontId="1"/>
  </si>
  <si>
    <t>姫路医療生活協同組合
共立病院</t>
    <rPh sb="0" eb="2">
      <t>ヒメジ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キョウリツ</t>
    </rPh>
    <rPh sb="13" eb="15">
      <t>ビョウイン</t>
    </rPh>
    <phoneticPr fontId="1"/>
  </si>
  <si>
    <t>姫路市市川台3丁目12番地</t>
    <rPh sb="0" eb="3">
      <t>ヒメジシ</t>
    </rPh>
    <rPh sb="3" eb="6">
      <t>イチカワダイ</t>
    </rPh>
    <rPh sb="7" eb="9">
      <t>チョウメ</t>
    </rPh>
    <rPh sb="11" eb="13">
      <t>バンチ</t>
    </rPh>
    <phoneticPr fontId="1"/>
  </si>
  <si>
    <t>加古川市神野町西条1545番地の1</t>
    <rPh sb="4" eb="9">
      <t>カンノチョウサイジョウ</t>
    </rPh>
    <phoneticPr fontId="1"/>
  </si>
  <si>
    <t>加古川市八幡町下村1353番地</t>
    <rPh sb="4" eb="9">
      <t>ヤハタチョウシモムラ</t>
    </rPh>
    <phoneticPr fontId="1"/>
  </si>
  <si>
    <t>加東市藤田944番地の25</t>
    <rPh sb="0" eb="2">
      <t>カトウ</t>
    </rPh>
    <rPh sb="2" eb="3">
      <t>シ</t>
    </rPh>
    <rPh sb="3" eb="5">
      <t>フジタ</t>
    </rPh>
    <rPh sb="8" eb="10">
      <t>バンチ</t>
    </rPh>
    <phoneticPr fontId="1" alignment="distributed"/>
  </si>
  <si>
    <t>中播磨健康福祉事務所</t>
    <rPh sb="0" eb="1">
      <t>ナカ</t>
    </rPh>
    <rPh sb="1" eb="3">
      <t>ハリマ</t>
    </rPh>
    <rPh sb="3" eb="5">
      <t>ケンコウ</t>
    </rPh>
    <rPh sb="5" eb="7">
      <t>フクシ</t>
    </rPh>
    <rPh sb="7" eb="9">
      <t>ジム</t>
    </rPh>
    <rPh sb="9" eb="10">
      <t>ショ</t>
    </rPh>
    <phoneticPr fontId="1"/>
  </si>
  <si>
    <t>肝臓・胆のう・膵臓内科</t>
    <rPh sb="0" eb="2">
      <t>カンゾウ</t>
    </rPh>
    <rPh sb="3" eb="4">
      <t>タン</t>
    </rPh>
    <rPh sb="7" eb="9">
      <t>スイゾウ</t>
    </rPh>
    <rPh sb="9" eb="11">
      <t>ナイカ</t>
    </rPh>
    <phoneticPr fontId="1"/>
  </si>
  <si>
    <t>腎臓・人工透析内科</t>
    <rPh sb="0" eb="2">
      <t>ジンゾウ</t>
    </rPh>
    <rPh sb="3" eb="5">
      <t>ジンコウ</t>
    </rPh>
    <rPh sb="5" eb="7">
      <t>トウセキ</t>
    </rPh>
    <rPh sb="7" eb="9">
      <t>ナイカ</t>
    </rPh>
    <phoneticPr fontId="1"/>
  </si>
  <si>
    <t>尼崎市塚口町1丁目18番地の5</t>
    <rPh sb="0" eb="3">
      <t>アマガサキシ</t>
    </rPh>
    <rPh sb="3" eb="6">
      <t>ツカグチチョウ</t>
    </rPh>
    <rPh sb="7" eb="9">
      <t>チョウメ</t>
    </rPh>
    <rPh sb="12" eb="13">
      <t>チ</t>
    </rPh>
    <phoneticPr fontId="1" alignment="distributed"/>
  </si>
  <si>
    <t>神戸市灘区篠原北町3丁目11番15号</t>
    <rPh sb="0" eb="18">
      <t>コウベシナダクシノハラキタマチチョウメバンゴウ</t>
    </rPh>
    <phoneticPr fontId="1"/>
  </si>
  <si>
    <t>神戸市灘区船寺通1丁目2番1号</t>
    <rPh sb="0" eb="15">
      <t>コウベシナダクフナデラトオリチョウメバンゴウ</t>
    </rPh>
    <phoneticPr fontId="1"/>
  </si>
  <si>
    <t>神戸市長田区丸山町3丁目4番22号</t>
    <rPh sb="0" eb="3">
      <t>コウベシ</t>
    </rPh>
    <rPh sb="3" eb="6">
      <t>ナガタク</t>
    </rPh>
    <rPh sb="6" eb="9">
      <t>マルヤマチョウ</t>
    </rPh>
    <rPh sb="10" eb="12">
      <t>チョウメ</t>
    </rPh>
    <rPh sb="13" eb="14">
      <t>バン</t>
    </rPh>
    <rPh sb="16" eb="17">
      <t>ゴウ</t>
    </rPh>
    <phoneticPr fontId="1"/>
  </si>
  <si>
    <t>血液外科</t>
    <rPh sb="0" eb="2">
      <t>ケツエキ</t>
    </rPh>
    <rPh sb="2" eb="3">
      <t>ソト</t>
    </rPh>
    <rPh sb="3" eb="4">
      <t>カ</t>
    </rPh>
    <phoneticPr fontId="1"/>
  </si>
  <si>
    <t>小外</t>
    <rPh sb="0" eb="1">
      <t>ショウ</t>
    </rPh>
    <rPh sb="1" eb="2">
      <t>ゲ</t>
    </rPh>
    <phoneticPr fontId="1"/>
  </si>
  <si>
    <t>皮</t>
    <rPh sb="0" eb="1">
      <t>カワ</t>
    </rPh>
    <phoneticPr fontId="1"/>
  </si>
  <si>
    <t>泌</t>
    <rPh sb="0" eb="1">
      <t>ニジ</t>
    </rPh>
    <phoneticPr fontId="1"/>
  </si>
  <si>
    <t>婦</t>
    <rPh sb="0" eb="1">
      <t>フ</t>
    </rPh>
    <phoneticPr fontId="1"/>
  </si>
  <si>
    <t>アレ</t>
  </si>
  <si>
    <t>三好病院</t>
    <rPh sb="0" eb="2">
      <t>ミヨシ</t>
    </rPh>
    <rPh sb="2" eb="4">
      <t>ビョウイン</t>
    </rPh>
    <phoneticPr fontId="1"/>
  </si>
  <si>
    <t>公的</t>
    <rPh sb="0" eb="2">
      <t>コウテキ</t>
    </rPh>
    <phoneticPr fontId="1"/>
  </si>
  <si>
    <t>医療法人社団
仙齢会</t>
  </si>
  <si>
    <t>医療法人社団
せいわ会</t>
  </si>
  <si>
    <t>山鳥　嘉彦</t>
    <rPh sb="0" eb="2">
      <t>ヤマドリ</t>
    </rPh>
    <rPh sb="3" eb="4">
      <t>カ</t>
    </rPh>
    <rPh sb="4" eb="5">
      <t>ヒコ</t>
    </rPh>
    <phoneticPr fontId="1"/>
  </si>
  <si>
    <t>明石市藤江1315番地</t>
    <rPh sb="3" eb="5">
      <t>フジエ</t>
    </rPh>
    <rPh sb="9" eb="11">
      <t>バンチ</t>
    </rPh>
    <phoneticPr fontId="1"/>
  </si>
  <si>
    <t>明石市藤江201番地</t>
    <rPh sb="3" eb="5">
      <t>フジエ</t>
    </rPh>
    <rPh sb="8" eb="10">
      <t>バンチ</t>
    </rPh>
    <phoneticPr fontId="1"/>
  </si>
  <si>
    <t>兵頭　建樹</t>
  </si>
  <si>
    <t>社会医療法人
渡邊高記念会</t>
    <rPh sb="0" eb="2">
      <t>シャカイ</t>
    </rPh>
    <rPh sb="2" eb="4">
      <t>イリョウ</t>
    </rPh>
    <rPh sb="4" eb="6">
      <t>ホウジン</t>
    </rPh>
    <rPh sb="7" eb="9">
      <t>ワタナベ</t>
    </rPh>
    <rPh sb="9" eb="10">
      <t>コウ</t>
    </rPh>
    <rPh sb="10" eb="12">
      <t>キネン</t>
    </rPh>
    <rPh sb="12" eb="13">
      <t>カイ</t>
    </rPh>
    <phoneticPr fontId="1"/>
  </si>
  <si>
    <t>西宮すなご
医療福祉センター</t>
    <rPh sb="0" eb="2">
      <t>ニシノミヤ</t>
    </rPh>
    <rPh sb="6" eb="8">
      <t>イリョウ</t>
    </rPh>
    <rPh sb="8" eb="10">
      <t>フクシ</t>
    </rPh>
    <phoneticPr fontId="1"/>
  </si>
  <si>
    <t>社会医療法人
渡邊高記念会
西宮渡辺病院</t>
    <rPh sb="0" eb="2">
      <t>シャカイ</t>
    </rPh>
    <rPh sb="2" eb="4">
      <t>イリョウ</t>
    </rPh>
    <rPh sb="4" eb="6">
      <t>ホウジン</t>
    </rPh>
    <rPh sb="7" eb="9">
      <t>ワタナベ</t>
    </rPh>
    <rPh sb="9" eb="10">
      <t>コウ</t>
    </rPh>
    <rPh sb="10" eb="12">
      <t>キネン</t>
    </rPh>
    <rPh sb="12" eb="13">
      <t>カイ</t>
    </rPh>
    <rPh sb="14" eb="16">
      <t>ニシノミヤ</t>
    </rPh>
    <rPh sb="16" eb="18">
      <t>ワタナベ</t>
    </rPh>
    <rPh sb="18" eb="20">
      <t>ビョウイン</t>
    </rPh>
    <phoneticPr fontId="1"/>
  </si>
  <si>
    <t>兵庫県立西宮病院</t>
    <rPh sb="0" eb="2">
      <t>ヒョウゴ</t>
    </rPh>
    <rPh sb="2" eb="4">
      <t>ケンリツ</t>
    </rPh>
    <rPh sb="4" eb="6">
      <t>ニシノミヤ</t>
    </rPh>
    <rPh sb="6" eb="8">
      <t>ビョウイン</t>
    </rPh>
    <phoneticPr fontId="1"/>
  </si>
  <si>
    <t>消化器外科</t>
    <rPh sb="0" eb="3">
      <t>ショウカキ</t>
    </rPh>
    <rPh sb="3" eb="4">
      <t>ソト</t>
    </rPh>
    <rPh sb="4" eb="5">
      <t>カ</t>
    </rPh>
    <phoneticPr fontId="1"/>
  </si>
  <si>
    <t>医療法人水光会
伊丹天神川病院</t>
    <rPh sb="0" eb="2">
      <t>イリョウ</t>
    </rPh>
    <rPh sb="2" eb="4">
      <t>ホウジン</t>
    </rPh>
    <rPh sb="4" eb="5">
      <t>ミズ</t>
    </rPh>
    <rPh sb="5" eb="6">
      <t>ヒカリ</t>
    </rPh>
    <rPh sb="6" eb="7">
      <t>カイ</t>
    </rPh>
    <rPh sb="8" eb="10">
      <t>イタミ</t>
    </rPh>
    <rPh sb="10" eb="12">
      <t>テンジン</t>
    </rPh>
    <rPh sb="12" eb="13">
      <t>ガワ</t>
    </rPh>
    <rPh sb="13" eb="15">
      <t>ビョウイン</t>
    </rPh>
    <phoneticPr fontId="1"/>
  </si>
  <si>
    <t>中村　正基</t>
    <rPh sb="0" eb="2">
      <t>ナカムラ</t>
    </rPh>
    <rPh sb="3" eb="4">
      <t>マサ</t>
    </rPh>
    <rPh sb="4" eb="5">
      <t>モト</t>
    </rPh>
    <phoneticPr fontId="1"/>
  </si>
  <si>
    <t>井上病院</t>
    <rPh sb="0" eb="2">
      <t>イノウエ</t>
    </rPh>
    <rPh sb="2" eb="4">
      <t>ビョウイン</t>
    </rPh>
    <phoneticPr fontId="1"/>
  </si>
  <si>
    <t>山崎　峰夫</t>
    <rPh sb="0" eb="2">
      <t>ヤマサキ</t>
    </rPh>
    <rPh sb="3" eb="4">
      <t>ミネ</t>
    </rPh>
    <rPh sb="4" eb="5">
      <t>オ</t>
    </rPh>
    <phoneticPr fontId="1"/>
  </si>
  <si>
    <t>西宮市鷲林寺南町2番13号</t>
    <rPh sb="0" eb="3">
      <t>ニシノミヤシ</t>
    </rPh>
    <rPh sb="3" eb="4">
      <t>ジュウ</t>
    </rPh>
    <rPh sb="4" eb="5">
      <t>リン</t>
    </rPh>
    <rPh sb="5" eb="6">
      <t>ジ</t>
    </rPh>
    <rPh sb="6" eb="8">
      <t>ミナミマチ</t>
    </rPh>
    <rPh sb="9" eb="10">
      <t>バン</t>
    </rPh>
    <rPh sb="12" eb="13">
      <t>ゴウ</t>
    </rPh>
    <phoneticPr fontId="1" alignment="distributed"/>
  </si>
  <si>
    <t>療養</t>
    <rPh sb="0" eb="2">
      <t>リョウヨウ</t>
    </rPh>
    <phoneticPr fontId="1"/>
  </si>
  <si>
    <t>医療法人
博愛会</t>
  </si>
  <si>
    <t>医療法人
敬性会</t>
  </si>
  <si>
    <t>豊岡市戸牧1094番地</t>
    <rPh sb="0" eb="3">
      <t>トヨオカシ</t>
    </rPh>
    <rPh sb="3" eb="5">
      <t>トベラ</t>
    </rPh>
    <rPh sb="9" eb="10">
      <t>バン</t>
    </rPh>
    <rPh sb="10" eb="11">
      <t>チ</t>
    </rPh>
    <phoneticPr fontId="1" alignment="distributed"/>
  </si>
  <si>
    <t>医療法人社団
医仁会</t>
  </si>
  <si>
    <t>医療法人
双葉会</t>
  </si>
  <si>
    <t>医療法人社団
佳生会</t>
  </si>
  <si>
    <t>医療法人　仁寿会
石川病院</t>
    <rPh sb="0" eb="2">
      <t>イリョウ</t>
    </rPh>
    <rPh sb="2" eb="4">
      <t>ホウジン</t>
    </rPh>
    <rPh sb="5" eb="6">
      <t>ジン</t>
    </rPh>
    <rPh sb="6" eb="7">
      <t>ジュ</t>
    </rPh>
    <rPh sb="7" eb="8">
      <t>カイ</t>
    </rPh>
    <rPh sb="9" eb="11">
      <t>イシカワ</t>
    </rPh>
    <rPh sb="11" eb="13">
      <t>ビョウイン</t>
    </rPh>
    <phoneticPr fontId="1"/>
  </si>
  <si>
    <t>078-935-9000</t>
  </si>
  <si>
    <t>多可郡多可町中区岸上280番地</t>
    <rPh sb="0" eb="3">
      <t>タカグン</t>
    </rPh>
    <rPh sb="3" eb="4">
      <t>タ</t>
    </rPh>
    <rPh sb="4" eb="5">
      <t>カ</t>
    </rPh>
    <rPh sb="5" eb="6">
      <t>チョウ</t>
    </rPh>
    <rPh sb="6" eb="7">
      <t>ナカ</t>
    </rPh>
    <rPh sb="7" eb="8">
      <t>ク</t>
    </rPh>
    <rPh sb="8" eb="9">
      <t>キシ</t>
    </rPh>
    <rPh sb="9" eb="10">
      <t>カミ</t>
    </rPh>
    <rPh sb="13" eb="15">
      <t>バンチ</t>
    </rPh>
    <phoneticPr fontId="1" alignment="distributed"/>
  </si>
  <si>
    <t>伊福　秀貴</t>
    <rPh sb="0" eb="2">
      <t>イフク</t>
    </rPh>
    <rPh sb="3" eb="4">
      <t>ヒデ</t>
    </rPh>
    <rPh sb="4" eb="5">
      <t>キ</t>
    </rPh>
    <phoneticPr fontId="1"/>
  </si>
  <si>
    <t>産婦人科</t>
    <rPh sb="0" eb="4">
      <t>サンフジンカ</t>
    </rPh>
    <phoneticPr fontId="1"/>
  </si>
  <si>
    <t>胃腸内科</t>
    <rPh sb="0" eb="2">
      <t>イチョウ</t>
    </rPh>
    <rPh sb="2" eb="3">
      <t>ナイ</t>
    </rPh>
    <rPh sb="3" eb="4">
      <t>カ</t>
    </rPh>
    <phoneticPr fontId="1"/>
  </si>
  <si>
    <t>胃腸外科</t>
    <rPh sb="0" eb="2">
      <t>イチョウ</t>
    </rPh>
    <rPh sb="2" eb="3">
      <t>ソト</t>
    </rPh>
    <rPh sb="3" eb="4">
      <t>カ</t>
    </rPh>
    <phoneticPr fontId="1"/>
  </si>
  <si>
    <t>医療法人
水光会</t>
    <rPh sb="0" eb="2">
      <t>イリョウ</t>
    </rPh>
    <rPh sb="2" eb="4">
      <t>ホウジン</t>
    </rPh>
    <rPh sb="5" eb="6">
      <t>ミズ</t>
    </rPh>
    <rPh sb="6" eb="7">
      <t>ヒカリ</t>
    </rPh>
    <rPh sb="7" eb="8">
      <t>カイ</t>
    </rPh>
    <phoneticPr fontId="1"/>
  </si>
  <si>
    <t>加東市北野713番地</t>
    <rPh sb="0" eb="2">
      <t>カトウ</t>
    </rPh>
    <rPh sb="2" eb="3">
      <t>シ</t>
    </rPh>
    <rPh sb="3" eb="5">
      <t>キタノ</t>
    </rPh>
    <rPh sb="8" eb="10">
      <t>バンチ</t>
    </rPh>
    <phoneticPr fontId="1" alignment="distributed"/>
  </si>
  <si>
    <t>内視鏡内科</t>
    <rPh sb="0" eb="3">
      <t>ナイシキョウ</t>
    </rPh>
    <rPh sb="3" eb="5">
      <t>ナイカ</t>
    </rPh>
    <phoneticPr fontId="1"/>
  </si>
  <si>
    <t>相生市旭3丁目2番18号</t>
    <rPh sb="0" eb="3">
      <t>アイオイシ</t>
    </rPh>
    <rPh sb="3" eb="4">
      <t>アサヒ</t>
    </rPh>
    <rPh sb="8" eb="9">
      <t>バン</t>
    </rPh>
    <rPh sb="11" eb="12">
      <t>ゴウ</t>
    </rPh>
    <phoneticPr fontId="1" alignment="distributed"/>
  </si>
  <si>
    <t>宝塚市野上2丁目1番2号</t>
    <rPh sb="0" eb="3">
      <t>タカラヅカシ</t>
    </rPh>
    <rPh sb="3" eb="5">
      <t>ノガミ</t>
    </rPh>
    <rPh sb="6" eb="8">
      <t>チョウメ</t>
    </rPh>
    <rPh sb="11" eb="12">
      <t>ゴウ</t>
    </rPh>
    <phoneticPr fontId="1" alignment="distributed"/>
  </si>
  <si>
    <t>三田市天神1丁目2番15号</t>
    <rPh sb="0" eb="3">
      <t>サンダシ</t>
    </rPh>
    <rPh sb="3" eb="5">
      <t>テンジン</t>
    </rPh>
    <rPh sb="12" eb="13">
      <t>ゴウ</t>
    </rPh>
    <phoneticPr fontId="1" alignment="distributed"/>
  </si>
  <si>
    <t>姫路市西今宿2丁目9番50号</t>
    <rPh sb="0" eb="3">
      <t>ヒメジシ</t>
    </rPh>
    <rPh sb="3" eb="6">
      <t>ニシイマジュク</t>
    </rPh>
    <rPh sb="7" eb="9">
      <t>チョウメ</t>
    </rPh>
    <rPh sb="10" eb="11">
      <t>バン</t>
    </rPh>
    <rPh sb="13" eb="14">
      <t>ゴウ</t>
    </rPh>
    <phoneticPr fontId="1"/>
  </si>
  <si>
    <t>姫路市野里275番地</t>
    <rPh sb="0" eb="3">
      <t>ヒメジシ</t>
    </rPh>
    <rPh sb="3" eb="4">
      <t>ノ</t>
    </rPh>
    <rPh sb="4" eb="5">
      <t>サト</t>
    </rPh>
    <rPh sb="8" eb="10">
      <t>バンチ</t>
    </rPh>
    <phoneticPr fontId="1"/>
  </si>
  <si>
    <t>医療法人社団
豊繁会</t>
    <rPh sb="0" eb="2">
      <t>イリョウ</t>
    </rPh>
    <rPh sb="2" eb="4">
      <t>ホウジン</t>
    </rPh>
    <rPh sb="4" eb="6">
      <t>シャダン</t>
    </rPh>
    <rPh sb="7" eb="8">
      <t>ユタ</t>
    </rPh>
    <rPh sb="8" eb="9">
      <t>シゲル</t>
    </rPh>
    <rPh sb="9" eb="10">
      <t>カイ</t>
    </rPh>
    <phoneticPr fontId="1"/>
  </si>
  <si>
    <t>明和病院</t>
    <rPh sb="0" eb="2">
      <t>メイワ</t>
    </rPh>
    <rPh sb="2" eb="4">
      <t>ビョウイン</t>
    </rPh>
    <phoneticPr fontId="1"/>
  </si>
  <si>
    <t>天野　浩嗣</t>
  </si>
  <si>
    <t xml:space="preserve">加茂病院          </t>
  </si>
  <si>
    <t>医療法人社団
東峰会</t>
  </si>
  <si>
    <t>西脇市下戸田652番地の1</t>
    <rPh sb="0" eb="3">
      <t>ニシワキシ</t>
    </rPh>
    <rPh sb="3" eb="6">
      <t>シモトダ</t>
    </rPh>
    <rPh sb="9" eb="11">
      <t>バンチ</t>
    </rPh>
    <phoneticPr fontId="1" alignment="distributed"/>
  </si>
  <si>
    <t>大植病院</t>
    <rPh sb="0" eb="2">
      <t>オオウエ</t>
    </rPh>
    <rPh sb="2" eb="4">
      <t>ビョウイン</t>
    </rPh>
    <phoneticPr fontId="1"/>
  </si>
  <si>
    <t xml:space="preserve">公立宍粟総合病院          </t>
  </si>
  <si>
    <t>078-912-2323</t>
  </si>
  <si>
    <t>○</t>
  </si>
  <si>
    <t>078-942-3555</t>
  </si>
  <si>
    <t>神戸市東灘区住吉本町1丁目24番13号</t>
    <rPh sb="0" eb="3">
      <t>コウベシ</t>
    </rPh>
    <rPh sb="3" eb="6">
      <t>ヒガシナダク</t>
    </rPh>
    <rPh sb="6" eb="8">
      <t>スミヨシ</t>
    </rPh>
    <rPh sb="8" eb="10">
      <t>ホンマチ</t>
    </rPh>
    <rPh sb="11" eb="13">
      <t>チョウメ</t>
    </rPh>
    <rPh sb="15" eb="16">
      <t>バン</t>
    </rPh>
    <rPh sb="18" eb="19">
      <t>ゴウ</t>
    </rPh>
    <phoneticPr fontId="1"/>
  </si>
  <si>
    <t>神戸市北区道場町日下部字中ノゴウ1788番地</t>
    <rPh sb="0" eb="3">
      <t>コウベシ</t>
    </rPh>
    <rPh sb="3" eb="5">
      <t>キタク</t>
    </rPh>
    <rPh sb="5" eb="7">
      <t>ドウジョウ</t>
    </rPh>
    <rPh sb="7" eb="8">
      <t>マチ</t>
    </rPh>
    <rPh sb="8" eb="11">
      <t>クサカベ</t>
    </rPh>
    <rPh sb="11" eb="12">
      <t>アザ</t>
    </rPh>
    <rPh sb="12" eb="13">
      <t>ナカ</t>
    </rPh>
    <rPh sb="20" eb="22">
      <t>バンチ</t>
    </rPh>
    <phoneticPr fontId="1"/>
  </si>
  <si>
    <t xml:space="preserve">医療法人社団天馬会
半田中央病院          </t>
    <rPh sb="0" eb="2">
      <t>イリョウ</t>
    </rPh>
    <rPh sb="2" eb="4">
      <t>ホウジン</t>
    </rPh>
    <rPh sb="4" eb="6">
      <t>シャダン</t>
    </rPh>
    <rPh sb="6" eb="8">
      <t>テンマ</t>
    </rPh>
    <rPh sb="8" eb="9">
      <t>カイ</t>
    </rPh>
    <rPh sb="12" eb="14">
      <t>チュウオウ</t>
    </rPh>
    <rPh sb="14" eb="16">
      <t>ビョウイン</t>
    </rPh>
    <phoneticPr fontId="1"/>
  </si>
  <si>
    <t>公立豊岡
病院組合</t>
    <rPh sb="0" eb="2">
      <t>コウリツ</t>
    </rPh>
    <rPh sb="2" eb="4">
      <t>トヨオカ</t>
    </rPh>
    <rPh sb="5" eb="7">
      <t>ビョウイン</t>
    </rPh>
    <rPh sb="7" eb="9">
      <t>クミアイ</t>
    </rPh>
    <phoneticPr fontId="1"/>
  </si>
  <si>
    <t>医療法人
山西会</t>
  </si>
  <si>
    <t>医療法人財団
愛野会</t>
  </si>
  <si>
    <t>美容外科</t>
    <rPh sb="0" eb="2">
      <t>ビヨウ</t>
    </rPh>
    <rPh sb="2" eb="4">
      <t>ゲカ</t>
    </rPh>
    <phoneticPr fontId="1"/>
  </si>
  <si>
    <t>丹波市氷上町香良107番地</t>
    <rPh sb="0" eb="2">
      <t>タンバ</t>
    </rPh>
    <rPh sb="2" eb="3">
      <t>シ</t>
    </rPh>
    <rPh sb="3" eb="6">
      <t>ヒカミチョウ</t>
    </rPh>
    <rPh sb="6" eb="7">
      <t>コウ</t>
    </rPh>
    <rPh sb="7" eb="8">
      <t>ラ</t>
    </rPh>
    <rPh sb="11" eb="13">
      <t>バンチ</t>
    </rPh>
    <phoneticPr fontId="1" alignment="distributed"/>
  </si>
  <si>
    <t>医療法人社団
智聖会</t>
    <rPh sb="0" eb="2">
      <t>イリョウ</t>
    </rPh>
    <rPh sb="2" eb="4">
      <t>ホウジン</t>
    </rPh>
    <rPh sb="4" eb="6">
      <t>シャダン</t>
    </rPh>
    <rPh sb="7" eb="9">
      <t>トモキヨ</t>
    </rPh>
    <rPh sb="9" eb="10">
      <t>カイ</t>
    </rPh>
    <phoneticPr fontId="1"/>
  </si>
  <si>
    <t xml:space="preserve">公立浜坂病院          </t>
  </si>
  <si>
    <t>医療法人社団　豊明会
常岡病院</t>
    <rPh sb="0" eb="2">
      <t>イリョウ</t>
    </rPh>
    <rPh sb="2" eb="4">
      <t>ホウジン</t>
    </rPh>
    <rPh sb="4" eb="6">
      <t>シャダン</t>
    </rPh>
    <rPh sb="7" eb="9">
      <t>トヨアキ</t>
    </rPh>
    <rPh sb="9" eb="10">
      <t>カイ</t>
    </rPh>
    <rPh sb="11" eb="13">
      <t>ツネオカ</t>
    </rPh>
    <rPh sb="13" eb="15">
      <t>ビョウイン</t>
    </rPh>
    <phoneticPr fontId="1"/>
  </si>
  <si>
    <t>あんしん病院</t>
    <rPh sb="4" eb="6">
      <t>ビョウイン</t>
    </rPh>
    <phoneticPr fontId="1"/>
  </si>
  <si>
    <t>西宮市今津山中町11番1号</t>
    <rPh sb="0" eb="3">
      <t>ニシノミヤシ</t>
    </rPh>
    <rPh sb="3" eb="5">
      <t>イマヅ</t>
    </rPh>
    <rPh sb="5" eb="8">
      <t>ヤマナカチョウ</t>
    </rPh>
    <rPh sb="12" eb="13">
      <t>ゴウ</t>
    </rPh>
    <phoneticPr fontId="1" alignment="distributed"/>
  </si>
  <si>
    <t>078-947-5311</t>
  </si>
  <si>
    <t>医療法人社団
佳鳴会</t>
    <rPh sb="0" eb="2">
      <t>イリョウ</t>
    </rPh>
    <rPh sb="2" eb="4">
      <t>ホウジン</t>
    </rPh>
    <rPh sb="4" eb="6">
      <t>シャダン</t>
    </rPh>
    <rPh sb="7" eb="8">
      <t>ヨロシ</t>
    </rPh>
    <rPh sb="8" eb="9">
      <t>ナル</t>
    </rPh>
    <rPh sb="9" eb="10">
      <t>カイ</t>
    </rPh>
    <phoneticPr fontId="1"/>
  </si>
  <si>
    <t>三田市下内神525番地の1</t>
    <rPh sb="0" eb="3">
      <t>サンダシ</t>
    </rPh>
    <rPh sb="3" eb="4">
      <t>シモ</t>
    </rPh>
    <rPh sb="4" eb="5">
      <t>ウチ</t>
    </rPh>
    <rPh sb="5" eb="6">
      <t>ガミ</t>
    </rPh>
    <rPh sb="9" eb="11">
      <t>バンチ</t>
    </rPh>
    <phoneticPr fontId="1" alignment="distributed"/>
  </si>
  <si>
    <t>医療法人
伯鳳会</t>
    <rPh sb="5" eb="6">
      <t>ハク</t>
    </rPh>
    <rPh sb="6" eb="7">
      <t>オオトリ</t>
    </rPh>
    <rPh sb="7" eb="8">
      <t>カイ</t>
    </rPh>
    <phoneticPr fontId="1"/>
  </si>
  <si>
    <t>・3次救急</t>
    <rPh sb="2" eb="3">
      <t>ジ</t>
    </rPh>
    <rPh sb="3" eb="5">
      <t>キュウキュウ</t>
    </rPh>
    <phoneticPr fontId="1"/>
  </si>
  <si>
    <t>加古川市米田町平津596番地</t>
    <rPh sb="4" eb="9">
      <t>ヨネダチョウヒラツ</t>
    </rPh>
    <rPh sb="12" eb="14">
      <t>バンチ</t>
    </rPh>
    <phoneticPr fontId="1"/>
  </si>
  <si>
    <t>西宮市今津水波町6番30号</t>
    <rPh sb="0" eb="3">
      <t>ニシノミヤシ</t>
    </rPh>
    <rPh sb="3" eb="5">
      <t>イマヅ</t>
    </rPh>
    <rPh sb="5" eb="8">
      <t>ミズナミチョウ</t>
    </rPh>
    <rPh sb="12" eb="13">
      <t>ゴウ</t>
    </rPh>
    <phoneticPr fontId="1" alignment="distributed"/>
  </si>
  <si>
    <t>三田市東本庄1188番地</t>
    <rPh sb="0" eb="3">
      <t>サンダシ</t>
    </rPh>
    <rPh sb="3" eb="4">
      <t>ヒガシ</t>
    </rPh>
    <rPh sb="4" eb="6">
      <t>ホンジョウ</t>
    </rPh>
    <rPh sb="10" eb="12">
      <t>バンチ</t>
    </rPh>
    <phoneticPr fontId="1" alignment="distributed"/>
  </si>
  <si>
    <t>外科</t>
    <rPh sb="0" eb="2">
      <t>ゲカ</t>
    </rPh>
    <phoneticPr fontId="1"/>
  </si>
  <si>
    <t>川西市栄町5番28号</t>
    <rPh sb="0" eb="3">
      <t>カワニシシ</t>
    </rPh>
    <rPh sb="3" eb="5">
      <t>サカエマチ</t>
    </rPh>
    <rPh sb="6" eb="7">
      <t>バン</t>
    </rPh>
    <rPh sb="9" eb="10">
      <t>ゴウ</t>
    </rPh>
    <phoneticPr fontId="1" alignment="distributed"/>
  </si>
  <si>
    <t>（兵庫区保健福祉部）</t>
    <rPh sb="1" eb="3">
      <t>ヒョウゴ</t>
    </rPh>
    <rPh sb="3" eb="4">
      <t>ク</t>
    </rPh>
    <rPh sb="4" eb="6">
      <t>ホケン</t>
    </rPh>
    <rPh sb="6" eb="8">
      <t>フクシ</t>
    </rPh>
    <rPh sb="8" eb="9">
      <t>ブ</t>
    </rPh>
    <phoneticPr fontId="1"/>
  </si>
  <si>
    <t>小児科</t>
    <rPh sb="0" eb="3">
      <t>ショウニカ</t>
    </rPh>
    <phoneticPr fontId="1"/>
  </si>
  <si>
    <t>精</t>
    <rPh sb="0" eb="1">
      <t>セイ</t>
    </rPh>
    <phoneticPr fontId="1"/>
  </si>
  <si>
    <t>緩和ケア内科</t>
    <rPh sb="0" eb="2">
      <t>カンワ</t>
    </rPh>
    <rPh sb="4" eb="6">
      <t>ナイカ</t>
    </rPh>
    <phoneticPr fontId="1"/>
  </si>
  <si>
    <t>緩内</t>
    <rPh sb="0" eb="1">
      <t>ユル</t>
    </rPh>
    <rPh sb="1" eb="2">
      <t>ナイ</t>
    </rPh>
    <phoneticPr fontId="1"/>
  </si>
  <si>
    <t>血管外</t>
    <rPh sb="0" eb="2">
      <t>ケッカン</t>
    </rPh>
    <rPh sb="2" eb="3">
      <t>ソト</t>
    </rPh>
    <phoneticPr fontId="1"/>
  </si>
  <si>
    <t>脳神経外科</t>
    <rPh sb="0" eb="3">
      <t>ノウシンケイ</t>
    </rPh>
    <rPh sb="3" eb="5">
      <t>ゲカ</t>
    </rPh>
    <phoneticPr fontId="1"/>
  </si>
  <si>
    <t>老年内科</t>
    <rPh sb="0" eb="2">
      <t>ロウネン</t>
    </rPh>
    <rPh sb="2" eb="4">
      <t>ナイカ</t>
    </rPh>
    <phoneticPr fontId="1"/>
  </si>
  <si>
    <t>老内</t>
    <rPh sb="0" eb="1">
      <t>ロウ</t>
    </rPh>
    <rPh sb="1" eb="2">
      <t>ウチ</t>
    </rPh>
    <phoneticPr fontId="1"/>
  </si>
  <si>
    <t>医療法人　全人会
仁恵病院</t>
    <rPh sb="0" eb="2">
      <t>イリョウ</t>
    </rPh>
    <rPh sb="2" eb="4">
      <t>ホウジン</t>
    </rPh>
    <rPh sb="5" eb="6">
      <t>ゼン</t>
    </rPh>
    <rPh sb="6" eb="7">
      <t>ヒト</t>
    </rPh>
    <rPh sb="7" eb="8">
      <t>カイ</t>
    </rPh>
    <rPh sb="9" eb="10">
      <t>ジン</t>
    </rPh>
    <rPh sb="10" eb="11">
      <t>ケイ</t>
    </rPh>
    <rPh sb="11" eb="13">
      <t>ビョウイン</t>
    </rPh>
    <phoneticPr fontId="1"/>
  </si>
  <si>
    <t>東加古川病院</t>
  </si>
  <si>
    <t>中谷整形外科病院</t>
  </si>
  <si>
    <t>立岡壽比古</t>
  </si>
  <si>
    <t>医療法人社団
松本会</t>
  </si>
  <si>
    <t>兵庫県
災害医療センター</t>
    <rPh sb="0" eb="2">
      <t>ヒョウゴ</t>
    </rPh>
    <rPh sb="2" eb="3">
      <t>ケン</t>
    </rPh>
    <rPh sb="4" eb="6">
      <t>サイガイ</t>
    </rPh>
    <rPh sb="6" eb="8">
      <t>イリョウ</t>
    </rPh>
    <phoneticPr fontId="1"/>
  </si>
  <si>
    <t>医療法人社団
恕和会</t>
    <rPh sb="0" eb="2">
      <t>イリョウ</t>
    </rPh>
    <rPh sb="2" eb="4">
      <t>ホウジン</t>
    </rPh>
    <rPh sb="4" eb="6">
      <t>シャダン</t>
    </rPh>
    <rPh sb="7" eb="8">
      <t>ジョ</t>
    </rPh>
    <rPh sb="8" eb="9">
      <t>ワ</t>
    </rPh>
    <rPh sb="9" eb="10">
      <t>カイ</t>
    </rPh>
    <phoneticPr fontId="1"/>
  </si>
  <si>
    <t>石井　洋光</t>
    <rPh sb="3" eb="4">
      <t>ヨウ</t>
    </rPh>
    <rPh sb="4" eb="5">
      <t>ヒカリ</t>
    </rPh>
    <phoneticPr fontId="1"/>
  </si>
  <si>
    <t>伊丹市昆陽池１丁目100番地</t>
    <rPh sb="0" eb="3">
      <t>イタミシ</t>
    </rPh>
    <rPh sb="3" eb="5">
      <t>コヤ</t>
    </rPh>
    <rPh sb="5" eb="6">
      <t>イケ</t>
    </rPh>
    <rPh sb="7" eb="9">
      <t>チョウメ</t>
    </rPh>
    <rPh sb="12" eb="14">
      <t>バンチ</t>
    </rPh>
    <phoneticPr fontId="1" alignment="distributed"/>
  </si>
  <si>
    <t>医療法人社団　緑水会
北摂中央病院</t>
    <rPh sb="0" eb="2">
      <t>イリョウ</t>
    </rPh>
    <rPh sb="2" eb="4">
      <t>ホウジン</t>
    </rPh>
    <rPh sb="4" eb="6">
      <t>シャダン</t>
    </rPh>
    <rPh sb="7" eb="8">
      <t>リョク</t>
    </rPh>
    <rPh sb="8" eb="9">
      <t>スイ</t>
    </rPh>
    <rPh sb="9" eb="10">
      <t>カイ</t>
    </rPh>
    <rPh sb="11" eb="12">
      <t>ホク</t>
    </rPh>
    <rPh sb="12" eb="13">
      <t>セツ</t>
    </rPh>
    <rPh sb="13" eb="15">
      <t>チュウオウ</t>
    </rPh>
    <rPh sb="15" eb="17">
      <t>ビョウイン</t>
    </rPh>
    <phoneticPr fontId="1"/>
  </si>
  <si>
    <t>明石市大久保町大窪2095番地の1</t>
    <rPh sb="3" eb="16">
      <t>オオクボチョウオオクボ</t>
    </rPh>
    <phoneticPr fontId="1"/>
  </si>
  <si>
    <t xml:space="preserve">加東市民病院　　　      </t>
    <rPh sb="0" eb="2">
      <t>カトウ</t>
    </rPh>
    <rPh sb="2" eb="4">
      <t>シミン</t>
    </rPh>
    <rPh sb="4" eb="6">
      <t>ビョウイン</t>
    </rPh>
    <phoneticPr fontId="1"/>
  </si>
  <si>
    <t>06-6493-1105</t>
  </si>
  <si>
    <t>西脇市黒田庄町田高313番地</t>
    <rPh sb="0" eb="2">
      <t>ニシワキ</t>
    </rPh>
    <rPh sb="2" eb="3">
      <t>シ</t>
    </rPh>
    <rPh sb="3" eb="6">
      <t>クロダショウ</t>
    </rPh>
    <rPh sb="6" eb="7">
      <t>チョウ</t>
    </rPh>
    <rPh sb="7" eb="9">
      <t>タコウ</t>
    </rPh>
    <rPh sb="12" eb="14">
      <t>バンチ</t>
    </rPh>
    <phoneticPr fontId="1" alignment="distributed"/>
  </si>
  <si>
    <t>医療法人社団
一陽会</t>
    <rPh sb="0" eb="2">
      <t>イリョウ</t>
    </rPh>
    <rPh sb="2" eb="4">
      <t>ホウジン</t>
    </rPh>
    <rPh sb="4" eb="6">
      <t>シャダン</t>
    </rPh>
    <rPh sb="7" eb="8">
      <t>ヒト</t>
    </rPh>
    <rPh sb="8" eb="9">
      <t>ヨウ</t>
    </rPh>
    <rPh sb="9" eb="10">
      <t>カイ</t>
    </rPh>
    <phoneticPr fontId="1"/>
  </si>
  <si>
    <t>三木市吉川町稲田1番地の2</t>
    <rPh sb="0" eb="3">
      <t>ミキシ</t>
    </rPh>
    <rPh sb="3" eb="6">
      <t>ヨカワチョウ</t>
    </rPh>
    <rPh sb="6" eb="8">
      <t>イナダ</t>
    </rPh>
    <rPh sb="9" eb="11">
      <t>バンチ</t>
    </rPh>
    <phoneticPr fontId="1" alignment="distributed"/>
  </si>
  <si>
    <t>内鏡外</t>
    <rPh sb="0" eb="1">
      <t>ナイ</t>
    </rPh>
    <rPh sb="1" eb="2">
      <t>カガミ</t>
    </rPh>
    <rPh sb="2" eb="3">
      <t>ソト</t>
    </rPh>
    <phoneticPr fontId="1"/>
  </si>
  <si>
    <t xml:space="preserve">ときわ病院          </t>
  </si>
  <si>
    <t>東神戸病院</t>
  </si>
  <si>
    <t>神戸海星病院</t>
  </si>
  <si>
    <t>田所病院</t>
  </si>
  <si>
    <t>新温泉町</t>
    <rPh sb="0" eb="1">
      <t>シン</t>
    </rPh>
    <rPh sb="1" eb="3">
      <t>オンセン</t>
    </rPh>
    <rPh sb="3" eb="4">
      <t>チョウ</t>
    </rPh>
    <phoneticPr fontId="1"/>
  </si>
  <si>
    <t xml:space="preserve">医療福祉センターのぎく        </t>
    <rPh sb="0" eb="2">
      <t>イリョウ</t>
    </rPh>
    <rPh sb="2" eb="4">
      <t>フクシ</t>
    </rPh>
    <phoneticPr fontId="1"/>
  </si>
  <si>
    <t>三田市けやき台3丁目1番地1号</t>
    <rPh sb="0" eb="3">
      <t>サンダシ</t>
    </rPh>
    <rPh sb="12" eb="13">
      <t>チ</t>
    </rPh>
    <rPh sb="14" eb="15">
      <t>ゴウ</t>
    </rPh>
    <phoneticPr fontId="1" alignment="distributed"/>
  </si>
  <si>
    <t>神戸市西区神出町小束野48番地の58</t>
    <rPh sb="0" eb="3">
      <t>コウベシ</t>
    </rPh>
    <rPh sb="3" eb="5">
      <t>ニシク</t>
    </rPh>
    <rPh sb="5" eb="8">
      <t>カンデチョウ</t>
    </rPh>
    <rPh sb="8" eb="9">
      <t>コ</t>
    </rPh>
    <rPh sb="9" eb="10">
      <t>ソク</t>
    </rPh>
    <rPh sb="10" eb="11">
      <t>ノ</t>
    </rPh>
    <rPh sb="14" eb="15">
      <t>チ</t>
    </rPh>
    <phoneticPr fontId="1"/>
  </si>
  <si>
    <t>医療法人社団
中井病院</t>
    <rPh sb="0" eb="2">
      <t>イリョウ</t>
    </rPh>
    <rPh sb="2" eb="4">
      <t>ホウジン</t>
    </rPh>
    <rPh sb="4" eb="6">
      <t>シャダン</t>
    </rPh>
    <rPh sb="7" eb="9">
      <t>ナカイ</t>
    </rPh>
    <rPh sb="9" eb="11">
      <t>ビョウイン</t>
    </rPh>
    <phoneticPr fontId="1"/>
  </si>
  <si>
    <t>腫外</t>
    <rPh sb="0" eb="1">
      <t>シュ</t>
    </rPh>
    <rPh sb="1" eb="2">
      <t>ガイ</t>
    </rPh>
    <phoneticPr fontId="1"/>
  </si>
  <si>
    <t>医療法人社団
それいゆ会</t>
  </si>
  <si>
    <t xml:space="preserve">公立村岡病院          </t>
  </si>
  <si>
    <t>石田　長次</t>
  </si>
  <si>
    <t>医療法人　松浦会
松浦病院</t>
    <rPh sb="0" eb="2">
      <t>イリョウ</t>
    </rPh>
    <rPh sb="2" eb="4">
      <t>ホウジン</t>
    </rPh>
    <rPh sb="5" eb="7">
      <t>マツウラ</t>
    </rPh>
    <rPh sb="7" eb="8">
      <t>カイ</t>
    </rPh>
    <rPh sb="9" eb="11">
      <t>マツウラ</t>
    </rPh>
    <rPh sb="11" eb="13">
      <t>ビョウイン</t>
    </rPh>
    <phoneticPr fontId="1"/>
  </si>
  <si>
    <t>神戸市長田区房王寺町3丁目5番25号</t>
    <rPh sb="0" eb="3">
      <t>コウベシ</t>
    </rPh>
    <rPh sb="3" eb="6">
      <t>ナガタク</t>
    </rPh>
    <rPh sb="6" eb="7">
      <t>ボウ</t>
    </rPh>
    <rPh sb="7" eb="10">
      <t>オウジチョウ</t>
    </rPh>
    <rPh sb="11" eb="13">
      <t>チョウメ</t>
    </rPh>
    <rPh sb="17" eb="18">
      <t>ゴウ</t>
    </rPh>
    <phoneticPr fontId="1"/>
  </si>
  <si>
    <t>医療法人財団
春日野会</t>
    <rPh sb="4" eb="6">
      <t>ザイダン</t>
    </rPh>
    <rPh sb="7" eb="9">
      <t>カスガ</t>
    </rPh>
    <rPh sb="9" eb="10">
      <t>ノ</t>
    </rPh>
    <rPh sb="10" eb="11">
      <t>カイ</t>
    </rPh>
    <phoneticPr fontId="1"/>
  </si>
  <si>
    <t>放射線治療科</t>
    <rPh sb="0" eb="3">
      <t>ホウシャセン</t>
    </rPh>
    <rPh sb="3" eb="5">
      <t>チリョウ</t>
    </rPh>
    <rPh sb="5" eb="6">
      <t>カ</t>
    </rPh>
    <phoneticPr fontId="1"/>
  </si>
  <si>
    <t>放治</t>
    <rPh sb="0" eb="1">
      <t>ホウ</t>
    </rPh>
    <rPh sb="1" eb="2">
      <t>オサム</t>
    </rPh>
    <phoneticPr fontId="1"/>
  </si>
  <si>
    <t>神内</t>
    <rPh sb="0" eb="2">
      <t>コウナイ</t>
    </rPh>
    <phoneticPr fontId="1"/>
  </si>
  <si>
    <t>神戸市東灘区本山南町7丁目7番15号　</t>
    <rPh sb="0" eb="2">
      <t>コウベ</t>
    </rPh>
    <rPh sb="11" eb="13">
      <t>チョウメ</t>
    </rPh>
    <rPh sb="14" eb="15">
      <t>バン</t>
    </rPh>
    <rPh sb="17" eb="18">
      <t>ゴウ</t>
    </rPh>
    <phoneticPr fontId="1"/>
  </si>
  <si>
    <t>周産期内科</t>
    <rPh sb="0" eb="3">
      <t>シュウサンキ</t>
    </rPh>
    <rPh sb="3" eb="5">
      <t>ナイカ</t>
    </rPh>
    <phoneticPr fontId="1"/>
  </si>
  <si>
    <t>谷本　道則</t>
    <rPh sb="0" eb="2">
      <t>タニモト</t>
    </rPh>
    <rPh sb="3" eb="5">
      <t>ミチノリ</t>
    </rPh>
    <phoneticPr fontId="1"/>
  </si>
  <si>
    <t>伊藤　直人</t>
    <rPh sb="0" eb="2">
      <t>イトウ</t>
    </rPh>
    <rPh sb="3" eb="5">
      <t>ナオヒト</t>
    </rPh>
    <phoneticPr fontId="1"/>
  </si>
  <si>
    <t>神戸市兵庫区湊川町3丁目13番20号</t>
    <rPh sb="6" eb="9">
      <t>ミナトガワチョウ</t>
    </rPh>
    <rPh sb="17" eb="18">
      <t>ゴウ</t>
    </rPh>
    <phoneticPr fontId="1"/>
  </si>
  <si>
    <t xml:space="preserve">医療法人　敬愛会
三田温泉病院　　　 </t>
    <rPh sb="11" eb="13">
      <t>オンセン</t>
    </rPh>
    <phoneticPr fontId="1"/>
  </si>
  <si>
    <t>明石市北王子町13番70号</t>
    <rPh sb="3" eb="7">
      <t>キタオウジチョウ</t>
    </rPh>
    <rPh sb="9" eb="10">
      <t>バン</t>
    </rPh>
    <rPh sb="12" eb="13">
      <t>ゴウ</t>
    </rPh>
    <phoneticPr fontId="1"/>
  </si>
  <si>
    <t>相生市旭3丁目5番15号</t>
    <rPh sb="0" eb="3">
      <t>アイオイシ</t>
    </rPh>
    <rPh sb="3" eb="4">
      <t>アサヒ</t>
    </rPh>
    <rPh sb="8" eb="9">
      <t>バン</t>
    </rPh>
    <rPh sb="11" eb="12">
      <t>ゴウ</t>
    </rPh>
    <phoneticPr fontId="1" alignment="distributed"/>
  </si>
  <si>
    <t>0798-64-2255</t>
  </si>
  <si>
    <t>0798-64-0022</t>
  </si>
  <si>
    <t>児精</t>
    <rPh sb="0" eb="1">
      <t>ジ</t>
    </rPh>
    <rPh sb="1" eb="2">
      <t>セイ</t>
    </rPh>
    <phoneticPr fontId="1"/>
  </si>
  <si>
    <t>医療法人社団顕修会
顕修会すずらん病院</t>
    <rPh sb="0" eb="2">
      <t>イリョウ</t>
    </rPh>
    <rPh sb="2" eb="4">
      <t>ホウジン</t>
    </rPh>
    <rPh sb="4" eb="6">
      <t>シャダン</t>
    </rPh>
    <rPh sb="6" eb="7">
      <t>ケン</t>
    </rPh>
    <rPh sb="7" eb="8">
      <t>オサム</t>
    </rPh>
    <rPh sb="8" eb="9">
      <t>カイ</t>
    </rPh>
    <rPh sb="10" eb="11">
      <t>ケン</t>
    </rPh>
    <rPh sb="11" eb="12">
      <t>オサム</t>
    </rPh>
    <rPh sb="12" eb="13">
      <t>カイ</t>
    </rPh>
    <rPh sb="17" eb="19">
      <t>ビョウイン</t>
    </rPh>
    <phoneticPr fontId="1"/>
  </si>
  <si>
    <t>近藤　幹</t>
    <rPh sb="0" eb="2">
      <t>コンドウ</t>
    </rPh>
    <rPh sb="3" eb="4">
      <t>ミキ</t>
    </rPh>
    <phoneticPr fontId="1"/>
  </si>
  <si>
    <t>神戸市立医療センター
西市民病院</t>
    <rPh sb="0" eb="2">
      <t>コウベ</t>
    </rPh>
    <rPh sb="2" eb="4">
      <t>シリツ</t>
    </rPh>
    <rPh sb="4" eb="6">
      <t>イリョウ</t>
    </rPh>
    <rPh sb="11" eb="12">
      <t>ニシ</t>
    </rPh>
    <rPh sb="12" eb="14">
      <t>シミン</t>
    </rPh>
    <rPh sb="14" eb="16">
      <t>ビョウイン</t>
    </rPh>
    <phoneticPr fontId="1"/>
  </si>
  <si>
    <t>濱﨑昌丈</t>
    <rPh sb="0" eb="2">
      <t>ハマサキ</t>
    </rPh>
    <rPh sb="2" eb="4">
      <t>マサタケ</t>
    </rPh>
    <phoneticPr fontId="1"/>
  </si>
  <si>
    <t>神戸市兵庫区和田宮通6丁目1番34号</t>
    <rPh sb="6" eb="10">
      <t>ワダミヤドオリ</t>
    </rPh>
    <rPh sb="17" eb="18">
      <t>ゴウ</t>
    </rPh>
    <phoneticPr fontId="1"/>
  </si>
  <si>
    <t>神戸市北区有野町有野1490番地</t>
    <rPh sb="0" eb="3">
      <t>コウベシ</t>
    </rPh>
    <rPh sb="3" eb="5">
      <t>キタク</t>
    </rPh>
    <rPh sb="5" eb="8">
      <t>アリノチョウ</t>
    </rPh>
    <rPh sb="8" eb="10">
      <t>アリノ</t>
    </rPh>
    <rPh sb="14" eb="16">
      <t>バンチ</t>
    </rPh>
    <phoneticPr fontId="1"/>
  </si>
  <si>
    <t>尼崎市立花町4丁目3番18号</t>
    <rPh sb="0" eb="3">
      <t>アマガサキシ</t>
    </rPh>
    <rPh sb="3" eb="6">
      <t>タチバナチョウ</t>
    </rPh>
    <rPh sb="7" eb="9">
      <t>チョウメ</t>
    </rPh>
    <rPh sb="13" eb="14">
      <t>ゴウ</t>
    </rPh>
    <phoneticPr fontId="1" alignment="distributed"/>
  </si>
  <si>
    <t>宝塚市御殿山1丁目3番2号</t>
    <rPh sb="0" eb="3">
      <t>タカラヅカシ</t>
    </rPh>
    <rPh sb="3" eb="6">
      <t>ゴテンヤマ</t>
    </rPh>
    <rPh sb="7" eb="9">
      <t>チョウメ</t>
    </rPh>
    <rPh sb="10" eb="11">
      <t>バン</t>
    </rPh>
    <rPh sb="12" eb="13">
      <t>ゴウ</t>
    </rPh>
    <phoneticPr fontId="1" alignment="distributed"/>
  </si>
  <si>
    <t>神戸市灘区鶴甲3丁目13番19号</t>
    <rPh sb="0" eb="14">
      <t>コウベシナダクツルカブトチョウメバン</t>
    </rPh>
    <rPh sb="15" eb="16">
      <t>ゴウ</t>
    </rPh>
    <phoneticPr fontId="1"/>
  </si>
  <si>
    <t>告示救急医療機関</t>
    <rPh sb="0" eb="2">
      <t>コクジ</t>
    </rPh>
    <rPh sb="2" eb="4">
      <t>キュウキュウ</t>
    </rPh>
    <rPh sb="4" eb="6">
      <t>イリョウ</t>
    </rPh>
    <rPh sb="6" eb="8">
      <t>キカン</t>
    </rPh>
    <phoneticPr fontId="1"/>
  </si>
  <si>
    <t>姫路市飾磨区三宅2丁目36番地</t>
    <rPh sb="0" eb="3">
      <t>ヒメジシ</t>
    </rPh>
    <rPh sb="3" eb="6">
      <t>シカマク</t>
    </rPh>
    <rPh sb="6" eb="8">
      <t>ミヤケ</t>
    </rPh>
    <rPh sb="9" eb="11">
      <t>チョウメ</t>
    </rPh>
    <rPh sb="13" eb="15">
      <t>バンチ</t>
    </rPh>
    <phoneticPr fontId="1"/>
  </si>
  <si>
    <t>香良病院</t>
    <rPh sb="0" eb="1">
      <t>カオ</t>
    </rPh>
    <rPh sb="1" eb="2">
      <t>ヨ</t>
    </rPh>
    <rPh sb="2" eb="4">
      <t>ビョウイン</t>
    </rPh>
    <phoneticPr fontId="1"/>
  </si>
  <si>
    <t>加古郡播磨町北野添2丁目1番15号</t>
    <rPh sb="0" eb="3">
      <t>カコグン</t>
    </rPh>
    <rPh sb="3" eb="6">
      <t>ハリマチョウ</t>
    </rPh>
    <rPh sb="6" eb="7">
      <t>キタ</t>
    </rPh>
    <rPh sb="7" eb="9">
      <t>ノゾエ</t>
    </rPh>
    <rPh sb="10" eb="12">
      <t>チョウメ</t>
    </rPh>
    <rPh sb="13" eb="14">
      <t>バン</t>
    </rPh>
    <rPh sb="16" eb="17">
      <t>ゴウ</t>
    </rPh>
    <phoneticPr fontId="1"/>
  </si>
  <si>
    <t xml:space="preserve">675-0158 </t>
  </si>
  <si>
    <t>医療法人社団
顕修会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シュウ</t>
    </rPh>
    <rPh sb="9" eb="10">
      <t>カイ</t>
    </rPh>
    <phoneticPr fontId="1"/>
  </si>
  <si>
    <t>神戸市北区鈴蘭台西町2丁目21番5号</t>
    <rPh sb="0" eb="3">
      <t>コウベシ</t>
    </rPh>
    <rPh sb="3" eb="5">
      <t>キタク</t>
    </rPh>
    <rPh sb="5" eb="8">
      <t>スズランダイ</t>
    </rPh>
    <rPh sb="8" eb="10">
      <t>ニシマチ</t>
    </rPh>
    <rPh sb="11" eb="13">
      <t>チョウメ</t>
    </rPh>
    <rPh sb="15" eb="16">
      <t>バン</t>
    </rPh>
    <rPh sb="17" eb="18">
      <t>ゴウ</t>
    </rPh>
    <phoneticPr fontId="1"/>
  </si>
  <si>
    <t>伊丹市西野1丁目300番1</t>
    <rPh sb="0" eb="3">
      <t>イタミシ</t>
    </rPh>
    <rPh sb="3" eb="5">
      <t>ニシノ</t>
    </rPh>
    <rPh sb="6" eb="8">
      <t>チョウメ</t>
    </rPh>
    <rPh sb="11" eb="12">
      <t>バン</t>
    </rPh>
    <phoneticPr fontId="1" alignment="distributed"/>
  </si>
  <si>
    <t>医療法人社団
星晶会</t>
    <rPh sb="0" eb="2">
      <t>イリョウ</t>
    </rPh>
    <rPh sb="2" eb="4">
      <t>ホウジン</t>
    </rPh>
    <rPh sb="4" eb="6">
      <t>シャダン</t>
    </rPh>
    <rPh sb="7" eb="8">
      <t>ホシ</t>
    </rPh>
    <rPh sb="8" eb="9">
      <t>アキラ</t>
    </rPh>
    <rPh sb="9" eb="10">
      <t>カイ</t>
    </rPh>
    <phoneticPr fontId="1"/>
  </si>
  <si>
    <t>公立八鹿病院</t>
    <rPh sb="0" eb="2">
      <t>コウリツ</t>
    </rPh>
    <rPh sb="2" eb="4">
      <t>ヨウカ</t>
    </rPh>
    <rPh sb="4" eb="5">
      <t>ビョウ</t>
    </rPh>
    <rPh sb="5" eb="6">
      <t>ビョウイン</t>
    </rPh>
    <phoneticPr fontId="1"/>
  </si>
  <si>
    <t>豊坂　昭弘</t>
    <rPh sb="0" eb="2">
      <t>トヨサカ</t>
    </rPh>
    <rPh sb="3" eb="5">
      <t>アキヒロ</t>
    </rPh>
    <phoneticPr fontId="1"/>
  </si>
  <si>
    <t>神戸市灘区備後町3丁目2番18号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5" eb="16">
      <t>ゴウ</t>
    </rPh>
    <phoneticPr fontId="1"/>
  </si>
  <si>
    <t>神戸市灘区土山町5番1号</t>
    <rPh sb="0" eb="3">
      <t>コウベシ</t>
    </rPh>
    <rPh sb="3" eb="5">
      <t>ナダク</t>
    </rPh>
    <rPh sb="5" eb="8">
      <t>ツチヤマチョウ</t>
    </rPh>
    <rPh sb="9" eb="10">
      <t>バン</t>
    </rPh>
    <rPh sb="11" eb="12">
      <t>ゴウ</t>
    </rPh>
    <phoneticPr fontId="1"/>
  </si>
  <si>
    <t>神戸市西区持子3丁目2番地の2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チ</t>
    </rPh>
    <phoneticPr fontId="1"/>
  </si>
  <si>
    <t>伊丹健康福祉事務所</t>
    <rPh sb="0" eb="2">
      <t>イタミ</t>
    </rPh>
    <rPh sb="2" eb="4">
      <t>ケンコウ</t>
    </rPh>
    <rPh sb="4" eb="6">
      <t>フクシ</t>
    </rPh>
    <rPh sb="6" eb="9">
      <t>ジムショ</t>
    </rPh>
    <phoneticPr fontId="1"/>
  </si>
  <si>
    <t>長尾　俊彦</t>
    <rPh sb="0" eb="2">
      <t>ナガオ</t>
    </rPh>
    <rPh sb="3" eb="5">
      <t>トシヒコ</t>
    </rPh>
    <phoneticPr fontId="1"/>
  </si>
  <si>
    <t>九十九記念病院</t>
    <rPh sb="0" eb="3">
      <t>ツクモ</t>
    </rPh>
    <rPh sb="3" eb="5">
      <t>キネン</t>
    </rPh>
    <rPh sb="5" eb="7">
      <t>ビョウイン</t>
    </rPh>
    <phoneticPr fontId="1"/>
  </si>
  <si>
    <t>病</t>
    <rPh sb="0" eb="1">
      <t>ヤマイ</t>
    </rPh>
    <phoneticPr fontId="1"/>
  </si>
  <si>
    <t>みやそう病院</t>
    <rPh sb="4" eb="6">
      <t>ビョウイン</t>
    </rPh>
    <phoneticPr fontId="1"/>
  </si>
  <si>
    <t>神戸赤十字病院</t>
    <rPh sb="0" eb="2">
      <t>コウベ</t>
    </rPh>
    <rPh sb="2" eb="5">
      <t>セキジュウジ</t>
    </rPh>
    <rPh sb="5" eb="7">
      <t>ビョウイン</t>
    </rPh>
    <phoneticPr fontId="1"/>
  </si>
  <si>
    <t>医療法人社団
明芳会</t>
    <rPh sb="0" eb="2">
      <t>イリョウ</t>
    </rPh>
    <rPh sb="2" eb="4">
      <t>ホウジン</t>
    </rPh>
    <rPh sb="4" eb="6">
      <t>シャダン</t>
    </rPh>
    <rPh sb="7" eb="9">
      <t>アキヨシ</t>
    </rPh>
    <rPh sb="9" eb="10">
      <t>カイ</t>
    </rPh>
    <phoneticPr fontId="1"/>
  </si>
  <si>
    <t>山田　倫世</t>
    <rPh sb="3" eb="5">
      <t>トモヨ</t>
    </rPh>
    <phoneticPr fontId="1"/>
  </si>
  <si>
    <t>井野　隆弘</t>
    <rPh sb="0" eb="2">
      <t>イノ</t>
    </rPh>
    <rPh sb="3" eb="5">
      <t>タカヒロ</t>
    </rPh>
    <phoneticPr fontId="1"/>
  </si>
  <si>
    <t>日高　康博</t>
  </si>
  <si>
    <t>田中　勝治</t>
    <rPh sb="0" eb="2">
      <t>タナカ</t>
    </rPh>
    <rPh sb="3" eb="5">
      <t>カツハル</t>
    </rPh>
    <phoneticPr fontId="1"/>
  </si>
  <si>
    <t xml:space="preserve">661-0976 </t>
  </si>
  <si>
    <t>代謝・内分泌内科</t>
    <rPh sb="0" eb="2">
      <t>タイシャ</t>
    </rPh>
    <rPh sb="3" eb="6">
      <t>ナイブンピツ</t>
    </rPh>
    <rPh sb="6" eb="8">
      <t>ナイカ</t>
    </rPh>
    <phoneticPr fontId="1"/>
  </si>
  <si>
    <t>神戸市須磨区須磨浦通2丁目1番41号</t>
    <rPh sb="0" eb="3">
      <t>コウベシ</t>
    </rPh>
    <rPh sb="3" eb="6">
      <t>スマク</t>
    </rPh>
    <rPh sb="6" eb="9">
      <t>スマウラ</t>
    </rPh>
    <rPh sb="9" eb="10">
      <t>トオリ</t>
    </rPh>
    <rPh sb="11" eb="13">
      <t>チョウメ</t>
    </rPh>
    <rPh sb="17" eb="18">
      <t>ゴウ</t>
    </rPh>
    <phoneticPr fontId="1"/>
  </si>
  <si>
    <t>兵庫医科大学病院</t>
    <rPh sb="0" eb="2">
      <t>ヒョウゴ</t>
    </rPh>
    <rPh sb="2" eb="4">
      <t>イカ</t>
    </rPh>
    <rPh sb="4" eb="6">
      <t>ダイガク</t>
    </rPh>
    <rPh sb="6" eb="8">
      <t>ビョウイン</t>
    </rPh>
    <phoneticPr fontId="1"/>
  </si>
  <si>
    <t>佐藤　友信</t>
    <rPh sb="0" eb="2">
      <t>サトウ</t>
    </rPh>
    <rPh sb="3" eb="5">
      <t>トモノブ</t>
    </rPh>
    <phoneticPr fontId="1"/>
  </si>
  <si>
    <t>姫路市青山3丁目33番1号</t>
    <rPh sb="0" eb="3">
      <t>ヒメジシ</t>
    </rPh>
    <rPh sb="3" eb="5">
      <t>アオヤマ</t>
    </rPh>
    <rPh sb="6" eb="8">
      <t>チョウメ</t>
    </rPh>
    <rPh sb="10" eb="11">
      <t>バン</t>
    </rPh>
    <rPh sb="12" eb="13">
      <t>ゴウ</t>
    </rPh>
    <phoneticPr fontId="1"/>
  </si>
  <si>
    <t>藤原　仁志</t>
    <rPh sb="0" eb="2">
      <t>フジワラ</t>
    </rPh>
    <rPh sb="3" eb="4">
      <t>ジン</t>
    </rPh>
    <rPh sb="4" eb="5">
      <t>シ</t>
    </rPh>
    <phoneticPr fontId="1"/>
  </si>
  <si>
    <t>医療法人
芳恵会</t>
    <rPh sb="0" eb="2">
      <t>イリョウ</t>
    </rPh>
    <rPh sb="2" eb="4">
      <t>ホウジン</t>
    </rPh>
    <rPh sb="5" eb="6">
      <t>ホウ</t>
    </rPh>
    <rPh sb="6" eb="7">
      <t>ケイ</t>
    </rPh>
    <rPh sb="7" eb="8">
      <t>カイ</t>
    </rPh>
    <phoneticPr fontId="1"/>
  </si>
  <si>
    <t>上田　耕蔵</t>
  </si>
  <si>
    <t>小児歯科</t>
    <rPh sb="0" eb="2">
      <t>ショウニ</t>
    </rPh>
    <rPh sb="2" eb="4">
      <t>シカ</t>
    </rPh>
    <phoneticPr fontId="1"/>
  </si>
  <si>
    <t>久野病院</t>
  </si>
  <si>
    <t>医療法人社団
尚仁会</t>
  </si>
  <si>
    <t xml:space="preserve">三木山陽病院          </t>
  </si>
  <si>
    <t>尼崎市東園田町4丁目23番地の1</t>
    <rPh sb="0" eb="3">
      <t>アマガサキシ</t>
    </rPh>
    <rPh sb="3" eb="7">
      <t>ヒガシソノダチョウ</t>
    </rPh>
    <rPh sb="8" eb="10">
      <t>チョウメ</t>
    </rPh>
    <rPh sb="13" eb="14">
      <t>チ</t>
    </rPh>
    <phoneticPr fontId="1" alignment="distributed"/>
  </si>
  <si>
    <t xml:space="preserve">洲本伊月病院          </t>
  </si>
  <si>
    <t>西宮市林田町8番24号</t>
    <rPh sb="0" eb="3">
      <t>ニシノミヤシ</t>
    </rPh>
    <rPh sb="3" eb="6">
      <t>ハヤシダチョウ</t>
    </rPh>
    <rPh sb="10" eb="11">
      <t>ゴウ</t>
    </rPh>
    <phoneticPr fontId="1" alignment="distributed"/>
  </si>
  <si>
    <t>神戸市中央区北長狭通5丁目7番17号</t>
    <rPh sb="0" eb="3">
      <t>ｺｳﾍﾞｼ</t>
    </rPh>
    <rPh sb="3" eb="6">
      <t>ﾁｭｳｵｳｸ</t>
    </rPh>
    <rPh sb="6" eb="7">
      <t>ｷﾀ</t>
    </rPh>
    <rPh sb="7" eb="9">
      <t>ﾅｶﾞｻ</t>
    </rPh>
    <rPh sb="9" eb="10">
      <t>ﾄﾞｵﾘ</t>
    </rPh>
    <rPh sb="11" eb="13">
      <t>ﾁｮｳﾒ</t>
    </rPh>
    <rPh sb="17" eb="18">
      <t>ｺﾞｳ</t>
    </rPh>
    <phoneticPr fontId="1" type="halfwidthKatakana"/>
  </si>
  <si>
    <t>淡路市久留麻１８６７番地</t>
    <rPh sb="0" eb="2">
      <t>アワジ</t>
    </rPh>
    <rPh sb="2" eb="3">
      <t>シ</t>
    </rPh>
    <rPh sb="3" eb="6">
      <t>クルマ</t>
    </rPh>
    <rPh sb="10" eb="12">
      <t>バンチ</t>
    </rPh>
    <phoneticPr fontId="1" alignment="distributed"/>
  </si>
  <si>
    <t>加古川市平岡町土山字川池423番地の2</t>
    <rPh sb="4" eb="9">
      <t>ヒラオカチョウツチヤマ</t>
    </rPh>
    <rPh sb="9" eb="10">
      <t>アザ</t>
    </rPh>
    <rPh sb="10" eb="12">
      <t>カワイケ</t>
    </rPh>
    <phoneticPr fontId="1"/>
  </si>
  <si>
    <t>整形外科</t>
    <rPh sb="0" eb="2">
      <t>セイケイ</t>
    </rPh>
    <rPh sb="2" eb="4">
      <t>ゲカ</t>
    </rPh>
    <phoneticPr fontId="1"/>
  </si>
  <si>
    <t>形成外科</t>
    <rPh sb="0" eb="2">
      <t>ケイセイ</t>
    </rPh>
    <rPh sb="2" eb="4">
      <t>ゲカ</t>
    </rPh>
    <phoneticPr fontId="1"/>
  </si>
  <si>
    <t>美方郡香美町村岡区村岡3036番地の1</t>
    <rPh sb="0" eb="3">
      <t>ミカタグン</t>
    </rPh>
    <rPh sb="3" eb="4">
      <t>カ</t>
    </rPh>
    <rPh sb="4" eb="5">
      <t>ビ</t>
    </rPh>
    <rPh sb="5" eb="6">
      <t>チョウ</t>
    </rPh>
    <rPh sb="6" eb="8">
      <t>ムラオカ</t>
    </rPh>
    <rPh sb="8" eb="9">
      <t>ク</t>
    </rPh>
    <rPh sb="9" eb="11">
      <t>ムラオカ</t>
    </rPh>
    <rPh sb="15" eb="17">
      <t>バンチ</t>
    </rPh>
    <phoneticPr fontId="1" alignment="distributed"/>
  </si>
  <si>
    <t>・備　考</t>
    <rPh sb="1" eb="2">
      <t>ビ</t>
    </rPh>
    <rPh sb="3" eb="4">
      <t>コウ</t>
    </rPh>
    <phoneticPr fontId="1"/>
  </si>
  <si>
    <t>中馬病院</t>
  </si>
  <si>
    <t>医療法人
岡田病院</t>
  </si>
  <si>
    <t>吉田ア－デント病院</t>
  </si>
  <si>
    <t>西宮市保健所</t>
    <rPh sb="0" eb="3">
      <t>ニシノミヤシ</t>
    </rPh>
    <rPh sb="3" eb="6">
      <t>ホケンショ</t>
    </rPh>
    <phoneticPr fontId="1"/>
  </si>
  <si>
    <t>放</t>
    <rPh sb="0" eb="1">
      <t>ホウ</t>
    </rPh>
    <phoneticPr fontId="1"/>
  </si>
  <si>
    <t>医療法人
松浦会</t>
  </si>
  <si>
    <t>神戸市兵庫区東山町3丁目3番1号</t>
    <rPh sb="6" eb="9">
      <t>ヒガシヤマチョウ</t>
    </rPh>
    <rPh sb="13" eb="14">
      <t>バン</t>
    </rPh>
    <rPh sb="15" eb="16">
      <t>ゴウ</t>
    </rPh>
    <phoneticPr fontId="1"/>
  </si>
  <si>
    <t>兵庫県立
加古川医療センター</t>
    <rPh sb="8" eb="10">
      <t>イリョウ</t>
    </rPh>
    <phoneticPr fontId="1"/>
  </si>
  <si>
    <t>西宮市保健所</t>
    <rPh sb="0" eb="2">
      <t>ニシノミヤ</t>
    </rPh>
    <rPh sb="2" eb="3">
      <t>シ</t>
    </rPh>
    <rPh sb="3" eb="6">
      <t>ホケンショ</t>
    </rPh>
    <phoneticPr fontId="1"/>
  </si>
  <si>
    <t>久野　英樹</t>
    <rPh sb="3" eb="5">
      <t>ヒデキ</t>
    </rPh>
    <phoneticPr fontId="1"/>
  </si>
  <si>
    <t xml:space="preserve">663-8203 </t>
  </si>
  <si>
    <t>医療法人社団　綱島会
厚生病院</t>
    <rPh sb="0" eb="2">
      <t>イリョウ</t>
    </rPh>
    <rPh sb="2" eb="4">
      <t>ホウジン</t>
    </rPh>
    <rPh sb="4" eb="6">
      <t>シャダン</t>
    </rPh>
    <rPh sb="7" eb="9">
      <t>ツナシマ</t>
    </rPh>
    <rPh sb="9" eb="10">
      <t>カイ</t>
    </rPh>
    <rPh sb="11" eb="13">
      <t>コウセイ</t>
    </rPh>
    <rPh sb="13" eb="15">
      <t>ビョウイン</t>
    </rPh>
    <phoneticPr fontId="1"/>
  </si>
  <si>
    <t>朝来市多々良木1514番地</t>
    <rPh sb="0" eb="2">
      <t>アサゴ</t>
    </rPh>
    <rPh sb="2" eb="3">
      <t>シ</t>
    </rPh>
    <rPh sb="3" eb="7">
      <t>タタラギ</t>
    </rPh>
    <rPh sb="11" eb="13">
      <t>バンチ</t>
    </rPh>
    <phoneticPr fontId="1" alignment="distributed"/>
  </si>
  <si>
    <t>佐用郡佐用町上三河141番地の4</t>
    <rPh sb="0" eb="3">
      <t>サヨウグン</t>
    </rPh>
    <rPh sb="3" eb="5">
      <t>サヨウ</t>
    </rPh>
    <rPh sb="5" eb="6">
      <t>チョウ</t>
    </rPh>
    <rPh sb="6" eb="7">
      <t>カミ</t>
    </rPh>
    <rPh sb="7" eb="9">
      <t>ミカワ</t>
    </rPh>
    <rPh sb="12" eb="14">
      <t>バンチ</t>
    </rPh>
    <phoneticPr fontId="1" alignment="distributed"/>
  </si>
  <si>
    <t>三田市西山2丁目22番10号</t>
    <rPh sb="0" eb="3">
      <t>サンダシ</t>
    </rPh>
    <rPh sb="3" eb="5">
      <t>ニシヤマ</t>
    </rPh>
    <rPh sb="13" eb="14">
      <t>ゴウ</t>
    </rPh>
    <phoneticPr fontId="1" alignment="distributed"/>
  </si>
  <si>
    <t>丸山病院</t>
  </si>
  <si>
    <t>高橋病院</t>
  </si>
  <si>
    <t>笹生病院</t>
    <rPh sb="0" eb="2">
      <t>ササオ</t>
    </rPh>
    <rPh sb="2" eb="4">
      <t>ビョウイン</t>
    </rPh>
    <phoneticPr fontId="1"/>
  </si>
  <si>
    <t>078-927-1514</t>
  </si>
  <si>
    <t>神戸市東灘区鴨子ヶ原1丁目5番16号</t>
    <rPh sb="0" eb="3">
      <t>コウベシ</t>
    </rPh>
    <rPh sb="3" eb="6">
      <t>ヒガシナダク</t>
    </rPh>
    <rPh sb="6" eb="7">
      <t>カモ</t>
    </rPh>
    <rPh sb="7" eb="8">
      <t>コ</t>
    </rPh>
    <rPh sb="9" eb="10">
      <t>ハラ</t>
    </rPh>
    <rPh sb="11" eb="13">
      <t>チョウメ</t>
    </rPh>
    <rPh sb="14" eb="15">
      <t>バン</t>
    </rPh>
    <rPh sb="17" eb="18">
      <t>ゴウ</t>
    </rPh>
    <phoneticPr fontId="1"/>
  </si>
  <si>
    <t>医療法人
千水会</t>
  </si>
  <si>
    <t>西武庫病院</t>
    <rPh sb="0" eb="1">
      <t>ニシ</t>
    </rPh>
    <rPh sb="1" eb="3">
      <t>ムコ</t>
    </rPh>
    <rPh sb="3" eb="5">
      <t>ビョウイン</t>
    </rPh>
    <phoneticPr fontId="1"/>
  </si>
  <si>
    <t>医療法人　公仁会
姫路中央病院</t>
    <rPh sb="0" eb="2">
      <t>イリョウ</t>
    </rPh>
    <rPh sb="2" eb="4">
      <t>ホウジン</t>
    </rPh>
    <rPh sb="5" eb="6">
      <t>コウ</t>
    </rPh>
    <rPh sb="6" eb="7">
      <t>ジン</t>
    </rPh>
    <rPh sb="7" eb="8">
      <t>カイ</t>
    </rPh>
    <rPh sb="9" eb="11">
      <t>ヒメジ</t>
    </rPh>
    <rPh sb="11" eb="13">
      <t>チュウオウ</t>
    </rPh>
    <rPh sb="13" eb="15">
      <t>ビョウイン</t>
    </rPh>
    <phoneticPr fontId="1"/>
  </si>
  <si>
    <t>腫瘍内科</t>
    <rPh sb="0" eb="2">
      <t>シュヨウ</t>
    </rPh>
    <rPh sb="2" eb="4">
      <t>ナイカ</t>
    </rPh>
    <phoneticPr fontId="1"/>
  </si>
  <si>
    <t>血液内科</t>
    <rPh sb="0" eb="2">
      <t>ケツエキ</t>
    </rPh>
    <rPh sb="2" eb="4">
      <t>ナイカ</t>
    </rPh>
    <phoneticPr fontId="1"/>
  </si>
  <si>
    <t>社会福祉法人
甲山福祉センタ－</t>
    <rPh sb="0" eb="2">
      <t>シャカイ</t>
    </rPh>
    <rPh sb="2" eb="4">
      <t>フクシ</t>
    </rPh>
    <rPh sb="4" eb="6">
      <t>ホウジン</t>
    </rPh>
    <rPh sb="7" eb="9">
      <t>カブトヤマ</t>
    </rPh>
    <rPh sb="9" eb="11">
      <t>フクシ</t>
    </rPh>
    <phoneticPr fontId="1"/>
  </si>
  <si>
    <t>循環器・脂質代謝内科</t>
    <rPh sb="0" eb="3">
      <t>ジュンカンキ</t>
    </rPh>
    <rPh sb="4" eb="6">
      <t>シシツ</t>
    </rPh>
    <rPh sb="6" eb="8">
      <t>タイシャ</t>
    </rPh>
    <rPh sb="8" eb="10">
      <t>ナイカ</t>
    </rPh>
    <phoneticPr fontId="1"/>
  </si>
  <si>
    <t>栄宏会小野病院</t>
    <rPh sb="0" eb="2">
      <t>サカヒロ</t>
    </rPh>
    <rPh sb="2" eb="3">
      <t>カイ</t>
    </rPh>
    <rPh sb="3" eb="5">
      <t>オノ</t>
    </rPh>
    <rPh sb="5" eb="7">
      <t>ビョウイン</t>
    </rPh>
    <phoneticPr fontId="1"/>
  </si>
  <si>
    <t>たつの市龍野町島田 667番地の1</t>
    <rPh sb="3" eb="4">
      <t>シ</t>
    </rPh>
    <rPh sb="4" eb="7">
      <t>タツノチョウ</t>
    </rPh>
    <rPh sb="7" eb="9">
      <t>シマダ</t>
    </rPh>
    <rPh sb="13" eb="15">
      <t>バンチ</t>
    </rPh>
    <phoneticPr fontId="1" alignment="distributed"/>
  </si>
  <si>
    <t>西宮市東鳴尾町１丁目7番26号</t>
    <rPh sb="0" eb="3">
      <t>ニシノミヤシ</t>
    </rPh>
    <rPh sb="3" eb="7">
      <t>ヒガシナルオチョウ</t>
    </rPh>
    <rPh sb="8" eb="10">
      <t>チョウメ</t>
    </rPh>
    <rPh sb="14" eb="15">
      <t>ゴウ</t>
    </rPh>
    <phoneticPr fontId="1" alignment="distributed"/>
  </si>
  <si>
    <t>医療法人
公仁会</t>
  </si>
  <si>
    <t>0799-53-1553</t>
  </si>
  <si>
    <t>兵　　庫　　県</t>
  </si>
  <si>
    <t>児思精</t>
    <rPh sb="0" eb="1">
      <t>ジ</t>
    </rPh>
    <rPh sb="1" eb="2">
      <t>オモウ</t>
    </rPh>
    <rPh sb="2" eb="3">
      <t>セイ</t>
    </rPh>
    <phoneticPr fontId="1"/>
  </si>
  <si>
    <t>加古川市平岡町新在家105番地</t>
    <rPh sb="4" eb="10">
      <t>ヒラオカチョウシンザイケ</t>
    </rPh>
    <rPh sb="13" eb="15">
      <t>バンチ</t>
    </rPh>
    <phoneticPr fontId="1"/>
  </si>
  <si>
    <t>川西市久代2丁目5番34号</t>
    <rPh sb="0" eb="3">
      <t>カワニシシ</t>
    </rPh>
    <rPh sb="3" eb="5">
      <t>クシロ</t>
    </rPh>
    <rPh sb="6" eb="8">
      <t>チョウメ</t>
    </rPh>
    <rPh sb="12" eb="13">
      <t>ゴウ</t>
    </rPh>
    <phoneticPr fontId="1" alignment="distributed"/>
  </si>
  <si>
    <t>神戸市北区山田町上谷上字古々谷12番地の3</t>
    <rPh sb="0" eb="3">
      <t>コウベシ</t>
    </rPh>
    <rPh sb="3" eb="5">
      <t>キタク</t>
    </rPh>
    <rPh sb="5" eb="8">
      <t>ヤマダチョウ</t>
    </rPh>
    <rPh sb="8" eb="11">
      <t>カミタニガミ</t>
    </rPh>
    <rPh sb="11" eb="12">
      <t>アザ</t>
    </rPh>
    <rPh sb="12" eb="13">
      <t>フル</t>
    </rPh>
    <rPh sb="14" eb="15">
      <t>タニ</t>
    </rPh>
    <rPh sb="17" eb="19">
      <t>バンチ</t>
    </rPh>
    <phoneticPr fontId="1"/>
  </si>
  <si>
    <t>アネックス湊川ホスピタル</t>
    <rPh sb="5" eb="7">
      <t>ミナトガワ</t>
    </rPh>
    <phoneticPr fontId="1"/>
  </si>
  <si>
    <t>一般財団法人
神戸マリナーズ厚生会
ポートアイランド病院</t>
    <rPh sb="0" eb="2">
      <t>イッパン</t>
    </rPh>
    <rPh sb="2" eb="6">
      <t>ザイダンホウジン</t>
    </rPh>
    <rPh sb="14" eb="17">
      <t>コウセイカイ</t>
    </rPh>
    <rPh sb="26" eb="28">
      <t>ビョウイン</t>
    </rPh>
    <phoneticPr fontId="1"/>
  </si>
  <si>
    <t>医療法人　純徳会
田中病院</t>
    <rPh sb="0" eb="2">
      <t>イリョウ</t>
    </rPh>
    <rPh sb="2" eb="4">
      <t>ホウジン</t>
    </rPh>
    <rPh sb="5" eb="6">
      <t>ジュン</t>
    </rPh>
    <rPh sb="6" eb="7">
      <t>トク</t>
    </rPh>
    <rPh sb="7" eb="8">
      <t>カイ</t>
    </rPh>
    <rPh sb="9" eb="11">
      <t>タナカ</t>
    </rPh>
    <rPh sb="11" eb="13">
      <t>ビョウイン</t>
    </rPh>
    <phoneticPr fontId="1"/>
  </si>
  <si>
    <t>医療法人社団
敬誠会</t>
    <rPh sb="0" eb="2">
      <t>イリョウ</t>
    </rPh>
    <rPh sb="2" eb="4">
      <t>ホウジン</t>
    </rPh>
    <rPh sb="4" eb="6">
      <t>シャダン</t>
    </rPh>
    <rPh sb="7" eb="8">
      <t>ケイ</t>
    </rPh>
    <rPh sb="8" eb="9">
      <t>マコト</t>
    </rPh>
    <rPh sb="9" eb="10">
      <t>カイ</t>
    </rPh>
    <phoneticPr fontId="1"/>
  </si>
  <si>
    <t>山村　誠</t>
    <rPh sb="0" eb="2">
      <t>ヤマムラ</t>
    </rPh>
    <rPh sb="3" eb="4">
      <t>マコト</t>
    </rPh>
    <phoneticPr fontId="1"/>
  </si>
  <si>
    <t>赤穂市浜市408番地</t>
    <rPh sb="0" eb="3">
      <t>アコウシ</t>
    </rPh>
    <rPh sb="3" eb="5">
      <t>ハマイチ</t>
    </rPh>
    <rPh sb="8" eb="10">
      <t>バンチ</t>
    </rPh>
    <phoneticPr fontId="1" alignment="distributed"/>
  </si>
  <si>
    <t xml:space="preserve">社会福祉法人
枚方療育園
医療福祉センターさくら　　 </t>
    <rPh sb="13" eb="15">
      <t>イリョウ</t>
    </rPh>
    <rPh sb="15" eb="17">
      <t>フクシ</t>
    </rPh>
    <phoneticPr fontId="1"/>
  </si>
  <si>
    <t>姫路市西今宿5丁目3番8号</t>
    <rPh sb="0" eb="3">
      <t>ヒメジシ</t>
    </rPh>
    <rPh sb="3" eb="6">
      <t>ニシイマジュク</t>
    </rPh>
    <rPh sb="7" eb="9">
      <t>チョウメ</t>
    </rPh>
    <rPh sb="10" eb="11">
      <t>バン</t>
    </rPh>
    <rPh sb="12" eb="13">
      <t>ゴウ</t>
    </rPh>
    <phoneticPr fontId="1"/>
  </si>
  <si>
    <t>記載事項の補足説明</t>
    <rPh sb="0" eb="2">
      <t>キサイ</t>
    </rPh>
    <rPh sb="2" eb="4">
      <t>ジコウ</t>
    </rPh>
    <rPh sb="5" eb="7">
      <t>ホソク</t>
    </rPh>
    <rPh sb="7" eb="9">
      <t>セツメイ</t>
    </rPh>
    <phoneticPr fontId="1"/>
  </si>
  <si>
    <t>医療法人　尚和会
宝塚第一病院</t>
    <rPh sb="9" eb="11">
      <t>タカラヅカ</t>
    </rPh>
    <phoneticPr fontId="1"/>
  </si>
  <si>
    <t>医療法人社団
直太会</t>
    <rPh sb="0" eb="2">
      <t>イリョウ</t>
    </rPh>
    <rPh sb="2" eb="4">
      <t>ホウジン</t>
    </rPh>
    <rPh sb="4" eb="6">
      <t>シャダン</t>
    </rPh>
    <rPh sb="7" eb="8">
      <t>ナオ</t>
    </rPh>
    <rPh sb="8" eb="9">
      <t>タ</t>
    </rPh>
    <rPh sb="9" eb="10">
      <t>カイ</t>
    </rPh>
    <phoneticPr fontId="1"/>
  </si>
  <si>
    <t>神戸市中央区上筒井通6丁目2番43号</t>
    <rPh sb="0" eb="3">
      <t>ｺｳﾍﾞｼ</t>
    </rPh>
    <rPh sb="3" eb="6">
      <t>ﾁｭｳｵｳｸ</t>
    </rPh>
    <rPh sb="6" eb="7">
      <t>ｶﾐ</t>
    </rPh>
    <rPh sb="7" eb="10">
      <t>ﾂﾂｲﾄﾞｵﾘ</t>
    </rPh>
    <rPh sb="11" eb="13">
      <t>ﾁｮｳﾒ</t>
    </rPh>
    <rPh sb="17" eb="18">
      <t>ｺﾞｳ</t>
    </rPh>
    <phoneticPr fontId="1" type="halfwidthKatakana"/>
  </si>
  <si>
    <t>神戸市東灘区甲南町5丁目6番7号</t>
    <rPh sb="0" eb="16">
      <t>コウベシヒガシナダクコウナンチョウチョウメバンゴウ</t>
    </rPh>
    <phoneticPr fontId="1"/>
  </si>
  <si>
    <t>医療法人社団
菫会</t>
    <rPh sb="0" eb="2">
      <t>イリョウ</t>
    </rPh>
    <rPh sb="2" eb="4">
      <t>ホウジン</t>
    </rPh>
    <rPh sb="4" eb="6">
      <t>シャダン</t>
    </rPh>
    <rPh sb="7" eb="8">
      <t>スミレ</t>
    </rPh>
    <rPh sb="8" eb="9">
      <t>カイ</t>
    </rPh>
    <phoneticPr fontId="1"/>
  </si>
  <si>
    <t>明石市二見町東二見549番地の1</t>
    <rPh sb="3" eb="9">
      <t>フタミチョウヒガシフタミ</t>
    </rPh>
    <rPh sb="12" eb="14">
      <t>バンチ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</si>
  <si>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</si>
  <si>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小児外科</t>
    <rPh sb="0" eb="2">
      <t>ショウニ</t>
    </rPh>
    <rPh sb="2" eb="4">
      <t>ゲカ</t>
    </rPh>
    <phoneticPr fontId="1"/>
  </si>
  <si>
    <t>078-936-1101</t>
  </si>
  <si>
    <t>たつの市揖保川町半田703番地の1</t>
    <rPh sb="3" eb="4">
      <t>シ</t>
    </rPh>
    <rPh sb="4" eb="8">
      <t>イボガワチョウ</t>
    </rPh>
    <rPh sb="8" eb="10">
      <t>ハンダ</t>
    </rPh>
    <rPh sb="13" eb="15">
      <t>バンチ</t>
    </rPh>
    <phoneticPr fontId="1" alignment="distributed"/>
  </si>
  <si>
    <t>伊丹市北野2丁目113番地3</t>
    <rPh sb="0" eb="3">
      <t>イタミシ</t>
    </rPh>
    <rPh sb="3" eb="5">
      <t>キタノ</t>
    </rPh>
    <rPh sb="6" eb="8">
      <t>チョウメ</t>
    </rPh>
    <rPh sb="11" eb="13">
      <t>バンチ</t>
    </rPh>
    <phoneticPr fontId="1" alignment="distributed"/>
  </si>
  <si>
    <t>リウマチ科</t>
    <rPh sb="4" eb="5">
      <t>カ</t>
    </rPh>
    <phoneticPr fontId="1"/>
  </si>
  <si>
    <t>循内</t>
    <rPh sb="0" eb="1">
      <t>メグル</t>
    </rPh>
    <rPh sb="1" eb="2">
      <t>ナイ</t>
    </rPh>
    <phoneticPr fontId="1"/>
  </si>
  <si>
    <t>神戸市兵庫区大開通9丁目2番6号</t>
    <rPh sb="6" eb="9">
      <t>ダイカイドオリ</t>
    </rPh>
    <rPh sb="15" eb="16">
      <t>ゴウ</t>
    </rPh>
    <phoneticPr fontId="1"/>
  </si>
  <si>
    <t>洲本市上加茂43番地</t>
    <rPh sb="0" eb="3">
      <t>スモトシ</t>
    </rPh>
    <rPh sb="3" eb="6">
      <t>カミカモ</t>
    </rPh>
    <rPh sb="8" eb="10">
      <t>バンチ</t>
    </rPh>
    <phoneticPr fontId="1" alignment="distributed"/>
  </si>
  <si>
    <t>洲本市桑間428番地</t>
    <rPh sb="0" eb="3">
      <t>スモトシ</t>
    </rPh>
    <rPh sb="3" eb="5">
      <t>クワマ</t>
    </rPh>
    <rPh sb="8" eb="10">
      <t>バンチ</t>
    </rPh>
    <phoneticPr fontId="1" alignment="distributed"/>
  </si>
  <si>
    <t>西宮市六湛寺町13番9号</t>
    <rPh sb="0" eb="3">
      <t>ニシノミヤシ</t>
    </rPh>
    <rPh sb="3" eb="7">
      <t>ロクタンジチョウ</t>
    </rPh>
    <rPh sb="11" eb="12">
      <t>ゴウ</t>
    </rPh>
    <phoneticPr fontId="1" alignment="distributed"/>
  </si>
  <si>
    <t>たつの市龍野町富永495番地の1</t>
    <rPh sb="3" eb="4">
      <t>シ</t>
    </rPh>
    <rPh sb="4" eb="7">
      <t>タツノチョウ</t>
    </rPh>
    <rPh sb="7" eb="9">
      <t>トミナガ</t>
    </rPh>
    <rPh sb="12" eb="14">
      <t>バンチ</t>
    </rPh>
    <phoneticPr fontId="1" alignment="distributed"/>
  </si>
  <si>
    <t>神戸市北区有野台8丁目4番地の1</t>
    <rPh sb="0" eb="3">
      <t>コウベシ</t>
    </rPh>
    <rPh sb="3" eb="5">
      <t>キタク</t>
    </rPh>
    <rPh sb="5" eb="8">
      <t>アリノダイ</t>
    </rPh>
    <rPh sb="9" eb="11">
      <t>チョウメ</t>
    </rPh>
    <rPh sb="13" eb="14">
      <t>チ</t>
    </rPh>
    <phoneticPr fontId="1"/>
  </si>
  <si>
    <t>川嶋　祥樹</t>
    <rPh sb="0" eb="2">
      <t>カワシマ</t>
    </rPh>
    <rPh sb="4" eb="5">
      <t>ジュ</t>
    </rPh>
    <phoneticPr fontId="1"/>
  </si>
  <si>
    <t>春日病院</t>
  </si>
  <si>
    <t>脳神経内科</t>
    <rPh sb="0" eb="3">
      <t>ノウシンケイ</t>
    </rPh>
    <rPh sb="3" eb="5">
      <t>ナイカ</t>
    </rPh>
    <phoneticPr fontId="1"/>
  </si>
  <si>
    <t>放射線診断科</t>
    <rPh sb="0" eb="3">
      <t>ホウシャセン</t>
    </rPh>
    <rPh sb="3" eb="5">
      <t>シンダン</t>
    </rPh>
    <rPh sb="5" eb="6">
      <t>カ</t>
    </rPh>
    <phoneticPr fontId="1"/>
  </si>
  <si>
    <t>放診</t>
    <rPh sb="0" eb="1">
      <t>ホウ</t>
    </rPh>
    <rPh sb="1" eb="2">
      <t>ミ</t>
    </rPh>
    <phoneticPr fontId="1"/>
  </si>
  <si>
    <t>姫路市本町68番地</t>
    <rPh sb="0" eb="3">
      <t>ヒメジシ</t>
    </rPh>
    <rPh sb="3" eb="5">
      <t>ホンマチ</t>
    </rPh>
    <rPh sb="7" eb="9">
      <t>バンチ</t>
    </rPh>
    <phoneticPr fontId="1"/>
  </si>
  <si>
    <t>医療法人
康雄会</t>
    <rPh sb="0" eb="2">
      <t>イリョウ</t>
    </rPh>
    <rPh sb="2" eb="4">
      <t>ホウジン</t>
    </rPh>
    <rPh sb="5" eb="7">
      <t>ヤスオ</t>
    </rPh>
    <rPh sb="7" eb="8">
      <t>カイ</t>
    </rPh>
    <phoneticPr fontId="1"/>
  </si>
  <si>
    <t>社会福祉法人
芳友</t>
    <rPh sb="0" eb="2">
      <t>シャカイ</t>
    </rPh>
    <rPh sb="2" eb="4">
      <t>フクシ</t>
    </rPh>
    <rPh sb="7" eb="9">
      <t>ホウユウ</t>
    </rPh>
    <phoneticPr fontId="1"/>
  </si>
  <si>
    <t>医療法人社団　薫楓会
緑駿病院</t>
    <rPh sb="0" eb="2">
      <t>イリョウ</t>
    </rPh>
    <rPh sb="2" eb="4">
      <t>ホウジン</t>
    </rPh>
    <rPh sb="4" eb="6">
      <t>シャダン</t>
    </rPh>
    <rPh sb="7" eb="8">
      <t>カオ</t>
    </rPh>
    <rPh sb="8" eb="9">
      <t>カエデ</t>
    </rPh>
    <rPh sb="9" eb="10">
      <t>カイ</t>
    </rPh>
    <rPh sb="11" eb="12">
      <t>リョク</t>
    </rPh>
    <rPh sb="12" eb="13">
      <t>シュン</t>
    </rPh>
    <rPh sb="13" eb="15">
      <t>ビョウイン</t>
    </rPh>
    <phoneticPr fontId="1"/>
  </si>
  <si>
    <t>佐藤　尚司</t>
    <rPh sb="0" eb="2">
      <t>サトウ</t>
    </rPh>
    <rPh sb="3" eb="4">
      <t>ナオ</t>
    </rPh>
    <rPh sb="4" eb="5">
      <t>ツカサ</t>
    </rPh>
    <phoneticPr fontId="1"/>
  </si>
  <si>
    <t>循環器外科</t>
    <rPh sb="0" eb="3">
      <t>ジュンカンキ</t>
    </rPh>
    <rPh sb="3" eb="5">
      <t>ゲカ</t>
    </rPh>
    <phoneticPr fontId="1"/>
  </si>
  <si>
    <t xml:space="preserve">独立行政法人
国立病院機構
兵庫中央病院　　　 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phoneticPr fontId="1" alignment="distributed"/>
  </si>
  <si>
    <t>呼</t>
    <rPh sb="0" eb="1">
      <t>コ</t>
    </rPh>
    <phoneticPr fontId="1"/>
  </si>
  <si>
    <t>腫瘍外科</t>
    <rPh sb="0" eb="2">
      <t>シュヨウ</t>
    </rPh>
    <rPh sb="2" eb="3">
      <t>ソト</t>
    </rPh>
    <rPh sb="3" eb="4">
      <t>カ</t>
    </rPh>
    <phoneticPr fontId="1"/>
  </si>
  <si>
    <t>尼崎市東難波町5丁目19番16号</t>
    <rPh sb="0" eb="3">
      <t>アマガサキシ</t>
    </rPh>
    <rPh sb="3" eb="4">
      <t>ヒガシ</t>
    </rPh>
    <rPh sb="4" eb="7">
      <t>ナンバチョウ</t>
    </rPh>
    <rPh sb="8" eb="10">
      <t>チョウメ</t>
    </rPh>
    <rPh sb="15" eb="16">
      <t>ゴウ</t>
    </rPh>
    <phoneticPr fontId="1" alignment="distributed"/>
  </si>
  <si>
    <t>山本　英雄</t>
    <rPh sb="0" eb="2">
      <t>ヤマモト</t>
    </rPh>
    <rPh sb="3" eb="4">
      <t>エイ</t>
    </rPh>
    <rPh sb="4" eb="5">
      <t>オ</t>
    </rPh>
    <phoneticPr fontId="1"/>
  </si>
  <si>
    <t>糖尿病・代謝内科</t>
    <rPh sb="0" eb="3">
      <t>トウニョウビョウ</t>
    </rPh>
    <rPh sb="4" eb="6">
      <t>タイシャ</t>
    </rPh>
    <rPh sb="6" eb="7">
      <t>ナイ</t>
    </rPh>
    <rPh sb="7" eb="8">
      <t>カ</t>
    </rPh>
    <phoneticPr fontId="1"/>
  </si>
  <si>
    <t>半田　佳彦</t>
    <rPh sb="3" eb="4">
      <t>ヨ</t>
    </rPh>
    <rPh sb="4" eb="5">
      <t>ヒコ</t>
    </rPh>
    <phoneticPr fontId="1"/>
  </si>
  <si>
    <t>医療法人社団
豊明会</t>
    <rPh sb="0" eb="2">
      <t>イリョウ</t>
    </rPh>
    <rPh sb="2" eb="4">
      <t>ホウジン</t>
    </rPh>
    <rPh sb="4" eb="6">
      <t>シャダン</t>
    </rPh>
    <rPh sb="7" eb="8">
      <t>トヨ</t>
    </rPh>
    <rPh sb="8" eb="9">
      <t>メイ</t>
    </rPh>
    <rPh sb="9" eb="10">
      <t>カイ</t>
    </rPh>
    <phoneticPr fontId="1"/>
  </si>
  <si>
    <t>神戸市北区藤原台中町5丁目1番1号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6" eb="17">
      <t>ゴウ</t>
    </rPh>
    <phoneticPr fontId="1"/>
  </si>
  <si>
    <t>公益財団法人　復光会
垂水病院</t>
    <rPh sb="0" eb="2">
      <t>コウエキ</t>
    </rPh>
    <phoneticPr fontId="1"/>
  </si>
  <si>
    <t>新長田眼科病院</t>
    <rPh sb="0" eb="3">
      <t>シンナガタ</t>
    </rPh>
    <rPh sb="3" eb="5">
      <t>ガンカ</t>
    </rPh>
    <rPh sb="5" eb="7">
      <t>ビョウイン</t>
    </rPh>
    <phoneticPr fontId="1"/>
  </si>
  <si>
    <t>神戸市長田区腕塚町4丁目1番13号</t>
    <rPh sb="0" eb="3">
      <t>コウベシ</t>
    </rPh>
    <rPh sb="3" eb="6">
      <t>ナガタク</t>
    </rPh>
    <rPh sb="6" eb="7">
      <t>ウデ</t>
    </rPh>
    <rPh sb="7" eb="8">
      <t>ツカ</t>
    </rPh>
    <rPh sb="8" eb="9">
      <t>マチ</t>
    </rPh>
    <rPh sb="10" eb="12">
      <t>チョウメ</t>
    </rPh>
    <rPh sb="13" eb="14">
      <t>バン</t>
    </rPh>
    <rPh sb="16" eb="17">
      <t>ゴウ</t>
    </rPh>
    <phoneticPr fontId="1"/>
  </si>
  <si>
    <t>078-631-7711</t>
  </si>
  <si>
    <t>医療法人社団
新長田眼科病院</t>
    <rPh sb="0" eb="2">
      <t>イリョウ</t>
    </rPh>
    <rPh sb="2" eb="4">
      <t>ホウジン</t>
    </rPh>
    <rPh sb="4" eb="6">
      <t>シャダン</t>
    </rPh>
    <rPh sb="7" eb="8">
      <t>シン</t>
    </rPh>
    <rPh sb="8" eb="10">
      <t>オサダ</t>
    </rPh>
    <rPh sb="10" eb="12">
      <t>ガンカ</t>
    </rPh>
    <rPh sb="12" eb="14">
      <t>ビョウイン</t>
    </rPh>
    <phoneticPr fontId="1"/>
  </si>
  <si>
    <t>医療法人敬愛会
西宮敬愛会病院</t>
    <rPh sb="0" eb="4">
      <t>イリョウホウジン</t>
    </rPh>
    <rPh sb="4" eb="6">
      <t>ケイアイ</t>
    </rPh>
    <rPh sb="6" eb="7">
      <t>カイ</t>
    </rPh>
    <rPh sb="8" eb="10">
      <t>ニシノミヤ</t>
    </rPh>
    <rPh sb="10" eb="12">
      <t>ケイアイ</t>
    </rPh>
    <rPh sb="12" eb="13">
      <t>カイ</t>
    </rPh>
    <rPh sb="13" eb="15">
      <t>ビョウイン</t>
    </rPh>
    <phoneticPr fontId="1"/>
  </si>
  <si>
    <t>医療法人敬愛会</t>
    <rPh sb="0" eb="4">
      <t>イリョウホウジン</t>
    </rPh>
    <rPh sb="4" eb="6">
      <t>ケイアイ</t>
    </rPh>
    <rPh sb="6" eb="7">
      <t>カイ</t>
    </rPh>
    <phoneticPr fontId="1"/>
  </si>
  <si>
    <t>雄岡病院</t>
  </si>
  <si>
    <t>足立病院</t>
  </si>
  <si>
    <t>偕生病院</t>
  </si>
  <si>
    <t>関西青少年
サナトリュ－ム</t>
  </si>
  <si>
    <t>医療法人
敬愛会</t>
    <rPh sb="0" eb="2">
      <t>イリョウ</t>
    </rPh>
    <rPh sb="2" eb="4">
      <t>ホウジン</t>
    </rPh>
    <rPh sb="5" eb="7">
      <t>ケイアイ</t>
    </rPh>
    <rPh sb="7" eb="8">
      <t>カイ</t>
    </rPh>
    <phoneticPr fontId="1"/>
  </si>
  <si>
    <t>神戸市北区長尾町上津4663番地の3</t>
    <rPh sb="0" eb="3">
      <t>コウベシ</t>
    </rPh>
    <rPh sb="3" eb="5">
      <t>キタク</t>
    </rPh>
    <rPh sb="5" eb="8">
      <t>ナガオチョウ</t>
    </rPh>
    <rPh sb="8" eb="10">
      <t>コウズ</t>
    </rPh>
    <rPh sb="14" eb="16">
      <t>バンチ</t>
    </rPh>
    <phoneticPr fontId="1"/>
  </si>
  <si>
    <t xml:space="preserve">山田病院          </t>
  </si>
  <si>
    <t>医療法人
喜望会</t>
    <rPh sb="0" eb="2">
      <t>イリョウ</t>
    </rPh>
    <rPh sb="2" eb="4">
      <t>ホウジン</t>
    </rPh>
    <rPh sb="5" eb="6">
      <t>キ</t>
    </rPh>
    <rPh sb="6" eb="7">
      <t>ノゾミ</t>
    </rPh>
    <rPh sb="7" eb="8">
      <t>カイ</t>
    </rPh>
    <phoneticPr fontId="1"/>
  </si>
  <si>
    <t>脊椎・脊髄外科</t>
    <rPh sb="0" eb="2">
      <t>セキツイ</t>
    </rPh>
    <rPh sb="3" eb="5">
      <t>セキズイ</t>
    </rPh>
    <rPh sb="5" eb="7">
      <t>ゲカ</t>
    </rPh>
    <phoneticPr fontId="1"/>
  </si>
  <si>
    <t>脊椎髄外</t>
    <rPh sb="0" eb="2">
      <t>セキツイ</t>
    </rPh>
    <rPh sb="2" eb="3">
      <t>ズイ</t>
    </rPh>
    <rPh sb="3" eb="4">
      <t>ガイ</t>
    </rPh>
    <phoneticPr fontId="1"/>
  </si>
  <si>
    <t>医療法人社団
康人会</t>
  </si>
  <si>
    <t>原泌尿器科病院</t>
  </si>
  <si>
    <t>医療法人
中馬医療財団</t>
    <rPh sb="0" eb="2">
      <t>イリョウ</t>
    </rPh>
    <rPh sb="2" eb="4">
      <t>ホウジン</t>
    </rPh>
    <rPh sb="5" eb="6">
      <t>ナカ</t>
    </rPh>
    <rPh sb="6" eb="7">
      <t>ウマ</t>
    </rPh>
    <rPh sb="7" eb="9">
      <t>イリョウ</t>
    </rPh>
    <rPh sb="9" eb="11">
      <t>ザイダン</t>
    </rPh>
    <phoneticPr fontId="1"/>
  </si>
  <si>
    <t>明石市大久保町江井島1661番地1</t>
    <rPh sb="3" eb="10">
      <t>オオクボチョウエイガシマ</t>
    </rPh>
    <rPh sb="14" eb="16">
      <t>バンチ</t>
    </rPh>
    <phoneticPr fontId="1"/>
  </si>
  <si>
    <t>医療法人社団　菫会
名谷病院</t>
    <rPh sb="4" eb="6">
      <t>シャダン</t>
    </rPh>
    <rPh sb="7" eb="8">
      <t>スミレ</t>
    </rPh>
    <rPh sb="8" eb="9">
      <t>カイ</t>
    </rPh>
    <rPh sb="10" eb="12">
      <t>ミョウダニ</t>
    </rPh>
    <phoneticPr fontId="1"/>
  </si>
  <si>
    <t>医療法人社団
普門会</t>
    <rPh sb="0" eb="2">
      <t>イリョウ</t>
    </rPh>
    <rPh sb="2" eb="4">
      <t>ホウジン</t>
    </rPh>
    <rPh sb="4" eb="6">
      <t>シャダン</t>
    </rPh>
    <rPh sb="7" eb="9">
      <t>フモン</t>
    </rPh>
    <rPh sb="9" eb="10">
      <t>カイ</t>
    </rPh>
    <phoneticPr fontId="1"/>
  </si>
  <si>
    <t>医療法人社団
薫英の会</t>
    <rPh sb="0" eb="2">
      <t>イリョウ</t>
    </rPh>
    <rPh sb="2" eb="4">
      <t>ホウジン</t>
    </rPh>
    <rPh sb="4" eb="6">
      <t>シャダン</t>
    </rPh>
    <rPh sb="7" eb="8">
      <t>カオル</t>
    </rPh>
    <rPh sb="8" eb="9">
      <t>エイ</t>
    </rPh>
    <rPh sb="10" eb="11">
      <t>カイ</t>
    </rPh>
    <phoneticPr fontId="1"/>
  </si>
  <si>
    <t>感染症内科</t>
    <rPh sb="0" eb="3">
      <t>カンセンショウ</t>
    </rPh>
    <rPh sb="3" eb="5">
      <t>ナイカ</t>
    </rPh>
    <phoneticPr fontId="1"/>
  </si>
  <si>
    <t>感内</t>
    <rPh sb="0" eb="1">
      <t>カン</t>
    </rPh>
    <rPh sb="1" eb="2">
      <t>ナイ</t>
    </rPh>
    <phoneticPr fontId="1"/>
  </si>
  <si>
    <t xml:space="preserve">医療法人　山西会
三田西病院　　　 </t>
    <rPh sb="9" eb="11">
      <t>サンダ</t>
    </rPh>
    <rPh sb="11" eb="12">
      <t>ニシ</t>
    </rPh>
    <phoneticPr fontId="1"/>
  </si>
  <si>
    <t>加西市北条町横尾１丁目13番地</t>
    <rPh sb="0" eb="3">
      <t>カサイシ</t>
    </rPh>
    <rPh sb="3" eb="6">
      <t>ホウジョウチョウ</t>
    </rPh>
    <rPh sb="6" eb="8">
      <t>ヨコオ</t>
    </rPh>
    <rPh sb="13" eb="15">
      <t>バンチ</t>
    </rPh>
    <phoneticPr fontId="1" alignment="distributed"/>
  </si>
  <si>
    <t>たつの市新宮町光都1丁目2番1号</t>
    <rPh sb="3" eb="4">
      <t>シ</t>
    </rPh>
    <rPh sb="4" eb="7">
      <t>シングウチョウ</t>
    </rPh>
    <rPh sb="7" eb="8">
      <t>コウ</t>
    </rPh>
    <rPh sb="8" eb="9">
      <t>ト</t>
    </rPh>
    <rPh sb="10" eb="12">
      <t>チョウメ</t>
    </rPh>
    <rPh sb="13" eb="14">
      <t>バン</t>
    </rPh>
    <rPh sb="15" eb="16">
      <t>ゴウ</t>
    </rPh>
    <phoneticPr fontId="1" alignment="distributed"/>
  </si>
  <si>
    <t>淡路市夢舞台１番１</t>
    <rPh sb="0" eb="2">
      <t>アワジ</t>
    </rPh>
    <rPh sb="2" eb="3">
      <t>シ</t>
    </rPh>
    <rPh sb="3" eb="6">
      <t>ユメブタイ</t>
    </rPh>
    <rPh sb="7" eb="8">
      <t>バン</t>
    </rPh>
    <phoneticPr fontId="1" alignment="distributed"/>
  </si>
  <si>
    <t>合志　明彦</t>
    <rPh sb="0" eb="2">
      <t>ゴウシ</t>
    </rPh>
    <rPh sb="3" eb="5">
      <t>アキヒコ</t>
    </rPh>
    <phoneticPr fontId="1"/>
  </si>
  <si>
    <t>公立八鹿
病院組合</t>
    <rPh sb="0" eb="2">
      <t>コウリツ</t>
    </rPh>
    <rPh sb="2" eb="4">
      <t>ヨウカ</t>
    </rPh>
    <rPh sb="5" eb="7">
      <t>ビョウイン</t>
    </rPh>
    <rPh sb="7" eb="9">
      <t>クミアイ</t>
    </rPh>
    <phoneticPr fontId="1"/>
  </si>
  <si>
    <t>但馬病院</t>
    <rPh sb="0" eb="2">
      <t>タジマ</t>
    </rPh>
    <rPh sb="2" eb="4">
      <t>ビョウイン</t>
    </rPh>
    <phoneticPr fontId="1"/>
  </si>
  <si>
    <t>阪本　重之</t>
    <rPh sb="0" eb="2">
      <t>サカモト</t>
    </rPh>
    <rPh sb="3" eb="5">
      <t>シゲユキ</t>
    </rPh>
    <phoneticPr fontId="1"/>
  </si>
  <si>
    <t>姫路市飾西412番地1</t>
    <rPh sb="0" eb="3">
      <t>ヒメジシ</t>
    </rPh>
    <rPh sb="3" eb="4">
      <t>シキ</t>
    </rPh>
    <rPh sb="4" eb="5">
      <t>サイ</t>
    </rPh>
    <rPh sb="8" eb="10">
      <t>バンチ</t>
    </rPh>
    <phoneticPr fontId="1"/>
  </si>
  <si>
    <t>神戸市兵庫区西多聞通１丁目1番21号</t>
    <rPh sb="6" eb="10">
      <t>ニシタモンドオリ</t>
    </rPh>
    <rPh sb="17" eb="18">
      <t>ゴウ</t>
    </rPh>
    <phoneticPr fontId="1"/>
  </si>
  <si>
    <t>尼崎市昭和通4丁目114番地</t>
    <rPh sb="0" eb="3">
      <t>アマガサキシ</t>
    </rPh>
    <rPh sb="3" eb="5">
      <t>ショウワ</t>
    </rPh>
    <rPh sb="5" eb="6">
      <t>トオリ</t>
    </rPh>
    <rPh sb="7" eb="9">
      <t>チョウメ</t>
    </rPh>
    <rPh sb="12" eb="14">
      <t>バンチ</t>
    </rPh>
    <phoneticPr fontId="1" alignment="distributed"/>
  </si>
  <si>
    <t>伊丹市北野6丁目38番地</t>
    <rPh sb="0" eb="3">
      <t>イタミシ</t>
    </rPh>
    <rPh sb="3" eb="5">
      <t>キタノ</t>
    </rPh>
    <rPh sb="6" eb="8">
      <t>チョウメ</t>
    </rPh>
    <rPh sb="10" eb="12">
      <t>バンチ</t>
    </rPh>
    <phoneticPr fontId="1" alignment="distributed"/>
  </si>
  <si>
    <t>特機</t>
    <rPh sb="0" eb="1">
      <t>トク</t>
    </rPh>
    <rPh sb="1" eb="2">
      <t>キ</t>
    </rPh>
    <phoneticPr fontId="1"/>
  </si>
  <si>
    <t>医療法人社団
みどりの会
酒井病院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サカイ</t>
    </rPh>
    <rPh sb="15" eb="17">
      <t>ビョウイン</t>
    </rPh>
    <phoneticPr fontId="1"/>
  </si>
  <si>
    <t>宝塚市鶴の荘22番2号</t>
    <rPh sb="0" eb="3">
      <t>タカラヅカシ</t>
    </rPh>
    <rPh sb="3" eb="4">
      <t>ツル</t>
    </rPh>
    <rPh sb="5" eb="6">
      <t>ソウ</t>
    </rPh>
    <rPh sb="8" eb="9">
      <t>バン</t>
    </rPh>
    <rPh sb="10" eb="11">
      <t>ゴウ</t>
    </rPh>
    <phoneticPr fontId="1" alignment="distributed"/>
  </si>
  <si>
    <t>医療法人
明倫会</t>
    <rPh sb="0" eb="2">
      <t>イリョウ</t>
    </rPh>
    <rPh sb="2" eb="4">
      <t>ホウジン</t>
    </rPh>
    <rPh sb="5" eb="7">
      <t>メイリン</t>
    </rPh>
    <rPh sb="7" eb="8">
      <t>カイ</t>
    </rPh>
    <phoneticPr fontId="1"/>
  </si>
  <si>
    <t>医療法人社団
大有会</t>
  </si>
  <si>
    <t>医療法人　山伍会
播磨大塩病院</t>
    <rPh sb="0" eb="2">
      <t>イリョウ</t>
    </rPh>
    <rPh sb="2" eb="4">
      <t>ホウジン</t>
    </rPh>
    <rPh sb="5" eb="6">
      <t>ヤマ</t>
    </rPh>
    <rPh sb="6" eb="7">
      <t>ゴ</t>
    </rPh>
    <rPh sb="7" eb="8">
      <t>カイ</t>
    </rPh>
    <rPh sb="9" eb="11">
      <t>ハリマ</t>
    </rPh>
    <rPh sb="11" eb="13">
      <t>オオシオ</t>
    </rPh>
    <rPh sb="13" eb="15">
      <t>ビョウイン</t>
    </rPh>
    <phoneticPr fontId="1"/>
  </si>
  <si>
    <t>胃外</t>
    <rPh sb="0" eb="1">
      <t>イ</t>
    </rPh>
    <rPh sb="1" eb="2">
      <t>ソト</t>
    </rPh>
    <phoneticPr fontId="1"/>
  </si>
  <si>
    <t>消化器内科</t>
    <rPh sb="0" eb="3">
      <t>ショウカキ</t>
    </rPh>
    <rPh sb="3" eb="4">
      <t>ナイ</t>
    </rPh>
    <rPh sb="4" eb="5">
      <t>カ</t>
    </rPh>
    <phoneticPr fontId="1"/>
  </si>
  <si>
    <t>消内</t>
    <rPh sb="0" eb="1">
      <t>ケ</t>
    </rPh>
    <rPh sb="1" eb="2">
      <t>ナイ</t>
    </rPh>
    <phoneticPr fontId="1"/>
  </si>
  <si>
    <t>糖内</t>
    <rPh sb="0" eb="1">
      <t>トウ</t>
    </rPh>
    <rPh sb="1" eb="2">
      <t>ナイ</t>
    </rPh>
    <phoneticPr fontId="1"/>
  </si>
  <si>
    <t>神戸市灘区大内通6丁目1番3号</t>
    <rPh sb="0" eb="10">
      <t>コウベシナダクオオウチドオリチョウメ</t>
    </rPh>
    <rPh sb="12" eb="13">
      <t>バン</t>
    </rPh>
    <rPh sb="14" eb="15">
      <t>ゴウ</t>
    </rPh>
    <phoneticPr fontId="1"/>
  </si>
  <si>
    <t>医療法人財団
神戸海星病院</t>
    <rPh sb="0" eb="2">
      <t>イリョウ</t>
    </rPh>
    <rPh sb="2" eb="4">
      <t>ホウジン</t>
    </rPh>
    <rPh sb="4" eb="6">
      <t>ザイダン</t>
    </rPh>
    <rPh sb="7" eb="9">
      <t>コウベ</t>
    </rPh>
    <rPh sb="9" eb="11">
      <t>カイセイ</t>
    </rPh>
    <rPh sb="11" eb="13">
      <t>ビョウイン</t>
    </rPh>
    <phoneticPr fontId="1"/>
  </si>
  <si>
    <t>078-942-1021</t>
  </si>
  <si>
    <t>078-922-8800</t>
  </si>
  <si>
    <t xml:space="preserve">相生市民病院          </t>
  </si>
  <si>
    <t>相　　生　　市</t>
  </si>
  <si>
    <t>神戸市垂水区舞子台7丁目2番1号</t>
    <rPh sb="0" eb="3">
      <t>コウベシ</t>
    </rPh>
    <rPh sb="3" eb="6">
      <t>タルミク</t>
    </rPh>
    <rPh sb="6" eb="9">
      <t>マイコダイ</t>
    </rPh>
    <rPh sb="10" eb="12">
      <t>チョウメ</t>
    </rPh>
    <rPh sb="15" eb="16">
      <t>ゴウ</t>
    </rPh>
    <phoneticPr fontId="1"/>
  </si>
  <si>
    <t>医療法人財団
樹徳会</t>
    <rPh sb="0" eb="2">
      <t>イリョウ</t>
    </rPh>
    <rPh sb="2" eb="4">
      <t>ホウジン</t>
    </rPh>
    <rPh sb="4" eb="6">
      <t>ザイダン</t>
    </rPh>
    <rPh sb="7" eb="8">
      <t>タツキ</t>
    </rPh>
    <rPh sb="8" eb="9">
      <t>トク</t>
    </rPh>
    <rPh sb="9" eb="10">
      <t>カイ</t>
    </rPh>
    <phoneticPr fontId="1"/>
  </si>
  <si>
    <t>三木市大塚１丁目5番89号</t>
    <rPh sb="0" eb="3">
      <t>ミキシ</t>
    </rPh>
    <rPh sb="3" eb="5">
      <t>オオツカ</t>
    </rPh>
    <rPh sb="9" eb="10">
      <t>バン</t>
    </rPh>
    <rPh sb="12" eb="13">
      <t>ゴウ</t>
    </rPh>
    <phoneticPr fontId="1" alignment="distributed"/>
  </si>
  <si>
    <t>郵便番号</t>
  </si>
  <si>
    <t>所在地</t>
  </si>
  <si>
    <t>呼吸器外科</t>
    <rPh sb="0" eb="3">
      <t>コキュウキ</t>
    </rPh>
    <rPh sb="3" eb="5">
      <t>ゲカ</t>
    </rPh>
    <phoneticPr fontId="1"/>
  </si>
  <si>
    <t>宝塚市小浜4丁目5番1号</t>
    <rPh sb="0" eb="3">
      <t>タカラヅカシ</t>
    </rPh>
    <rPh sb="3" eb="5">
      <t>コハマ</t>
    </rPh>
    <rPh sb="6" eb="8">
      <t>チョウメ</t>
    </rPh>
    <rPh sb="11" eb="12">
      <t>ゴウ</t>
    </rPh>
    <phoneticPr fontId="1" alignment="distributed"/>
  </si>
  <si>
    <t>布谷　佳久</t>
    <rPh sb="0" eb="2">
      <t>ヌノヤ</t>
    </rPh>
    <rPh sb="3" eb="5">
      <t>ヨシヒサ</t>
    </rPh>
    <phoneticPr fontId="1"/>
  </si>
  <si>
    <t>米田　雅洋</t>
    <rPh sb="0" eb="2">
      <t>ヨネダ</t>
    </rPh>
    <rPh sb="3" eb="5">
      <t>マサヒロ</t>
    </rPh>
    <phoneticPr fontId="1"/>
  </si>
  <si>
    <t>芦屋セントマリア病院</t>
    <rPh sb="0" eb="2">
      <t>アシヤ</t>
    </rPh>
    <rPh sb="8" eb="10">
      <t>ビョウイン</t>
    </rPh>
    <phoneticPr fontId="1"/>
  </si>
  <si>
    <t>医療法人社団
和敬会</t>
    <rPh sb="0" eb="2">
      <t>イリョウ</t>
    </rPh>
    <rPh sb="2" eb="4">
      <t>ホウジン</t>
    </rPh>
    <rPh sb="4" eb="6">
      <t>シャダン</t>
    </rPh>
    <rPh sb="7" eb="8">
      <t>ワ</t>
    </rPh>
    <rPh sb="8" eb="9">
      <t>ケイ</t>
    </rPh>
    <rPh sb="9" eb="10">
      <t>カイ</t>
    </rPh>
    <phoneticPr fontId="1"/>
  </si>
  <si>
    <t>医療法人社団
アガペ会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</si>
  <si>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國富胃腸病院</t>
    <rPh sb="0" eb="2">
      <t>クニトミ</t>
    </rPh>
    <rPh sb="2" eb="4">
      <t>イチョウ</t>
    </rPh>
    <rPh sb="4" eb="6">
      <t>ビョウイン</t>
    </rPh>
    <phoneticPr fontId="1"/>
  </si>
  <si>
    <t>医療法人
内海慈仁会</t>
    <rPh sb="0" eb="2">
      <t>イリョウ</t>
    </rPh>
    <rPh sb="2" eb="4">
      <t>ホウジン</t>
    </rPh>
    <rPh sb="5" eb="7">
      <t>ウツミ</t>
    </rPh>
    <rPh sb="7" eb="8">
      <t>ジ</t>
    </rPh>
    <rPh sb="8" eb="9">
      <t>ジン</t>
    </rPh>
    <rPh sb="9" eb="10">
      <t>カイ</t>
    </rPh>
    <phoneticPr fontId="1"/>
  </si>
  <si>
    <t>・輪　番</t>
    <rPh sb="1" eb="2">
      <t>ワ</t>
    </rPh>
    <rPh sb="3" eb="4">
      <t>バン</t>
    </rPh>
    <phoneticPr fontId="1"/>
  </si>
  <si>
    <t>近藤病院</t>
  </si>
  <si>
    <t>糖尿病内科</t>
    <rPh sb="0" eb="3">
      <t>トウニョウビョウ</t>
    </rPh>
    <rPh sb="3" eb="4">
      <t>ナイ</t>
    </rPh>
    <rPh sb="4" eb="5">
      <t>カ</t>
    </rPh>
    <phoneticPr fontId="1"/>
  </si>
  <si>
    <t>消</t>
    <rPh sb="0" eb="1">
      <t>ケ</t>
    </rPh>
    <phoneticPr fontId="1"/>
  </si>
  <si>
    <t>胃</t>
    <rPh sb="0" eb="1">
      <t>イ</t>
    </rPh>
    <phoneticPr fontId="1"/>
  </si>
  <si>
    <t>循</t>
    <rPh sb="0" eb="1">
      <t>シタガ</t>
    </rPh>
    <phoneticPr fontId="1"/>
  </si>
  <si>
    <t>小</t>
    <rPh sb="0" eb="1">
      <t>ショウ</t>
    </rPh>
    <phoneticPr fontId="1"/>
  </si>
  <si>
    <t>外</t>
    <rPh sb="0" eb="1">
      <t>ゲ</t>
    </rPh>
    <phoneticPr fontId="1"/>
  </si>
  <si>
    <t>加東健康福祉事務所</t>
    <rPh sb="0" eb="2">
      <t>カトウ</t>
    </rPh>
    <rPh sb="2" eb="4">
      <t>ケンコウ</t>
    </rPh>
    <rPh sb="4" eb="6">
      <t>フクシ</t>
    </rPh>
    <rPh sb="6" eb="8">
      <t>ジム</t>
    </rPh>
    <rPh sb="8" eb="9">
      <t>ショ</t>
    </rPh>
    <phoneticPr fontId="1"/>
  </si>
  <si>
    <t>医療法人社団
仁和会</t>
    <rPh sb="0" eb="2">
      <t>イリョウ</t>
    </rPh>
    <rPh sb="2" eb="4">
      <t>ホウジン</t>
    </rPh>
    <rPh sb="4" eb="6">
      <t>シャダン</t>
    </rPh>
    <rPh sb="7" eb="8">
      <t>ジン</t>
    </rPh>
    <rPh sb="8" eb="9">
      <t>ワ</t>
    </rPh>
    <rPh sb="9" eb="10">
      <t>カイ</t>
    </rPh>
    <phoneticPr fontId="1"/>
  </si>
  <si>
    <t>医療法人　敬性会
神戸白鷺病院</t>
    <rPh sb="9" eb="11">
      <t>コウベ</t>
    </rPh>
    <rPh sb="13" eb="15">
      <t>ビョウイン</t>
    </rPh>
    <phoneticPr fontId="1"/>
  </si>
  <si>
    <t>（垂水区保健福祉部）</t>
    <rPh sb="1" eb="3">
      <t>タルミ</t>
    </rPh>
    <rPh sb="3" eb="4">
      <t>ヒガシナダク</t>
    </rPh>
    <rPh sb="4" eb="6">
      <t>ホケン</t>
    </rPh>
    <rPh sb="6" eb="8">
      <t>フクシ</t>
    </rPh>
    <rPh sb="8" eb="9">
      <t>ブ</t>
    </rPh>
    <phoneticPr fontId="1"/>
  </si>
  <si>
    <t>所在地</t>
    <rPh sb="0" eb="3">
      <t>ショザイチ</t>
    </rPh>
    <phoneticPr fontId="1"/>
  </si>
  <si>
    <t>三菱重工業
株式会社</t>
    <rPh sb="6" eb="10">
      <t>カブシキガイシャ</t>
    </rPh>
    <phoneticPr fontId="1"/>
  </si>
  <si>
    <t>豊岡市出石町福住1300番地</t>
    <rPh sb="0" eb="2">
      <t>トヨオカ</t>
    </rPh>
    <rPh sb="2" eb="3">
      <t>シ</t>
    </rPh>
    <rPh sb="3" eb="6">
      <t>イズシチョウ</t>
    </rPh>
    <rPh sb="6" eb="8">
      <t>フクスミ</t>
    </rPh>
    <rPh sb="12" eb="14">
      <t>バンチ</t>
    </rPh>
    <phoneticPr fontId="1" alignment="distributed"/>
  </si>
  <si>
    <t>医療法人社団
仁正会</t>
  </si>
  <si>
    <t>独立行政法人
国立病院機構
神戸医療センター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コウベ</t>
    </rPh>
    <rPh sb="16" eb="18">
      <t>イリョウ</t>
    </rPh>
    <phoneticPr fontId="1"/>
  </si>
  <si>
    <t>神戸市北区松が枝町3丁目1番地の74</t>
    <rPh sb="0" eb="3">
      <t>コウベシ</t>
    </rPh>
    <rPh sb="3" eb="5">
      <t>キタク</t>
    </rPh>
    <rPh sb="5" eb="6">
      <t>マツ</t>
    </rPh>
    <rPh sb="7" eb="8">
      <t>エ</t>
    </rPh>
    <rPh sb="8" eb="9">
      <t>チョウ</t>
    </rPh>
    <rPh sb="10" eb="12">
      <t>チョウメ</t>
    </rPh>
    <rPh sb="13" eb="14">
      <t>バン</t>
    </rPh>
    <rPh sb="14" eb="15">
      <t>チ</t>
    </rPh>
    <phoneticPr fontId="1"/>
  </si>
  <si>
    <t>兵庫県</t>
  </si>
  <si>
    <t xml:space="preserve">魚橋病院          </t>
  </si>
  <si>
    <t>姫路市御国野町国分寺143番地</t>
    <rPh sb="0" eb="2">
      <t>ヒメジ</t>
    </rPh>
    <rPh sb="2" eb="3">
      <t>ヒメジシ</t>
    </rPh>
    <rPh sb="3" eb="7">
      <t>ミクニノチョウ</t>
    </rPh>
    <rPh sb="7" eb="10">
      <t>コクブンジ</t>
    </rPh>
    <rPh sb="13" eb="15">
      <t>バンチ</t>
    </rPh>
    <phoneticPr fontId="1"/>
  </si>
  <si>
    <t>医療法人社団
正名会</t>
    <rPh sb="0" eb="2">
      <t>イリョウ</t>
    </rPh>
    <rPh sb="2" eb="4">
      <t>ホウジン</t>
    </rPh>
    <rPh sb="4" eb="6">
      <t>シャダン</t>
    </rPh>
    <rPh sb="7" eb="8">
      <t>タダ</t>
    </rPh>
    <rPh sb="8" eb="9">
      <t>メイ</t>
    </rPh>
    <rPh sb="9" eb="10">
      <t>カイ</t>
    </rPh>
    <phoneticPr fontId="1"/>
  </si>
  <si>
    <t>特定医療法人　誠仁会
大久保病院</t>
    <rPh sb="0" eb="2">
      <t>トクテイ</t>
    </rPh>
    <phoneticPr fontId="1"/>
  </si>
  <si>
    <t>特定医療法人
誠仁会</t>
    <rPh sb="0" eb="2">
      <t>トクテイ</t>
    </rPh>
    <rPh sb="2" eb="4">
      <t>イリョウ</t>
    </rPh>
    <rPh sb="4" eb="6">
      <t>ホウジン</t>
    </rPh>
    <rPh sb="7" eb="8">
      <t>セイ</t>
    </rPh>
    <rPh sb="8" eb="9">
      <t>ジン</t>
    </rPh>
    <rPh sb="9" eb="10">
      <t>カイ</t>
    </rPh>
    <phoneticPr fontId="1"/>
  </si>
  <si>
    <t>明石市魚住町清水2744番地の30</t>
    <rPh sb="3" eb="8">
      <t>ウオズミチョウシミズ</t>
    </rPh>
    <rPh sb="12" eb="14">
      <t>バンチ</t>
    </rPh>
    <phoneticPr fontId="1"/>
  </si>
  <si>
    <t>医療法人社団
幸泉会</t>
    <rPh sb="0" eb="2">
      <t>イリョウ</t>
    </rPh>
    <rPh sb="2" eb="4">
      <t>ホウジン</t>
    </rPh>
    <rPh sb="4" eb="6">
      <t>シャダン</t>
    </rPh>
    <rPh sb="7" eb="8">
      <t>コウ</t>
    </rPh>
    <rPh sb="8" eb="9">
      <t>イズミ</t>
    </rPh>
    <rPh sb="9" eb="10">
      <t>カイ</t>
    </rPh>
    <phoneticPr fontId="1"/>
  </si>
  <si>
    <t>養父市八鹿町上網場155番地</t>
    <rPh sb="0" eb="2">
      <t>ヨウフ</t>
    </rPh>
    <rPh sb="2" eb="3">
      <t>シ</t>
    </rPh>
    <rPh sb="3" eb="6">
      <t>ヨウカチョウ</t>
    </rPh>
    <rPh sb="6" eb="7">
      <t>カミ</t>
    </rPh>
    <rPh sb="7" eb="8">
      <t>ナン</t>
    </rPh>
    <rPh sb="8" eb="9">
      <t>バ</t>
    </rPh>
    <rPh sb="12" eb="14">
      <t>バンチ</t>
    </rPh>
    <phoneticPr fontId="1" alignment="distributed"/>
  </si>
  <si>
    <t>西岡　　顯</t>
    <rPh sb="0" eb="2">
      <t>ニシオカ</t>
    </rPh>
    <phoneticPr fontId="1"/>
  </si>
  <si>
    <t>たつの市御津町中島1666番地1</t>
    <rPh sb="3" eb="4">
      <t>シ</t>
    </rPh>
    <rPh sb="4" eb="7">
      <t>ミツチョウ</t>
    </rPh>
    <rPh sb="7" eb="9">
      <t>ナカシマ</t>
    </rPh>
    <rPh sb="13" eb="15">
      <t>バンチ</t>
    </rPh>
    <phoneticPr fontId="1" alignment="distributed"/>
  </si>
  <si>
    <t>県健康福祉事務所</t>
    <rPh sb="0" eb="1">
      <t>ケン</t>
    </rPh>
    <rPh sb="1" eb="3">
      <t>ケンコウ</t>
    </rPh>
    <rPh sb="3" eb="5">
      <t>フクシ</t>
    </rPh>
    <rPh sb="5" eb="8">
      <t>ジムショ</t>
    </rPh>
    <phoneticPr fontId="1"/>
  </si>
  <si>
    <t>明石市大道町2丁目2番3号</t>
    <rPh sb="3" eb="5">
      <t>オオミチ</t>
    </rPh>
    <rPh sb="5" eb="6">
      <t>チョウ</t>
    </rPh>
    <rPh sb="10" eb="11">
      <t>バン</t>
    </rPh>
    <rPh sb="12" eb="13">
      <t>ゴウ</t>
    </rPh>
    <phoneticPr fontId="1"/>
  </si>
  <si>
    <t>西宮市上ヶ原十番町1番85号</t>
    <rPh sb="0" eb="3">
      <t>ニシノミヤシ</t>
    </rPh>
    <rPh sb="3" eb="6">
      <t>ウエガハラ</t>
    </rPh>
    <rPh sb="6" eb="7">
      <t>ジュウ</t>
    </rPh>
    <rPh sb="7" eb="9">
      <t>バンチョウ</t>
    </rPh>
    <rPh sb="13" eb="14">
      <t>ゴウ</t>
    </rPh>
    <phoneticPr fontId="1" alignment="distributed"/>
  </si>
  <si>
    <t>医療法人社団
薫楓会</t>
    <rPh sb="7" eb="8">
      <t>カオ</t>
    </rPh>
    <rPh sb="8" eb="9">
      <t>カエデ</t>
    </rPh>
    <phoneticPr fontId="1"/>
  </si>
  <si>
    <t>神戸市北区有野中町3丁目29番16号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1"/>
  </si>
  <si>
    <t>尼崎市東園田町2丁目48番地の７</t>
    <rPh sb="0" eb="3">
      <t>アマガサキシ</t>
    </rPh>
    <rPh sb="3" eb="7">
      <t>ヒガシソノダチョウ</t>
    </rPh>
    <rPh sb="8" eb="10">
      <t>チョウメ</t>
    </rPh>
    <rPh sb="13" eb="14">
      <t>チ</t>
    </rPh>
    <phoneticPr fontId="1" alignment="distributed"/>
  </si>
  <si>
    <t>呼外</t>
    <rPh sb="0" eb="1">
      <t>コ</t>
    </rPh>
    <rPh sb="1" eb="2">
      <t>ガイ</t>
    </rPh>
    <phoneticPr fontId="1"/>
  </si>
  <si>
    <t>北播磨総合医療センター</t>
    <rPh sb="0" eb="1">
      <t>キタ</t>
    </rPh>
    <rPh sb="1" eb="3">
      <t>ハリマ</t>
    </rPh>
    <rPh sb="3" eb="5">
      <t>ソウゴウ</t>
    </rPh>
    <rPh sb="5" eb="7">
      <t>イリョウ</t>
    </rPh>
    <phoneticPr fontId="1"/>
  </si>
  <si>
    <t>078-924-1111</t>
  </si>
  <si>
    <t>大西脳神経外科病院</t>
  </si>
  <si>
    <t>078-938-1238</t>
  </si>
  <si>
    <t>神戸市中央区楠町7丁目5番2号</t>
    <rPh sb="0" eb="3">
      <t>ｺｳﾍﾞｼ</t>
    </rPh>
    <rPh sb="3" eb="6">
      <t>ﾁｭｳｵｳｸ</t>
    </rPh>
    <rPh sb="6" eb="8">
      <t>ｸｽﾉｷﾁｮｳ</t>
    </rPh>
    <rPh sb="9" eb="11">
      <t>ﾁｮｳﾒ</t>
    </rPh>
    <rPh sb="14" eb="15">
      <t>ｺﾞｳ</t>
    </rPh>
    <phoneticPr fontId="1" type="halfwidthKatakana"/>
  </si>
  <si>
    <t>神戸市須磨区妙法寺字荒打308番地の1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ウ</t>
    </rPh>
    <phoneticPr fontId="1"/>
  </si>
  <si>
    <t>姫路市保健所</t>
    <rPh sb="0" eb="3">
      <t>ヒメジシ</t>
    </rPh>
    <rPh sb="3" eb="6">
      <t>ホケンショ</t>
    </rPh>
    <phoneticPr fontId="1"/>
  </si>
  <si>
    <t>呼内</t>
    <rPh sb="0" eb="1">
      <t>コ</t>
    </rPh>
    <rPh sb="1" eb="2">
      <t>ナイ</t>
    </rPh>
    <phoneticPr fontId="1"/>
  </si>
  <si>
    <t>川西市久代4丁目1番50号</t>
    <rPh sb="0" eb="3">
      <t>カワニシシ</t>
    </rPh>
    <rPh sb="3" eb="5">
      <t>クシロ</t>
    </rPh>
    <rPh sb="6" eb="8">
      <t>チョウメ</t>
    </rPh>
    <rPh sb="9" eb="10">
      <t>バン</t>
    </rPh>
    <rPh sb="12" eb="13">
      <t>ゴウ</t>
    </rPh>
    <phoneticPr fontId="1" alignment="distributed"/>
  </si>
  <si>
    <t>川西市栄町10番4号</t>
    <rPh sb="0" eb="3">
      <t>カワニシシ</t>
    </rPh>
    <rPh sb="3" eb="5">
      <t>サカエマチ</t>
    </rPh>
    <rPh sb="9" eb="10">
      <t>ゴウ</t>
    </rPh>
    <phoneticPr fontId="1" alignment="distributed"/>
  </si>
  <si>
    <t>尼崎市南武庫之荘12丁目16番1号</t>
    <rPh sb="0" eb="3">
      <t>アマガサキシ</t>
    </rPh>
    <rPh sb="3" eb="8">
      <t>ミナミムコノソウ</t>
    </rPh>
    <rPh sb="10" eb="12">
      <t>チョウメ</t>
    </rPh>
    <rPh sb="16" eb="17">
      <t>ゴウ</t>
    </rPh>
    <phoneticPr fontId="1" alignment="distributed"/>
  </si>
  <si>
    <t>井野病院</t>
    <rPh sb="0" eb="2">
      <t>イノ</t>
    </rPh>
    <rPh sb="2" eb="4">
      <t>ビョウイン</t>
    </rPh>
    <phoneticPr fontId="1"/>
  </si>
  <si>
    <t>橋本　創</t>
    <rPh sb="0" eb="2">
      <t>ハシモト</t>
    </rPh>
    <rPh sb="3" eb="4">
      <t>ツク</t>
    </rPh>
    <phoneticPr fontId="1"/>
  </si>
  <si>
    <t>赤穂市中広1090番地</t>
    <rPh sb="0" eb="3">
      <t>アコウシ</t>
    </rPh>
    <rPh sb="3" eb="5">
      <t>ナカヒロ</t>
    </rPh>
    <rPh sb="9" eb="11">
      <t>バンチ</t>
    </rPh>
    <phoneticPr fontId="1" alignment="distributed"/>
  </si>
  <si>
    <t>（西　区保健福祉部）</t>
    <rPh sb="1" eb="2">
      <t>ニシ</t>
    </rPh>
    <rPh sb="3" eb="4">
      <t>ヒガシナダク</t>
    </rPh>
    <rPh sb="4" eb="6">
      <t>ホケン</t>
    </rPh>
    <rPh sb="6" eb="8">
      <t>フクシ</t>
    </rPh>
    <rPh sb="8" eb="9">
      <t>ブ</t>
    </rPh>
    <phoneticPr fontId="1"/>
  </si>
  <si>
    <t>（北　区保健福祉部）</t>
    <rPh sb="1" eb="2">
      <t>キタ</t>
    </rPh>
    <rPh sb="3" eb="4">
      <t>ヒガシナダク</t>
    </rPh>
    <rPh sb="4" eb="6">
      <t>ホケン</t>
    </rPh>
    <rPh sb="6" eb="8">
      <t>フクシ</t>
    </rPh>
    <rPh sb="8" eb="9">
      <t>ブ</t>
    </rPh>
    <phoneticPr fontId="1"/>
  </si>
  <si>
    <t>（長田区保健福祉部）</t>
    <rPh sb="1" eb="3">
      <t>ナガタ</t>
    </rPh>
    <rPh sb="3" eb="4">
      <t>ヒガシナダク</t>
    </rPh>
    <rPh sb="4" eb="6">
      <t>ホケン</t>
    </rPh>
    <rPh sb="6" eb="8">
      <t>フクシ</t>
    </rPh>
    <rPh sb="8" eb="9">
      <t>ブ</t>
    </rPh>
    <phoneticPr fontId="1"/>
  </si>
  <si>
    <t>医療法人
晋真会</t>
    <rPh sb="0" eb="2">
      <t>イリョウ</t>
    </rPh>
    <rPh sb="2" eb="4">
      <t>ホウジン</t>
    </rPh>
    <rPh sb="5" eb="6">
      <t>ススム</t>
    </rPh>
    <rPh sb="6" eb="7">
      <t>マ</t>
    </rPh>
    <rPh sb="7" eb="8">
      <t>カイ</t>
    </rPh>
    <phoneticPr fontId="1"/>
  </si>
  <si>
    <t>高砂市</t>
    <rPh sb="0" eb="3">
      <t>タカサゴシ</t>
    </rPh>
    <phoneticPr fontId="1"/>
  </si>
  <si>
    <t>神戸朝日病院</t>
  </si>
  <si>
    <t>医療法人社団
十善会</t>
  </si>
  <si>
    <t>医療法人社団
俊仁会</t>
    <rPh sb="0" eb="2">
      <t>イリョウ</t>
    </rPh>
    <rPh sb="2" eb="4">
      <t>ホウジン</t>
    </rPh>
    <rPh sb="4" eb="6">
      <t>シャダン</t>
    </rPh>
    <rPh sb="7" eb="8">
      <t>シュン</t>
    </rPh>
    <rPh sb="8" eb="9">
      <t>ジン</t>
    </rPh>
    <rPh sb="9" eb="10">
      <t>カイ</t>
    </rPh>
    <phoneticPr fontId="1"/>
  </si>
  <si>
    <t>（須磨区保健福祉部）</t>
    <rPh sb="1" eb="3">
      <t>スマ</t>
    </rPh>
    <rPh sb="3" eb="4">
      <t>ヒガシナダク</t>
    </rPh>
    <rPh sb="4" eb="6">
      <t>ホケン</t>
    </rPh>
    <rPh sb="6" eb="8">
      <t>フクシ</t>
    </rPh>
    <rPh sb="8" eb="9">
      <t>ブ</t>
    </rPh>
    <phoneticPr fontId="1"/>
  </si>
  <si>
    <t>国立大学法人
神戸大学</t>
    <rPh sb="0" eb="2">
      <t>コクリツ</t>
    </rPh>
    <rPh sb="2" eb="4">
      <t>ダイガク</t>
    </rPh>
    <rPh sb="4" eb="6">
      <t>ホウジン</t>
    </rPh>
    <rPh sb="7" eb="9">
      <t>コウベ</t>
    </rPh>
    <rPh sb="9" eb="11">
      <t>ダイガク</t>
    </rPh>
    <phoneticPr fontId="1"/>
  </si>
  <si>
    <t>山根　歳章</t>
    <rPh sb="0" eb="2">
      <t>ヤマネ</t>
    </rPh>
    <rPh sb="3" eb="4">
      <t>トシ</t>
    </rPh>
    <rPh sb="4" eb="5">
      <t>ショウ</t>
    </rPh>
    <phoneticPr fontId="1"/>
  </si>
  <si>
    <t>兵庫医科大学
ささやま医療センター</t>
    <rPh sb="0" eb="2">
      <t>ヒョウゴ</t>
    </rPh>
    <rPh sb="2" eb="4">
      <t>イカ</t>
    </rPh>
    <rPh sb="4" eb="6">
      <t>ダイガク</t>
    </rPh>
    <rPh sb="11" eb="13">
      <t>イリョウ</t>
    </rPh>
    <phoneticPr fontId="1"/>
  </si>
  <si>
    <t>整</t>
    <rPh sb="0" eb="1">
      <t>ヒトシ</t>
    </rPh>
    <phoneticPr fontId="1"/>
  </si>
  <si>
    <t>形</t>
    <rPh sb="0" eb="1">
      <t>カタチ</t>
    </rPh>
    <phoneticPr fontId="1"/>
  </si>
  <si>
    <t>美</t>
    <rPh sb="0" eb="1">
      <t>ビ</t>
    </rPh>
    <phoneticPr fontId="1"/>
  </si>
  <si>
    <t>芦屋健康福祉事務所</t>
    <rPh sb="0" eb="2">
      <t>アシヤ</t>
    </rPh>
    <rPh sb="2" eb="4">
      <t>ケンコウ</t>
    </rPh>
    <rPh sb="4" eb="6">
      <t>フクシ</t>
    </rPh>
    <rPh sb="6" eb="9">
      <t>ジムショ</t>
    </rPh>
    <phoneticPr fontId="1"/>
  </si>
  <si>
    <t>加古川市平岡町新在家1197番地の3</t>
    <rPh sb="4" eb="10">
      <t>ヒラオカチョウシンザイケ</t>
    </rPh>
    <phoneticPr fontId="1"/>
  </si>
  <si>
    <t>耳</t>
    <rPh sb="0" eb="1">
      <t>ミミ</t>
    </rPh>
    <phoneticPr fontId="1"/>
  </si>
  <si>
    <t>医療法人財団　清良会
書写病院</t>
    <rPh sb="0" eb="2">
      <t>イリョウ</t>
    </rPh>
    <rPh sb="2" eb="4">
      <t>ホウジン</t>
    </rPh>
    <rPh sb="4" eb="6">
      <t>ザイダン</t>
    </rPh>
    <rPh sb="7" eb="8">
      <t>セイ</t>
    </rPh>
    <rPh sb="8" eb="9">
      <t>リョウ</t>
    </rPh>
    <rPh sb="9" eb="10">
      <t>カイ</t>
    </rPh>
    <rPh sb="11" eb="13">
      <t>ショシャ</t>
    </rPh>
    <rPh sb="13" eb="15">
      <t>ビョウイン</t>
    </rPh>
    <phoneticPr fontId="1"/>
  </si>
  <si>
    <t>病院群輪番制</t>
    <rPh sb="0" eb="2">
      <t>ビョウイン</t>
    </rPh>
    <rPh sb="2" eb="3">
      <t>グン</t>
    </rPh>
    <rPh sb="3" eb="6">
      <t>リンバンセイ</t>
    </rPh>
    <phoneticPr fontId="1"/>
  </si>
  <si>
    <t>・2次救急</t>
    <rPh sb="2" eb="3">
      <t>ジ</t>
    </rPh>
    <rPh sb="3" eb="5">
      <t>キュウキュウ</t>
    </rPh>
    <phoneticPr fontId="1"/>
  </si>
  <si>
    <t>公立豊岡病院組合立
豊岡病院</t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10" eb="12">
      <t>トヨオカ</t>
    </rPh>
    <rPh sb="12" eb="14">
      <t>ビョウイン</t>
    </rPh>
    <phoneticPr fontId="1"/>
  </si>
  <si>
    <t>三田市東本庄2493番地</t>
    <rPh sb="0" eb="3">
      <t>サンダシ</t>
    </rPh>
    <rPh sb="3" eb="4">
      <t>ヒガシ</t>
    </rPh>
    <rPh sb="4" eb="6">
      <t>ホンジョウ</t>
    </rPh>
    <rPh sb="10" eb="12">
      <t>バンチ</t>
    </rPh>
    <phoneticPr fontId="1" alignment="distributed"/>
  </si>
  <si>
    <t>歯科口腔外科</t>
    <rPh sb="0" eb="2">
      <t>シカ</t>
    </rPh>
    <rPh sb="2" eb="4">
      <t>コウクウ</t>
    </rPh>
    <rPh sb="4" eb="6">
      <t>ゲカ</t>
    </rPh>
    <phoneticPr fontId="1"/>
  </si>
  <si>
    <t>神戸市中央区港島南町2丁目1番地1</t>
    <rPh sb="0" eb="3">
      <t>ｺｳﾍﾞｼ</t>
    </rPh>
    <rPh sb="3" eb="6">
      <t>ﾁｭｳｵｳｸ</t>
    </rPh>
    <rPh sb="6" eb="8">
      <t>ﾐﾅﾄｼﾞﾏ</t>
    </rPh>
    <rPh sb="8" eb="10">
      <t>ﾐﾅﾐﾁｮｳ</t>
    </rPh>
    <rPh sb="11" eb="13">
      <t>ﾁｮｳﾒ</t>
    </rPh>
    <rPh sb="14" eb="16">
      <t>ﾊﾞﾝﾁ</t>
    </rPh>
    <phoneticPr fontId="1" type="halfwidthKatakana"/>
  </si>
  <si>
    <t>医療法人社団
朋優会</t>
    <rPh sb="7" eb="8">
      <t>トモ</t>
    </rPh>
    <rPh sb="8" eb="9">
      <t>ユウ</t>
    </rPh>
    <rPh sb="9" eb="10">
      <t>カイ</t>
    </rPh>
    <phoneticPr fontId="1"/>
  </si>
  <si>
    <t>西宮市甲山町53番地20</t>
    <rPh sb="0" eb="3">
      <t>ニシノミヤシ</t>
    </rPh>
    <rPh sb="3" eb="6">
      <t>カブトヤマチョウ</t>
    </rPh>
    <rPh sb="9" eb="10">
      <t>チ</t>
    </rPh>
    <phoneticPr fontId="1" alignment="distributed"/>
  </si>
  <si>
    <r>
      <t xml:space="preserve">医療法人尚和会
</t>
    </r>
    <r>
      <rPr>
        <sz val="7"/>
        <rFont val="ＭＳ Ｐゴシック"/>
        <family val="3"/>
        <charset val="128"/>
      </rPr>
      <t>宝塚リハビリテーション病院</t>
    </r>
    <rPh sb="0" eb="2">
      <t>イリョウ</t>
    </rPh>
    <rPh sb="2" eb="4">
      <t>ホウジン</t>
    </rPh>
    <rPh sb="4" eb="6">
      <t>ヒサカズ</t>
    </rPh>
    <rPh sb="6" eb="7">
      <t>カイ</t>
    </rPh>
    <rPh sb="8" eb="10">
      <t>タカラヅカ</t>
    </rPh>
    <rPh sb="19" eb="21">
      <t>ビョウイン</t>
    </rPh>
    <phoneticPr fontId="1" alignment="distributed"/>
  </si>
  <si>
    <t>医療福祉センターきずな</t>
    <rPh sb="0" eb="2">
      <t>イリョウ</t>
    </rPh>
    <rPh sb="2" eb="4">
      <t>フクシ</t>
    </rPh>
    <phoneticPr fontId="1"/>
  </si>
  <si>
    <t>医療法人社団
敬命会</t>
    <rPh sb="0" eb="2">
      <t>イリョウ</t>
    </rPh>
    <rPh sb="2" eb="4">
      <t>ホウジン</t>
    </rPh>
    <rPh sb="4" eb="6">
      <t>シャダン</t>
    </rPh>
    <rPh sb="7" eb="8">
      <t>ケイ</t>
    </rPh>
    <rPh sb="8" eb="9">
      <t>イノチ</t>
    </rPh>
    <rPh sb="9" eb="10">
      <t>カイ</t>
    </rPh>
    <phoneticPr fontId="1"/>
  </si>
  <si>
    <t xml:space="preserve">赤穂市民病院          </t>
  </si>
  <si>
    <t>医療法人
旭会</t>
    <rPh sb="0" eb="2">
      <t>イリョウ</t>
    </rPh>
    <rPh sb="2" eb="4">
      <t>ホウジン</t>
    </rPh>
    <rPh sb="5" eb="6">
      <t>アサヒ</t>
    </rPh>
    <rPh sb="6" eb="7">
      <t>カイ</t>
    </rPh>
    <phoneticPr fontId="1"/>
  </si>
  <si>
    <t>医療法人社団星晶会
あおい病院</t>
    <rPh sb="0" eb="2">
      <t>イリョウ</t>
    </rPh>
    <rPh sb="2" eb="4">
      <t>ホウジン</t>
    </rPh>
    <rPh sb="4" eb="6">
      <t>シャダン</t>
    </rPh>
    <rPh sb="6" eb="7">
      <t>ホシ</t>
    </rPh>
    <rPh sb="7" eb="8">
      <t>アキラ</t>
    </rPh>
    <rPh sb="8" eb="9">
      <t>カイ</t>
    </rPh>
    <rPh sb="13" eb="15">
      <t>ビョウイン</t>
    </rPh>
    <phoneticPr fontId="1"/>
  </si>
  <si>
    <t>医療法人
共立会</t>
    <rPh sb="0" eb="2">
      <t>イリョウ</t>
    </rPh>
    <rPh sb="2" eb="4">
      <t>ホウジン</t>
    </rPh>
    <rPh sb="5" eb="7">
      <t>キョウリツ</t>
    </rPh>
    <rPh sb="7" eb="8">
      <t>カイ</t>
    </rPh>
    <phoneticPr fontId="1"/>
  </si>
  <si>
    <t>医療法人社団
五誓会</t>
    <rPh sb="0" eb="2">
      <t>イリョウ</t>
    </rPh>
    <rPh sb="2" eb="4">
      <t>ホウジン</t>
    </rPh>
    <rPh sb="4" eb="6">
      <t>シャダン</t>
    </rPh>
    <rPh sb="7" eb="8">
      <t>ゴ</t>
    </rPh>
    <rPh sb="8" eb="9">
      <t>チカ</t>
    </rPh>
    <rPh sb="9" eb="10">
      <t>カイ</t>
    </rPh>
    <phoneticPr fontId="1"/>
  </si>
  <si>
    <t>肝臓・胆のう・膵臓外科</t>
    <rPh sb="0" eb="2">
      <t>カンゾウ</t>
    </rPh>
    <rPh sb="3" eb="4">
      <t>タン</t>
    </rPh>
    <rPh sb="7" eb="9">
      <t>スイゾウ</t>
    </rPh>
    <rPh sb="9" eb="11">
      <t>ゲカ</t>
    </rPh>
    <phoneticPr fontId="1"/>
  </si>
  <si>
    <t>神戸市西区糀台5丁目7番地1</t>
    <rPh sb="0" eb="3">
      <t>コウベシ</t>
    </rPh>
    <rPh sb="3" eb="5">
      <t>ニシク</t>
    </rPh>
    <rPh sb="5" eb="7">
      <t>コウジダイ</t>
    </rPh>
    <rPh sb="8" eb="10">
      <t>チョウメ</t>
    </rPh>
    <rPh sb="12" eb="13">
      <t>チ</t>
    </rPh>
    <phoneticPr fontId="1"/>
  </si>
  <si>
    <t>西宮協立
ﾘﾊﾋﾞﾘﾃｰｼｮﾝ病院</t>
    <rPh sb="0" eb="2">
      <t>ニシノミヤ</t>
    </rPh>
    <rPh sb="2" eb="3">
      <t>キョウ</t>
    </rPh>
    <rPh sb="3" eb="4">
      <t>リツ</t>
    </rPh>
    <rPh sb="15" eb="17">
      <t>ビョウイン</t>
    </rPh>
    <phoneticPr fontId="1"/>
  </si>
  <si>
    <t>胸部外科</t>
    <rPh sb="0" eb="2">
      <t>キョウブ</t>
    </rPh>
    <rPh sb="2" eb="4">
      <t>ゲカ</t>
    </rPh>
    <phoneticPr fontId="1"/>
  </si>
  <si>
    <t>胸外</t>
    <rPh sb="0" eb="1">
      <t>ムネ</t>
    </rPh>
    <rPh sb="1" eb="2">
      <t>ソト</t>
    </rPh>
    <phoneticPr fontId="1"/>
  </si>
  <si>
    <t>医療法人社団
山ゆり会</t>
    <rPh sb="0" eb="2">
      <t>イリョウ</t>
    </rPh>
    <rPh sb="2" eb="4">
      <t>ホウジン</t>
    </rPh>
    <rPh sb="4" eb="6">
      <t>シャダン</t>
    </rPh>
    <rPh sb="7" eb="8">
      <t>ヤマ</t>
    </rPh>
    <rPh sb="10" eb="11">
      <t>カイ</t>
    </rPh>
    <phoneticPr fontId="1"/>
  </si>
  <si>
    <t>たつの市新宮町光都1丁目７番１号</t>
    <rPh sb="3" eb="4">
      <t>シ</t>
    </rPh>
    <rPh sb="4" eb="7">
      <t>シングウチョウ</t>
    </rPh>
    <rPh sb="7" eb="8">
      <t>ヒカリ</t>
    </rPh>
    <rPh sb="8" eb="9">
      <t>ミヤコ</t>
    </rPh>
    <rPh sb="10" eb="12">
      <t>チョウメ</t>
    </rPh>
    <rPh sb="13" eb="14">
      <t>バン</t>
    </rPh>
    <rPh sb="15" eb="16">
      <t>ゴウ</t>
    </rPh>
    <phoneticPr fontId="1" alignment="distributed"/>
  </si>
  <si>
    <t>医療法人社団
緑水会</t>
    <rPh sb="0" eb="2">
      <t>イリョウ</t>
    </rPh>
    <rPh sb="2" eb="4">
      <t>ホウジン</t>
    </rPh>
    <rPh sb="4" eb="6">
      <t>シャダン</t>
    </rPh>
    <rPh sb="7" eb="8">
      <t>リョク</t>
    </rPh>
    <rPh sb="8" eb="9">
      <t>ミズ</t>
    </rPh>
    <rPh sb="9" eb="10">
      <t>カイ</t>
    </rPh>
    <phoneticPr fontId="1"/>
  </si>
  <si>
    <t>上ヶ原病院</t>
    <rPh sb="0" eb="3">
      <t>ウエガハラ</t>
    </rPh>
    <rPh sb="3" eb="5">
      <t>ビョウイン</t>
    </rPh>
    <phoneticPr fontId="1"/>
  </si>
  <si>
    <t>大橋　正伸</t>
    <rPh sb="0" eb="2">
      <t>オオハシ</t>
    </rPh>
    <rPh sb="3" eb="5">
      <t>マサノブ</t>
    </rPh>
    <phoneticPr fontId="1"/>
  </si>
  <si>
    <t>鴨井　公司</t>
    <rPh sb="0" eb="2">
      <t>カモイ</t>
    </rPh>
    <rPh sb="3" eb="5">
      <t>コウシ</t>
    </rPh>
    <phoneticPr fontId="1"/>
  </si>
  <si>
    <t xml:space="preserve">服部病院          </t>
  </si>
  <si>
    <t>消外</t>
    <rPh sb="0" eb="1">
      <t>ケ</t>
    </rPh>
    <rPh sb="1" eb="2">
      <t>ソト</t>
    </rPh>
    <phoneticPr fontId="1"/>
  </si>
  <si>
    <t>神戸市北区大脇台3番地の1</t>
    <rPh sb="0" eb="3">
      <t>コウベシ</t>
    </rPh>
    <rPh sb="3" eb="5">
      <t>キタク</t>
    </rPh>
    <rPh sb="5" eb="8">
      <t>オオワキダイ</t>
    </rPh>
    <rPh sb="10" eb="11">
      <t>チ</t>
    </rPh>
    <phoneticPr fontId="1"/>
  </si>
  <si>
    <t>城陽江尻病院</t>
    <rPh sb="0" eb="2">
      <t>ジョウヨウ</t>
    </rPh>
    <rPh sb="2" eb="4">
      <t>エジリ</t>
    </rPh>
    <rPh sb="4" eb="6">
      <t>ビョウイン</t>
    </rPh>
    <phoneticPr fontId="1"/>
  </si>
  <si>
    <t>特定医療法人
光寿会</t>
    <rPh sb="0" eb="2">
      <t>トクテイ</t>
    </rPh>
    <phoneticPr fontId="1"/>
  </si>
  <si>
    <t>宝塚磯病院</t>
    <rPh sb="0" eb="2">
      <t>タカラヅカ</t>
    </rPh>
    <rPh sb="2" eb="3">
      <t>イソ</t>
    </rPh>
    <rPh sb="3" eb="4">
      <t>ビョウ</t>
    </rPh>
    <rPh sb="4" eb="5">
      <t>イン</t>
    </rPh>
    <phoneticPr fontId="1" alignment="distributed"/>
  </si>
  <si>
    <t>地方独立行政法人
明石市立市民病院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アカシ</t>
    </rPh>
    <rPh sb="11" eb="13">
      <t>シリツ</t>
    </rPh>
    <rPh sb="13" eb="15">
      <t>シミン</t>
    </rPh>
    <rPh sb="15" eb="17">
      <t>ビョウイン</t>
    </rPh>
    <phoneticPr fontId="1"/>
  </si>
  <si>
    <t>神戸市須磨区東白川台1丁目1番地1</t>
    <rPh sb="0" eb="3">
      <t>コウベシ</t>
    </rPh>
    <rPh sb="3" eb="6">
      <t>スマク</t>
    </rPh>
    <rPh sb="6" eb="7">
      <t>ヒガシ</t>
    </rPh>
    <rPh sb="7" eb="10">
      <t>シラカワダイ</t>
    </rPh>
    <rPh sb="11" eb="13">
      <t>チョウメ</t>
    </rPh>
    <rPh sb="15" eb="16">
      <t>チ</t>
    </rPh>
    <phoneticPr fontId="1"/>
  </si>
  <si>
    <t>関　崇</t>
    <rPh sb="0" eb="1">
      <t>セキ</t>
    </rPh>
    <rPh sb="2" eb="3">
      <t>タカシ</t>
    </rPh>
    <phoneticPr fontId="1"/>
  </si>
  <si>
    <t>髙橋　良典</t>
    <rPh sb="0" eb="2">
      <t>タカハシ</t>
    </rPh>
    <rPh sb="3" eb="5">
      <t>ヨシノリ</t>
    </rPh>
    <phoneticPr fontId="1"/>
  </si>
  <si>
    <t>山口　健也</t>
    <rPh sb="3" eb="5">
      <t>ケンヤ</t>
    </rPh>
    <phoneticPr fontId="1"/>
  </si>
  <si>
    <t>医療法人社団
鶴泉会</t>
    <rPh sb="0" eb="2">
      <t>イリョウ</t>
    </rPh>
    <rPh sb="2" eb="4">
      <t>ホウジン</t>
    </rPh>
    <rPh sb="4" eb="6">
      <t>シャダン</t>
    </rPh>
    <rPh sb="7" eb="9">
      <t>ツルイズミ</t>
    </rPh>
    <rPh sb="9" eb="10">
      <t>カイ</t>
    </rPh>
    <phoneticPr fontId="1"/>
  </si>
  <si>
    <t>078-851-2161</t>
  </si>
  <si>
    <t>078-821-0962</t>
  </si>
  <si>
    <t>078-452-7111</t>
  </si>
  <si>
    <t>078-452-7092</t>
  </si>
  <si>
    <t>078-858-1111</t>
  </si>
  <si>
    <t>078-841-5731</t>
  </si>
  <si>
    <t>078-822-6877</t>
  </si>
  <si>
    <t>078-451-1221</t>
  </si>
  <si>
    <t>078-431-0080</t>
  </si>
  <si>
    <t>078-412-8080</t>
  </si>
  <si>
    <t>078-412-8787</t>
  </si>
  <si>
    <t>中井病院</t>
  </si>
  <si>
    <t>078-861-1856</t>
  </si>
  <si>
    <t>078-871-9001</t>
  </si>
  <si>
    <t>078-871-2993</t>
  </si>
  <si>
    <t>078-871-5201</t>
  </si>
  <si>
    <t>078-851-8558</t>
  </si>
  <si>
    <t>078-851-3906</t>
  </si>
  <si>
    <t>医療法人
昭生病院</t>
  </si>
  <si>
    <t>078-881-5500</t>
  </si>
  <si>
    <t>078-881-5948</t>
  </si>
  <si>
    <t>657-0837</t>
  </si>
  <si>
    <t>078-861-0001</t>
  </si>
  <si>
    <t>078-871-0941</t>
  </si>
  <si>
    <t>078-821-4151</t>
  </si>
  <si>
    <t>078-821-4111</t>
  </si>
  <si>
    <t>657-0842</t>
  </si>
  <si>
    <t>078-881-2211</t>
  </si>
  <si>
    <t>078-881-2215</t>
  </si>
  <si>
    <t>078-231-5901</t>
  </si>
  <si>
    <t>078-242-5316</t>
  </si>
  <si>
    <t>078-261-2457</t>
  </si>
  <si>
    <t>078-221-1450</t>
  </si>
  <si>
    <t>650-0012</t>
  </si>
  <si>
    <t>078-321-6000</t>
  </si>
  <si>
    <t>078-333-8236</t>
  </si>
  <si>
    <t>078-371-1203</t>
  </si>
  <si>
    <t>078-341-6419</t>
  </si>
  <si>
    <t>神戸大学医学部
附属病院</t>
  </si>
  <si>
    <t>650-0017</t>
  </si>
  <si>
    <t>078-382-5111</t>
  </si>
  <si>
    <t>078-382-5050</t>
  </si>
  <si>
    <t>078-241-3305</t>
  </si>
  <si>
    <t>078-261-3631</t>
  </si>
  <si>
    <t>651-0094</t>
  </si>
  <si>
    <t>078-261-2211</t>
  </si>
  <si>
    <t>078-261-2215</t>
  </si>
  <si>
    <t>神戸博愛病院</t>
  </si>
  <si>
    <t>078-362-5010</t>
  </si>
  <si>
    <t>078-362-5020</t>
  </si>
  <si>
    <t>078-371-3721</t>
  </si>
  <si>
    <t>078-371-3645</t>
  </si>
  <si>
    <t>医療法人
神甲会</t>
  </si>
  <si>
    <t>078-221-6221</t>
  </si>
  <si>
    <t>078-221-6222</t>
  </si>
  <si>
    <t>650-0046</t>
  </si>
  <si>
    <t>078-302-4321</t>
  </si>
  <si>
    <t>078-302-7537</t>
  </si>
  <si>
    <t>078-241-3131</t>
  </si>
  <si>
    <t>078-241-2772</t>
  </si>
  <si>
    <t>078-231-6006</t>
  </si>
  <si>
    <t>078-241-7053</t>
  </si>
  <si>
    <t>神鋼記念病院</t>
    <rPh sb="2" eb="4">
      <t>キネン</t>
    </rPh>
    <phoneticPr fontId="1"/>
  </si>
  <si>
    <t>078-261-6711</t>
  </si>
  <si>
    <t>078-261-6726</t>
  </si>
  <si>
    <t>東山　洋</t>
  </si>
  <si>
    <t>654-0004</t>
  </si>
  <si>
    <t>078-351-2225</t>
  </si>
  <si>
    <t>078-351-2128</t>
  </si>
  <si>
    <t>榎本　勝彦</t>
  </si>
  <si>
    <t>078-303-6123</t>
  </si>
  <si>
    <t>078-303-6226</t>
  </si>
  <si>
    <t>650-0047</t>
  </si>
  <si>
    <t>078-304-5252</t>
  </si>
  <si>
    <t>078-304-5222</t>
  </si>
  <si>
    <t>078-304-4100</t>
  </si>
  <si>
    <t>078-304-0041</t>
  </si>
  <si>
    <t>医療法人社団
神戸低侵襲
がん医療センター</t>
  </si>
  <si>
    <t>藤井　正彦</t>
  </si>
  <si>
    <t>078-303-2424</t>
  </si>
  <si>
    <t>078-304-2424</t>
  </si>
  <si>
    <t>医療法人
康雄会</t>
  </si>
  <si>
    <t>078-521-1222</t>
  </si>
  <si>
    <t>078-521-2710</t>
  </si>
  <si>
    <t>078-521-0015</t>
  </si>
  <si>
    <t>078-521-0048</t>
  </si>
  <si>
    <t>078-576-2773</t>
  </si>
  <si>
    <t>078-577-6661</t>
  </si>
  <si>
    <t>078-577-0980</t>
  </si>
  <si>
    <t xml:space="preserve">川崎病院　　　  </t>
  </si>
  <si>
    <t>078-511-3131</t>
  </si>
  <si>
    <t>078-511-3138</t>
  </si>
  <si>
    <t>078-681-6111</t>
  </si>
  <si>
    <t>078-681-8903</t>
  </si>
  <si>
    <t>652-0802</t>
  </si>
  <si>
    <t>神戸市兵庫区水木通10丁目1番12号</t>
  </si>
  <si>
    <t>078-578-0321</t>
  </si>
  <si>
    <t xml:space="preserve">078-578-0920 </t>
  </si>
  <si>
    <t>社会医療法人
正峰会</t>
  </si>
  <si>
    <t xml:space="preserve">湊川病院　　　  </t>
  </si>
  <si>
    <t>078-521-1367</t>
  </si>
  <si>
    <t>078-521-1370</t>
  </si>
  <si>
    <t xml:space="preserve">三菱神戸病院　　　  </t>
  </si>
  <si>
    <t>078-671-7705</t>
  </si>
  <si>
    <t>078-672-2352</t>
  </si>
  <si>
    <t>078-981-0161</t>
  </si>
  <si>
    <t>078-981-7986</t>
  </si>
  <si>
    <t>651-1313</t>
  </si>
  <si>
    <t>078-981-5456</t>
  </si>
  <si>
    <t>078-981-1090</t>
  </si>
  <si>
    <t>078-981-0151</t>
  </si>
  <si>
    <t>恒生病院</t>
  </si>
  <si>
    <t>651-1505</t>
  </si>
  <si>
    <t>078-950-2622</t>
  </si>
  <si>
    <t>078-950-2623</t>
  </si>
  <si>
    <t>078-984-2000</t>
  </si>
  <si>
    <t>078-984-2011</t>
  </si>
  <si>
    <t>078-904-3321</t>
  </si>
  <si>
    <t>078-904-0172</t>
  </si>
  <si>
    <t>078-592-7500</t>
  </si>
  <si>
    <t>078-593-5217</t>
  </si>
  <si>
    <t>078-591-6776</t>
  </si>
  <si>
    <t>078-591-1241</t>
  </si>
  <si>
    <t>078-594-2211</t>
  </si>
  <si>
    <t>078-594-2244</t>
  </si>
  <si>
    <t>078-986-1115</t>
  </si>
  <si>
    <t>078-986-1850</t>
  </si>
  <si>
    <t>済生会兵庫県病院</t>
  </si>
  <si>
    <t>078-987-2222</t>
  </si>
  <si>
    <t>078-987-2221</t>
  </si>
  <si>
    <t>078-583-7888</t>
  </si>
  <si>
    <t>078-583-7571</t>
  </si>
  <si>
    <t>078-582-0111</t>
  </si>
  <si>
    <t>078-583-8908</t>
  </si>
  <si>
    <t>078-581-2297</t>
  </si>
  <si>
    <t>078-581-2306</t>
  </si>
  <si>
    <t>078-581-1013</t>
  </si>
  <si>
    <t>078-583-3797</t>
  </si>
  <si>
    <t>神戸リハビリテ－ション病院</t>
  </si>
  <si>
    <t>078-743-8200</t>
  </si>
  <si>
    <t>078-743-8211</t>
  </si>
  <si>
    <t>078-743-0122</t>
  </si>
  <si>
    <t>078-743-2030</t>
  </si>
  <si>
    <t>078-743-2525</t>
  </si>
  <si>
    <t>078-743-2050</t>
  </si>
  <si>
    <t>078-583-1771</t>
  </si>
  <si>
    <t>078-583-1784</t>
  </si>
  <si>
    <t>078-576-5251</t>
  </si>
  <si>
    <t>078-576-5358</t>
  </si>
  <si>
    <t>078-652-3201</t>
  </si>
  <si>
    <t>078-652-1016</t>
  </si>
  <si>
    <t>医療法人
楠和会</t>
  </si>
  <si>
    <t>神戸医療生活協同組合
神戸協同病院</t>
  </si>
  <si>
    <t>078-641-6211</t>
  </si>
  <si>
    <t>078-641-2424</t>
  </si>
  <si>
    <t>078-641-2624</t>
  </si>
  <si>
    <t>野瀬　範久</t>
  </si>
  <si>
    <t>適寿リハビリテ－ション病院</t>
  </si>
  <si>
    <t>078-612-5533</t>
  </si>
  <si>
    <t>078-612-5535</t>
  </si>
  <si>
    <t>078-612-5151</t>
  </si>
  <si>
    <t>078-612-5152</t>
  </si>
  <si>
    <t>078-642-1031</t>
  </si>
  <si>
    <t>078-642-1036</t>
  </si>
  <si>
    <t>653-0036</t>
  </si>
  <si>
    <t>078-631-1010</t>
  </si>
  <si>
    <t>078-735-0001</t>
  </si>
  <si>
    <t>078-735-0721</t>
  </si>
  <si>
    <t>078-733-6000</t>
  </si>
  <si>
    <t>078-735-8090</t>
  </si>
  <si>
    <t>078-731-6471</t>
  </si>
  <si>
    <t>野村　高二</t>
  </si>
  <si>
    <t>078-791-0111</t>
  </si>
  <si>
    <t>078-791-5213</t>
  </si>
  <si>
    <t>078-743-6666</t>
  </si>
  <si>
    <t>078-743-1230</t>
  </si>
  <si>
    <t>654-0121</t>
  </si>
  <si>
    <t>078-743-1135</t>
  </si>
  <si>
    <t>078-743-1208</t>
  </si>
  <si>
    <t>078-733-1136</t>
  </si>
  <si>
    <t>078-731-9036</t>
  </si>
  <si>
    <t>654-0142</t>
  </si>
  <si>
    <t>078-795-9123</t>
  </si>
  <si>
    <t>078-795-3343</t>
  </si>
  <si>
    <t>654-0024</t>
  </si>
  <si>
    <t>078-735-6778</t>
  </si>
  <si>
    <t>078-735-6771</t>
  </si>
  <si>
    <t>078-707-1110</t>
  </si>
  <si>
    <t>078-707-7719</t>
  </si>
  <si>
    <t>医療法人　薫風会
佐野病院</t>
  </si>
  <si>
    <t>078-785-1000</t>
  </si>
  <si>
    <t>078-785-0077</t>
  </si>
  <si>
    <t>舞子台病院</t>
  </si>
  <si>
    <t>078-782-0055</t>
  </si>
  <si>
    <t>神戸掖済会病院</t>
  </si>
  <si>
    <t>078-781-7811</t>
  </si>
  <si>
    <t>078-781-1511</t>
  </si>
  <si>
    <t>078-752-9300</t>
  </si>
  <si>
    <t>078-751-8168</t>
  </si>
  <si>
    <t>078-793-7788</t>
  </si>
  <si>
    <t>078-792-9839</t>
  </si>
  <si>
    <t>兵庫県立
リハビリテ－ション
中央病院</t>
  </si>
  <si>
    <t>078-927-2727</t>
  </si>
  <si>
    <t>078-925-9203</t>
  </si>
  <si>
    <t>078-974-1122</t>
  </si>
  <si>
    <t>078-974-1345</t>
  </si>
  <si>
    <t>078-919-1755</t>
  </si>
  <si>
    <t>078-975-1121</t>
  </si>
  <si>
    <t>078-975-2299</t>
  </si>
  <si>
    <t>078-967-1202</t>
  </si>
  <si>
    <t>078-967-3626</t>
  </si>
  <si>
    <t>078-928-1700</t>
  </si>
  <si>
    <t>078-928-1718</t>
  </si>
  <si>
    <t>078-994-1202</t>
  </si>
  <si>
    <t>078-994-4989</t>
  </si>
  <si>
    <t>078-994-1151</t>
  </si>
  <si>
    <t>078-994-2941</t>
  </si>
  <si>
    <t>078-965-0344</t>
  </si>
  <si>
    <t>078-965-3035</t>
  </si>
  <si>
    <t>精</t>
  </si>
  <si>
    <t>078-965-1203</t>
  </si>
  <si>
    <t>078-965-2705</t>
  </si>
  <si>
    <t>078-965-1199</t>
  </si>
  <si>
    <t>078-965-2658</t>
  </si>
  <si>
    <t>078-965-1151</t>
  </si>
  <si>
    <t>078-965-1287</t>
  </si>
  <si>
    <t>広野高原病院</t>
  </si>
  <si>
    <t>078-994-1155</t>
  </si>
  <si>
    <t>078-994-2811</t>
  </si>
  <si>
    <t>078-997-2200</t>
  </si>
  <si>
    <t>078-997-2220</t>
  </si>
  <si>
    <t>078-927-3211</t>
  </si>
  <si>
    <t>078-927-3938</t>
  </si>
  <si>
    <t>078-974-1117</t>
  </si>
  <si>
    <t>078-974-1157</t>
  </si>
  <si>
    <t>651-2242</t>
  </si>
  <si>
    <t>078-993-1212</t>
  </si>
  <si>
    <t>078-993-1222</t>
  </si>
  <si>
    <t>079-266-2355</t>
  </si>
  <si>
    <t>079-267-1316</t>
  </si>
  <si>
    <t>079-273-8311</t>
  </si>
  <si>
    <t>079-273-8312</t>
  </si>
  <si>
    <t>079-272-8555</t>
  </si>
  <si>
    <t>079-225-2211</t>
  </si>
  <si>
    <t>079-288-0206</t>
  </si>
  <si>
    <t>079-225-3211</t>
  </si>
  <si>
    <t>079-223-8310</t>
  </si>
  <si>
    <t>079-292-1109</t>
  </si>
  <si>
    <t>079-298-3067</t>
  </si>
  <si>
    <t>医療法人社団
綱島会</t>
  </si>
  <si>
    <t>079-296-1115</t>
  </si>
  <si>
    <t>079-294-2001</t>
  </si>
  <si>
    <t>06-6416-1221</t>
  </si>
  <si>
    <t>06-6419-1870</t>
  </si>
  <si>
    <t>06-6411-6081</t>
  </si>
  <si>
    <t>06-6413-1375</t>
  </si>
  <si>
    <t>06-6481-1667</t>
  </si>
  <si>
    <t>06-6429-1234</t>
  </si>
  <si>
    <t>06-6426-9216</t>
  </si>
  <si>
    <t>06-6499-3045</t>
  </si>
  <si>
    <t>06-6497-3196</t>
  </si>
  <si>
    <t>06-6482-0110</t>
  </si>
  <si>
    <t>06-6482-2255</t>
  </si>
  <si>
    <t>06-6411-6181</t>
  </si>
  <si>
    <t>06-6411-4582</t>
  </si>
  <si>
    <t>医療法人　尼崎厚生会
立花病院</t>
  </si>
  <si>
    <t>06-6438-3761</t>
  </si>
  <si>
    <t>06-6438-3294</t>
  </si>
  <si>
    <t>医療法人
尼崎厚生会</t>
  </si>
  <si>
    <t>06-6421-1680</t>
  </si>
  <si>
    <t>06-6427-4170</t>
  </si>
  <si>
    <t>06-6488-1601</t>
  </si>
  <si>
    <t>06-6488-1941</t>
  </si>
  <si>
    <t>06-6401-1851</t>
  </si>
  <si>
    <t>06-6401-0851</t>
  </si>
  <si>
    <t>尼崎市潮江1丁目3番43号</t>
  </si>
  <si>
    <t>06-6499-8466</t>
  </si>
  <si>
    <t>06-6491-5109</t>
  </si>
  <si>
    <t>06-6491-9521</t>
  </si>
  <si>
    <t>06-6494-0199</t>
  </si>
  <si>
    <t>06-6499-0888</t>
  </si>
  <si>
    <t>06-6499-8858</t>
  </si>
  <si>
    <t>06-4960-6800</t>
  </si>
  <si>
    <t>06-4960-6900</t>
  </si>
  <si>
    <t>安藤病院</t>
  </si>
  <si>
    <t>06-6482-2922</t>
  </si>
  <si>
    <t>06-6488-9651</t>
  </si>
  <si>
    <t>06-6436-1701</t>
  </si>
  <si>
    <t>06-6437-9153</t>
  </si>
  <si>
    <t>06-6431-0015</t>
  </si>
  <si>
    <t>06-6433-8274</t>
  </si>
  <si>
    <t>0798-47-7613</t>
  </si>
  <si>
    <t>0798-33-0345</t>
  </si>
  <si>
    <t>0798-22-8740</t>
  </si>
  <si>
    <t>0798-33-2211</t>
  </si>
  <si>
    <t>0798-52-2565</t>
  </si>
  <si>
    <t>0798-33-0601</t>
  </si>
  <si>
    <t>0798-22-9920</t>
  </si>
  <si>
    <t>0798-71-3001</t>
  </si>
  <si>
    <t>0798-72-6004</t>
  </si>
  <si>
    <t>0798-73-5111</t>
  </si>
  <si>
    <t>0798-74-6235</t>
  </si>
  <si>
    <t>0798-67-3505</t>
  </si>
  <si>
    <t>0798-67-4255</t>
  </si>
  <si>
    <t>0797-84-8281</t>
  </si>
  <si>
    <t>0797-84-8285</t>
  </si>
  <si>
    <t>0798-75-3000</t>
  </si>
  <si>
    <t>0798-75-3001</t>
  </si>
  <si>
    <t>0798-32-1222</t>
  </si>
  <si>
    <t>0798-67-4811</t>
  </si>
  <si>
    <t>0798-46-7770</t>
  </si>
  <si>
    <t>0798-46-7785</t>
  </si>
  <si>
    <t>0798-45-6608</t>
  </si>
  <si>
    <t>0798-47-4477</t>
  </si>
  <si>
    <t>0798-43-1022</t>
  </si>
  <si>
    <t>0798-74-2630</t>
  </si>
  <si>
    <t>0798-74-7257</t>
  </si>
  <si>
    <t>078-903-3333</t>
  </si>
  <si>
    <t>078-903-3332</t>
  </si>
  <si>
    <t>078-904-0721</t>
  </si>
  <si>
    <t>078-904-3186</t>
  </si>
  <si>
    <t>0798-22-3535</t>
  </si>
  <si>
    <t>0798-22-3555</t>
  </si>
  <si>
    <t>0798-34-5151</t>
  </si>
  <si>
    <t>0798-23-4594</t>
  </si>
  <si>
    <t>662-0911</t>
  </si>
  <si>
    <t>0798-36-1880</t>
  </si>
  <si>
    <t>0798-36-1199</t>
  </si>
  <si>
    <t>0797-31-2156</t>
  </si>
  <si>
    <t>0797-22-8822</t>
  </si>
  <si>
    <t>0797-23-1771</t>
  </si>
  <si>
    <t>0797-22-4040</t>
  </si>
  <si>
    <t>079-563-2121</t>
  </si>
  <si>
    <t>079-564-4626</t>
  </si>
  <si>
    <t>079-565-8000</t>
  </si>
  <si>
    <t>079-565-8017</t>
  </si>
  <si>
    <t>079-567-5555</t>
  </si>
  <si>
    <t>079-564-5381</t>
  </si>
  <si>
    <t>079-559-1990</t>
  </si>
  <si>
    <t>079-563-4871</t>
  </si>
  <si>
    <t>079-563-2816</t>
  </si>
  <si>
    <t>079-568-0025</t>
  </si>
  <si>
    <t>079-568-0388</t>
  </si>
  <si>
    <t>藤田　宏史</t>
  </si>
  <si>
    <t xml:space="preserve">あいの病院　　　 </t>
  </si>
  <si>
    <t>079-568-1351</t>
  </si>
  <si>
    <t>079-568-0818</t>
  </si>
  <si>
    <t>079-568-5555</t>
  </si>
  <si>
    <t>079-568-0649</t>
  </si>
  <si>
    <t>0797-84-8811</t>
  </si>
  <si>
    <t>0797-87-9606</t>
  </si>
  <si>
    <t>0797-87-2525</t>
  </si>
  <si>
    <t>0797-86-7725</t>
  </si>
  <si>
    <t>0797-87-1161</t>
  </si>
  <si>
    <t>0797-87-5624</t>
  </si>
  <si>
    <t>0797-88-2200</t>
  </si>
  <si>
    <t>0797-88-5782</t>
  </si>
  <si>
    <t>0797-71-3111</t>
  </si>
  <si>
    <t>0797-73-1580</t>
  </si>
  <si>
    <t>665-0833</t>
  </si>
  <si>
    <t>0797-81-2345</t>
  </si>
  <si>
    <t>0797-81-1528</t>
  </si>
  <si>
    <t>665-0033</t>
  </si>
  <si>
    <t>0797-62-6638</t>
  </si>
  <si>
    <t>0797-62-6637</t>
  </si>
  <si>
    <t>072-777-1351</t>
  </si>
  <si>
    <t>072-777-7722</t>
  </si>
  <si>
    <t>072-781-5577</t>
  </si>
  <si>
    <t>072-779-8923</t>
  </si>
  <si>
    <t>072-772-0531</t>
  </si>
  <si>
    <t>伊丹恒生
脳神経外科病院</t>
  </si>
  <si>
    <t>072-781-6600</t>
  </si>
  <si>
    <t>072-781-6605</t>
  </si>
  <si>
    <t>072-777-3773</t>
  </si>
  <si>
    <t>072-781-9888</t>
  </si>
  <si>
    <t>072-777-3000</t>
  </si>
  <si>
    <t>072-777-1655</t>
  </si>
  <si>
    <t>072-758-5821</t>
  </si>
  <si>
    <t>072-758-5392</t>
  </si>
  <si>
    <t>072-782-0001</t>
  </si>
  <si>
    <t>072-759-9020</t>
  </si>
  <si>
    <t>072-757-5136</t>
  </si>
  <si>
    <t>072-758-1123</t>
  </si>
  <si>
    <t>072-758-1124</t>
  </si>
  <si>
    <t>072-793-7890</t>
  </si>
  <si>
    <t>072-792-5771</t>
  </si>
  <si>
    <t>072-792-1301</t>
  </si>
  <si>
    <t>072-792-2341</t>
  </si>
  <si>
    <t>072-766-0172</t>
  </si>
  <si>
    <t>072-766-7156</t>
  </si>
  <si>
    <t>664-0001</t>
  </si>
  <si>
    <t>072-778-8115</t>
  </si>
  <si>
    <t>664-0011</t>
  </si>
  <si>
    <t>072-778-0500</t>
  </si>
  <si>
    <t>072-778-0530</t>
  </si>
  <si>
    <t>078-943-0050</t>
  </si>
  <si>
    <t>079-424-0333</t>
  </si>
  <si>
    <t>079-424-6291</t>
  </si>
  <si>
    <t>079-438-2200</t>
  </si>
  <si>
    <t>079-438-0621</t>
  </si>
  <si>
    <t>079-438-1258</t>
  </si>
  <si>
    <t>079-437-3555</t>
  </si>
  <si>
    <t>079-437-6785</t>
  </si>
  <si>
    <t>079-426-3000</t>
  </si>
  <si>
    <t>079-426-1500</t>
  </si>
  <si>
    <t>079-424-2983</t>
  </si>
  <si>
    <t>079-425-2255</t>
  </si>
  <si>
    <t>医療法人社団　仙齢会
いなみ野病院</t>
  </si>
  <si>
    <t>078-941-1734</t>
  </si>
  <si>
    <t>675-0022</t>
  </si>
  <si>
    <t>079-456-2258</t>
  </si>
  <si>
    <t>079-438-8333</t>
  </si>
  <si>
    <t>079-438-8803</t>
  </si>
  <si>
    <t>079-431-0234</t>
  </si>
  <si>
    <t>079-431-4700</t>
  </si>
  <si>
    <t>079-492-0278</t>
  </si>
  <si>
    <t>079-492-2464</t>
  </si>
  <si>
    <t>079-492-3812</t>
  </si>
  <si>
    <t>079-492-3816</t>
  </si>
  <si>
    <t>079-442-3981</t>
  </si>
  <si>
    <t>079-442-5472</t>
  </si>
  <si>
    <t>079-447-0100</t>
  </si>
  <si>
    <t>079-447-0180</t>
  </si>
  <si>
    <t>あさぎり病院</t>
  </si>
  <si>
    <t>078-913-6763</t>
  </si>
  <si>
    <t>明石仁十病院</t>
  </si>
  <si>
    <t>078-941-7722</t>
  </si>
  <si>
    <t>尾崎　敞彦</t>
  </si>
  <si>
    <t>078-941-1573</t>
  </si>
  <si>
    <t>078-947-3045</t>
  </si>
  <si>
    <t>078-941-6161</t>
  </si>
  <si>
    <t>078-941-6262</t>
  </si>
  <si>
    <t>078-928-9870</t>
  </si>
  <si>
    <t>078-928-2527</t>
  </si>
  <si>
    <t>078-938-1236</t>
  </si>
  <si>
    <t>078-935-2566</t>
  </si>
  <si>
    <t>078-935-2635</t>
  </si>
  <si>
    <t>078-947-5131</t>
  </si>
  <si>
    <t>078-936-7456</t>
  </si>
  <si>
    <t>兵庫県立がんセンター</t>
  </si>
  <si>
    <t>078-929-2380</t>
  </si>
  <si>
    <t>078-918-1657</t>
  </si>
  <si>
    <t>078-914-8374</t>
  </si>
  <si>
    <t>078-927-1619</t>
  </si>
  <si>
    <t>078-924-0122</t>
  </si>
  <si>
    <t>明石こころのホスピタル</t>
  </si>
  <si>
    <t>078-923-8262</t>
  </si>
  <si>
    <t>078-922-8801</t>
  </si>
  <si>
    <t>小河　幹治</t>
  </si>
  <si>
    <t>078-942-3550</t>
  </si>
  <si>
    <t>078-914-1877</t>
  </si>
  <si>
    <t>0794-66-2119</t>
  </si>
  <si>
    <t>0794-66-2299</t>
  </si>
  <si>
    <t>医療法人社団
栄宏会</t>
  </si>
  <si>
    <t>0790-42-4950</t>
  </si>
  <si>
    <t>0790-42-5574</t>
  </si>
  <si>
    <t>0790-42-2200</t>
  </si>
  <si>
    <t>0790-42-3460</t>
  </si>
  <si>
    <t>加西市</t>
  </si>
  <si>
    <t>0795-48-3208</t>
  </si>
  <si>
    <t>0795-48-4606</t>
  </si>
  <si>
    <t>0795-42-5511</t>
  </si>
  <si>
    <t>0795-42-6216</t>
  </si>
  <si>
    <t>0795-42-8851</t>
  </si>
  <si>
    <t>0795-42-8857</t>
  </si>
  <si>
    <t>0795-32-1223</t>
  </si>
  <si>
    <t>0795-32-0652</t>
  </si>
  <si>
    <t>0795-32-3246</t>
  </si>
  <si>
    <t>0795-32-0473</t>
  </si>
  <si>
    <t>社会福祉法人
養徳会</t>
  </si>
  <si>
    <t>0795-22-0111</t>
  </si>
  <si>
    <t>0795-23-0699</t>
  </si>
  <si>
    <t>西脇市</t>
  </si>
  <si>
    <t xml:space="preserve">みきやま
リハビリテーション病院          </t>
  </si>
  <si>
    <t>0794-83-3316</t>
  </si>
  <si>
    <t>0794-83-2158</t>
  </si>
  <si>
    <t>0794-82-2550</t>
  </si>
  <si>
    <t>0794-82-4399</t>
  </si>
  <si>
    <t>服部　哲也</t>
  </si>
  <si>
    <t>0794-82-1132</t>
  </si>
  <si>
    <t>0794-83-5739</t>
  </si>
  <si>
    <t>医療法人
樹光会</t>
  </si>
  <si>
    <t>0794-85-2304</t>
  </si>
  <si>
    <t>0794-85-3871</t>
  </si>
  <si>
    <t>医療法人社団
関田会</t>
  </si>
  <si>
    <t>0794-85-3061</t>
  </si>
  <si>
    <t>0794-87-8199</t>
  </si>
  <si>
    <t>0794-72-0063</t>
  </si>
  <si>
    <t>0794-72-1732</t>
  </si>
  <si>
    <t>675-2456</t>
  </si>
  <si>
    <t>0790-44-2881</t>
  </si>
  <si>
    <t>0790-44-2929</t>
  </si>
  <si>
    <t>0794-88-8800</t>
  </si>
  <si>
    <t>0794-62-9931</t>
  </si>
  <si>
    <t>657-1316</t>
  </si>
  <si>
    <t>0794-62-9900</t>
  </si>
  <si>
    <t>0794-62-9901</t>
  </si>
  <si>
    <t xml:space="preserve">公立神崎総合病院          </t>
  </si>
  <si>
    <t>0790-32-1331</t>
  </si>
  <si>
    <t>0790-32-2176</t>
  </si>
  <si>
    <t>0790-22-0770</t>
  </si>
  <si>
    <t>0790-22-2589</t>
  </si>
  <si>
    <t>医療法人
内海慈仁会</t>
  </si>
  <si>
    <t>0791-72-3050</t>
  </si>
  <si>
    <t>0791-72-5895</t>
  </si>
  <si>
    <t>0791-58-0100</t>
  </si>
  <si>
    <t>0791-58-2600</t>
  </si>
  <si>
    <t>079-277-1616</t>
  </si>
  <si>
    <t>079-322-1121</t>
  </si>
  <si>
    <t>079-322-3177</t>
  </si>
  <si>
    <t>0790-82-2321</t>
  </si>
  <si>
    <t>0790-82-2894</t>
  </si>
  <si>
    <t>医療法人社団
一葉会</t>
  </si>
  <si>
    <t>0790-82-2154</t>
  </si>
  <si>
    <t>0790-82-2789</t>
  </si>
  <si>
    <t>医療法人
聖医会</t>
  </si>
  <si>
    <t xml:space="preserve">尾﨑病院          </t>
  </si>
  <si>
    <t>0790-77-0221</t>
  </si>
  <si>
    <t>0790-77-0224</t>
  </si>
  <si>
    <t>0790-62-2410</t>
  </si>
  <si>
    <t>0790-62-0676</t>
  </si>
  <si>
    <t>0791-65-2232</t>
  </si>
  <si>
    <t>0791-65-2235</t>
  </si>
  <si>
    <t>0791-62-1301</t>
  </si>
  <si>
    <t>0791-62-4530</t>
  </si>
  <si>
    <t>医療法人社団
緑風会</t>
  </si>
  <si>
    <t>0791-63-0572</t>
  </si>
  <si>
    <t>0791-63-9653</t>
  </si>
  <si>
    <t>0791-58-1050</t>
  </si>
  <si>
    <t>0791-58-1070</t>
  </si>
  <si>
    <t>0791-22-0259</t>
  </si>
  <si>
    <t>0791-22-0380</t>
  </si>
  <si>
    <t>0791-23-1743</t>
  </si>
  <si>
    <t>0791-22-7126</t>
  </si>
  <si>
    <t>0791-28-1395</t>
  </si>
  <si>
    <t>0791-28-0163</t>
  </si>
  <si>
    <t>0791-43-2715</t>
  </si>
  <si>
    <t>0791-45-1111</t>
  </si>
  <si>
    <t>0791-45-1124</t>
  </si>
  <si>
    <t>0791-43-3222</t>
  </si>
  <si>
    <t>0791-43-0351</t>
  </si>
  <si>
    <t>赤穂市</t>
  </si>
  <si>
    <t>0791-48-8087</t>
  </si>
  <si>
    <t>0791-48-1066</t>
  </si>
  <si>
    <t>0796-52-2555</t>
  </si>
  <si>
    <t>0796-52-3811</t>
  </si>
  <si>
    <t>公立豊岡
病院組合</t>
  </si>
  <si>
    <t>0796-22-6111</t>
  </si>
  <si>
    <t>0796-22-0088</t>
  </si>
  <si>
    <t xml:space="preserve">浜坂七釜温泉病院          </t>
  </si>
  <si>
    <t>0796-82-1398</t>
  </si>
  <si>
    <t>医療法人
杏風会</t>
  </si>
  <si>
    <t>0796-82-1611</t>
  </si>
  <si>
    <t>0796-82-3203</t>
  </si>
  <si>
    <t>0796-94-0111</t>
  </si>
  <si>
    <t>0796-98-1341</t>
  </si>
  <si>
    <t>公立八鹿
病院組合</t>
  </si>
  <si>
    <t xml:space="preserve">公立香住病院          </t>
  </si>
  <si>
    <t>0796-36-1166</t>
  </si>
  <si>
    <t>0796-36-1897</t>
  </si>
  <si>
    <t>079-678-0881</t>
  </si>
  <si>
    <t>079-662-6682</t>
  </si>
  <si>
    <t>079-662-5555</t>
  </si>
  <si>
    <t>079-594-1617</t>
  </si>
  <si>
    <t>079-557-0005</t>
  </si>
  <si>
    <t>079-557-1187</t>
  </si>
  <si>
    <t>079-552-1181</t>
  </si>
  <si>
    <t>0795-82-7534</t>
  </si>
  <si>
    <t>0795-82-7121</t>
  </si>
  <si>
    <t>0795-82-7040</t>
  </si>
  <si>
    <t>079-593-1352</t>
  </si>
  <si>
    <t>079-593-1362</t>
  </si>
  <si>
    <t>0799-22-1534</t>
  </si>
  <si>
    <t>0799-22-7968</t>
  </si>
  <si>
    <t>医療法人
新淡路病院</t>
  </si>
  <si>
    <t>0799-26-0770</t>
  </si>
  <si>
    <t>0799-26-0777</t>
  </si>
  <si>
    <t>医療法人
いちえ会</t>
  </si>
  <si>
    <t>0799-22-1200</t>
  </si>
  <si>
    <t>0799-72-3636</t>
  </si>
  <si>
    <t>0799-72-5071</t>
  </si>
  <si>
    <t>0799-62-7501</t>
  </si>
  <si>
    <t>0799-62-7502</t>
  </si>
  <si>
    <t>0799-74-0503</t>
  </si>
  <si>
    <t>0799-75-2323</t>
  </si>
  <si>
    <t>0799-53-1554</t>
  </si>
  <si>
    <t xml:space="preserve">翠鳳第一病院          </t>
  </si>
  <si>
    <t>0799-45-1922</t>
  </si>
  <si>
    <t>0799-42-6203</t>
  </si>
  <si>
    <t>0799-42-6019</t>
  </si>
  <si>
    <t>0799-42-6076</t>
  </si>
  <si>
    <t>兵庫県立
尼崎総合医療センター</t>
    <rPh sb="0" eb="2">
      <t>ヒョウゴ</t>
    </rPh>
    <rPh sb="2" eb="4">
      <t>ケンリツ</t>
    </rPh>
    <rPh sb="5" eb="7">
      <t>アマガサキ</t>
    </rPh>
    <rPh sb="7" eb="9">
      <t>ソウゴウ</t>
    </rPh>
    <rPh sb="9" eb="11">
      <t>イリョウ</t>
    </rPh>
    <phoneticPr fontId="1"/>
  </si>
  <si>
    <t>660-8550</t>
    <phoneticPr fontId="1"/>
  </si>
  <si>
    <t>尼崎市東難波町2丁目17番77号</t>
    <phoneticPr fontId="1"/>
  </si>
  <si>
    <t>06-6480-7000</t>
    <phoneticPr fontId="1"/>
  </si>
  <si>
    <t>中村　秀美</t>
    <rPh sb="0" eb="2">
      <t>ナカムラ</t>
    </rPh>
    <rPh sb="3" eb="5">
      <t>ヒデミ</t>
    </rPh>
    <phoneticPr fontId="1"/>
  </si>
  <si>
    <t>兵庫あおの病院</t>
    <rPh sb="0" eb="2">
      <t>ヒョウゴ</t>
    </rPh>
    <rPh sb="5" eb="7">
      <t>ビョウイン</t>
    </rPh>
    <phoneticPr fontId="1"/>
  </si>
  <si>
    <t>小野市市場町926番地の453</t>
    <rPh sb="0" eb="3">
      <t>オノシ</t>
    </rPh>
    <rPh sb="3" eb="5">
      <t>イチバ</t>
    </rPh>
    <rPh sb="5" eb="6">
      <t>マチ</t>
    </rPh>
    <rPh sb="9" eb="11">
      <t>バンチ</t>
    </rPh>
    <phoneticPr fontId="1" alignment="distributed"/>
  </si>
  <si>
    <t>神戸ほくと病院</t>
    <rPh sb="0" eb="2">
      <t>コウベ</t>
    </rPh>
    <rPh sb="5" eb="7">
      <t>ビョウイン</t>
    </rPh>
    <phoneticPr fontId="1"/>
  </si>
  <si>
    <t>神戸市北区山田町下谷上
字梅木谷37番3</t>
    <rPh sb="0" eb="3">
      <t>コウベシ</t>
    </rPh>
    <rPh sb="3" eb="5">
      <t>キタク</t>
    </rPh>
    <rPh sb="5" eb="8">
      <t>ヤマダチョウ</t>
    </rPh>
    <rPh sb="8" eb="9">
      <t>シモ</t>
    </rPh>
    <rPh sb="9" eb="11">
      <t>タニガミ</t>
    </rPh>
    <rPh sb="12" eb="13">
      <t>アザ</t>
    </rPh>
    <rPh sb="13" eb="16">
      <t>ウメキタニ</t>
    </rPh>
    <rPh sb="18" eb="19">
      <t>バン</t>
    </rPh>
    <phoneticPr fontId="1"/>
  </si>
  <si>
    <t>和田　義孝</t>
    <rPh sb="0" eb="2">
      <t>ワダ</t>
    </rPh>
    <rPh sb="3" eb="5">
      <t>ヨシタカ</t>
    </rPh>
    <phoneticPr fontId="1"/>
  </si>
  <si>
    <t>神戸市須磨区衣掛町3丁目1番14号</t>
    <rPh sb="0" eb="3">
      <t>コウベシ</t>
    </rPh>
    <rPh sb="3" eb="6">
      <t>スマク</t>
    </rPh>
    <rPh sb="6" eb="9">
      <t>キヌガケチョウ</t>
    </rPh>
    <rPh sb="10" eb="12">
      <t>チョウメ</t>
    </rPh>
    <rPh sb="13" eb="14">
      <t>バン</t>
    </rPh>
    <rPh sb="16" eb="17">
      <t>ゴウ</t>
    </rPh>
    <phoneticPr fontId="1"/>
  </si>
  <si>
    <t>森　経春</t>
    <rPh sb="0" eb="1">
      <t>モリ</t>
    </rPh>
    <rPh sb="2" eb="3">
      <t>キョウ</t>
    </rPh>
    <rPh sb="3" eb="4">
      <t>ハル</t>
    </rPh>
    <phoneticPr fontId="1"/>
  </si>
  <si>
    <t>加古川磯病院</t>
    <rPh sb="0" eb="3">
      <t>カコガワ</t>
    </rPh>
    <phoneticPr fontId="1"/>
  </si>
  <si>
    <t>医療法人社団
栄徳会</t>
    <rPh sb="0" eb="2">
      <t>イリョウ</t>
    </rPh>
    <rPh sb="2" eb="4">
      <t>ホウジン</t>
    </rPh>
    <rPh sb="4" eb="6">
      <t>シャダン</t>
    </rPh>
    <rPh sb="7" eb="9">
      <t>エイトク</t>
    </rPh>
    <rPh sb="9" eb="10">
      <t>カイ</t>
    </rPh>
    <phoneticPr fontId="1"/>
  </si>
  <si>
    <t>尼崎市東大物町1丁目1番1号</t>
    <phoneticPr fontId="1"/>
  </si>
  <si>
    <t>社会医療法人
愛仁会</t>
    <phoneticPr fontId="1"/>
  </si>
  <si>
    <t>06-6482-0001</t>
    <phoneticPr fontId="1"/>
  </si>
  <si>
    <t>06-6480-7001</t>
    <phoneticPr fontId="1"/>
  </si>
  <si>
    <t>医療法人
愛心会</t>
    <rPh sb="0" eb="2">
      <t>イリョウ</t>
    </rPh>
    <rPh sb="2" eb="4">
      <t>ホウジン</t>
    </rPh>
    <rPh sb="5" eb="7">
      <t>アイシン</t>
    </rPh>
    <rPh sb="7" eb="8">
      <t>カイ</t>
    </rPh>
    <phoneticPr fontId="1"/>
  </si>
  <si>
    <t>医療法人愛心会
東宝塚さとう病院</t>
    <rPh sb="0" eb="2">
      <t>イリョウ</t>
    </rPh>
    <rPh sb="2" eb="4">
      <t>ホウジン</t>
    </rPh>
    <rPh sb="4" eb="7">
      <t>アイシンカイ</t>
    </rPh>
    <rPh sb="8" eb="9">
      <t>ヒガシ</t>
    </rPh>
    <rPh sb="9" eb="11">
      <t>タカラヅカ</t>
    </rPh>
    <rPh sb="14" eb="16">
      <t>ビョウイン</t>
    </rPh>
    <phoneticPr fontId="1"/>
  </si>
  <si>
    <t>田中　恒雄</t>
    <rPh sb="0" eb="2">
      <t>タナカ</t>
    </rPh>
    <rPh sb="3" eb="5">
      <t>ツネオ</t>
    </rPh>
    <phoneticPr fontId="1"/>
  </si>
  <si>
    <t>岡　夏生</t>
    <rPh sb="0" eb="1">
      <t>オカ</t>
    </rPh>
    <rPh sb="2" eb="3">
      <t>ナツ</t>
    </rPh>
    <rPh sb="3" eb="4">
      <t>イ</t>
    </rPh>
    <phoneticPr fontId="1"/>
  </si>
  <si>
    <t>松井　祥治　</t>
    <rPh sb="0" eb="2">
      <t>マツイ</t>
    </rPh>
    <phoneticPr fontId="1"/>
  </si>
  <si>
    <t>さんだリハビリテーション病院</t>
    <rPh sb="12" eb="14">
      <t>ビョウイン</t>
    </rPh>
    <phoneticPr fontId="1" alignment="distributed"/>
  </si>
  <si>
    <t>三田市富士が丘5丁目16番1</t>
    <rPh sb="0" eb="3">
      <t>サンダシ</t>
    </rPh>
    <rPh sb="3" eb="5">
      <t>フジ</t>
    </rPh>
    <rPh sb="6" eb="7">
      <t>オカ</t>
    </rPh>
    <rPh sb="8" eb="10">
      <t>チョウメ</t>
    </rPh>
    <rPh sb="12" eb="13">
      <t>バン</t>
    </rPh>
    <phoneticPr fontId="1" alignment="distributed"/>
  </si>
  <si>
    <t>上月　寛章</t>
    <rPh sb="0" eb="1">
      <t>ウエ</t>
    </rPh>
    <rPh sb="1" eb="2">
      <t>ツキ</t>
    </rPh>
    <rPh sb="3" eb="4">
      <t>カン</t>
    </rPh>
    <rPh sb="4" eb="5">
      <t>ショウ</t>
    </rPh>
    <phoneticPr fontId="1" alignment="distributed"/>
  </si>
  <si>
    <t>小澤　修一</t>
    <rPh sb="0" eb="2">
      <t>オザワ</t>
    </rPh>
    <rPh sb="3" eb="5">
      <t>シュウイチ</t>
    </rPh>
    <phoneticPr fontId="1"/>
  </si>
  <si>
    <t>金丸　太一</t>
    <rPh sb="0" eb="2">
      <t>カナマル</t>
    </rPh>
    <rPh sb="3" eb="5">
      <t>タイチ</t>
    </rPh>
    <phoneticPr fontId="1"/>
  </si>
  <si>
    <t>古賀　正史</t>
    <rPh sb="0" eb="2">
      <t>コガ</t>
    </rPh>
    <rPh sb="3" eb="4">
      <t>タダ</t>
    </rPh>
    <rPh sb="4" eb="5">
      <t>フミ</t>
    </rPh>
    <phoneticPr fontId="1"/>
  </si>
  <si>
    <t>朝来市和田山町法興寺392番地</t>
    <rPh sb="0" eb="2">
      <t>アサゴ</t>
    </rPh>
    <rPh sb="2" eb="3">
      <t>シ</t>
    </rPh>
    <rPh sb="3" eb="7">
      <t>ワダヤマチョウ</t>
    </rPh>
    <rPh sb="7" eb="10">
      <t>ホウコウジ</t>
    </rPh>
    <rPh sb="13" eb="15">
      <t>バンチ</t>
    </rPh>
    <phoneticPr fontId="1" alignment="distributed"/>
  </si>
  <si>
    <t>森村　安史</t>
    <rPh sb="0" eb="2">
      <t>モリムラ</t>
    </rPh>
    <rPh sb="3" eb="4">
      <t>ヤス</t>
    </rPh>
    <rPh sb="4" eb="5">
      <t>フミ</t>
    </rPh>
    <phoneticPr fontId="1"/>
  </si>
  <si>
    <t>上田　大介</t>
    <rPh sb="0" eb="2">
      <t>ウエダ</t>
    </rPh>
    <rPh sb="3" eb="5">
      <t>ダイスケ</t>
    </rPh>
    <phoneticPr fontId="1"/>
  </si>
  <si>
    <t>姫路市飾磨区細江2501番地</t>
    <rPh sb="0" eb="2">
      <t>ヒメジ</t>
    </rPh>
    <rPh sb="2" eb="3">
      <t>シ</t>
    </rPh>
    <rPh sb="3" eb="5">
      <t>シカマ</t>
    </rPh>
    <rPh sb="5" eb="6">
      <t>ク</t>
    </rPh>
    <rPh sb="6" eb="8">
      <t>ホソエ</t>
    </rPh>
    <rPh sb="12" eb="14">
      <t>バンチ</t>
    </rPh>
    <phoneticPr fontId="1"/>
  </si>
  <si>
    <t>姫路市広畑区小松町2丁目66番地1</t>
    <rPh sb="0" eb="3">
      <t>ヒメジシ</t>
    </rPh>
    <rPh sb="3" eb="6">
      <t>ヒロハタク</t>
    </rPh>
    <rPh sb="14" eb="16">
      <t>バンチ</t>
    </rPh>
    <phoneticPr fontId="1"/>
  </si>
  <si>
    <t xml:space="preserve">医療法人社団　光風会
長久病院          </t>
    <rPh sb="0" eb="6">
      <t>イリョウホウジンシャダン</t>
    </rPh>
    <rPh sb="7" eb="10">
      <t>コウフウカイ</t>
    </rPh>
    <phoneticPr fontId="1"/>
  </si>
  <si>
    <t>姫路市別所町別所2丁目150番地</t>
    <rPh sb="0" eb="3">
      <t>ヒメジシ</t>
    </rPh>
    <rPh sb="3" eb="6">
      <t>ベッショチョウ</t>
    </rPh>
    <rPh sb="6" eb="8">
      <t>ベッショ</t>
    </rPh>
    <rPh sb="9" eb="11">
      <t>チョウメ</t>
    </rPh>
    <rPh sb="14" eb="16">
      <t>バンチ</t>
    </rPh>
    <phoneticPr fontId="1"/>
  </si>
  <si>
    <t>村瀬　晃彦</t>
    <rPh sb="0" eb="2">
      <t>ムラセ</t>
    </rPh>
    <rPh sb="3" eb="5">
      <t>アキヒコ</t>
    </rPh>
    <phoneticPr fontId="1"/>
  </si>
  <si>
    <t>社会医療法人　中央会
尼崎中央病院</t>
    <rPh sb="0" eb="2">
      <t>シャカイ</t>
    </rPh>
    <rPh sb="2" eb="4">
      <t>イリョウ</t>
    </rPh>
    <rPh sb="4" eb="6">
      <t>ホウジン</t>
    </rPh>
    <rPh sb="7" eb="9">
      <t>チュウオウ</t>
    </rPh>
    <rPh sb="9" eb="10">
      <t>カイ</t>
    </rPh>
    <rPh sb="11" eb="13">
      <t>アマガサキ</t>
    </rPh>
    <rPh sb="13" eb="15">
      <t>チュウオウ</t>
    </rPh>
    <rPh sb="15" eb="17">
      <t>ビョウイン</t>
    </rPh>
    <phoneticPr fontId="1"/>
  </si>
  <si>
    <t>社会医療法人
中央会</t>
    <rPh sb="0" eb="2">
      <t>シャカイ</t>
    </rPh>
    <rPh sb="2" eb="4">
      <t>イリョウ</t>
    </rPh>
    <rPh sb="4" eb="6">
      <t>ホウジン</t>
    </rPh>
    <rPh sb="7" eb="9">
      <t>チュウオウ</t>
    </rPh>
    <rPh sb="9" eb="10">
      <t>カイ</t>
    </rPh>
    <phoneticPr fontId="1"/>
  </si>
  <si>
    <t>宝塚病院</t>
    <rPh sb="0" eb="1">
      <t>タカラ</t>
    </rPh>
    <rPh sb="1" eb="2">
      <t>ツカ</t>
    </rPh>
    <rPh sb="2" eb="3">
      <t>ビョウ</t>
    </rPh>
    <rPh sb="3" eb="4">
      <t>イン</t>
    </rPh>
    <phoneticPr fontId="1" alignment="distributed"/>
  </si>
  <si>
    <t>社会医療法人　
愛仁会</t>
  </si>
  <si>
    <t>小野市匠台72番1</t>
    <rPh sb="0" eb="3">
      <t>オノシ</t>
    </rPh>
    <rPh sb="3" eb="4">
      <t>タクミ</t>
    </rPh>
    <rPh sb="4" eb="5">
      <t>ダイ</t>
    </rPh>
    <rPh sb="7" eb="8">
      <t>バン</t>
    </rPh>
    <phoneticPr fontId="1" alignment="distributed"/>
  </si>
  <si>
    <t>小原　茂次</t>
    <rPh sb="0" eb="2">
      <t>オハラ</t>
    </rPh>
    <rPh sb="3" eb="4">
      <t>シゲ</t>
    </rPh>
    <rPh sb="4" eb="5">
      <t>ツギ</t>
    </rPh>
    <phoneticPr fontId="1"/>
  </si>
  <si>
    <t>加古川中央市民病院</t>
    <rPh sb="0" eb="3">
      <t>カコガワ</t>
    </rPh>
    <rPh sb="3" eb="5">
      <t>チュウオウ</t>
    </rPh>
    <rPh sb="5" eb="7">
      <t>シミン</t>
    </rPh>
    <rPh sb="7" eb="9">
      <t>ビョウイン</t>
    </rPh>
    <phoneticPr fontId="1"/>
  </si>
  <si>
    <t>加古川市加古川町本町439番地</t>
    <rPh sb="0" eb="4">
      <t>カコガワシ</t>
    </rPh>
    <rPh sb="4" eb="7">
      <t>カコガワ</t>
    </rPh>
    <rPh sb="7" eb="8">
      <t>マチ</t>
    </rPh>
    <rPh sb="8" eb="10">
      <t>ホンマチ</t>
    </rPh>
    <rPh sb="13" eb="15">
      <t>バンチ</t>
    </rPh>
    <phoneticPr fontId="1"/>
  </si>
  <si>
    <t>岡村　健二</t>
    <rPh sb="0" eb="2">
      <t>オカムラ</t>
    </rPh>
    <rPh sb="3" eb="5">
      <t>ケンジ</t>
    </rPh>
    <phoneticPr fontId="1" alignment="distributed"/>
  </si>
  <si>
    <t>姫路市飾磨区下野田二丁目533番地3</t>
    <rPh sb="0" eb="3">
      <t>ヒメジシ</t>
    </rPh>
    <rPh sb="3" eb="6">
      <t>シカマク</t>
    </rPh>
    <rPh sb="6" eb="9">
      <t>シモノダ</t>
    </rPh>
    <rPh sb="9" eb="10">
      <t>2</t>
    </rPh>
    <rPh sb="10" eb="12">
      <t>チョウメ</t>
    </rPh>
    <rPh sb="15" eb="17">
      <t>バンチ</t>
    </rPh>
    <phoneticPr fontId="1"/>
  </si>
  <si>
    <t>明石市硯町2丁目5番55号</t>
    <rPh sb="3" eb="4">
      <t>スズリ</t>
    </rPh>
    <rPh sb="4" eb="5">
      <t>マチ</t>
    </rPh>
    <rPh sb="6" eb="8">
      <t>チョウメ</t>
    </rPh>
    <rPh sb="9" eb="10">
      <t>バン</t>
    </rPh>
    <rPh sb="12" eb="13">
      <t>ゴウ</t>
    </rPh>
    <phoneticPr fontId="1"/>
  </si>
  <si>
    <t>具　英成</t>
    <rPh sb="0" eb="1">
      <t>グ</t>
    </rPh>
    <rPh sb="2" eb="4">
      <t>ヒデナリ</t>
    </rPh>
    <phoneticPr fontId="1"/>
  </si>
  <si>
    <t>医療法人社団
丸山病院</t>
    <rPh sb="0" eb="4">
      <t>イリョウホウジン</t>
    </rPh>
    <rPh sb="4" eb="6">
      <t>シャダン</t>
    </rPh>
    <rPh sb="7" eb="9">
      <t>マルヤマ</t>
    </rPh>
    <rPh sb="9" eb="11">
      <t>ビョウイン</t>
    </rPh>
    <phoneticPr fontId="1"/>
  </si>
  <si>
    <t>菅　敬治</t>
    <rPh sb="0" eb="1">
      <t>スガ</t>
    </rPh>
    <rPh sb="2" eb="4">
      <t>ケイジ</t>
    </rPh>
    <phoneticPr fontId="1" alignment="distributed"/>
  </si>
  <si>
    <t>地方独立行政法人
神戸市民病院機構</t>
    <rPh sb="0" eb="2">
      <t>チホウ</t>
    </rPh>
    <rPh sb="2" eb="4">
      <t>ドクリツ</t>
    </rPh>
    <rPh sb="4" eb="6">
      <t>ギョウセイ</t>
    </rPh>
    <rPh sb="6" eb="8">
      <t>ホウジン</t>
    </rPh>
    <rPh sb="12" eb="13">
      <t>ミン</t>
    </rPh>
    <rPh sb="13" eb="15">
      <t>ビョウイン</t>
    </rPh>
    <rPh sb="15" eb="17">
      <t>キコウ</t>
    </rPh>
    <phoneticPr fontId="1"/>
  </si>
  <si>
    <t>遠山　治彦</t>
    <rPh sb="0" eb="2">
      <t>トウヤマ</t>
    </rPh>
    <rPh sb="3" eb="4">
      <t>オサ</t>
    </rPh>
    <rPh sb="4" eb="5">
      <t>ヒコ</t>
    </rPh>
    <phoneticPr fontId="1"/>
  </si>
  <si>
    <t>和田　哲成</t>
    <rPh sb="0" eb="2">
      <t>ワダ</t>
    </rPh>
    <rPh sb="3" eb="4">
      <t>テツ</t>
    </rPh>
    <rPh sb="4" eb="5">
      <t>ナ</t>
    </rPh>
    <phoneticPr fontId="1"/>
  </si>
  <si>
    <t>尼崎市東園田町4丁目101番地4</t>
    <rPh sb="0" eb="3">
      <t>アマガサキシ</t>
    </rPh>
    <rPh sb="3" eb="7">
      <t>ヒガシソノダチョウ</t>
    </rPh>
    <rPh sb="8" eb="10">
      <t>チョウメ</t>
    </rPh>
    <rPh sb="14" eb="15">
      <t>チ</t>
    </rPh>
    <phoneticPr fontId="1" alignment="distributed"/>
  </si>
  <si>
    <t>尼崎市武庫元町2丁目4番13号</t>
    <rPh sb="0" eb="3">
      <t>アマガサキシ</t>
    </rPh>
    <rPh sb="3" eb="5">
      <t>ムコ</t>
    </rPh>
    <rPh sb="5" eb="7">
      <t>モトマチ</t>
    </rPh>
    <rPh sb="8" eb="10">
      <t>チョウメ</t>
    </rPh>
    <rPh sb="14" eb="15">
      <t>ゴウ</t>
    </rPh>
    <phoneticPr fontId="1" alignment="distributed"/>
  </si>
  <si>
    <t>沖本　智昭</t>
    <rPh sb="0" eb="2">
      <t>オキモト</t>
    </rPh>
    <rPh sb="3" eb="5">
      <t>トモアキ</t>
    </rPh>
    <phoneticPr fontId="1"/>
  </si>
  <si>
    <t>独立行政法人
労働者健康安全機構
神戸労災病院</t>
    <rPh sb="0" eb="2">
      <t>ドクリツ</t>
    </rPh>
    <rPh sb="2" eb="4">
      <t>ギョウセイ</t>
    </rPh>
    <rPh sb="4" eb="6">
      <t>ホウジン</t>
    </rPh>
    <rPh sb="7" eb="10">
      <t>ロウドウシャ</t>
    </rPh>
    <rPh sb="10" eb="12">
      <t>ケンコウ</t>
    </rPh>
    <rPh sb="12" eb="14">
      <t>アンゼン</t>
    </rPh>
    <rPh sb="14" eb="16">
      <t>キコウ</t>
    </rPh>
    <phoneticPr fontId="1"/>
  </si>
  <si>
    <t xml:space="preserve">社会医療法人　榮昌会
吉田病院　　　  </t>
    <rPh sb="0" eb="2">
      <t>シャカイ</t>
    </rPh>
    <phoneticPr fontId="1"/>
  </si>
  <si>
    <t>社会医療法人
榮昌会</t>
    <rPh sb="0" eb="2">
      <t>シャカイ</t>
    </rPh>
    <phoneticPr fontId="1"/>
  </si>
  <si>
    <t>社会医療法人　三栄会
ツカザキ病院</t>
    <rPh sb="0" eb="2">
      <t>シャカイ</t>
    </rPh>
    <rPh sb="2" eb="4">
      <t>イリョウ</t>
    </rPh>
    <rPh sb="4" eb="6">
      <t>ホウジン</t>
    </rPh>
    <rPh sb="7" eb="8">
      <t>サン</t>
    </rPh>
    <rPh sb="8" eb="9">
      <t>エイ</t>
    </rPh>
    <rPh sb="9" eb="10">
      <t>カイ</t>
    </rPh>
    <rPh sb="15" eb="17">
      <t>ビョウイン</t>
    </rPh>
    <phoneticPr fontId="1"/>
  </si>
  <si>
    <t>社会医療法人
三栄会</t>
    <rPh sb="0" eb="2">
      <t>シャカイ</t>
    </rPh>
    <phoneticPr fontId="1"/>
  </si>
  <si>
    <t>独立行政法人
労働者健康安全機構
関西労災病院</t>
    <rPh sb="0" eb="2">
      <t>ドクリツ</t>
    </rPh>
    <rPh sb="2" eb="4">
      <t>ギョウセイ</t>
    </rPh>
    <rPh sb="4" eb="6">
      <t>ホウジン</t>
    </rPh>
    <rPh sb="7" eb="10">
      <t>ロウドウシャ</t>
    </rPh>
    <rPh sb="10" eb="12">
      <t>ケンコウ</t>
    </rPh>
    <rPh sb="12" eb="14">
      <t>アンゼン</t>
    </rPh>
    <rPh sb="14" eb="16">
      <t>キコウ</t>
    </rPh>
    <rPh sb="17" eb="19">
      <t>カンサイ</t>
    </rPh>
    <rPh sb="19" eb="21">
      <t>ロウサイ</t>
    </rPh>
    <rPh sb="21" eb="23">
      <t>ビョウイン</t>
    </rPh>
    <phoneticPr fontId="1"/>
  </si>
  <si>
    <t>（頁）</t>
    <rPh sb="1" eb="2">
      <t>ページ</t>
    </rPh>
    <phoneticPr fontId="1"/>
  </si>
  <si>
    <t>医療法人財団
ﾋｭｰﾏﾝﾒﾃﾞｨｶﾙ</t>
    <phoneticPr fontId="1"/>
  </si>
  <si>
    <t>小児神経内科</t>
    <rPh sb="0" eb="2">
      <t>ショウニ</t>
    </rPh>
    <rPh sb="2" eb="4">
      <t>シンケイ</t>
    </rPh>
    <rPh sb="4" eb="6">
      <t>ナイカ</t>
    </rPh>
    <phoneticPr fontId="1"/>
  </si>
  <si>
    <t>小神内</t>
    <rPh sb="0" eb="1">
      <t>ショウ</t>
    </rPh>
    <rPh sb="1" eb="3">
      <t>カミウチ</t>
    </rPh>
    <phoneticPr fontId="1"/>
  </si>
  <si>
    <t>中村　毅</t>
    <rPh sb="0" eb="2">
      <t>ナカムラ</t>
    </rPh>
    <rPh sb="3" eb="4">
      <t>ツヨシ</t>
    </rPh>
    <phoneticPr fontId="1"/>
  </si>
  <si>
    <t>神戸市中央区港島南町2丁目1番地の8</t>
    <rPh sb="0" eb="3">
      <t>コウベシ</t>
    </rPh>
    <rPh sb="3" eb="6">
      <t>チュウオウク</t>
    </rPh>
    <rPh sb="6" eb="8">
      <t>ミナトジマ</t>
    </rPh>
    <rPh sb="8" eb="9">
      <t>ミナミ</t>
    </rPh>
    <rPh sb="9" eb="10">
      <t>マチ</t>
    </rPh>
    <rPh sb="11" eb="13">
      <t>チョウメ</t>
    </rPh>
    <rPh sb="14" eb="16">
      <t>バンチ</t>
    </rPh>
    <phoneticPr fontId="1"/>
  </si>
  <si>
    <t>緩和ケア外科</t>
    <rPh sb="0" eb="2">
      <t>カンワ</t>
    </rPh>
    <rPh sb="4" eb="6">
      <t>ゲカ</t>
    </rPh>
    <phoneticPr fontId="1"/>
  </si>
  <si>
    <t>河村　貴</t>
    <rPh sb="0" eb="2">
      <t>カワムラ</t>
    </rPh>
    <rPh sb="3" eb="4">
      <t>キ</t>
    </rPh>
    <phoneticPr fontId="1"/>
  </si>
  <si>
    <t>医療法人社団
一功会</t>
    <rPh sb="0" eb="2">
      <t>イリョウ</t>
    </rPh>
    <rPh sb="2" eb="4">
      <t>ホウジン</t>
    </rPh>
    <rPh sb="4" eb="6">
      <t>シャダン</t>
    </rPh>
    <rPh sb="7" eb="9">
      <t>カズナリ</t>
    </rPh>
    <rPh sb="9" eb="10">
      <t>カイ</t>
    </rPh>
    <phoneticPr fontId="1"/>
  </si>
  <si>
    <t>フェニックス
加古川記念病院</t>
    <rPh sb="7" eb="10">
      <t>カコガワ</t>
    </rPh>
    <rPh sb="10" eb="12">
      <t>キネン</t>
    </rPh>
    <rPh sb="12" eb="14">
      <t>ビョウイン</t>
    </rPh>
    <phoneticPr fontId="1"/>
  </si>
  <si>
    <t>医療法人
若葉会</t>
    <rPh sb="5" eb="7">
      <t>ワカバ</t>
    </rPh>
    <phoneticPr fontId="1"/>
  </si>
  <si>
    <t>王子回生病院</t>
    <rPh sb="0" eb="2">
      <t>オウジ</t>
    </rPh>
    <rPh sb="2" eb="4">
      <t>カイセイ</t>
    </rPh>
    <phoneticPr fontId="1"/>
  </si>
  <si>
    <t>細谷　亮</t>
    <rPh sb="0" eb="2">
      <t>ホソタニ</t>
    </rPh>
    <rPh sb="3" eb="4">
      <t>リョウ</t>
    </rPh>
    <phoneticPr fontId="1"/>
  </si>
  <si>
    <t>小野市復井町字中ノ池1723番地の2</t>
    <rPh sb="0" eb="3">
      <t>オノシ</t>
    </rPh>
    <rPh sb="3" eb="6">
      <t>フクイチョウ</t>
    </rPh>
    <rPh sb="6" eb="7">
      <t>アザ</t>
    </rPh>
    <rPh sb="7" eb="8">
      <t>ナカ</t>
    </rPh>
    <rPh sb="9" eb="10">
      <t>イケ</t>
    </rPh>
    <rPh sb="14" eb="16">
      <t>バンチ</t>
    </rPh>
    <phoneticPr fontId="1" alignment="distributed"/>
  </si>
  <si>
    <t>神戸市北区しあわせの村1番18号</t>
    <rPh sb="0" eb="3">
      <t>コウベシ</t>
    </rPh>
    <rPh sb="3" eb="5">
      <t>キタク</t>
    </rPh>
    <phoneticPr fontId="1"/>
  </si>
  <si>
    <t>神戸市北区しあわせの村1番8号</t>
    <rPh sb="0" eb="3">
      <t>コウベシ</t>
    </rPh>
    <rPh sb="3" eb="5">
      <t>キタク</t>
    </rPh>
    <rPh sb="10" eb="11">
      <t>ムラ</t>
    </rPh>
    <rPh sb="12" eb="13">
      <t>バン</t>
    </rPh>
    <rPh sb="14" eb="15">
      <t>ゴウ</t>
    </rPh>
    <phoneticPr fontId="1"/>
  </si>
  <si>
    <t>神戸市北区しあわせの村1番9号</t>
    <rPh sb="0" eb="3">
      <t>コウベシ</t>
    </rPh>
    <rPh sb="3" eb="5">
      <t>キタク</t>
    </rPh>
    <phoneticPr fontId="1"/>
  </si>
  <si>
    <t>美崎　晋</t>
    <rPh sb="0" eb="2">
      <t>ミサキ</t>
    </rPh>
    <rPh sb="3" eb="4">
      <t>シン</t>
    </rPh>
    <phoneticPr fontId="1"/>
  </si>
  <si>
    <t>医療法人社団
祐生会</t>
    <rPh sb="0" eb="2">
      <t>イリョウ</t>
    </rPh>
    <rPh sb="2" eb="4">
      <t>ホウジン</t>
    </rPh>
    <rPh sb="4" eb="6">
      <t>シャダン</t>
    </rPh>
    <rPh sb="8" eb="9">
      <t>セイ</t>
    </rPh>
    <rPh sb="9" eb="10">
      <t>カイ</t>
    </rPh>
    <phoneticPr fontId="1"/>
  </si>
  <si>
    <t>大澤　芳清</t>
    <rPh sb="0" eb="2">
      <t>オオサワ</t>
    </rPh>
    <rPh sb="3" eb="4">
      <t>ヨシ</t>
    </rPh>
    <rPh sb="4" eb="5">
      <t>キヨシ</t>
    </rPh>
    <phoneticPr fontId="1"/>
  </si>
  <si>
    <t>鶴崎　哲士</t>
    <rPh sb="3" eb="5">
      <t>テツシ</t>
    </rPh>
    <phoneticPr fontId="1"/>
  </si>
  <si>
    <t>服部　益治</t>
    <rPh sb="0" eb="2">
      <t>ハットリ</t>
    </rPh>
    <rPh sb="3" eb="4">
      <t>エキ</t>
    </rPh>
    <phoneticPr fontId="1" alignment="distributed"/>
  </si>
  <si>
    <t>佐竹　信祐</t>
    <rPh sb="0" eb="2">
      <t>サタケ</t>
    </rPh>
    <rPh sb="3" eb="4">
      <t>シン</t>
    </rPh>
    <phoneticPr fontId="1"/>
  </si>
  <si>
    <t>魚橋　哲夫</t>
    <rPh sb="3" eb="5">
      <t>テツオ</t>
    </rPh>
    <phoneticPr fontId="1"/>
  </si>
  <si>
    <t>社会医療法人
渡邊高記念会
西宮渡辺脳卒中・
心臓ﾘﾊﾋﾞﾘﾃｰｼｮﾝ病院</t>
    <rPh sb="18" eb="21">
      <t>ノウソッチュウ</t>
    </rPh>
    <rPh sb="23" eb="25">
      <t>シンゾウ</t>
    </rPh>
    <rPh sb="35" eb="37">
      <t>ビョウイン</t>
    </rPh>
    <phoneticPr fontId="1"/>
  </si>
  <si>
    <t>あかし保健所</t>
    <rPh sb="3" eb="6">
      <t>ホケンショ</t>
    </rPh>
    <phoneticPr fontId="1"/>
  </si>
  <si>
    <t>078-381-9910</t>
  </si>
  <si>
    <t>医療法人社団
栄徳会</t>
    <rPh sb="4" eb="6">
      <t>シャダン</t>
    </rPh>
    <rPh sb="7" eb="8">
      <t>サカ</t>
    </rPh>
    <rPh sb="8" eb="9">
      <t>トク</t>
    </rPh>
    <phoneticPr fontId="1" alignment="distributed"/>
  </si>
  <si>
    <t>079-432-7088</t>
  </si>
  <si>
    <t>079-432-7077</t>
  </si>
  <si>
    <t>0795-28-5815</t>
  </si>
  <si>
    <t>市川　博康</t>
  </si>
  <si>
    <t>野木　佳孝</t>
    <rPh sb="3" eb="5">
      <t>ヨシタカ</t>
    </rPh>
    <phoneticPr fontId="1"/>
  </si>
  <si>
    <t>社会医療法人
甲友会</t>
    <rPh sb="0" eb="2">
      <t>シャカイ</t>
    </rPh>
    <rPh sb="2" eb="4">
      <t>イリョウ</t>
    </rPh>
    <rPh sb="4" eb="6">
      <t>ホウジン</t>
    </rPh>
    <rPh sb="7" eb="8">
      <t>コウ</t>
    </rPh>
    <rPh sb="8" eb="9">
      <t>ユウ</t>
    </rPh>
    <rPh sb="9" eb="10">
      <t>カイ</t>
    </rPh>
    <phoneticPr fontId="1"/>
  </si>
  <si>
    <t>芦屋市朝日ヶ丘町8番22号</t>
    <rPh sb="0" eb="3">
      <t>アシヤシ</t>
    </rPh>
    <rPh sb="3" eb="7">
      <t>アサヒガオカ</t>
    </rPh>
    <rPh sb="7" eb="8">
      <t>マチ</t>
    </rPh>
    <rPh sb="9" eb="10">
      <t>バン</t>
    </rPh>
    <rPh sb="12" eb="13">
      <t>ゴウ</t>
    </rPh>
    <phoneticPr fontId="1" alignment="distributed"/>
  </si>
  <si>
    <t>661-0012</t>
    <phoneticPr fontId="1"/>
  </si>
  <si>
    <t>小笠　延昭</t>
    <rPh sb="0" eb="2">
      <t>オガサ</t>
    </rPh>
    <rPh sb="3" eb="5">
      <t>ノブアキ</t>
    </rPh>
    <phoneticPr fontId="1"/>
  </si>
  <si>
    <t>鄒　博馨</t>
    <rPh sb="2" eb="3">
      <t>ヒロシ</t>
    </rPh>
    <rPh sb="3" eb="4">
      <t>カオル</t>
    </rPh>
    <phoneticPr fontId="1"/>
  </si>
  <si>
    <t>野垣　秀和</t>
    <rPh sb="0" eb="2">
      <t>ノガキ</t>
    </rPh>
    <rPh sb="3" eb="5">
      <t>ヒデカズ</t>
    </rPh>
    <phoneticPr fontId="1"/>
  </si>
  <si>
    <t>野口眞三郎</t>
    <rPh sb="0" eb="2">
      <t>ノグチ</t>
    </rPh>
    <rPh sb="2" eb="3">
      <t>シン</t>
    </rPh>
    <rPh sb="3" eb="5">
      <t>サブロウ</t>
    </rPh>
    <phoneticPr fontId="1"/>
  </si>
  <si>
    <t>明石市魚住町清水字帝釈山1871番地の3</t>
    <rPh sb="3" eb="6">
      <t>ウオズミチョウ</t>
    </rPh>
    <rPh sb="6" eb="8">
      <t>シミズ</t>
    </rPh>
    <rPh sb="8" eb="9">
      <t>アザ</t>
    </rPh>
    <rPh sb="9" eb="11">
      <t>タイシャク</t>
    </rPh>
    <rPh sb="11" eb="12">
      <t>ヤマ</t>
    </rPh>
    <rPh sb="16" eb="18">
      <t>バンチ</t>
    </rPh>
    <phoneticPr fontId="1"/>
  </si>
  <si>
    <t>神戸市立
神戸アイセンター病院</t>
    <rPh sb="0" eb="2">
      <t>コウベ</t>
    </rPh>
    <rPh sb="2" eb="4">
      <t>シリツ</t>
    </rPh>
    <rPh sb="5" eb="7">
      <t>コウベ</t>
    </rPh>
    <rPh sb="13" eb="15">
      <t>ビョウイン</t>
    </rPh>
    <phoneticPr fontId="1"/>
  </si>
  <si>
    <t>上山　貴史</t>
    <rPh sb="0" eb="2">
      <t>ウエヤマ</t>
    </rPh>
    <rPh sb="3" eb="5">
      <t>タカシ</t>
    </rPh>
    <phoneticPr fontId="1"/>
  </si>
  <si>
    <t>竹長　真紀</t>
    <rPh sb="0" eb="2">
      <t>タケナガ</t>
    </rPh>
    <rPh sb="3" eb="5">
      <t>マキ</t>
    </rPh>
    <phoneticPr fontId="25"/>
  </si>
  <si>
    <t>朝田　尚宏</t>
    <rPh sb="0" eb="2">
      <t>アサダ</t>
    </rPh>
    <rPh sb="3" eb="5">
      <t>ナオヒロ</t>
    </rPh>
    <phoneticPr fontId="1"/>
  </si>
  <si>
    <t>田村　昌吾</t>
    <rPh sb="0" eb="2">
      <t>タムラ</t>
    </rPh>
    <rPh sb="3" eb="5">
      <t>ショウゴ</t>
    </rPh>
    <phoneticPr fontId="1"/>
  </si>
  <si>
    <t>三枝　康宏</t>
    <rPh sb="0" eb="2">
      <t>サエグサ</t>
    </rPh>
    <rPh sb="3" eb="5">
      <t>ヤスヒロ</t>
    </rPh>
    <phoneticPr fontId="1"/>
  </si>
  <si>
    <t>宮地　千尋</t>
    <rPh sb="0" eb="2">
      <t>ミヤヂ</t>
    </rPh>
    <rPh sb="3" eb="5">
      <t>チヒロ</t>
    </rPh>
    <phoneticPr fontId="1"/>
  </si>
  <si>
    <t>恒生かのこ病院</t>
    <rPh sb="0" eb="2">
      <t>コウセイ</t>
    </rPh>
    <rPh sb="5" eb="7">
      <t>ビョウイン</t>
    </rPh>
    <phoneticPr fontId="1"/>
  </si>
  <si>
    <t>神戸市北区鹿の子台北町8丁目11番1号</t>
    <rPh sb="0" eb="3">
      <t>コウベシ</t>
    </rPh>
    <rPh sb="3" eb="5">
      <t>キタク</t>
    </rPh>
    <rPh sb="5" eb="6">
      <t>カ</t>
    </rPh>
    <rPh sb="7" eb="9">
      <t>コダイ</t>
    </rPh>
    <rPh sb="9" eb="11">
      <t>キタマチ</t>
    </rPh>
    <rPh sb="12" eb="14">
      <t>チョウメ</t>
    </rPh>
    <rPh sb="16" eb="17">
      <t>バン</t>
    </rPh>
    <rPh sb="18" eb="19">
      <t>ゴウ</t>
    </rPh>
    <phoneticPr fontId="1"/>
  </si>
  <si>
    <t>医療法人社団
六心会</t>
    <rPh sb="0" eb="2">
      <t>イリョウ</t>
    </rPh>
    <rPh sb="2" eb="4">
      <t>ホウジン</t>
    </rPh>
    <rPh sb="4" eb="6">
      <t>シャダン</t>
    </rPh>
    <rPh sb="7" eb="8">
      <t>ロク</t>
    </rPh>
    <rPh sb="8" eb="10">
      <t>シンカイ</t>
    </rPh>
    <phoneticPr fontId="1"/>
  </si>
  <si>
    <t>頃末　和良</t>
    <rPh sb="0" eb="1">
      <t>コロ</t>
    </rPh>
    <rPh sb="1" eb="2">
      <t>スエ</t>
    </rPh>
    <rPh sb="3" eb="5">
      <t>カズヨシ</t>
    </rPh>
    <phoneticPr fontId="1"/>
  </si>
  <si>
    <t>日本赤十字社</t>
    <phoneticPr fontId="1"/>
  </si>
  <si>
    <t>社会医療法人
渡邊高記念会
西宮渡辺心臓脳・血管ｾﾝﾀｰ</t>
    <rPh sb="14" eb="16">
      <t>ニシノミヤ</t>
    </rPh>
    <rPh sb="16" eb="18">
      <t>ワタナベ</t>
    </rPh>
    <rPh sb="18" eb="20">
      <t>シンゾウ</t>
    </rPh>
    <rPh sb="20" eb="21">
      <t>ノウ</t>
    </rPh>
    <rPh sb="22" eb="24">
      <t>ケッカン</t>
    </rPh>
    <phoneticPr fontId="1"/>
  </si>
  <si>
    <t xml:space="preserve">大山記念病院       </t>
    <rPh sb="0" eb="2">
      <t>オオヤマ</t>
    </rPh>
    <rPh sb="2" eb="4">
      <t>キネン</t>
    </rPh>
    <rPh sb="4" eb="6">
      <t>ビョウイン</t>
    </rPh>
    <phoneticPr fontId="1"/>
  </si>
  <si>
    <t>福西　成男</t>
    <rPh sb="0" eb="2">
      <t>フクニシ</t>
    </rPh>
    <rPh sb="3" eb="5">
      <t>ナルオ</t>
    </rPh>
    <phoneticPr fontId="1"/>
  </si>
  <si>
    <t>木村　泰之</t>
    <rPh sb="3" eb="5">
      <t>ヤスユキ</t>
    </rPh>
    <phoneticPr fontId="1"/>
  </si>
  <si>
    <t>079-266-8831</t>
  </si>
  <si>
    <t>仲井　常雄</t>
    <rPh sb="0" eb="2">
      <t>ナカイ</t>
    </rPh>
    <rPh sb="3" eb="5">
      <t>ツネオ</t>
    </rPh>
    <phoneticPr fontId="1"/>
  </si>
  <si>
    <t>吉田　正人</t>
    <rPh sb="0" eb="2">
      <t>ヨシダ</t>
    </rPh>
    <rPh sb="3" eb="5">
      <t>マサト</t>
    </rPh>
    <phoneticPr fontId="1"/>
  </si>
  <si>
    <t>兵庫県立
丹波医療センター</t>
    <rPh sb="0" eb="4">
      <t>ヒョウゴケンリツ</t>
    </rPh>
    <rPh sb="5" eb="7">
      <t>タンバ</t>
    </rPh>
    <rPh sb="7" eb="9">
      <t>イリョウ</t>
    </rPh>
    <phoneticPr fontId="1"/>
  </si>
  <si>
    <r>
      <t xml:space="preserve">独立行政法人
</t>
    </r>
    <r>
      <rPr>
        <sz val="6.5"/>
        <rFont val="ＭＳ Ｐゴシック"/>
        <family val="3"/>
        <charset val="128"/>
      </rPr>
      <t>労働者健康安全機構</t>
    </r>
    <rPh sb="0" eb="2">
      <t>ドクリツ</t>
    </rPh>
    <rPh sb="2" eb="4">
      <t>ギョウセイ</t>
    </rPh>
    <rPh sb="4" eb="6">
      <t>ホウジン</t>
    </rPh>
    <rPh sb="9" eb="10">
      <t>シャ</t>
    </rPh>
    <rPh sb="10" eb="12">
      <t>ケンコウ</t>
    </rPh>
    <rPh sb="12" eb="14">
      <t>アンゼン</t>
    </rPh>
    <rPh sb="14" eb="16">
      <t>キコウ</t>
    </rPh>
    <phoneticPr fontId="1"/>
  </si>
  <si>
    <t>神戸大学医学部
附属病院国際がん
医療・研究センター</t>
    <rPh sb="0" eb="2">
      <t>コウベ</t>
    </rPh>
    <rPh sb="2" eb="4">
      <t>ダイガク</t>
    </rPh>
    <rPh sb="4" eb="7">
      <t>イガクブ</t>
    </rPh>
    <rPh sb="8" eb="10">
      <t>フゾク</t>
    </rPh>
    <rPh sb="10" eb="12">
      <t>ビョウイン</t>
    </rPh>
    <rPh sb="12" eb="14">
      <t>コクサイ</t>
    </rPh>
    <rPh sb="17" eb="19">
      <t>イリョウ</t>
    </rPh>
    <rPh sb="20" eb="22">
      <t>ケンキュウ</t>
    </rPh>
    <phoneticPr fontId="1"/>
  </si>
  <si>
    <t>医療法人社団
秀英会</t>
    <rPh sb="0" eb="2">
      <t>イリョウ</t>
    </rPh>
    <rPh sb="2" eb="4">
      <t>ホウジン</t>
    </rPh>
    <rPh sb="4" eb="6">
      <t>シャダン</t>
    </rPh>
    <rPh sb="7" eb="9">
      <t>シュウエイ</t>
    </rPh>
    <rPh sb="9" eb="10">
      <t>カイ</t>
    </rPh>
    <phoneticPr fontId="1"/>
  </si>
  <si>
    <t>谷口　卓司</t>
    <rPh sb="0" eb="2">
      <t>タニグチ</t>
    </rPh>
    <rPh sb="3" eb="5">
      <t>タクジ</t>
    </rPh>
    <phoneticPr fontId="1"/>
  </si>
  <si>
    <t>社会医療法人　松藤会
入江病院</t>
    <rPh sb="0" eb="2">
      <t>シャカイ</t>
    </rPh>
    <rPh sb="2" eb="4">
      <t>イリョウ</t>
    </rPh>
    <rPh sb="4" eb="6">
      <t>ホウジン</t>
    </rPh>
    <rPh sb="7" eb="8">
      <t>マツウラ</t>
    </rPh>
    <rPh sb="8" eb="9">
      <t>フジ</t>
    </rPh>
    <rPh sb="9" eb="10">
      <t>カイ</t>
    </rPh>
    <rPh sb="11" eb="13">
      <t>イリエ</t>
    </rPh>
    <rPh sb="13" eb="15">
      <t>ビョウイン</t>
    </rPh>
    <phoneticPr fontId="1"/>
  </si>
  <si>
    <t>社会医療法人
松藤会</t>
    <rPh sb="0" eb="2">
      <t>シャカイ</t>
    </rPh>
    <phoneticPr fontId="1"/>
  </si>
  <si>
    <r>
      <t>地方独立行政法人</t>
    </r>
    <r>
      <rPr>
        <sz val="8"/>
        <rFont val="ＭＳ Ｐゴシック"/>
        <family val="3"/>
        <charset val="128"/>
      </rPr>
      <t xml:space="preserve">
</t>
    </r>
    <r>
      <rPr>
        <sz val="6.5"/>
        <rFont val="ＭＳ Ｐゴシック"/>
        <family val="3"/>
        <charset val="128"/>
      </rPr>
      <t>加古川市民病院機構</t>
    </r>
  </si>
  <si>
    <t>門脇　誠三</t>
    <rPh sb="0" eb="2">
      <t>カドワキ</t>
    </rPh>
    <rPh sb="3" eb="5">
      <t>セイゾウ</t>
    </rPh>
    <phoneticPr fontId="1"/>
  </si>
  <si>
    <t>〒650-8570　神戸市中央区加納町6丁目5番1号</t>
    <rPh sb="10" eb="13">
      <t>コウベシ</t>
    </rPh>
    <rPh sb="13" eb="16">
      <t>チュウオウク</t>
    </rPh>
    <rPh sb="16" eb="18">
      <t>カノウ</t>
    </rPh>
    <rPh sb="18" eb="19">
      <t>チョウ</t>
    </rPh>
    <rPh sb="20" eb="22">
      <t>チョウメ</t>
    </rPh>
    <rPh sb="23" eb="24">
      <t>バン</t>
    </rPh>
    <rPh sb="25" eb="26">
      <t>ゴウ</t>
    </rPh>
    <phoneticPr fontId="1"/>
  </si>
  <si>
    <t>〒658-8570　神戸市東灘区住吉東町5丁目2番1号</t>
    <rPh sb="13" eb="15">
      <t>ヒガシナダ</t>
    </rPh>
    <rPh sb="16" eb="18">
      <t>スミヨシ</t>
    </rPh>
    <rPh sb="18" eb="20">
      <t>ヒガシマチ</t>
    </rPh>
    <rPh sb="24" eb="25">
      <t>バン</t>
    </rPh>
    <rPh sb="26" eb="27">
      <t>ゴウ</t>
    </rPh>
    <phoneticPr fontId="1"/>
  </si>
  <si>
    <t>(078)841-4131（代）</t>
    <rPh sb="14" eb="15">
      <t>ダイ</t>
    </rPh>
    <phoneticPr fontId="1"/>
  </si>
  <si>
    <t>(078)322-6797</t>
    <phoneticPr fontId="1"/>
  </si>
  <si>
    <t>〒657-8570　神戸市灘区桜口町4丁目2-1</t>
    <rPh sb="13" eb="14">
      <t>ヒガシナダ</t>
    </rPh>
    <rPh sb="15" eb="16">
      <t>サクラ</t>
    </rPh>
    <rPh sb="16" eb="17">
      <t>クチ</t>
    </rPh>
    <rPh sb="17" eb="18">
      <t>マチ</t>
    </rPh>
    <rPh sb="19" eb="21">
      <t>チョウメ</t>
    </rPh>
    <phoneticPr fontId="1"/>
  </si>
  <si>
    <t>(078)843-7001（代）</t>
    <rPh sb="14" eb="15">
      <t>ダイ</t>
    </rPh>
    <phoneticPr fontId="1"/>
  </si>
  <si>
    <t>〒652-8570　神戸市兵庫区荒田町1丁目21番1号</t>
    <rPh sb="13" eb="15">
      <t>ヒョウゴ</t>
    </rPh>
    <rPh sb="16" eb="18">
      <t>アラタ</t>
    </rPh>
    <rPh sb="18" eb="19">
      <t>ヒガシマチ</t>
    </rPh>
    <rPh sb="24" eb="25">
      <t>バン</t>
    </rPh>
    <rPh sb="26" eb="27">
      <t>ゴウ</t>
    </rPh>
    <phoneticPr fontId="1"/>
  </si>
  <si>
    <t>(078)511-2111（代）</t>
    <rPh sb="14" eb="15">
      <t>ダイ</t>
    </rPh>
    <phoneticPr fontId="1"/>
  </si>
  <si>
    <t>〒653-8570　神戸市長田区北町3丁目4番3号</t>
    <rPh sb="13" eb="16">
      <t>ナガタク</t>
    </rPh>
    <rPh sb="16" eb="18">
      <t>キタマチ</t>
    </rPh>
    <rPh sb="22" eb="23">
      <t>バン</t>
    </rPh>
    <rPh sb="24" eb="25">
      <t>ゴウ</t>
    </rPh>
    <phoneticPr fontId="1"/>
  </si>
  <si>
    <t>(078)579-2311（代）</t>
    <rPh sb="14" eb="15">
      <t>ダイ</t>
    </rPh>
    <phoneticPr fontId="1"/>
  </si>
  <si>
    <t>〒654-8570　神戸市須磨区大黒町4丁目1番1号</t>
    <rPh sb="13" eb="15">
      <t>スマ</t>
    </rPh>
    <rPh sb="16" eb="19">
      <t>ダイコクチョウ</t>
    </rPh>
    <rPh sb="20" eb="22">
      <t>チョウメ</t>
    </rPh>
    <rPh sb="23" eb="24">
      <t>バン</t>
    </rPh>
    <rPh sb="25" eb="26">
      <t>ゴウ</t>
    </rPh>
    <phoneticPr fontId="1"/>
  </si>
  <si>
    <t>(078)731-4341（代）</t>
    <rPh sb="14" eb="15">
      <t>ダイ</t>
    </rPh>
    <phoneticPr fontId="1"/>
  </si>
  <si>
    <t>〒655-8570　神戸市垂水区日向1丁目5番1号</t>
    <rPh sb="13" eb="15">
      <t>タルミ</t>
    </rPh>
    <rPh sb="16" eb="18">
      <t>ヒュウガ</t>
    </rPh>
    <rPh sb="22" eb="23">
      <t>バン</t>
    </rPh>
    <rPh sb="24" eb="25">
      <t>ゴウ</t>
    </rPh>
    <phoneticPr fontId="1"/>
  </si>
  <si>
    <t>(078)708-5151（代）</t>
    <rPh sb="14" eb="15">
      <t>ダイ</t>
    </rPh>
    <phoneticPr fontId="1"/>
  </si>
  <si>
    <t>〒650-8570　神戸市中央区加納町6丁目5番1号</t>
    <phoneticPr fontId="1"/>
  </si>
  <si>
    <t>〒670-8530　姫路市坂田町3番地</t>
    <phoneticPr fontId="1"/>
  </si>
  <si>
    <t>(079)289-1631</t>
    <phoneticPr fontId="1"/>
  </si>
  <si>
    <t>肛門科（経過措置）</t>
    <rPh sb="0" eb="2">
      <t>コウモン</t>
    </rPh>
    <rPh sb="2" eb="3">
      <t>カ</t>
    </rPh>
    <rPh sb="4" eb="6">
      <t>ケイカ</t>
    </rPh>
    <rPh sb="6" eb="8">
      <t>ソチ</t>
    </rPh>
    <phoneticPr fontId="1"/>
  </si>
  <si>
    <t>肛</t>
    <rPh sb="0" eb="1">
      <t>コウ</t>
    </rPh>
    <phoneticPr fontId="1"/>
  </si>
  <si>
    <t>小児アレルギー科</t>
    <rPh sb="0" eb="2">
      <t>ショウニ</t>
    </rPh>
    <rPh sb="7" eb="8">
      <t>カ</t>
    </rPh>
    <phoneticPr fontId="1"/>
  </si>
  <si>
    <t>小アレ</t>
    <rPh sb="0" eb="1">
      <t>ショウ</t>
    </rPh>
    <phoneticPr fontId="1"/>
  </si>
  <si>
    <t>アレリウ</t>
    <phoneticPr fontId="1"/>
  </si>
  <si>
    <t>肛門外科</t>
    <rPh sb="0" eb="2">
      <t>コウモン</t>
    </rPh>
    <rPh sb="2" eb="3">
      <t>ソト</t>
    </rPh>
    <rPh sb="3" eb="4">
      <t>カ</t>
    </rPh>
    <phoneticPr fontId="1"/>
  </si>
  <si>
    <t>肛外</t>
    <rPh sb="0" eb="1">
      <t>コウ</t>
    </rPh>
    <rPh sb="1" eb="2">
      <t>ソト</t>
    </rPh>
    <phoneticPr fontId="1"/>
  </si>
  <si>
    <t>生殖医療</t>
    <rPh sb="0" eb="2">
      <t>セイショク</t>
    </rPh>
    <rPh sb="2" eb="4">
      <t>イリョウ</t>
    </rPh>
    <phoneticPr fontId="1"/>
  </si>
  <si>
    <t>生医</t>
    <rPh sb="0" eb="1">
      <t>セイ</t>
    </rPh>
    <rPh sb="1" eb="2">
      <t>イ</t>
    </rPh>
    <phoneticPr fontId="1"/>
  </si>
  <si>
    <t>移植外科</t>
    <rPh sb="0" eb="2">
      <t>イショク</t>
    </rPh>
    <rPh sb="2" eb="4">
      <t>ゲカ</t>
    </rPh>
    <phoneticPr fontId="1"/>
  </si>
  <si>
    <t>移外</t>
    <rPh sb="0" eb="1">
      <t>ワタル</t>
    </rPh>
    <rPh sb="1" eb="2">
      <t>ガイ</t>
    </rPh>
    <phoneticPr fontId="1"/>
  </si>
  <si>
    <t>呼吸器科（経過措置）</t>
    <rPh sb="0" eb="4">
      <t>コキュウキカ</t>
    </rPh>
    <rPh sb="5" eb="7">
      <t>ケイカ</t>
    </rPh>
    <rPh sb="7" eb="9">
      <t>ソチ</t>
    </rPh>
    <phoneticPr fontId="1"/>
  </si>
  <si>
    <t>小児科（新生児）</t>
    <rPh sb="0" eb="3">
      <t>ショウニカ</t>
    </rPh>
    <rPh sb="4" eb="7">
      <t>シンセイジ</t>
    </rPh>
    <phoneticPr fontId="1"/>
  </si>
  <si>
    <t>小（新）</t>
    <rPh sb="0" eb="1">
      <t>ショウ</t>
    </rPh>
    <rPh sb="2" eb="3">
      <t>シン</t>
    </rPh>
    <phoneticPr fontId="1"/>
  </si>
  <si>
    <t>胃腸科（経過措置）</t>
    <rPh sb="0" eb="2">
      <t>イチョウ</t>
    </rPh>
    <rPh sb="2" eb="3">
      <t>カ</t>
    </rPh>
    <rPh sb="4" eb="6">
      <t>ケイカ</t>
    </rPh>
    <rPh sb="6" eb="8">
      <t>ソチ</t>
    </rPh>
    <phoneticPr fontId="1"/>
  </si>
  <si>
    <t>小児感染症内科</t>
    <rPh sb="0" eb="2">
      <t>ショウニ</t>
    </rPh>
    <rPh sb="2" eb="5">
      <t>カンセンショウ</t>
    </rPh>
    <rPh sb="5" eb="7">
      <t>ナイカ</t>
    </rPh>
    <phoneticPr fontId="1"/>
  </si>
  <si>
    <t>小感内</t>
    <rPh sb="0" eb="1">
      <t>ショウ</t>
    </rPh>
    <rPh sb="1" eb="2">
      <t>カン</t>
    </rPh>
    <rPh sb="2" eb="3">
      <t>ナイ</t>
    </rPh>
    <phoneticPr fontId="1"/>
  </si>
  <si>
    <t>呼吸器腫瘍内科</t>
    <rPh sb="0" eb="3">
      <t>コキュウキ</t>
    </rPh>
    <rPh sb="3" eb="7">
      <t>シュヨウナイカ</t>
    </rPh>
    <phoneticPr fontId="1"/>
  </si>
  <si>
    <t>呼腫内</t>
    <rPh sb="0" eb="1">
      <t>コ</t>
    </rPh>
    <rPh sb="1" eb="2">
      <t>バレ</t>
    </rPh>
    <rPh sb="2" eb="3">
      <t>ナイ</t>
    </rPh>
    <phoneticPr fontId="1"/>
  </si>
  <si>
    <t>小児救急科</t>
    <rPh sb="0" eb="2">
      <t>ショウニ</t>
    </rPh>
    <rPh sb="2" eb="4">
      <t>キュウキュウ</t>
    </rPh>
    <rPh sb="4" eb="5">
      <t>カ</t>
    </rPh>
    <phoneticPr fontId="1"/>
  </si>
  <si>
    <t>小救</t>
    <rPh sb="0" eb="1">
      <t>ショウ</t>
    </rPh>
    <rPh sb="1" eb="2">
      <t>キュウ</t>
    </rPh>
    <phoneticPr fontId="1"/>
  </si>
  <si>
    <t>代・内泌内</t>
    <rPh sb="0" eb="1">
      <t>ダイ</t>
    </rPh>
    <rPh sb="2" eb="3">
      <t>ウチ</t>
    </rPh>
    <rPh sb="3" eb="4">
      <t>ヒツ</t>
    </rPh>
    <rPh sb="4" eb="5">
      <t>ナイ</t>
    </rPh>
    <phoneticPr fontId="1"/>
  </si>
  <si>
    <t>呼吸器・心臓外科</t>
    <rPh sb="0" eb="3">
      <t>コキュウキ</t>
    </rPh>
    <rPh sb="4" eb="6">
      <t>シンゾウ</t>
    </rPh>
    <rPh sb="6" eb="8">
      <t>ゲカ</t>
    </rPh>
    <phoneticPr fontId="1"/>
  </si>
  <si>
    <t>呼・心外</t>
    <rPh sb="0" eb="1">
      <t>コ</t>
    </rPh>
    <rPh sb="2" eb="4">
      <t>シンガイ</t>
    </rPh>
    <phoneticPr fontId="1"/>
  </si>
  <si>
    <t>リウ</t>
    <phoneticPr fontId="1"/>
  </si>
  <si>
    <t>化学療法</t>
    <rPh sb="0" eb="2">
      <t>カガク</t>
    </rPh>
    <rPh sb="2" eb="4">
      <t>リョウホウ</t>
    </rPh>
    <phoneticPr fontId="1"/>
  </si>
  <si>
    <t>化</t>
    <rPh sb="0" eb="1">
      <t>カ</t>
    </rPh>
    <phoneticPr fontId="1"/>
  </si>
  <si>
    <t>小児形成外科</t>
    <rPh sb="0" eb="2">
      <t>ショウニ</t>
    </rPh>
    <rPh sb="2" eb="4">
      <t>ケイセイ</t>
    </rPh>
    <rPh sb="4" eb="6">
      <t>ゲカ</t>
    </rPh>
    <phoneticPr fontId="1"/>
  </si>
  <si>
    <t>小形</t>
    <rPh sb="0" eb="1">
      <t>ショウ</t>
    </rPh>
    <rPh sb="1" eb="2">
      <t>カタチ</t>
    </rPh>
    <phoneticPr fontId="1"/>
  </si>
  <si>
    <t>化学療法内科</t>
    <rPh sb="0" eb="2">
      <t>カガク</t>
    </rPh>
    <rPh sb="2" eb="4">
      <t>リョウホウ</t>
    </rPh>
    <rPh sb="4" eb="6">
      <t>ナイカ</t>
    </rPh>
    <phoneticPr fontId="1"/>
  </si>
  <si>
    <t>化内</t>
    <rPh sb="0" eb="1">
      <t>カ</t>
    </rPh>
    <rPh sb="1" eb="2">
      <t>ナイ</t>
    </rPh>
    <phoneticPr fontId="1"/>
  </si>
  <si>
    <t>小児血液・腫瘍内科</t>
    <rPh sb="0" eb="2">
      <t>ショウニ</t>
    </rPh>
    <rPh sb="2" eb="4">
      <t>ケツエキ</t>
    </rPh>
    <rPh sb="5" eb="9">
      <t>シュヨウナイカ</t>
    </rPh>
    <phoneticPr fontId="1"/>
  </si>
  <si>
    <t>小血・腫内</t>
    <rPh sb="0" eb="1">
      <t>ショウ</t>
    </rPh>
    <rPh sb="1" eb="2">
      <t>チ</t>
    </rPh>
    <rPh sb="3" eb="4">
      <t>バレ</t>
    </rPh>
    <rPh sb="4" eb="5">
      <t>ナイ</t>
    </rPh>
    <phoneticPr fontId="1"/>
  </si>
  <si>
    <t>糖・代内</t>
    <rPh sb="0" eb="1">
      <t>トウ</t>
    </rPh>
    <rPh sb="2" eb="3">
      <t>ダイ</t>
    </rPh>
    <rPh sb="3" eb="4">
      <t>ナイ</t>
    </rPh>
    <phoneticPr fontId="1"/>
  </si>
  <si>
    <t>小児循環器内科</t>
    <rPh sb="0" eb="2">
      <t>ショウニ</t>
    </rPh>
    <rPh sb="2" eb="5">
      <t>ジュンカンキ</t>
    </rPh>
    <rPh sb="5" eb="7">
      <t>ナイカ</t>
    </rPh>
    <phoneticPr fontId="1"/>
  </si>
  <si>
    <t>小循内</t>
    <rPh sb="0" eb="1">
      <t>ショウ</t>
    </rPh>
    <rPh sb="1" eb="3">
      <t>ジュンナイ</t>
    </rPh>
    <phoneticPr fontId="1"/>
  </si>
  <si>
    <t>頭頸外</t>
    <rPh sb="0" eb="1">
      <t>アタマ</t>
    </rPh>
    <rPh sb="1" eb="2">
      <t>クビ</t>
    </rPh>
    <rPh sb="2" eb="3">
      <t>ソト</t>
    </rPh>
    <phoneticPr fontId="1"/>
  </si>
  <si>
    <t>肝臓内科</t>
    <rPh sb="0" eb="2">
      <t>カンゾウ</t>
    </rPh>
    <rPh sb="2" eb="4">
      <t>ナイカ</t>
    </rPh>
    <phoneticPr fontId="1"/>
  </si>
  <si>
    <t>肝内</t>
    <rPh sb="0" eb="2">
      <t>カンナイ</t>
    </rPh>
    <phoneticPr fontId="1"/>
  </si>
  <si>
    <t>肝・消内</t>
    <rPh sb="0" eb="1">
      <t>キモ</t>
    </rPh>
    <rPh sb="2" eb="3">
      <t>ケ</t>
    </rPh>
    <rPh sb="3" eb="4">
      <t>ナイ</t>
    </rPh>
    <phoneticPr fontId="1"/>
  </si>
  <si>
    <t>小児内科</t>
    <rPh sb="0" eb="4">
      <t>ショウニナイカ</t>
    </rPh>
    <phoneticPr fontId="1"/>
  </si>
  <si>
    <t>小内</t>
    <rPh sb="0" eb="1">
      <t>ショウ</t>
    </rPh>
    <rPh sb="1" eb="2">
      <t>ナイ</t>
    </rPh>
    <phoneticPr fontId="1"/>
  </si>
  <si>
    <t>肝・胆・膵外</t>
    <phoneticPr fontId="1"/>
  </si>
  <si>
    <t>小児脳神経外科</t>
    <rPh sb="0" eb="2">
      <t>ショウニ</t>
    </rPh>
    <rPh sb="2" eb="3">
      <t>ノウ</t>
    </rPh>
    <rPh sb="3" eb="5">
      <t>シンケイ</t>
    </rPh>
    <rPh sb="5" eb="7">
      <t>ゲカ</t>
    </rPh>
    <phoneticPr fontId="1"/>
  </si>
  <si>
    <t>小脳神外</t>
    <rPh sb="0" eb="1">
      <t>ショウ</t>
    </rPh>
    <rPh sb="1" eb="2">
      <t>ノウ</t>
    </rPh>
    <rPh sb="2" eb="3">
      <t>カミ</t>
    </rPh>
    <rPh sb="3" eb="4">
      <t>ガイ</t>
    </rPh>
    <phoneticPr fontId="1"/>
  </si>
  <si>
    <t>肝・胆・膵内</t>
    <phoneticPr fontId="1"/>
  </si>
  <si>
    <t>耳・頭頸外</t>
    <rPh sb="0" eb="1">
      <t>ミミ</t>
    </rPh>
    <rPh sb="2" eb="3">
      <t>アタマ</t>
    </rPh>
    <rPh sb="3" eb="4">
      <t>クビ</t>
    </rPh>
    <rPh sb="4" eb="5">
      <t>ソト</t>
    </rPh>
    <phoneticPr fontId="1"/>
  </si>
  <si>
    <t>小児脳神経内科</t>
    <rPh sb="0" eb="2">
      <t>ショウニ</t>
    </rPh>
    <rPh sb="2" eb="3">
      <t>ノウ</t>
    </rPh>
    <rPh sb="3" eb="5">
      <t>シンケイ</t>
    </rPh>
    <rPh sb="5" eb="7">
      <t>ナイカ</t>
    </rPh>
    <phoneticPr fontId="1"/>
  </si>
  <si>
    <t>小脳神内</t>
    <rPh sb="0" eb="1">
      <t>ショウ</t>
    </rPh>
    <rPh sb="1" eb="2">
      <t>ノウ</t>
    </rPh>
    <rPh sb="2" eb="4">
      <t>カミウチ</t>
    </rPh>
    <phoneticPr fontId="1"/>
  </si>
  <si>
    <t>食・胃外</t>
    <rPh sb="0" eb="1">
      <t>ショク</t>
    </rPh>
    <rPh sb="2" eb="3">
      <t>イ</t>
    </rPh>
    <rPh sb="3" eb="4">
      <t>ガイ</t>
    </rPh>
    <phoneticPr fontId="1"/>
  </si>
  <si>
    <t>内分泌・糖尿病内科</t>
    <rPh sb="0" eb="3">
      <t>ナイブンピツ</t>
    </rPh>
    <rPh sb="4" eb="7">
      <t>トウニョウビョウ</t>
    </rPh>
    <rPh sb="7" eb="9">
      <t>ナイカ</t>
    </rPh>
    <phoneticPr fontId="1"/>
  </si>
  <si>
    <t>内泌・糖内</t>
    <rPh sb="0" eb="1">
      <t>ナイ</t>
    </rPh>
    <rPh sb="1" eb="2">
      <t>ヒツ</t>
    </rPh>
    <rPh sb="3" eb="4">
      <t>トウ</t>
    </rPh>
    <rPh sb="4" eb="5">
      <t>ナイ</t>
    </rPh>
    <phoneticPr fontId="1"/>
  </si>
  <si>
    <t>緩外</t>
    <rPh sb="0" eb="1">
      <t>ユル</t>
    </rPh>
    <rPh sb="1" eb="2">
      <t>ソト</t>
    </rPh>
    <phoneticPr fontId="1"/>
  </si>
  <si>
    <t>周内</t>
    <rPh sb="0" eb="1">
      <t>シュウ</t>
    </rPh>
    <rPh sb="1" eb="2">
      <t>ナイ</t>
    </rPh>
    <phoneticPr fontId="1"/>
  </si>
  <si>
    <t>神経科（経過措置）</t>
    <rPh sb="0" eb="2">
      <t>シンケイ</t>
    </rPh>
    <rPh sb="2" eb="3">
      <t>カ</t>
    </rPh>
    <rPh sb="4" eb="6">
      <t>ケイカ</t>
    </rPh>
    <rPh sb="6" eb="8">
      <t>ソチ</t>
    </rPh>
    <phoneticPr fontId="1"/>
  </si>
  <si>
    <t>乳・内泌外</t>
    <rPh sb="0" eb="1">
      <t>ニュウ</t>
    </rPh>
    <rPh sb="2" eb="3">
      <t>ナイ</t>
    </rPh>
    <rPh sb="3" eb="4">
      <t>ヒツ</t>
    </rPh>
    <rPh sb="4" eb="5">
      <t>ソト</t>
    </rPh>
    <phoneticPr fontId="1"/>
  </si>
  <si>
    <t>腫瘍血液内科</t>
    <rPh sb="0" eb="2">
      <t>シュヨウ</t>
    </rPh>
    <rPh sb="2" eb="4">
      <t>ケツエキ</t>
    </rPh>
    <rPh sb="4" eb="6">
      <t>ナイカ</t>
    </rPh>
    <phoneticPr fontId="1"/>
  </si>
  <si>
    <t>腫血液内</t>
    <rPh sb="0" eb="1">
      <t>シュ</t>
    </rPh>
    <rPh sb="1" eb="2">
      <t>ケツ</t>
    </rPh>
    <rPh sb="2" eb="3">
      <t>エキ</t>
    </rPh>
    <rPh sb="3" eb="4">
      <t>ナイ</t>
    </rPh>
    <phoneticPr fontId="1"/>
  </si>
  <si>
    <t>気管食道科（経過措置）</t>
    <rPh sb="0" eb="2">
      <t>キカン</t>
    </rPh>
    <rPh sb="2" eb="4">
      <t>ショクドウ</t>
    </rPh>
    <rPh sb="4" eb="5">
      <t>カ</t>
    </rPh>
    <rPh sb="6" eb="8">
      <t>ケイカ</t>
    </rPh>
    <rPh sb="8" eb="10">
      <t>ソチ</t>
    </rPh>
    <phoneticPr fontId="1"/>
  </si>
  <si>
    <t>気食</t>
    <rPh sb="0" eb="1">
      <t>キ</t>
    </rPh>
    <rPh sb="1" eb="2">
      <t>ショク</t>
    </rPh>
    <phoneticPr fontId="1"/>
  </si>
  <si>
    <t>脳神外</t>
    <rPh sb="0" eb="1">
      <t>ノウ</t>
    </rPh>
    <rPh sb="1" eb="2">
      <t>カミ</t>
    </rPh>
    <rPh sb="2" eb="3">
      <t>ガイ</t>
    </rPh>
    <phoneticPr fontId="1"/>
  </si>
  <si>
    <t>人工透析</t>
    <rPh sb="0" eb="2">
      <t>ジンコウ</t>
    </rPh>
    <rPh sb="2" eb="4">
      <t>トウセキ</t>
    </rPh>
    <phoneticPr fontId="1"/>
  </si>
  <si>
    <t>透</t>
    <rPh sb="0" eb="1">
      <t>トオル</t>
    </rPh>
    <phoneticPr fontId="1"/>
  </si>
  <si>
    <t>脳神内</t>
    <rPh sb="0" eb="1">
      <t>ノウ</t>
    </rPh>
    <rPh sb="1" eb="2">
      <t>カミ</t>
    </rPh>
    <rPh sb="2" eb="3">
      <t>ナイ</t>
    </rPh>
    <phoneticPr fontId="1"/>
  </si>
  <si>
    <t>循環器科（経過措置）</t>
    <rPh sb="0" eb="3">
      <t>ジュンカンキ</t>
    </rPh>
    <rPh sb="3" eb="4">
      <t>カ</t>
    </rPh>
    <rPh sb="5" eb="7">
      <t>ケイカ</t>
    </rPh>
    <rPh sb="7" eb="9">
      <t>ソチ</t>
    </rPh>
    <phoneticPr fontId="1"/>
  </si>
  <si>
    <t>人工透析外科</t>
    <rPh sb="0" eb="2">
      <t>ジンコウ</t>
    </rPh>
    <rPh sb="2" eb="4">
      <t>トウセキ</t>
    </rPh>
    <rPh sb="4" eb="6">
      <t>ゲカ</t>
    </rPh>
    <phoneticPr fontId="1"/>
  </si>
  <si>
    <t>透外</t>
    <rPh sb="0" eb="1">
      <t>スケル</t>
    </rPh>
    <rPh sb="1" eb="2">
      <t>ソト</t>
    </rPh>
    <phoneticPr fontId="1"/>
  </si>
  <si>
    <t>循外</t>
    <rPh sb="0" eb="1">
      <t>メグル</t>
    </rPh>
    <rPh sb="1" eb="2">
      <t>ソト</t>
    </rPh>
    <phoneticPr fontId="1"/>
  </si>
  <si>
    <t>透内</t>
    <rPh sb="0" eb="1">
      <t>スケル</t>
    </rPh>
    <rPh sb="1" eb="2">
      <t>ナイ</t>
    </rPh>
    <phoneticPr fontId="1"/>
  </si>
  <si>
    <t>新内</t>
    <rPh sb="0" eb="1">
      <t>シン</t>
    </rPh>
    <rPh sb="1" eb="2">
      <t>ナイ</t>
    </rPh>
    <phoneticPr fontId="1"/>
  </si>
  <si>
    <t>循・脂内</t>
    <rPh sb="0" eb="1">
      <t>メグル</t>
    </rPh>
    <rPh sb="2" eb="3">
      <t>アブラ</t>
    </rPh>
    <rPh sb="3" eb="4">
      <t>ナイ</t>
    </rPh>
    <phoneticPr fontId="1"/>
  </si>
  <si>
    <t>美容皮膚科</t>
    <rPh sb="0" eb="2">
      <t>ビヨウ</t>
    </rPh>
    <rPh sb="2" eb="5">
      <t>ヒフカ</t>
    </rPh>
    <phoneticPr fontId="1"/>
  </si>
  <si>
    <t>美皮</t>
    <rPh sb="0" eb="1">
      <t>ビ</t>
    </rPh>
    <rPh sb="1" eb="2">
      <t>カワ</t>
    </rPh>
    <phoneticPr fontId="1"/>
  </si>
  <si>
    <t>血液内</t>
    <rPh sb="0" eb="2">
      <t>ケツエキ</t>
    </rPh>
    <rPh sb="2" eb="3">
      <t>ナイ</t>
    </rPh>
    <phoneticPr fontId="1"/>
  </si>
  <si>
    <t>消化器科（経過措置）</t>
    <rPh sb="0" eb="3">
      <t>ショウカキ</t>
    </rPh>
    <rPh sb="3" eb="4">
      <t>カ</t>
    </rPh>
    <rPh sb="5" eb="7">
      <t>ケイカ</t>
    </rPh>
    <rPh sb="7" eb="9">
      <t>ソチ</t>
    </rPh>
    <phoneticPr fontId="1"/>
  </si>
  <si>
    <t>腎・透内</t>
    <rPh sb="0" eb="1">
      <t>ジン</t>
    </rPh>
    <rPh sb="2" eb="3">
      <t>トオル</t>
    </rPh>
    <rPh sb="3" eb="4">
      <t>ナイ</t>
    </rPh>
    <phoneticPr fontId="1"/>
  </si>
  <si>
    <t>血液外</t>
    <rPh sb="0" eb="1">
      <t>チ</t>
    </rPh>
    <rPh sb="1" eb="2">
      <t>エキ</t>
    </rPh>
    <rPh sb="2" eb="3">
      <t>ソト</t>
    </rPh>
    <phoneticPr fontId="1"/>
  </si>
  <si>
    <t>心臓外科</t>
    <rPh sb="0" eb="2">
      <t>シンゾウ</t>
    </rPh>
    <rPh sb="2" eb="4">
      <t>ゲカ</t>
    </rPh>
    <phoneticPr fontId="1"/>
  </si>
  <si>
    <t>心外</t>
    <rPh sb="0" eb="1">
      <t>シン</t>
    </rPh>
    <rPh sb="1" eb="2">
      <t>ソト</t>
    </rPh>
    <phoneticPr fontId="1"/>
  </si>
  <si>
    <t>血液腫内</t>
    <rPh sb="0" eb="1">
      <t>ケツ</t>
    </rPh>
    <rPh sb="1" eb="2">
      <t>エキ</t>
    </rPh>
    <rPh sb="2" eb="3">
      <t>シュ</t>
    </rPh>
    <rPh sb="3" eb="4">
      <t>ナイ</t>
    </rPh>
    <phoneticPr fontId="1"/>
  </si>
  <si>
    <t>心血外</t>
    <rPh sb="0" eb="2">
      <t>シンケツ</t>
    </rPh>
    <rPh sb="2" eb="3">
      <t>ガイ</t>
    </rPh>
    <phoneticPr fontId="1"/>
  </si>
  <si>
    <t>腎内（透）</t>
    <rPh sb="0" eb="1">
      <t>ジン</t>
    </rPh>
    <rPh sb="1" eb="2">
      <t>ナイ</t>
    </rPh>
    <rPh sb="3" eb="4">
      <t>トオル</t>
    </rPh>
    <phoneticPr fontId="1"/>
  </si>
  <si>
    <t>ペ・疼外</t>
    <rPh sb="2" eb="3">
      <t>ウズ</t>
    </rPh>
    <rPh sb="3" eb="4">
      <t>ソト</t>
    </rPh>
    <phoneticPr fontId="1"/>
  </si>
  <si>
    <t>心療内</t>
    <rPh sb="0" eb="1">
      <t>シン</t>
    </rPh>
    <rPh sb="2" eb="3">
      <t>ナイ</t>
    </rPh>
    <phoneticPr fontId="1"/>
  </si>
  <si>
    <t>2次救急医療機関</t>
    <phoneticPr fontId="1"/>
  </si>
  <si>
    <t>3次救急医療機関</t>
    <phoneticPr fontId="1"/>
  </si>
  <si>
    <t>緩</t>
    <rPh sb="0" eb="1">
      <t>カン</t>
    </rPh>
    <phoneticPr fontId="1"/>
  </si>
  <si>
    <t>乳腺・甲状腺外科</t>
    <rPh sb="0" eb="2">
      <t>ニュウセン</t>
    </rPh>
    <rPh sb="3" eb="6">
      <t>コウジョウセン</t>
    </rPh>
    <rPh sb="6" eb="8">
      <t>ゲカ</t>
    </rPh>
    <phoneticPr fontId="1"/>
  </si>
  <si>
    <t>乳甲外</t>
    <rPh sb="0" eb="1">
      <t>ニュウ</t>
    </rPh>
    <rPh sb="1" eb="2">
      <t>コウ</t>
    </rPh>
    <rPh sb="2" eb="3">
      <t>ソト</t>
    </rPh>
    <phoneticPr fontId="1"/>
  </si>
  <si>
    <t>脊椎外科</t>
    <rPh sb="0" eb="2">
      <t>セキツイ</t>
    </rPh>
    <rPh sb="2" eb="4">
      <t>ゲカ</t>
    </rPh>
    <phoneticPr fontId="1"/>
  </si>
  <si>
    <t>脊外</t>
    <rPh sb="0" eb="1">
      <t>セ</t>
    </rPh>
    <rPh sb="1" eb="2">
      <t>ガイ</t>
    </rPh>
    <phoneticPr fontId="1"/>
  </si>
  <si>
    <t>芦　屋　健康福祉事務所</t>
    <rPh sb="0" eb="3">
      <t>アシヤ</t>
    </rPh>
    <rPh sb="4" eb="6">
      <t>ケンコウ</t>
    </rPh>
    <rPh sb="6" eb="8">
      <t>フクシ</t>
    </rPh>
    <rPh sb="8" eb="11">
      <t>ジムショ</t>
    </rPh>
    <phoneticPr fontId="1"/>
  </si>
  <si>
    <t>　</t>
    <phoneticPr fontId="1"/>
  </si>
  <si>
    <t>宝　塚　健康福祉事務所</t>
    <rPh sb="0" eb="3">
      <t>タカラヅカ</t>
    </rPh>
    <rPh sb="4" eb="6">
      <t>ケンコウ</t>
    </rPh>
    <rPh sb="6" eb="8">
      <t>フクシ</t>
    </rPh>
    <rPh sb="8" eb="11">
      <t>ジムショ</t>
    </rPh>
    <phoneticPr fontId="1"/>
  </si>
  <si>
    <t>～</t>
    <phoneticPr fontId="1"/>
  </si>
  <si>
    <t>伊　丹　健康福祉事務所</t>
    <rPh sb="0" eb="1">
      <t>イ</t>
    </rPh>
    <rPh sb="2" eb="3">
      <t>ニ</t>
    </rPh>
    <rPh sb="4" eb="6">
      <t>ケンコウ</t>
    </rPh>
    <rPh sb="6" eb="8">
      <t>フクシ</t>
    </rPh>
    <rPh sb="8" eb="10">
      <t>ジム</t>
    </rPh>
    <rPh sb="10" eb="11">
      <t>ショ</t>
    </rPh>
    <phoneticPr fontId="1"/>
  </si>
  <si>
    <t>加古川　健康福祉事務所</t>
    <rPh sb="0" eb="3">
      <t>カコガワ</t>
    </rPh>
    <rPh sb="4" eb="6">
      <t>ケンコウ</t>
    </rPh>
    <rPh sb="6" eb="8">
      <t>フクシ</t>
    </rPh>
    <rPh sb="8" eb="11">
      <t>ジムショ</t>
    </rPh>
    <phoneticPr fontId="1"/>
  </si>
  <si>
    <t>加　東　健康福祉事務所</t>
    <rPh sb="0" eb="1">
      <t>カ</t>
    </rPh>
    <rPh sb="2" eb="3">
      <t>ヒガシ</t>
    </rPh>
    <rPh sb="4" eb="6">
      <t>ケンコウ</t>
    </rPh>
    <rPh sb="6" eb="8">
      <t>フクシ</t>
    </rPh>
    <rPh sb="8" eb="11">
      <t>ジムショ</t>
    </rPh>
    <phoneticPr fontId="1"/>
  </si>
  <si>
    <t>中播磨　健康福祉事務所</t>
    <rPh sb="0" eb="1">
      <t>ナカ</t>
    </rPh>
    <rPh sb="1" eb="3">
      <t>ハリマ</t>
    </rPh>
    <rPh sb="4" eb="6">
      <t>ケンコウ</t>
    </rPh>
    <rPh sb="6" eb="8">
      <t>フクシ</t>
    </rPh>
    <rPh sb="8" eb="11">
      <t>ジムショ</t>
    </rPh>
    <phoneticPr fontId="1"/>
  </si>
  <si>
    <t>龍　野　健康福祉事務所</t>
    <rPh sb="0" eb="3">
      <t>タツノ</t>
    </rPh>
    <rPh sb="4" eb="6">
      <t>ケンコウ</t>
    </rPh>
    <rPh sb="6" eb="8">
      <t>フクシ</t>
    </rPh>
    <rPh sb="8" eb="11">
      <t>ジムショ</t>
    </rPh>
    <phoneticPr fontId="1"/>
  </si>
  <si>
    <t>赤　穂　健康福祉事務所</t>
    <rPh sb="0" eb="1">
      <t>アカ</t>
    </rPh>
    <rPh sb="2" eb="3">
      <t>ホ</t>
    </rPh>
    <rPh sb="4" eb="6">
      <t>ケンコウ</t>
    </rPh>
    <rPh sb="6" eb="8">
      <t>フクシ</t>
    </rPh>
    <rPh sb="8" eb="11">
      <t>ジムショ</t>
    </rPh>
    <phoneticPr fontId="1"/>
  </si>
  <si>
    <t>豊　岡　健康福祉事務所</t>
    <rPh sb="0" eb="3">
      <t>トヨオカ</t>
    </rPh>
    <rPh sb="4" eb="6">
      <t>ケンコウ</t>
    </rPh>
    <rPh sb="6" eb="8">
      <t>フクシ</t>
    </rPh>
    <rPh sb="8" eb="11">
      <t>ジムショ</t>
    </rPh>
    <phoneticPr fontId="1"/>
  </si>
  <si>
    <t>朝　来　健康福祉事務所</t>
    <rPh sb="0" eb="1">
      <t>アサ</t>
    </rPh>
    <rPh sb="2" eb="3">
      <t>ライ</t>
    </rPh>
    <rPh sb="4" eb="6">
      <t>ケンコウ</t>
    </rPh>
    <rPh sb="6" eb="8">
      <t>フクシ</t>
    </rPh>
    <rPh sb="8" eb="11">
      <t>ジムショ</t>
    </rPh>
    <phoneticPr fontId="1"/>
  </si>
  <si>
    <t>丹　波　健康福祉事務所</t>
    <rPh sb="0" eb="1">
      <t>ニ</t>
    </rPh>
    <rPh sb="2" eb="3">
      <t>ナミ</t>
    </rPh>
    <rPh sb="4" eb="6">
      <t>ケンコウ</t>
    </rPh>
    <rPh sb="6" eb="8">
      <t>フクシ</t>
    </rPh>
    <rPh sb="8" eb="11">
      <t>ジムショ</t>
    </rPh>
    <phoneticPr fontId="1"/>
  </si>
  <si>
    <t>洲　本　健康福祉事務所</t>
    <rPh sb="0" eb="3">
      <t>スモト</t>
    </rPh>
    <rPh sb="4" eb="6">
      <t>ケンコウ</t>
    </rPh>
    <rPh sb="6" eb="8">
      <t>フクシ</t>
    </rPh>
    <rPh sb="8" eb="11">
      <t>ジムショ</t>
    </rPh>
    <phoneticPr fontId="1"/>
  </si>
  <si>
    <t>郵便番号</t>
    <phoneticPr fontId="1"/>
  </si>
  <si>
    <t>電　話　番　号</t>
    <phoneticPr fontId="1"/>
  </si>
  <si>
    <t>公益財団法人甲南会
甲南医療センター</t>
    <rPh sb="0" eb="2">
      <t>コウエキ</t>
    </rPh>
    <rPh sb="2" eb="6">
      <t>ザイダンホウジン</t>
    </rPh>
    <rPh sb="6" eb="8">
      <t>コウナン</t>
    </rPh>
    <rPh sb="8" eb="9">
      <t>カイ</t>
    </rPh>
    <rPh sb="12" eb="14">
      <t>イリョウ</t>
    </rPh>
    <phoneticPr fontId="1"/>
  </si>
  <si>
    <t>公益財団法人
甲南会</t>
    <rPh sb="0" eb="2">
      <t>コウエキ</t>
    </rPh>
    <rPh sb="2" eb="6">
      <t>ザイダンホウジン</t>
    </rPh>
    <rPh sb="7" eb="9">
      <t>コウナン</t>
    </rPh>
    <rPh sb="9" eb="10">
      <t>カイ</t>
    </rPh>
    <phoneticPr fontId="1"/>
  </si>
  <si>
    <t>小/内/消内/外/整/ﾘﾊ/形/産婦/眼/耳/皮/泌/放/麻/精/病/脳神外/緩内/消外/循内/歯外/腫血液内/脳神内/腎内/呼内/リウ/乳外/心血外/呼外/救</t>
    <rPh sb="7" eb="8">
      <t>ソト</t>
    </rPh>
    <rPh sb="9" eb="10">
      <t>セイ</t>
    </rPh>
    <rPh sb="14" eb="15">
      <t>ケイ</t>
    </rPh>
    <rPh sb="16" eb="17">
      <t>サン</t>
    </rPh>
    <rPh sb="17" eb="18">
      <t>フ</t>
    </rPh>
    <rPh sb="19" eb="20">
      <t>メ</t>
    </rPh>
    <rPh sb="21" eb="22">
      <t>ミミ</t>
    </rPh>
    <rPh sb="23" eb="24">
      <t>カワ</t>
    </rPh>
    <rPh sb="25" eb="26">
      <t>ヒ</t>
    </rPh>
    <rPh sb="27" eb="28">
      <t>ホウ</t>
    </rPh>
    <rPh sb="29" eb="30">
      <t>マ</t>
    </rPh>
    <rPh sb="33" eb="34">
      <t>ビョウ</t>
    </rPh>
    <rPh sb="35" eb="36">
      <t>ノウ</t>
    </rPh>
    <rPh sb="36" eb="37">
      <t>カミ</t>
    </rPh>
    <rPh sb="37" eb="38">
      <t>ガイ</t>
    </rPh>
    <rPh sb="42" eb="43">
      <t>キエル</t>
    </rPh>
    <rPh sb="43" eb="44">
      <t>ガイ</t>
    </rPh>
    <rPh sb="45" eb="47">
      <t>ジュンナイ</t>
    </rPh>
    <rPh sb="48" eb="49">
      <t>ハ</t>
    </rPh>
    <rPh sb="49" eb="50">
      <t>ガイ</t>
    </rPh>
    <rPh sb="51" eb="52">
      <t>バレ</t>
    </rPh>
    <rPh sb="52" eb="53">
      <t>チ</t>
    </rPh>
    <rPh sb="53" eb="54">
      <t>エキ</t>
    </rPh>
    <rPh sb="54" eb="55">
      <t>ナイ</t>
    </rPh>
    <rPh sb="56" eb="57">
      <t>ノウ</t>
    </rPh>
    <rPh sb="57" eb="58">
      <t>カミ</t>
    </rPh>
    <rPh sb="58" eb="59">
      <t>ナイ</t>
    </rPh>
    <rPh sb="60" eb="61">
      <t>ジン</t>
    </rPh>
    <rPh sb="61" eb="62">
      <t>ナイ</t>
    </rPh>
    <rPh sb="63" eb="65">
      <t>コナイ</t>
    </rPh>
    <rPh sb="69" eb="70">
      <t>チチ</t>
    </rPh>
    <rPh sb="70" eb="71">
      <t>ガイ</t>
    </rPh>
    <rPh sb="72" eb="74">
      <t>シンケツ</t>
    </rPh>
    <rPh sb="74" eb="75">
      <t>ガイ</t>
    </rPh>
    <rPh sb="76" eb="77">
      <t>コ</t>
    </rPh>
    <rPh sb="77" eb="78">
      <t>ガイ</t>
    </rPh>
    <rPh sb="79" eb="80">
      <t>スクイ</t>
    </rPh>
    <phoneticPr fontId="29"/>
  </si>
  <si>
    <t>公益財団法人甲南会
六甲アイランド甲南病院</t>
    <rPh sb="0" eb="2">
      <t>コウエキ</t>
    </rPh>
    <rPh sb="2" eb="6">
      <t>ザイダンホウジン</t>
    </rPh>
    <rPh sb="6" eb="8">
      <t>コウナン</t>
    </rPh>
    <rPh sb="8" eb="9">
      <t>カイ</t>
    </rPh>
    <rPh sb="17" eb="19">
      <t>コウナン</t>
    </rPh>
    <phoneticPr fontId="1"/>
  </si>
  <si>
    <t>医療法人　明倫会
宮地病院</t>
    <phoneticPr fontId="1"/>
  </si>
  <si>
    <t>内/神内/整/ﾘﾊ/放/脳神外/循内</t>
    <rPh sb="0" eb="1">
      <t>ナイ</t>
    </rPh>
    <rPh sb="2" eb="4">
      <t>シンナイ</t>
    </rPh>
    <rPh sb="5" eb="6">
      <t>セイ</t>
    </rPh>
    <rPh sb="10" eb="11">
      <t>ホウ</t>
    </rPh>
    <rPh sb="12" eb="13">
      <t>ノウ</t>
    </rPh>
    <rPh sb="13" eb="14">
      <t>カミ</t>
    </rPh>
    <rPh sb="14" eb="15">
      <t>ソト</t>
    </rPh>
    <rPh sb="16" eb="17">
      <t>メグル</t>
    </rPh>
    <rPh sb="17" eb="18">
      <t>ナイ</t>
    </rPh>
    <phoneticPr fontId="1"/>
  </si>
  <si>
    <t>内/消/循/外/整/形/ﾘﾊ/放</t>
    <rPh sb="0" eb="1">
      <t>ナイ</t>
    </rPh>
    <rPh sb="2" eb="3">
      <t>ショウ</t>
    </rPh>
    <rPh sb="4" eb="5">
      <t>ジュン</t>
    </rPh>
    <rPh sb="6" eb="7">
      <t>ソト</t>
    </rPh>
    <rPh sb="8" eb="9">
      <t>セイ</t>
    </rPh>
    <rPh sb="10" eb="11">
      <t>ケイ</t>
    </rPh>
    <rPh sb="15" eb="16">
      <t>ホウ</t>
    </rPh>
    <phoneticPr fontId="1"/>
  </si>
  <si>
    <t>医療法人　愛和会
金沢病院</t>
    <phoneticPr fontId="1"/>
  </si>
  <si>
    <t>内/消内/外/整/ﾘﾊ/脳神外/耳/皮/泌/形/循内/婦/眼/放/麻/精/神内/漢内/ﾘｳ/乳外/糖内</t>
    <rPh sb="46" eb="47">
      <t>チチ</t>
    </rPh>
    <rPh sb="47" eb="48">
      <t>ガイ</t>
    </rPh>
    <rPh sb="49" eb="50">
      <t>トウ</t>
    </rPh>
    <rPh sb="50" eb="51">
      <t>ナイ</t>
    </rPh>
    <phoneticPr fontId="29"/>
  </si>
  <si>
    <t>内/呼内/循内/ﾘﾊ/放/糖内/肝・消内（内鏡）/泌/脳神内</t>
    <rPh sb="21" eb="22">
      <t>ウチ</t>
    </rPh>
    <rPh sb="22" eb="23">
      <t>カガミ</t>
    </rPh>
    <rPh sb="25" eb="26">
      <t>ヒツ</t>
    </rPh>
    <rPh sb="27" eb="28">
      <t>ノウ</t>
    </rPh>
    <rPh sb="28" eb="29">
      <t>カミ</t>
    </rPh>
    <phoneticPr fontId="1"/>
  </si>
  <si>
    <t>吉田　寛</t>
    <rPh sb="0" eb="2">
      <t>ヨシダ</t>
    </rPh>
    <rPh sb="3" eb="4">
      <t>ヒロシ</t>
    </rPh>
    <phoneticPr fontId="1"/>
  </si>
  <si>
    <t>内/呼内/循内/外/整/ﾘﾊ/脳/放/神内/形/消内</t>
    <rPh sb="3" eb="4">
      <t>ナイ</t>
    </rPh>
    <rPh sb="6" eb="7">
      <t>ナイ</t>
    </rPh>
    <rPh sb="24" eb="26">
      <t>ショウナイ</t>
    </rPh>
    <phoneticPr fontId="1"/>
  </si>
  <si>
    <t>医療法人　康雄会
西病院</t>
    <phoneticPr fontId="1"/>
  </si>
  <si>
    <t>濵﨑　昌丈</t>
    <rPh sb="1" eb="2">
      <t>サキ</t>
    </rPh>
    <rPh sb="3" eb="5">
      <t>マサタケ</t>
    </rPh>
    <phoneticPr fontId="1"/>
  </si>
  <si>
    <t>神戸平成病院</t>
    <phoneticPr fontId="1"/>
  </si>
  <si>
    <t>内/整/ﾘﾊ/漢内</t>
    <rPh sb="0" eb="1">
      <t>ナイ</t>
    </rPh>
    <rPh sb="2" eb="3">
      <t>セイ</t>
    </rPh>
    <rPh sb="7" eb="8">
      <t>カラ</t>
    </rPh>
    <rPh sb="8" eb="9">
      <t>ナイ</t>
    </rPh>
    <phoneticPr fontId="1"/>
  </si>
  <si>
    <t>医療法人社団純心会
パルモア病院</t>
    <phoneticPr fontId="1"/>
  </si>
  <si>
    <t>小/内/産/婦/麻</t>
    <rPh sb="0" eb="1">
      <t>ショウ</t>
    </rPh>
    <rPh sb="2" eb="3">
      <t>ナイ</t>
    </rPh>
    <rPh sb="4" eb="5">
      <t>サン</t>
    </rPh>
    <rPh sb="6" eb="7">
      <t>フ</t>
    </rPh>
    <rPh sb="8" eb="9">
      <t>アサ</t>
    </rPh>
    <phoneticPr fontId="1"/>
  </si>
  <si>
    <t>泌/腎内</t>
    <rPh sb="0" eb="1">
      <t>ヒ</t>
    </rPh>
    <rPh sb="2" eb="3">
      <t>ジン</t>
    </rPh>
    <rPh sb="3" eb="4">
      <t>ナイ</t>
    </rPh>
    <phoneticPr fontId="1"/>
  </si>
  <si>
    <t>内/消内/循内/呼内/脳神内/糖・内泌内/腎内/腫・血液内/血液内/感内/食・胃外/肝・胆・膵外/救/乳・内泌外/心血外/呼外/小外/脳神外/整/ﾘﾊ/産婦/耳・頭頸外/眼/精/小/放/皮/泌/麻/形/美/歯外/矯歯/病/放腫/救</t>
    <rPh sb="0" eb="1">
      <t>ナイ</t>
    </rPh>
    <rPh sb="2" eb="3">
      <t>ケ</t>
    </rPh>
    <rPh sb="3" eb="4">
      <t>ナイ</t>
    </rPh>
    <rPh sb="5" eb="6">
      <t>メグル</t>
    </rPh>
    <rPh sb="6" eb="7">
      <t>ナイ</t>
    </rPh>
    <rPh sb="8" eb="9">
      <t>コ</t>
    </rPh>
    <rPh sb="9" eb="10">
      <t>ナイ</t>
    </rPh>
    <rPh sb="11" eb="12">
      <t>ノウ</t>
    </rPh>
    <rPh sb="12" eb="14">
      <t>カミウチ</t>
    </rPh>
    <rPh sb="15" eb="16">
      <t>トウ</t>
    </rPh>
    <rPh sb="17" eb="18">
      <t>ナイ</t>
    </rPh>
    <rPh sb="18" eb="19">
      <t>ヒツ</t>
    </rPh>
    <rPh sb="19" eb="20">
      <t>ナイ</t>
    </rPh>
    <rPh sb="21" eb="22">
      <t>ジン</t>
    </rPh>
    <rPh sb="22" eb="23">
      <t>ナイ</t>
    </rPh>
    <rPh sb="24" eb="25">
      <t>シュ</t>
    </rPh>
    <rPh sb="26" eb="27">
      <t>ケツ</t>
    </rPh>
    <rPh sb="27" eb="28">
      <t>エキ</t>
    </rPh>
    <rPh sb="28" eb="29">
      <t>ナイ</t>
    </rPh>
    <rPh sb="30" eb="31">
      <t>チ</t>
    </rPh>
    <rPh sb="31" eb="32">
      <t>エキ</t>
    </rPh>
    <rPh sb="32" eb="33">
      <t>ナイ</t>
    </rPh>
    <rPh sb="34" eb="35">
      <t>カン</t>
    </rPh>
    <rPh sb="35" eb="36">
      <t>ナイ</t>
    </rPh>
    <rPh sb="37" eb="38">
      <t>ショク</t>
    </rPh>
    <rPh sb="39" eb="40">
      <t>イ</t>
    </rPh>
    <rPh sb="40" eb="41">
      <t>ガイ</t>
    </rPh>
    <rPh sb="49" eb="50">
      <t>キュウ</t>
    </rPh>
    <rPh sb="51" eb="52">
      <t>チチ</t>
    </rPh>
    <rPh sb="57" eb="59">
      <t>シンケツ</t>
    </rPh>
    <rPh sb="59" eb="60">
      <t>ガイ</t>
    </rPh>
    <rPh sb="61" eb="62">
      <t>コ</t>
    </rPh>
    <rPh sb="62" eb="63">
      <t>ガイ</t>
    </rPh>
    <rPh sb="64" eb="65">
      <t>ショウ</t>
    </rPh>
    <rPh sb="65" eb="66">
      <t>ガイ</t>
    </rPh>
    <rPh sb="67" eb="68">
      <t>ノウ</t>
    </rPh>
    <rPh sb="68" eb="69">
      <t>カミ</t>
    </rPh>
    <rPh sb="69" eb="70">
      <t>ソト</t>
    </rPh>
    <rPh sb="71" eb="72">
      <t>タダシ</t>
    </rPh>
    <rPh sb="77" eb="78">
      <t>フ</t>
    </rPh>
    <rPh sb="82" eb="83">
      <t>クビ</t>
    </rPh>
    <rPh sb="85" eb="86">
      <t>メ</t>
    </rPh>
    <rPh sb="93" eb="94">
      <t>カワ</t>
    </rPh>
    <rPh sb="99" eb="100">
      <t>カタチ</t>
    </rPh>
    <rPh sb="101" eb="102">
      <t>ビ</t>
    </rPh>
    <rPh sb="103" eb="104">
      <t>ハ</t>
    </rPh>
    <rPh sb="104" eb="105">
      <t>ソト</t>
    </rPh>
    <rPh sb="106" eb="107">
      <t>キョウセイ</t>
    </rPh>
    <rPh sb="107" eb="108">
      <t>シ</t>
    </rPh>
    <rPh sb="109" eb="110">
      <t>ヤマイ</t>
    </rPh>
    <rPh sb="111" eb="112">
      <t>ホウ</t>
    </rPh>
    <rPh sb="112" eb="113">
      <t>シュ</t>
    </rPh>
    <phoneticPr fontId="1"/>
  </si>
  <si>
    <t>小/産婦/麻</t>
    <rPh sb="0" eb="1">
      <t>ショウ</t>
    </rPh>
    <rPh sb="2" eb="3">
      <t>サン</t>
    </rPh>
    <rPh sb="3" eb="4">
      <t>フ</t>
    </rPh>
    <rPh sb="5" eb="6">
      <t>マ</t>
    </rPh>
    <phoneticPr fontId="1"/>
  </si>
  <si>
    <t>鄭　正秀</t>
    <phoneticPr fontId="1"/>
  </si>
  <si>
    <t>医療法人　神甲会
隈病院</t>
    <phoneticPr fontId="1"/>
  </si>
  <si>
    <t>650-0047</t>
    <phoneticPr fontId="1"/>
  </si>
  <si>
    <t>650-004７</t>
    <phoneticPr fontId="1"/>
  </si>
  <si>
    <t xml:space="preserve">078-381-9876 </t>
    <phoneticPr fontId="1"/>
  </si>
  <si>
    <t>内/外/整/脳神外/循内/心血外/放/麻/脳神内/救/形</t>
    <rPh sb="0" eb="1">
      <t>ナイ</t>
    </rPh>
    <rPh sb="2" eb="3">
      <t>ゲ</t>
    </rPh>
    <rPh sb="4" eb="5">
      <t>ヒトシ</t>
    </rPh>
    <rPh sb="6" eb="7">
      <t>ノウ</t>
    </rPh>
    <rPh sb="7" eb="8">
      <t>カミ</t>
    </rPh>
    <rPh sb="8" eb="9">
      <t>ソト</t>
    </rPh>
    <rPh sb="10" eb="11">
      <t>シタガ</t>
    </rPh>
    <rPh sb="11" eb="12">
      <t>ナイ</t>
    </rPh>
    <rPh sb="13" eb="15">
      <t>シンケツ</t>
    </rPh>
    <rPh sb="15" eb="16">
      <t>ガイ</t>
    </rPh>
    <rPh sb="17" eb="18">
      <t>ホウ</t>
    </rPh>
    <rPh sb="19" eb="20">
      <t>アサ</t>
    </rPh>
    <rPh sb="21" eb="22">
      <t>ノウ</t>
    </rPh>
    <rPh sb="22" eb="23">
      <t>カミ</t>
    </rPh>
    <rPh sb="25" eb="26">
      <t>キュウ</t>
    </rPh>
    <rPh sb="27" eb="28">
      <t>ケイ</t>
    </rPh>
    <phoneticPr fontId="1"/>
  </si>
  <si>
    <t>内/外/整/ﾘﾊ/脳神外/循内/呼内/消内/心療内/心血外/婦/皮/泌/耳/眼/放/麻/脳神内/呼外/糖内/消外/病/形/乳外</t>
    <rPh sb="10" eb="11">
      <t>カミ</t>
    </rPh>
    <rPh sb="11" eb="12">
      <t>ソト</t>
    </rPh>
    <rPh sb="22" eb="24">
      <t>シンリョウ</t>
    </rPh>
    <rPh sb="27" eb="28">
      <t>チ</t>
    </rPh>
    <rPh sb="44" eb="45">
      <t>ノウ</t>
    </rPh>
    <rPh sb="45" eb="46">
      <t>カミ</t>
    </rPh>
    <rPh sb="59" eb="60">
      <t>ケイ</t>
    </rPh>
    <rPh sb="61" eb="62">
      <t>ニュウ</t>
    </rPh>
    <rPh sb="62" eb="63">
      <t>ソト</t>
    </rPh>
    <phoneticPr fontId="1"/>
  </si>
  <si>
    <t>小/内/呼内/呼外/消内/循内/外/整/ﾘﾊ/形/脳神外/婦/眼/耳/皮/泌/放診/放治/麻/精/血液内/腫内/糖内/救/ﾘｳ/脳神内/消外/乳外/病</t>
    <rPh sb="26" eb="27">
      <t>カミ</t>
    </rPh>
    <rPh sb="27" eb="28">
      <t>ソト</t>
    </rPh>
    <rPh sb="50" eb="51">
      <t>エキ</t>
    </rPh>
    <rPh sb="64" eb="65">
      <t>ノウ</t>
    </rPh>
    <rPh sb="65" eb="66">
      <t>カミ</t>
    </rPh>
    <phoneticPr fontId="1"/>
  </si>
  <si>
    <t>神戸市中央区中山手通7丁目3番18号</t>
    <rPh sb="0" eb="3">
      <t>ｺｳﾍﾞｼ</t>
    </rPh>
    <rPh sb="3" eb="6">
      <t>ﾁｭｳｵｳｸ</t>
    </rPh>
    <rPh sb="6" eb="8">
      <t>ﾅｶﾔﾏ</t>
    </rPh>
    <rPh sb="8" eb="9">
      <t>ﾃ</t>
    </rPh>
    <rPh sb="9" eb="10">
      <t>ﾄｵ</t>
    </rPh>
    <rPh sb="11" eb="13">
      <t>ﾁｮｳﾒ</t>
    </rPh>
    <rPh sb="17" eb="18">
      <t>ｺﾞｳ</t>
    </rPh>
    <phoneticPr fontId="1" type="halfwidthKatakana"/>
  </si>
  <si>
    <t>神戸市中央区港島中町4丁目6番地</t>
    <rPh sb="0" eb="3">
      <t>ｺｳﾍﾞｼ</t>
    </rPh>
    <rPh sb="3" eb="6">
      <t>ﾁｭｳｵｳｸ</t>
    </rPh>
    <rPh sb="6" eb="7">
      <t>ﾐﾅﾄ</t>
    </rPh>
    <rPh sb="7" eb="8">
      <t>ｼﾏ</t>
    </rPh>
    <rPh sb="8" eb="10">
      <t>ﾅｶﾁｮｳ</t>
    </rPh>
    <rPh sb="11" eb="13">
      <t>ﾁｮｳﾒ</t>
    </rPh>
    <rPh sb="14" eb="15">
      <t>ﾊﾞﾝ</t>
    </rPh>
    <rPh sb="15" eb="16">
      <t>ﾁ</t>
    </rPh>
    <phoneticPr fontId="1" type="halfwidthKatakana"/>
  </si>
  <si>
    <t>神戸市中央区港島南町1丁目4番12号</t>
    <rPh sb="0" eb="3">
      <t>コウベシ</t>
    </rPh>
    <rPh sb="3" eb="6">
      <t>チュウオウク</t>
    </rPh>
    <rPh sb="6" eb="8">
      <t>ミナトジマ</t>
    </rPh>
    <rPh sb="8" eb="9">
      <t>ミナミ</t>
    </rPh>
    <rPh sb="9" eb="10">
      <t>マチ</t>
    </rPh>
    <rPh sb="11" eb="13">
      <t>チョウメ</t>
    </rPh>
    <rPh sb="14" eb="15">
      <t>バン</t>
    </rPh>
    <rPh sb="17" eb="18">
      <t>ゴウ</t>
    </rPh>
    <phoneticPr fontId="1"/>
  </si>
  <si>
    <t>医療法人社団　
あんしん会</t>
    <phoneticPr fontId="1"/>
  </si>
  <si>
    <t>整/ﾘｳ/ﾘﾊ/麻</t>
    <phoneticPr fontId="1"/>
  </si>
  <si>
    <t>神戸市中央区港島中町8丁目5番１</t>
    <rPh sb="0" eb="3">
      <t>コウベシ</t>
    </rPh>
    <rPh sb="3" eb="6">
      <t>チュウオウク</t>
    </rPh>
    <rPh sb="6" eb="7">
      <t>ミナト</t>
    </rPh>
    <rPh sb="7" eb="8">
      <t>ジマ</t>
    </rPh>
    <rPh sb="8" eb="10">
      <t>ナカマチ</t>
    </rPh>
    <rPh sb="11" eb="13">
      <t>チョウメ</t>
    </rPh>
    <rPh sb="14" eb="15">
      <t>バン</t>
    </rPh>
    <phoneticPr fontId="1"/>
  </si>
  <si>
    <t>神戸市中央区港島南町1丁目6番７</t>
    <rPh sb="0" eb="3">
      <t>コウベシ</t>
    </rPh>
    <rPh sb="3" eb="6">
      <t>チュウオウク</t>
    </rPh>
    <rPh sb="6" eb="7">
      <t>ミナト</t>
    </rPh>
    <rPh sb="7" eb="8">
      <t>ジマ</t>
    </rPh>
    <rPh sb="8" eb="9">
      <t>ミナミ</t>
    </rPh>
    <rPh sb="11" eb="13">
      <t>チョウメ</t>
    </rPh>
    <rPh sb="14" eb="15">
      <t>バン</t>
    </rPh>
    <phoneticPr fontId="1"/>
  </si>
  <si>
    <t>078-945-7300</t>
    <phoneticPr fontId="1"/>
  </si>
  <si>
    <t>078-302-1023</t>
    <phoneticPr fontId="1"/>
  </si>
  <si>
    <t>神戸市中央区港島中町8丁目5番2</t>
    <rPh sb="0" eb="3">
      <t>コウベシ</t>
    </rPh>
    <rPh sb="3" eb="6">
      <t>チュウオウク</t>
    </rPh>
    <rPh sb="6" eb="7">
      <t>ミナト</t>
    </rPh>
    <rPh sb="7" eb="8">
      <t>ジマ</t>
    </rPh>
    <rPh sb="8" eb="10">
      <t>ナカマチ</t>
    </rPh>
    <rPh sb="11" eb="13">
      <t>チョウメ</t>
    </rPh>
    <rPh sb="14" eb="15">
      <t>バン</t>
    </rPh>
    <phoneticPr fontId="1"/>
  </si>
  <si>
    <t>内/循内/脳神内/消内/放/ﾘﾊ/歯</t>
    <rPh sb="6" eb="7">
      <t>カミ</t>
    </rPh>
    <phoneticPr fontId="1"/>
  </si>
  <si>
    <t>神戸市中央区港島南町1丁目5番1号</t>
    <rPh sb="0" eb="3">
      <t>コウベシ</t>
    </rPh>
    <rPh sb="3" eb="6">
      <t>チュウオウク</t>
    </rPh>
    <rPh sb="6" eb="7">
      <t>ミナト</t>
    </rPh>
    <rPh sb="7" eb="8">
      <t>ジマ</t>
    </rPh>
    <rPh sb="8" eb="9">
      <t>ミナミ</t>
    </rPh>
    <rPh sb="9" eb="10">
      <t>マチ</t>
    </rPh>
    <rPh sb="11" eb="13">
      <t>チョウメ</t>
    </rPh>
    <rPh sb="14" eb="15">
      <t>バン</t>
    </rPh>
    <rPh sb="16" eb="17">
      <t>ゴウ</t>
    </rPh>
    <phoneticPr fontId="1"/>
  </si>
  <si>
    <t>078-302-7111</t>
    <phoneticPr fontId="1"/>
  </si>
  <si>
    <t>078-302-7117</t>
    <phoneticPr fontId="1"/>
  </si>
  <si>
    <t>国立大学法人
神戸大学</t>
    <phoneticPr fontId="1"/>
  </si>
  <si>
    <t>外/内/食・胃外/肝・胆・膵外/呼外/泌/耳/頭頸外/整/麻/放/形/乳・内泌外/婦/小外/消内/ﾘﾊ</t>
    <rPh sb="0" eb="1">
      <t>ソト</t>
    </rPh>
    <rPh sb="2" eb="3">
      <t>ウチ</t>
    </rPh>
    <rPh sb="4" eb="5">
      <t>ショク</t>
    </rPh>
    <rPh sb="6" eb="7">
      <t>イ</t>
    </rPh>
    <rPh sb="7" eb="8">
      <t>ガイ</t>
    </rPh>
    <rPh sb="16" eb="17">
      <t>コ</t>
    </rPh>
    <rPh sb="17" eb="18">
      <t>ガイ</t>
    </rPh>
    <rPh sb="19" eb="20">
      <t>ヒツ</t>
    </rPh>
    <rPh sb="21" eb="22">
      <t>ミミ</t>
    </rPh>
    <rPh sb="23" eb="24">
      <t>アタマ</t>
    </rPh>
    <rPh sb="24" eb="25">
      <t>クビ</t>
    </rPh>
    <rPh sb="25" eb="26">
      <t>ガイ</t>
    </rPh>
    <rPh sb="27" eb="28">
      <t>ヒトシ</t>
    </rPh>
    <rPh sb="29" eb="30">
      <t>アサ</t>
    </rPh>
    <rPh sb="31" eb="32">
      <t>ホウ</t>
    </rPh>
    <rPh sb="33" eb="34">
      <t>カタチ</t>
    </rPh>
    <rPh sb="35" eb="36">
      <t>チチ</t>
    </rPh>
    <rPh sb="37" eb="38">
      <t>ウチ</t>
    </rPh>
    <rPh sb="38" eb="39">
      <t>ヒツ</t>
    </rPh>
    <rPh sb="39" eb="40">
      <t>ガイ</t>
    </rPh>
    <rPh sb="41" eb="42">
      <t>フ</t>
    </rPh>
    <rPh sb="43" eb="44">
      <t>ショウ</t>
    </rPh>
    <rPh sb="44" eb="45">
      <t>ガイ</t>
    </rPh>
    <rPh sb="46" eb="47">
      <t>ショウ</t>
    </rPh>
    <rPh sb="47" eb="48">
      <t>ナイ</t>
    </rPh>
    <phoneticPr fontId="24"/>
  </si>
  <si>
    <t xml:space="preserve">医療法人　仁風会
小原病院　　　  </t>
    <phoneticPr fontId="1"/>
  </si>
  <si>
    <t>神戸市兵庫区荒田町1丁目9番19号</t>
    <rPh sb="6" eb="9">
      <t>アラタチョウ</t>
    </rPh>
    <rPh sb="16" eb="17">
      <t>ゴウ</t>
    </rPh>
    <phoneticPr fontId="1"/>
  </si>
  <si>
    <t>内/ﾘﾊ/放/消内/整</t>
    <rPh sb="7" eb="8">
      <t>ケ</t>
    </rPh>
    <rPh sb="8" eb="9">
      <t>ナイ</t>
    </rPh>
    <rPh sb="10" eb="11">
      <t>タダシ</t>
    </rPh>
    <phoneticPr fontId="1"/>
  </si>
  <si>
    <t>内/循内/外/脳神外/ﾘﾊ/麻/脳神内</t>
    <rPh sb="3" eb="4">
      <t>ナイ</t>
    </rPh>
    <rPh sb="8" eb="9">
      <t>カミ</t>
    </rPh>
    <rPh sb="9" eb="10">
      <t>ソト</t>
    </rPh>
    <rPh sb="14" eb="15">
      <t>アサ</t>
    </rPh>
    <rPh sb="16" eb="17">
      <t>ノウ</t>
    </rPh>
    <rPh sb="17" eb="19">
      <t>カミウチ</t>
    </rPh>
    <phoneticPr fontId="1"/>
  </si>
  <si>
    <r>
      <rPr>
        <sz val="7"/>
        <rFont val="ＭＳ Ｐゴシック"/>
        <family val="3"/>
        <charset val="128"/>
      </rPr>
      <t>社会医療法人社団正峰会</t>
    </r>
    <r>
      <rPr>
        <sz val="8"/>
        <rFont val="ＭＳ Ｐゴシック"/>
        <family val="3"/>
        <charset val="128"/>
      </rPr>
      <t xml:space="preserve">
神戸大山病院</t>
    </r>
    <rPh sb="6" eb="8">
      <t>シャダン</t>
    </rPh>
    <rPh sb="14" eb="16">
      <t>オオヤマ</t>
    </rPh>
    <phoneticPr fontId="1"/>
  </si>
  <si>
    <t>精/神</t>
    <phoneticPr fontId="1"/>
  </si>
  <si>
    <t>内/循内/心療内/消内/腎内/外/緩内/整/ﾘﾊ/皮/泌/婦/眼/耳/放/歯外/形/麻/呼内/消外</t>
    <rPh sb="2" eb="3">
      <t>ジュン</t>
    </rPh>
    <rPh sb="3" eb="4">
      <t>ナイ</t>
    </rPh>
    <rPh sb="5" eb="6">
      <t>シン</t>
    </rPh>
    <rPh sb="7" eb="8">
      <t>ナイ</t>
    </rPh>
    <rPh sb="10" eb="11">
      <t>ナイ</t>
    </rPh>
    <rPh sb="12" eb="13">
      <t>ジン</t>
    </rPh>
    <rPh sb="13" eb="14">
      <t>ナイ</t>
    </rPh>
    <rPh sb="17" eb="18">
      <t>カン</t>
    </rPh>
    <rPh sb="18" eb="19">
      <t>ナイ</t>
    </rPh>
    <rPh sb="20" eb="21">
      <t>ヒトシ</t>
    </rPh>
    <rPh sb="27" eb="28">
      <t>ヒツ</t>
    </rPh>
    <rPh sb="29" eb="30">
      <t>フ</t>
    </rPh>
    <rPh sb="37" eb="38">
      <t>ハ</t>
    </rPh>
    <rPh sb="40" eb="41">
      <t>ケイ</t>
    </rPh>
    <rPh sb="42" eb="43">
      <t>アサ</t>
    </rPh>
    <rPh sb="44" eb="46">
      <t>コナイ</t>
    </rPh>
    <rPh sb="47" eb="48">
      <t>キエル</t>
    </rPh>
    <rPh sb="48" eb="49">
      <t>ガイ</t>
    </rPh>
    <phoneticPr fontId="1"/>
  </si>
  <si>
    <t>内/放/精/神/歯</t>
    <rPh sb="2" eb="3">
      <t>ホウ</t>
    </rPh>
    <rPh sb="8" eb="9">
      <t>ハ</t>
    </rPh>
    <phoneticPr fontId="1"/>
  </si>
  <si>
    <t>医療法人　甲風会
有馬温泉病院</t>
    <phoneticPr fontId="1"/>
  </si>
  <si>
    <t>内/整/ﾘﾊ/耳/皮/放/神内/外</t>
    <rPh sb="0" eb="1">
      <t>ナイ</t>
    </rPh>
    <rPh sb="2" eb="3">
      <t>セイ</t>
    </rPh>
    <rPh sb="7" eb="8">
      <t>ミミ</t>
    </rPh>
    <rPh sb="9" eb="10">
      <t>カワ</t>
    </rPh>
    <rPh sb="11" eb="12">
      <t>ホウ</t>
    </rPh>
    <rPh sb="16" eb="17">
      <t>ゲ</t>
    </rPh>
    <phoneticPr fontId="1"/>
  </si>
  <si>
    <t>内/外/整/消内/消外/ﾘﾊ/循内/腎内</t>
    <rPh sb="0" eb="1">
      <t>ナイ</t>
    </rPh>
    <rPh sb="2" eb="3">
      <t>ソト</t>
    </rPh>
    <rPh sb="4" eb="5">
      <t>セイ</t>
    </rPh>
    <rPh sb="6" eb="7">
      <t>ケ</t>
    </rPh>
    <rPh sb="7" eb="8">
      <t>ナイ</t>
    </rPh>
    <rPh sb="9" eb="10">
      <t>ケ</t>
    </rPh>
    <rPh sb="10" eb="11">
      <t>ガイ</t>
    </rPh>
    <rPh sb="15" eb="16">
      <t>メグル</t>
    </rPh>
    <rPh sb="16" eb="17">
      <t>ナイ</t>
    </rPh>
    <rPh sb="18" eb="19">
      <t>ジン</t>
    </rPh>
    <rPh sb="19" eb="20">
      <t>ナイ</t>
    </rPh>
    <phoneticPr fontId="1"/>
  </si>
  <si>
    <t>神戸市北区惣山町2丁目１番地の1</t>
    <rPh sb="0" eb="3">
      <t>コウベシ</t>
    </rPh>
    <rPh sb="3" eb="5">
      <t>キタク</t>
    </rPh>
    <rPh sb="5" eb="6">
      <t>ソウ</t>
    </rPh>
    <rPh sb="6" eb="7">
      <t>ザン</t>
    </rPh>
    <rPh sb="7" eb="8">
      <t>チョウ</t>
    </rPh>
    <rPh sb="9" eb="11">
      <t>チョウメ</t>
    </rPh>
    <rPh sb="12" eb="13">
      <t>バン</t>
    </rPh>
    <rPh sb="13" eb="14">
      <t>チ</t>
    </rPh>
    <phoneticPr fontId="1"/>
  </si>
  <si>
    <t>小/内/外/整/ﾘﾊ/脳神外/婦/眼/耳/皮/泌/放/麻/精/歯外/循内/消内/脳神内/呼内/乳外/形/病/消外/心血外</t>
    <rPh sb="11" eb="12">
      <t>ノウ</t>
    </rPh>
    <rPh sb="12" eb="13">
      <t>カミ</t>
    </rPh>
    <rPh sb="13" eb="14">
      <t>ソト</t>
    </rPh>
    <rPh sb="15" eb="16">
      <t>フ</t>
    </rPh>
    <rPh sb="17" eb="18">
      <t>メ</t>
    </rPh>
    <rPh sb="19" eb="20">
      <t>ミミ</t>
    </rPh>
    <rPh sb="21" eb="22">
      <t>カワ</t>
    </rPh>
    <rPh sb="23" eb="24">
      <t>ヒ</t>
    </rPh>
    <rPh sb="31" eb="32">
      <t>ハ</t>
    </rPh>
    <rPh sb="32" eb="33">
      <t>ガイ</t>
    </rPh>
    <rPh sb="34" eb="35">
      <t>メグル</t>
    </rPh>
    <rPh sb="35" eb="36">
      <t>ナイ</t>
    </rPh>
    <rPh sb="37" eb="38">
      <t>ケ</t>
    </rPh>
    <rPh sb="38" eb="39">
      <t>ナイ</t>
    </rPh>
    <rPh sb="40" eb="41">
      <t>ノウ</t>
    </rPh>
    <rPh sb="41" eb="43">
      <t>コウナイ</t>
    </rPh>
    <rPh sb="44" eb="45">
      <t>コ</t>
    </rPh>
    <rPh sb="45" eb="46">
      <t>ナイ</t>
    </rPh>
    <rPh sb="47" eb="48">
      <t>チチ</t>
    </rPh>
    <rPh sb="48" eb="49">
      <t>ガイ</t>
    </rPh>
    <rPh sb="50" eb="51">
      <t>ケイ</t>
    </rPh>
    <rPh sb="52" eb="53">
      <t>ビョウ</t>
    </rPh>
    <rPh sb="54" eb="55">
      <t>キエル</t>
    </rPh>
    <rPh sb="55" eb="56">
      <t>ガイ</t>
    </rPh>
    <rPh sb="57" eb="59">
      <t>シンケツ</t>
    </rPh>
    <rPh sb="59" eb="60">
      <t>ガイ</t>
    </rPh>
    <phoneticPr fontId="1"/>
  </si>
  <si>
    <t>内/循内/ﾘﾊ/放/消内/神内</t>
    <rPh sb="3" eb="4">
      <t>ナイ</t>
    </rPh>
    <rPh sb="10" eb="11">
      <t>ショウ</t>
    </rPh>
    <rPh sb="11" eb="12">
      <t>ナイ</t>
    </rPh>
    <phoneticPr fontId="1"/>
  </si>
  <si>
    <t>内/精/歯/児思精/老精/脳神外</t>
    <rPh sb="2" eb="3">
      <t>セイ</t>
    </rPh>
    <rPh sb="4" eb="5">
      <t>ハ</t>
    </rPh>
    <rPh sb="6" eb="7">
      <t>ジ</t>
    </rPh>
    <rPh sb="7" eb="8">
      <t>オモ</t>
    </rPh>
    <rPh sb="8" eb="9">
      <t>セイ</t>
    </rPh>
    <rPh sb="10" eb="11">
      <t>ロウ</t>
    </rPh>
    <rPh sb="11" eb="12">
      <t>セイ</t>
    </rPh>
    <rPh sb="13" eb="14">
      <t>ノウ</t>
    </rPh>
    <rPh sb="14" eb="15">
      <t>カミ</t>
    </rPh>
    <rPh sb="15" eb="16">
      <t>ゲ</t>
    </rPh>
    <phoneticPr fontId="1"/>
  </si>
  <si>
    <t>一般財団法人
神戸在宅医療・
介護推進財団</t>
    <rPh sb="0" eb="2">
      <t>イッパン</t>
    </rPh>
    <rPh sb="11" eb="13">
      <t>イリョウ</t>
    </rPh>
    <rPh sb="15" eb="17">
      <t>カイゴ</t>
    </rPh>
    <rPh sb="17" eb="19">
      <t>スイシン</t>
    </rPh>
    <rPh sb="19" eb="21">
      <t>ザイダン</t>
    </rPh>
    <phoneticPr fontId="1"/>
  </si>
  <si>
    <t>精/神/老精</t>
    <rPh sb="4" eb="5">
      <t>ロウ</t>
    </rPh>
    <rPh sb="5" eb="6">
      <t>セイ</t>
    </rPh>
    <phoneticPr fontId="1"/>
  </si>
  <si>
    <t>小/ﾘﾊ</t>
    <rPh sb="0" eb="1">
      <t>ショウ</t>
    </rPh>
    <phoneticPr fontId="1"/>
  </si>
  <si>
    <t>651-1513</t>
    <phoneticPr fontId="1"/>
  </si>
  <si>
    <t>078-277-1655</t>
    <phoneticPr fontId="1"/>
  </si>
  <si>
    <t>078-277-1666</t>
    <phoneticPr fontId="1"/>
  </si>
  <si>
    <t>小/内/消内/呼内/血液内/循内/腎内/糖・内泌内/精/外/整/ﾘﾊ/眼/耳/皮/泌/産婦/放/麻/歯外/病/臨/救/ﾘｳ/腫内/消外/呼外/乳外/血液外/脳神内/脳神外</t>
    <rPh sb="11" eb="12">
      <t>エキ</t>
    </rPh>
    <rPh sb="23" eb="24">
      <t>ヒツ</t>
    </rPh>
    <rPh sb="24" eb="25">
      <t>ナイ</t>
    </rPh>
    <rPh sb="35" eb="36">
      <t>メ</t>
    </rPh>
    <rPh sb="71" eb="72">
      <t>ニュウ</t>
    </rPh>
    <rPh sb="72" eb="73">
      <t>ガイ</t>
    </rPh>
    <rPh sb="74" eb="75">
      <t>ケツ</t>
    </rPh>
    <rPh sb="75" eb="76">
      <t>エキ</t>
    </rPh>
    <rPh sb="76" eb="77">
      <t>ガイ</t>
    </rPh>
    <rPh sb="78" eb="79">
      <t>ノウ</t>
    </rPh>
    <rPh sb="79" eb="81">
      <t>カミウチ</t>
    </rPh>
    <rPh sb="82" eb="83">
      <t>ノウ</t>
    </rPh>
    <rPh sb="83" eb="84">
      <t>カミ</t>
    </rPh>
    <rPh sb="84" eb="85">
      <t>ソト</t>
    </rPh>
    <phoneticPr fontId="1"/>
  </si>
  <si>
    <t>神戸市長田区梅ヶ香町1丁目12番7号</t>
    <rPh sb="0" eb="3">
      <t>コウベシ</t>
    </rPh>
    <rPh sb="3" eb="6">
      <t>ナガタク</t>
    </rPh>
    <rPh sb="6" eb="7">
      <t>ウメ</t>
    </rPh>
    <rPh sb="8" eb="9">
      <t>ガカ</t>
    </rPh>
    <rPh sb="9" eb="10">
      <t>チョウ</t>
    </rPh>
    <rPh sb="11" eb="13">
      <t>チョウメ</t>
    </rPh>
    <rPh sb="17" eb="18">
      <t>ゴウ</t>
    </rPh>
    <phoneticPr fontId="1"/>
  </si>
  <si>
    <t>医療法人社団　十善会
野瀬病院</t>
    <phoneticPr fontId="1"/>
  </si>
  <si>
    <t>神戸市長田区二葉町5丁目1番36号</t>
    <phoneticPr fontId="1"/>
  </si>
  <si>
    <t>内/循内/外/整/皮/ﾘﾊ/泌/腎内（透）/麻/形</t>
    <rPh sb="22" eb="23">
      <t>アサ</t>
    </rPh>
    <rPh sb="24" eb="25">
      <t>ケイ</t>
    </rPh>
    <phoneticPr fontId="1"/>
  </si>
  <si>
    <t>金　秀基</t>
    <rPh sb="0" eb="1">
      <t>キン</t>
    </rPh>
    <rPh sb="2" eb="4">
      <t>ヒデキ</t>
    </rPh>
    <phoneticPr fontId="1"/>
  </si>
  <si>
    <t>内/呼内/消内/消外/外/整/ﾘﾊ/泌/肛外/脳神外/糖内/肝内/腎内/放/神内/循内</t>
    <rPh sb="24" eb="25">
      <t>カミ</t>
    </rPh>
    <rPh sb="25" eb="26">
      <t>ソト</t>
    </rPh>
    <phoneticPr fontId="1"/>
  </si>
  <si>
    <t>三木　誠</t>
    <phoneticPr fontId="1"/>
  </si>
  <si>
    <t>内/胃内/外/整/肛内/放</t>
    <rPh sb="2" eb="3">
      <t>イ</t>
    </rPh>
    <rPh sb="3" eb="4">
      <t>ナイ</t>
    </rPh>
    <rPh sb="9" eb="10">
      <t>コウ</t>
    </rPh>
    <rPh sb="10" eb="11">
      <t>ナイ</t>
    </rPh>
    <rPh sb="12" eb="13">
      <t>ホウ</t>
    </rPh>
    <phoneticPr fontId="1"/>
  </si>
  <si>
    <t>内/呼内/外/皮/泌/ﾘﾊ/放</t>
    <phoneticPr fontId="1"/>
  </si>
  <si>
    <t>内/外/整/皮/泌/放/消内/消外/循内/肛外</t>
    <rPh sb="21" eb="22">
      <t>コウ</t>
    </rPh>
    <phoneticPr fontId="1"/>
  </si>
  <si>
    <t>内/呼内/消内/循内/小/外/整/脳神外/眼/耳/ﾘﾊ/心療内/形/皮/泌/放/麻/産/婦/呼外/精/消外/放治/糖内/感内/脳神内/乳外/緩内/病/腫・血液内</t>
    <rPh sb="3" eb="4">
      <t>ナイ</t>
    </rPh>
    <rPh sb="6" eb="7">
      <t>ナイ</t>
    </rPh>
    <rPh sb="9" eb="10">
      <t>ナイ</t>
    </rPh>
    <rPh sb="18" eb="19">
      <t>カミ</t>
    </rPh>
    <rPh sb="19" eb="20">
      <t>ソト</t>
    </rPh>
    <rPh sb="29" eb="30">
      <t>リョウ</t>
    </rPh>
    <rPh sb="54" eb="56">
      <t>ホウチ</t>
    </rPh>
    <rPh sb="57" eb="58">
      <t>トウ</t>
    </rPh>
    <rPh sb="58" eb="59">
      <t>ナイ</t>
    </rPh>
    <rPh sb="60" eb="61">
      <t>カン</t>
    </rPh>
    <rPh sb="61" eb="62">
      <t>ナイ</t>
    </rPh>
    <rPh sb="63" eb="64">
      <t>ノウ</t>
    </rPh>
    <rPh sb="64" eb="66">
      <t>カミウチ</t>
    </rPh>
    <rPh sb="67" eb="68">
      <t>チチ</t>
    </rPh>
    <rPh sb="68" eb="69">
      <t>ガイ</t>
    </rPh>
    <rPh sb="70" eb="71">
      <t>カン</t>
    </rPh>
    <rPh sb="71" eb="72">
      <t>ナイ</t>
    </rPh>
    <rPh sb="73" eb="74">
      <t>ヤマイ</t>
    </rPh>
    <rPh sb="75" eb="76">
      <t>シュ</t>
    </rPh>
    <rPh sb="77" eb="78">
      <t>チ</t>
    </rPh>
    <rPh sb="78" eb="79">
      <t>エキ</t>
    </rPh>
    <rPh sb="79" eb="80">
      <t>ナイ</t>
    </rPh>
    <phoneticPr fontId="1"/>
  </si>
  <si>
    <t>内/外/消内/消外/腎内/透内/糖内/ﾘﾊ</t>
    <rPh sb="13" eb="14">
      <t>トオル</t>
    </rPh>
    <rPh sb="14" eb="15">
      <t>ウチ</t>
    </rPh>
    <rPh sb="16" eb="17">
      <t>トウ</t>
    </rPh>
    <rPh sb="17" eb="18">
      <t>ナイ</t>
    </rPh>
    <phoneticPr fontId="1"/>
  </si>
  <si>
    <t>内/循/外/整/心血外/脳神外/放</t>
    <rPh sb="9" eb="10">
      <t>チ</t>
    </rPh>
    <rPh sb="12" eb="13">
      <t>ノウ</t>
    </rPh>
    <rPh sb="13" eb="14">
      <t>カミ</t>
    </rPh>
    <rPh sb="14" eb="15">
      <t>ソト</t>
    </rPh>
    <rPh sb="16" eb="17">
      <t>ホウ</t>
    </rPh>
    <phoneticPr fontId="1"/>
  </si>
  <si>
    <t>神戸市須磨区友が丘７丁目１番31号</t>
    <rPh sb="0" eb="3">
      <t>コウベシ</t>
    </rPh>
    <rPh sb="3" eb="6">
      <t>スマク</t>
    </rPh>
    <rPh sb="6" eb="7">
      <t>トモ</t>
    </rPh>
    <rPh sb="8" eb="9">
      <t>オカ</t>
    </rPh>
    <rPh sb="10" eb="12">
      <t>チョウメ</t>
    </rPh>
    <rPh sb="13" eb="14">
      <t>バン</t>
    </rPh>
    <rPh sb="16" eb="17">
      <t>ゴウ</t>
    </rPh>
    <phoneticPr fontId="1"/>
  </si>
  <si>
    <t>ﾘﾊ/内/整</t>
    <phoneticPr fontId="1"/>
  </si>
  <si>
    <t>神戸市須磨区大田町6丁目1-3</t>
    <phoneticPr fontId="1"/>
  </si>
  <si>
    <t>佐野　寧</t>
    <rPh sb="3" eb="4">
      <t>ネイ</t>
    </rPh>
    <phoneticPr fontId="1"/>
  </si>
  <si>
    <t>公益社団法人
日本海員掖済会</t>
    <rPh sb="0" eb="2">
      <t>コウエキ</t>
    </rPh>
    <phoneticPr fontId="1"/>
  </si>
  <si>
    <t>藤　久和</t>
    <rPh sb="0" eb="1">
      <t>フジ</t>
    </rPh>
    <rPh sb="2" eb="4">
      <t>ヒサカズ</t>
    </rPh>
    <phoneticPr fontId="1"/>
  </si>
  <si>
    <t>神戸市垂水区名谷町字梨原2350番地の2</t>
    <rPh sb="0" eb="3">
      <t>コウベシ</t>
    </rPh>
    <rPh sb="3" eb="6">
      <t>タルミク</t>
    </rPh>
    <rPh sb="6" eb="9">
      <t>ミョウダニチョウ</t>
    </rPh>
    <rPh sb="9" eb="10">
      <t>アザ</t>
    </rPh>
    <rPh sb="10" eb="11">
      <t>ナシ</t>
    </rPh>
    <rPh sb="11" eb="12">
      <t>ハラ</t>
    </rPh>
    <rPh sb="16" eb="17">
      <t>バン</t>
    </rPh>
    <rPh sb="17" eb="18">
      <t>チ</t>
    </rPh>
    <phoneticPr fontId="1"/>
  </si>
  <si>
    <t>内/循内/脳神内/整/ﾘｳ/小/神小/泌/眼/ﾘﾊ/放/麻/歯/小精</t>
    <rPh sb="5" eb="6">
      <t>ノウ</t>
    </rPh>
    <rPh sb="6" eb="7">
      <t>カミ</t>
    </rPh>
    <phoneticPr fontId="1"/>
  </si>
  <si>
    <t>精/心療内</t>
    <rPh sb="2" eb="4">
      <t>シンリョウ</t>
    </rPh>
    <rPh sb="4" eb="5">
      <t>ナイ</t>
    </rPh>
    <phoneticPr fontId="1"/>
  </si>
  <si>
    <t>精/神/歯</t>
    <phoneticPr fontId="1"/>
  </si>
  <si>
    <t>内/精/神/心療内</t>
    <rPh sb="8" eb="9">
      <t>ナイ</t>
    </rPh>
    <phoneticPr fontId="1"/>
  </si>
  <si>
    <t>神戸市西区池上2丁目4番地の2</t>
    <rPh sb="0" eb="3">
      <t>コウベシ</t>
    </rPh>
    <rPh sb="3" eb="5">
      <t>ニシク</t>
    </rPh>
    <rPh sb="5" eb="7">
      <t>イケガミ</t>
    </rPh>
    <rPh sb="8" eb="10">
      <t>チョウメ</t>
    </rPh>
    <rPh sb="11" eb="13">
      <t>バンチ</t>
    </rPh>
    <phoneticPr fontId="1"/>
  </si>
  <si>
    <t>内/循内/外/整/婦/眼/放/透内/ﾘﾊ/乳外/消外/肛外/脳神外/麻</t>
    <rPh sb="15" eb="16">
      <t>トオル</t>
    </rPh>
    <rPh sb="16" eb="17">
      <t>ウチ</t>
    </rPh>
    <rPh sb="27" eb="28">
      <t>コウ</t>
    </rPh>
    <rPh sb="31" eb="32">
      <t>カミ</t>
    </rPh>
    <rPh sb="32" eb="33">
      <t>ソト</t>
    </rPh>
    <phoneticPr fontId="1"/>
  </si>
  <si>
    <t>神戸市西区井吹台東町2丁目13番地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5" eb="17">
      <t>バンチ</t>
    </rPh>
    <phoneticPr fontId="1"/>
  </si>
  <si>
    <t>小/内/産婦</t>
    <phoneticPr fontId="1"/>
  </si>
  <si>
    <t>國富　彩</t>
    <rPh sb="0" eb="1">
      <t>コク</t>
    </rPh>
    <rPh sb="3" eb="4">
      <t>アヤ</t>
    </rPh>
    <phoneticPr fontId="1"/>
  </si>
  <si>
    <t>山田　倫世</t>
    <rPh sb="3" eb="4">
      <t>リン</t>
    </rPh>
    <rPh sb="4" eb="5">
      <t>ヨ</t>
    </rPh>
    <phoneticPr fontId="1"/>
  </si>
  <si>
    <r>
      <t>内/</t>
    </r>
    <r>
      <rPr>
        <sz val="8"/>
        <rFont val="ＭＳ ゴシック"/>
        <family val="3"/>
        <charset val="128"/>
      </rPr>
      <t>皮</t>
    </r>
    <phoneticPr fontId="1"/>
  </si>
  <si>
    <t>079-234-2149</t>
    <phoneticPr fontId="1"/>
  </si>
  <si>
    <t>妻鹿　成治</t>
    <phoneticPr fontId="1"/>
  </si>
  <si>
    <t>079-285-3377</t>
    <phoneticPr fontId="1"/>
  </si>
  <si>
    <t>内/消内/循内/ﾘﾊ/呼内/神内/放</t>
    <rPh sb="2" eb="3">
      <t>ショウ</t>
    </rPh>
    <rPh sb="3" eb="4">
      <t>ナイ</t>
    </rPh>
    <rPh sb="5" eb="6">
      <t>ジュン</t>
    </rPh>
    <rPh sb="6" eb="7">
      <t>ナイ</t>
    </rPh>
    <rPh sb="11" eb="12">
      <t>コ</t>
    </rPh>
    <rPh sb="12" eb="13">
      <t>ナイ</t>
    </rPh>
    <rPh sb="15" eb="16">
      <t>ナイ</t>
    </rPh>
    <rPh sb="17" eb="18">
      <t>ホウ</t>
    </rPh>
    <phoneticPr fontId="1"/>
  </si>
  <si>
    <t>079-254-0321</t>
    <phoneticPr fontId="1"/>
  </si>
  <si>
    <t>079-254-5345</t>
    <phoneticPr fontId="1"/>
  </si>
  <si>
    <t>精/神</t>
    <rPh sb="0" eb="1">
      <t>セイ</t>
    </rPh>
    <rPh sb="2" eb="3">
      <t>カミ</t>
    </rPh>
    <phoneticPr fontId="1"/>
  </si>
  <si>
    <t>079-254-5553</t>
    <phoneticPr fontId="1"/>
  </si>
  <si>
    <t>079-254-0777</t>
    <phoneticPr fontId="1"/>
  </si>
  <si>
    <t>医療法人社団
汐咲会</t>
    <phoneticPr fontId="1"/>
  </si>
  <si>
    <t>079-239-3121</t>
    <phoneticPr fontId="1"/>
  </si>
  <si>
    <t>079-239-8975</t>
    <phoneticPr fontId="1"/>
  </si>
  <si>
    <t>内/消内/循内/腎内/透内/糖内/外/乳外/消外/大・肛外/脳神外/整/ﾘﾊ/泌/麻</t>
    <rPh sb="2" eb="4">
      <t>ショウナイ</t>
    </rPh>
    <rPh sb="5" eb="6">
      <t>ジュン</t>
    </rPh>
    <rPh sb="6" eb="7">
      <t>ナイ</t>
    </rPh>
    <rPh sb="8" eb="9">
      <t>ジン</t>
    </rPh>
    <rPh sb="9" eb="10">
      <t>ナイ</t>
    </rPh>
    <rPh sb="11" eb="12">
      <t>トオル</t>
    </rPh>
    <rPh sb="12" eb="13">
      <t>ナイ</t>
    </rPh>
    <rPh sb="14" eb="15">
      <t>トウ</t>
    </rPh>
    <rPh sb="15" eb="16">
      <t>ナイ</t>
    </rPh>
    <rPh sb="17" eb="18">
      <t>ソト</t>
    </rPh>
    <rPh sb="19" eb="20">
      <t>チチ</t>
    </rPh>
    <rPh sb="20" eb="21">
      <t>ガイ</t>
    </rPh>
    <rPh sb="22" eb="23">
      <t>ケ</t>
    </rPh>
    <rPh sb="23" eb="24">
      <t>ガイ</t>
    </rPh>
    <rPh sb="30" eb="31">
      <t>ノウ</t>
    </rPh>
    <rPh sb="31" eb="32">
      <t>カミ</t>
    </rPh>
    <rPh sb="32" eb="33">
      <t>ソト</t>
    </rPh>
    <rPh sb="34" eb="35">
      <t>セイ</t>
    </rPh>
    <rPh sb="39" eb="40">
      <t>ヒ</t>
    </rPh>
    <rPh sb="41" eb="42">
      <t>マ</t>
    </rPh>
    <phoneticPr fontId="1"/>
  </si>
  <si>
    <t>079-235-5501</t>
    <phoneticPr fontId="1"/>
  </si>
  <si>
    <t>079-235-3331</t>
    <phoneticPr fontId="1"/>
  </si>
  <si>
    <t>079-235-5566</t>
    <phoneticPr fontId="1"/>
  </si>
  <si>
    <t>079-235-5885</t>
    <phoneticPr fontId="1"/>
  </si>
  <si>
    <t>中谷　裕司</t>
    <phoneticPr fontId="1"/>
  </si>
  <si>
    <t>内/消内/循内/呼内/ｱﾚ/ﾘﾊ/透内</t>
    <rPh sb="0" eb="1">
      <t>ナイ</t>
    </rPh>
    <rPh sb="2" eb="3">
      <t>ショウ</t>
    </rPh>
    <rPh sb="3" eb="4">
      <t>ナイ</t>
    </rPh>
    <rPh sb="5" eb="6">
      <t>ジュン</t>
    </rPh>
    <rPh sb="6" eb="7">
      <t>ナイ</t>
    </rPh>
    <rPh sb="8" eb="9">
      <t>コ</t>
    </rPh>
    <rPh sb="9" eb="10">
      <t>ナイ</t>
    </rPh>
    <rPh sb="17" eb="18">
      <t>スケル</t>
    </rPh>
    <rPh sb="18" eb="19">
      <t>ナイ</t>
    </rPh>
    <phoneticPr fontId="1"/>
  </si>
  <si>
    <t>079-235-7331</t>
    <phoneticPr fontId="1"/>
  </si>
  <si>
    <t>079-235-4178</t>
    <phoneticPr fontId="1"/>
  </si>
  <si>
    <t>内/外/脳神外/神内/整/麻/ﾘﾊ/放/消内/消外/肛外/乳外/病/救/循内</t>
    <rPh sb="2" eb="3">
      <t>ソト</t>
    </rPh>
    <rPh sb="4" eb="5">
      <t>ノウ</t>
    </rPh>
    <rPh sb="5" eb="6">
      <t>カミ</t>
    </rPh>
    <rPh sb="6" eb="7">
      <t>ソト</t>
    </rPh>
    <rPh sb="8" eb="9">
      <t>カミ</t>
    </rPh>
    <rPh sb="9" eb="10">
      <t>ナイ</t>
    </rPh>
    <rPh sb="11" eb="12">
      <t>セイ</t>
    </rPh>
    <rPh sb="13" eb="14">
      <t>アサ</t>
    </rPh>
    <rPh sb="18" eb="19">
      <t>ホウ</t>
    </rPh>
    <rPh sb="20" eb="21">
      <t>ケ</t>
    </rPh>
    <rPh sb="21" eb="22">
      <t>ナイ</t>
    </rPh>
    <rPh sb="23" eb="24">
      <t>ケ</t>
    </rPh>
    <rPh sb="24" eb="25">
      <t>ガイ</t>
    </rPh>
    <rPh sb="26" eb="27">
      <t>コウ</t>
    </rPh>
    <rPh sb="27" eb="28">
      <t>ソト</t>
    </rPh>
    <rPh sb="29" eb="30">
      <t>チチ</t>
    </rPh>
    <rPh sb="30" eb="31">
      <t>ガイ</t>
    </rPh>
    <rPh sb="32" eb="33">
      <t>ヤマイ</t>
    </rPh>
    <rPh sb="34" eb="35">
      <t>キュウ</t>
    </rPh>
    <rPh sb="36" eb="38">
      <t>ジュンナイ</t>
    </rPh>
    <phoneticPr fontId="1"/>
  </si>
  <si>
    <t>079-266-8833</t>
    <phoneticPr fontId="1"/>
  </si>
  <si>
    <t>079-294-2251</t>
    <phoneticPr fontId="1"/>
  </si>
  <si>
    <t>079-296-4050</t>
    <phoneticPr fontId="1"/>
  </si>
  <si>
    <t>079-282-7171</t>
    <phoneticPr fontId="1"/>
  </si>
  <si>
    <t>079-282-1103</t>
    <phoneticPr fontId="1"/>
  </si>
  <si>
    <t>内/整/ﾘﾊ</t>
    <rPh sb="0" eb="1">
      <t>ナイ</t>
    </rPh>
    <rPh sb="2" eb="3">
      <t>セイ</t>
    </rPh>
    <phoneticPr fontId="1"/>
  </si>
  <si>
    <t>079-267-2020</t>
    <phoneticPr fontId="1"/>
  </si>
  <si>
    <t>079-267-2550</t>
    <phoneticPr fontId="1"/>
  </si>
  <si>
    <t>079-266-2525</t>
    <phoneticPr fontId="1"/>
  </si>
  <si>
    <t>079-266-3050</t>
    <phoneticPr fontId="1"/>
  </si>
  <si>
    <t>079-284-0381</t>
    <phoneticPr fontId="1"/>
  </si>
  <si>
    <t>079-222-9604</t>
    <phoneticPr fontId="1"/>
  </si>
  <si>
    <t>内/産/婦/形</t>
    <rPh sb="0" eb="1">
      <t>ナイ</t>
    </rPh>
    <rPh sb="2" eb="3">
      <t>サン</t>
    </rPh>
    <rPh sb="4" eb="5">
      <t>フ</t>
    </rPh>
    <rPh sb="6" eb="7">
      <t>カタチ</t>
    </rPh>
    <phoneticPr fontId="1"/>
  </si>
  <si>
    <t>079-298-1731</t>
    <phoneticPr fontId="1"/>
  </si>
  <si>
    <t>079-298-1734</t>
    <phoneticPr fontId="1"/>
  </si>
  <si>
    <t>079-293-3315</t>
    <phoneticPr fontId="1"/>
  </si>
  <si>
    <t>079-294-5311</t>
    <phoneticPr fontId="1"/>
  </si>
  <si>
    <t>079-265-5111</t>
    <phoneticPr fontId="1"/>
  </si>
  <si>
    <t>079-265-5001</t>
    <phoneticPr fontId="1"/>
  </si>
  <si>
    <r>
      <rPr>
        <sz val="7"/>
        <rFont val="ＭＳ Ｐゴシック"/>
        <family val="3"/>
        <charset val="128"/>
      </rPr>
      <t>社会医療法人財団</t>
    </r>
    <r>
      <rPr>
        <sz val="8"/>
        <rFont val="ＭＳ Ｐゴシック"/>
        <family val="3"/>
        <charset val="128"/>
      </rPr>
      <t xml:space="preserve">
聖フランシスコ会</t>
    </r>
    <rPh sb="0" eb="2">
      <t>シャカイ</t>
    </rPh>
    <rPh sb="2" eb="4">
      <t>イリョウ</t>
    </rPh>
    <rPh sb="4" eb="6">
      <t>ホウジン</t>
    </rPh>
    <rPh sb="6" eb="8">
      <t>ザイダン</t>
    </rPh>
    <rPh sb="9" eb="10">
      <t>セイ</t>
    </rPh>
    <rPh sb="16" eb="17">
      <t>カイ</t>
    </rPh>
    <phoneticPr fontId="1"/>
  </si>
  <si>
    <t>079-281-6980</t>
    <phoneticPr fontId="1"/>
  </si>
  <si>
    <t>079-289-4513</t>
    <phoneticPr fontId="1"/>
  </si>
  <si>
    <t>079-230-0800</t>
    <phoneticPr fontId="1"/>
  </si>
  <si>
    <t>079-230-0080</t>
    <phoneticPr fontId="1"/>
  </si>
  <si>
    <t>石橋　杏里</t>
    <rPh sb="0" eb="2">
      <t>イシバシ</t>
    </rPh>
    <rPh sb="3" eb="4">
      <t>アン</t>
    </rPh>
    <rPh sb="4" eb="5">
      <t>リ</t>
    </rPh>
    <phoneticPr fontId="1"/>
  </si>
  <si>
    <t>079-237-5252</t>
    <phoneticPr fontId="1"/>
  </si>
  <si>
    <t>050-3737-7063</t>
    <phoneticPr fontId="1"/>
  </si>
  <si>
    <t>医療法人社団
光風会長久病院</t>
    <phoneticPr fontId="1"/>
  </si>
  <si>
    <t>079-252-5235</t>
    <phoneticPr fontId="1"/>
  </si>
  <si>
    <t>079-253-8116</t>
    <phoneticPr fontId="1"/>
  </si>
  <si>
    <t>石川　誠</t>
    <phoneticPr fontId="1"/>
  </si>
  <si>
    <t>079-225-1231</t>
    <phoneticPr fontId="1"/>
  </si>
  <si>
    <t>079-222-0154</t>
    <phoneticPr fontId="1"/>
  </si>
  <si>
    <t>内/外/呼内/呼外/循・脂内/消内/消外/糖・代内/内泌内/腎内/内鏡内/透内/放/整/眼/ﾘﾊ/形/泌</t>
    <rPh sb="2" eb="3">
      <t>ソト</t>
    </rPh>
    <rPh sb="4" eb="5">
      <t>コ</t>
    </rPh>
    <rPh sb="5" eb="6">
      <t>ナイ</t>
    </rPh>
    <rPh sb="7" eb="8">
      <t>コ</t>
    </rPh>
    <rPh sb="10" eb="11">
      <t>メグル</t>
    </rPh>
    <rPh sb="12" eb="13">
      <t>アブラ</t>
    </rPh>
    <rPh sb="13" eb="14">
      <t>ナイ</t>
    </rPh>
    <rPh sb="15" eb="16">
      <t>ケ</t>
    </rPh>
    <rPh sb="16" eb="17">
      <t>ナイ</t>
    </rPh>
    <rPh sb="18" eb="19">
      <t>ケ</t>
    </rPh>
    <rPh sb="19" eb="20">
      <t>ガイ</t>
    </rPh>
    <rPh sb="21" eb="22">
      <t>トウ</t>
    </rPh>
    <rPh sb="23" eb="24">
      <t>ダイ</t>
    </rPh>
    <rPh sb="24" eb="25">
      <t>ナイ</t>
    </rPh>
    <rPh sb="26" eb="27">
      <t>ウチ</t>
    </rPh>
    <rPh sb="27" eb="28">
      <t>ヒツ</t>
    </rPh>
    <rPh sb="28" eb="29">
      <t>ナイ</t>
    </rPh>
    <rPh sb="30" eb="31">
      <t>ジン</t>
    </rPh>
    <rPh sb="31" eb="32">
      <t>ナイ</t>
    </rPh>
    <rPh sb="33" eb="34">
      <t>ウチ</t>
    </rPh>
    <rPh sb="34" eb="36">
      <t>カガミウチ</t>
    </rPh>
    <rPh sb="37" eb="38">
      <t>トオル</t>
    </rPh>
    <rPh sb="38" eb="39">
      <t>ナイ</t>
    </rPh>
    <rPh sb="40" eb="41">
      <t>ホウ</t>
    </rPh>
    <rPh sb="42" eb="43">
      <t>タダシ</t>
    </rPh>
    <rPh sb="44" eb="45">
      <t>メ</t>
    </rPh>
    <rPh sb="49" eb="50">
      <t>カタチ</t>
    </rPh>
    <rPh sb="51" eb="52">
      <t>ヒ</t>
    </rPh>
    <phoneticPr fontId="1"/>
  </si>
  <si>
    <t>内/消内/整/外/ﾘﾊ/眼</t>
    <rPh sb="0" eb="1">
      <t>ナイ</t>
    </rPh>
    <rPh sb="2" eb="3">
      <t>ケ</t>
    </rPh>
    <rPh sb="3" eb="4">
      <t>ナイ</t>
    </rPh>
    <rPh sb="5" eb="6">
      <t>セイ</t>
    </rPh>
    <rPh sb="7" eb="8">
      <t>ソト</t>
    </rPh>
    <rPh sb="12" eb="13">
      <t>メ</t>
    </rPh>
    <phoneticPr fontId="1"/>
  </si>
  <si>
    <t>内/呼/消/眼/ﾘﾊ/循/精/神内/放/皮/胃内</t>
    <rPh sb="0" eb="1">
      <t>ナイ</t>
    </rPh>
    <rPh sb="2" eb="3">
      <t>コ</t>
    </rPh>
    <rPh sb="4" eb="5">
      <t>ショウ</t>
    </rPh>
    <rPh sb="6" eb="7">
      <t>メ</t>
    </rPh>
    <rPh sb="11" eb="12">
      <t>ジュン</t>
    </rPh>
    <rPh sb="13" eb="14">
      <t>セイ</t>
    </rPh>
    <rPh sb="18" eb="19">
      <t>ホウ</t>
    </rPh>
    <rPh sb="20" eb="21">
      <t>カワ</t>
    </rPh>
    <rPh sb="22" eb="23">
      <t>イ</t>
    </rPh>
    <rPh sb="23" eb="24">
      <t>ナイ</t>
    </rPh>
    <phoneticPr fontId="1"/>
  </si>
  <si>
    <t>079-252-0581</t>
    <phoneticPr fontId="1"/>
  </si>
  <si>
    <t>079-253-1995</t>
    <phoneticPr fontId="1"/>
  </si>
  <si>
    <t>079-336-0016</t>
    <phoneticPr fontId="1"/>
  </si>
  <si>
    <t>079-336-0117</t>
    <phoneticPr fontId="1"/>
  </si>
  <si>
    <t>医療法人社団
夢前会</t>
    <phoneticPr fontId="1"/>
  </si>
  <si>
    <t>〒660-0052　尼崎市七松町1丁目3番1-502号</t>
    <rPh sb="10" eb="13">
      <t>アマガサキシ</t>
    </rPh>
    <rPh sb="13" eb="16">
      <t>ナナマツチョウ</t>
    </rPh>
    <rPh sb="17" eb="19">
      <t>チョウメ</t>
    </rPh>
    <rPh sb="20" eb="21">
      <t>バン</t>
    </rPh>
    <rPh sb="26" eb="27">
      <t>ゴウ</t>
    </rPh>
    <phoneticPr fontId="1"/>
  </si>
  <si>
    <t>(06)4869-3010</t>
    <phoneticPr fontId="1"/>
  </si>
  <si>
    <t>所在地</t>
    <phoneticPr fontId="1"/>
  </si>
  <si>
    <t>内/外/整/ﾘﾊ/消/放/循/精</t>
    <rPh sb="9" eb="10">
      <t>ショウ</t>
    </rPh>
    <rPh sb="13" eb="14">
      <t>メグル</t>
    </rPh>
    <rPh sb="15" eb="16">
      <t>セイ</t>
    </rPh>
    <phoneticPr fontId="1"/>
  </si>
  <si>
    <t>武田　昌生</t>
    <rPh sb="0" eb="2">
      <t>タケダ</t>
    </rPh>
    <rPh sb="3" eb="5">
      <t>マサオ</t>
    </rPh>
    <phoneticPr fontId="1"/>
  </si>
  <si>
    <t>内/消内/外/整/ﾘﾊ/放/脳神外/皮/糖・内泌内/ｱﾚ/泌</t>
    <rPh sb="2" eb="3">
      <t>ケ</t>
    </rPh>
    <rPh sb="3" eb="4">
      <t>ナイ</t>
    </rPh>
    <rPh sb="5" eb="6">
      <t>ガイ</t>
    </rPh>
    <rPh sb="14" eb="15">
      <t>ノウ</t>
    </rPh>
    <rPh sb="15" eb="16">
      <t>カミ</t>
    </rPh>
    <rPh sb="16" eb="17">
      <t>ソト</t>
    </rPh>
    <rPh sb="18" eb="19">
      <t>カワ</t>
    </rPh>
    <rPh sb="20" eb="21">
      <t>トウ</t>
    </rPh>
    <rPh sb="22" eb="23">
      <t>ナイ</t>
    </rPh>
    <rPh sb="23" eb="24">
      <t>ヒツ</t>
    </rPh>
    <rPh sb="24" eb="25">
      <t>ナイ</t>
    </rPh>
    <phoneticPr fontId="1"/>
  </si>
  <si>
    <t>内/消内/消外/外/整/ﾘﾊ/脳神外/ﾘｳ/肛外/放/麻</t>
    <rPh sb="2" eb="3">
      <t>ショウ</t>
    </rPh>
    <rPh sb="3" eb="4">
      <t>ナイ</t>
    </rPh>
    <rPh sb="5" eb="6">
      <t>ケ</t>
    </rPh>
    <rPh sb="6" eb="7">
      <t>ガイ</t>
    </rPh>
    <rPh sb="8" eb="9">
      <t>ソト</t>
    </rPh>
    <rPh sb="10" eb="11">
      <t>セイ</t>
    </rPh>
    <rPh sb="15" eb="16">
      <t>ノウ</t>
    </rPh>
    <rPh sb="16" eb="17">
      <t>カミ</t>
    </rPh>
    <rPh sb="17" eb="18">
      <t>ソト</t>
    </rPh>
    <rPh sb="22" eb="23">
      <t>コウ</t>
    </rPh>
    <rPh sb="23" eb="24">
      <t>ガイ</t>
    </rPh>
    <rPh sb="27" eb="28">
      <t>アサ</t>
    </rPh>
    <phoneticPr fontId="1"/>
  </si>
  <si>
    <t>内/消内/循内/糖内/腎内（透）/放/ﾘﾊ/脳神外/整/外/救</t>
    <rPh sb="0" eb="1">
      <t>ナイ</t>
    </rPh>
    <rPh sb="2" eb="3">
      <t>ケ</t>
    </rPh>
    <rPh sb="3" eb="4">
      <t>ナイ</t>
    </rPh>
    <rPh sb="5" eb="6">
      <t>メグル</t>
    </rPh>
    <rPh sb="6" eb="7">
      <t>ナイ</t>
    </rPh>
    <rPh sb="8" eb="9">
      <t>トウ</t>
    </rPh>
    <rPh sb="9" eb="10">
      <t>ナイ</t>
    </rPh>
    <rPh sb="11" eb="12">
      <t>ジン</t>
    </rPh>
    <rPh sb="12" eb="13">
      <t>ナイ</t>
    </rPh>
    <rPh sb="14" eb="15">
      <t>トウ</t>
    </rPh>
    <rPh sb="17" eb="18">
      <t>ホウ</t>
    </rPh>
    <rPh sb="22" eb="23">
      <t>ノウ</t>
    </rPh>
    <rPh sb="23" eb="24">
      <t>カミ</t>
    </rPh>
    <rPh sb="24" eb="25">
      <t>ソト</t>
    </rPh>
    <rPh sb="26" eb="27">
      <t>タダシ</t>
    </rPh>
    <rPh sb="28" eb="29">
      <t>ソト</t>
    </rPh>
    <rPh sb="30" eb="31">
      <t>スクイ</t>
    </rPh>
    <phoneticPr fontId="1"/>
  </si>
  <si>
    <t>林　圭造</t>
    <rPh sb="0" eb="1">
      <t>ハヤシ</t>
    </rPh>
    <rPh sb="2" eb="4">
      <t>ケイゾウ</t>
    </rPh>
    <phoneticPr fontId="1"/>
  </si>
  <si>
    <t>内/循/消/整/外/放</t>
    <rPh sb="2" eb="3">
      <t>ジュン</t>
    </rPh>
    <rPh sb="4" eb="5">
      <t>ショウ</t>
    </rPh>
    <rPh sb="6" eb="7">
      <t>タダシ</t>
    </rPh>
    <rPh sb="8" eb="9">
      <t>ソト</t>
    </rPh>
    <rPh sb="10" eb="11">
      <t>ホウ</t>
    </rPh>
    <phoneticPr fontId="1"/>
  </si>
  <si>
    <t>内/外/胃/ﾘﾊ/呼/肛/放/神内/整</t>
    <rPh sb="0" eb="1">
      <t>ナイ</t>
    </rPh>
    <rPh sb="2" eb="3">
      <t>ソト</t>
    </rPh>
    <rPh sb="4" eb="5">
      <t>イ</t>
    </rPh>
    <rPh sb="9" eb="10">
      <t>コ</t>
    </rPh>
    <rPh sb="11" eb="12">
      <t>コウ</t>
    </rPh>
    <rPh sb="13" eb="14">
      <t>ホウ</t>
    </rPh>
    <rPh sb="15" eb="16">
      <t>カミ</t>
    </rPh>
    <rPh sb="16" eb="17">
      <t>ウチ</t>
    </rPh>
    <rPh sb="18" eb="19">
      <t>ヒトシ</t>
    </rPh>
    <phoneticPr fontId="1"/>
  </si>
  <si>
    <t>内/外/整</t>
    <rPh sb="4" eb="5">
      <t>セイ</t>
    </rPh>
    <phoneticPr fontId="1"/>
  </si>
  <si>
    <t>はくほう会
セントラル病院</t>
    <rPh sb="4" eb="5">
      <t>カイ</t>
    </rPh>
    <rPh sb="11" eb="13">
      <t>ビョウイン</t>
    </rPh>
    <phoneticPr fontId="1"/>
  </si>
  <si>
    <t>06-6416-6931</t>
    <phoneticPr fontId="1"/>
  </si>
  <si>
    <t>06-6416-0026</t>
    <phoneticPr fontId="1"/>
  </si>
  <si>
    <t>内/外/整/ﾘﾊ/皮/泌/肛/脳神外/消/循/放/神内/胃</t>
    <rPh sb="0" eb="1">
      <t>ナイ</t>
    </rPh>
    <rPh sb="2" eb="3">
      <t>ソト</t>
    </rPh>
    <rPh sb="4" eb="5">
      <t>セイ</t>
    </rPh>
    <rPh sb="9" eb="10">
      <t>カワ</t>
    </rPh>
    <rPh sb="11" eb="12">
      <t>ヒ</t>
    </rPh>
    <rPh sb="13" eb="14">
      <t>コウ</t>
    </rPh>
    <rPh sb="15" eb="16">
      <t>ノウ</t>
    </rPh>
    <rPh sb="16" eb="17">
      <t>カミ</t>
    </rPh>
    <rPh sb="17" eb="18">
      <t>ソト</t>
    </rPh>
    <rPh sb="19" eb="20">
      <t>ショウ</t>
    </rPh>
    <rPh sb="21" eb="22">
      <t>ジュン</t>
    </rPh>
    <rPh sb="25" eb="27">
      <t>シンナイ</t>
    </rPh>
    <rPh sb="28" eb="29">
      <t>イ</t>
    </rPh>
    <phoneticPr fontId="1"/>
  </si>
  <si>
    <t>内/呼内/消内/循内/小循内/腎内/脳神内/小脳神内/血液内/小血・腫内/腫内/糖・内泌内/新内/心療内/緩内/漢内/感内/小感内/外/頭頸外/呼外/消外/心血外/脳神外/小脳神外/乳外/小外/整/形/小形/精/ｱﾚ/小ｱﾚ/ﾘｳ/小/皮/泌/産婦/眼/耳/ﾘﾊ/放診/放治/麻/病/救/小救/歯外</t>
    <rPh sb="0" eb="1">
      <t>ナイ</t>
    </rPh>
    <rPh sb="2" eb="4">
      <t>コナイ</t>
    </rPh>
    <rPh sb="5" eb="7">
      <t>ショウナイ</t>
    </rPh>
    <rPh sb="8" eb="10">
      <t>ジュンナイ</t>
    </rPh>
    <rPh sb="11" eb="12">
      <t>ショウ</t>
    </rPh>
    <rPh sb="15" eb="17">
      <t>ジンナイ</t>
    </rPh>
    <rPh sb="19" eb="20">
      <t>カミ</t>
    </rPh>
    <rPh sb="24" eb="25">
      <t>カミ</t>
    </rPh>
    <rPh sb="27" eb="28">
      <t>チ</t>
    </rPh>
    <rPh sb="28" eb="29">
      <t>エキ</t>
    </rPh>
    <rPh sb="29" eb="30">
      <t>ナイ</t>
    </rPh>
    <rPh sb="37" eb="38">
      <t>バレ</t>
    </rPh>
    <rPh sb="38" eb="39">
      <t>ナイ</t>
    </rPh>
    <rPh sb="40" eb="41">
      <t>トウ</t>
    </rPh>
    <rPh sb="47" eb="48">
      <t>ナイ</t>
    </rPh>
    <rPh sb="53" eb="54">
      <t>カン</t>
    </rPh>
    <rPh sb="54" eb="55">
      <t>ナイ</t>
    </rPh>
    <rPh sb="56" eb="57">
      <t>カラ</t>
    </rPh>
    <rPh sb="57" eb="58">
      <t>ナイ</t>
    </rPh>
    <rPh sb="59" eb="60">
      <t>カン</t>
    </rPh>
    <rPh sb="60" eb="61">
      <t>ナイ</t>
    </rPh>
    <rPh sb="66" eb="67">
      <t>ソト</t>
    </rPh>
    <rPh sb="68" eb="69">
      <t>アタマ</t>
    </rPh>
    <rPh sb="69" eb="70">
      <t>クビ</t>
    </rPh>
    <rPh sb="70" eb="71">
      <t>ゲ</t>
    </rPh>
    <rPh sb="72" eb="73">
      <t>コ</t>
    </rPh>
    <rPh sb="73" eb="74">
      <t>ガイ</t>
    </rPh>
    <rPh sb="75" eb="76">
      <t>キエル</t>
    </rPh>
    <rPh sb="76" eb="77">
      <t>ガイ</t>
    </rPh>
    <rPh sb="82" eb="83">
      <t>ノウ</t>
    </rPh>
    <rPh sb="83" eb="84">
      <t>カミ</t>
    </rPh>
    <rPh sb="84" eb="85">
      <t>ソト</t>
    </rPh>
    <rPh sb="86" eb="88">
      <t>ショウノウ</t>
    </rPh>
    <rPh sb="88" eb="89">
      <t>カミ</t>
    </rPh>
    <rPh sb="89" eb="90">
      <t>ソト</t>
    </rPh>
    <rPh sb="91" eb="92">
      <t>チチ</t>
    </rPh>
    <rPh sb="92" eb="93">
      <t>ガイ</t>
    </rPh>
    <rPh sb="94" eb="95">
      <t>ショウ</t>
    </rPh>
    <rPh sb="95" eb="96">
      <t>ガイ</t>
    </rPh>
    <rPh sb="97" eb="98">
      <t>ヒトシ</t>
    </rPh>
    <rPh sb="99" eb="100">
      <t>カタチ</t>
    </rPh>
    <phoneticPr fontId="1"/>
  </si>
  <si>
    <t>社会医療法人愛仁会
尼崎だいもつ病院</t>
    <phoneticPr fontId="1"/>
  </si>
  <si>
    <t>660-0828</t>
    <phoneticPr fontId="1"/>
  </si>
  <si>
    <t>06-6482-0036</t>
    <phoneticPr fontId="1"/>
  </si>
  <si>
    <t>医療法人社団兼誠会
つかぐち病院</t>
    <phoneticPr fontId="1"/>
  </si>
  <si>
    <t>尼崎市南塚口町6丁目8番1号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1" eb="12">
      <t>バン</t>
    </rPh>
    <rPh sb="13" eb="14">
      <t>ゴウ</t>
    </rPh>
    <phoneticPr fontId="1" alignment="distributed"/>
  </si>
  <si>
    <t>06-6429-1463</t>
    <phoneticPr fontId="1"/>
  </si>
  <si>
    <t>06-6427-6460</t>
    <phoneticPr fontId="1"/>
  </si>
  <si>
    <t>(0798)26-3682</t>
    <phoneticPr fontId="1"/>
  </si>
  <si>
    <t>0798-47-1767</t>
    <phoneticPr fontId="1"/>
  </si>
  <si>
    <t>辻　雅夫</t>
    <rPh sb="0" eb="1">
      <t>ツジ</t>
    </rPh>
    <rPh sb="2" eb="4">
      <t>マサオ</t>
    </rPh>
    <phoneticPr fontId="1"/>
  </si>
  <si>
    <t>内/外/整/ﾘﾊ/脳神外/形/ﾘｳ/脳神内/循内/麻/放/消外</t>
    <rPh sb="10" eb="11">
      <t>カミ</t>
    </rPh>
    <rPh sb="11" eb="12">
      <t>ソト</t>
    </rPh>
    <rPh sb="18" eb="19">
      <t>ノウ</t>
    </rPh>
    <rPh sb="19" eb="20">
      <t>カミ</t>
    </rPh>
    <rPh sb="29" eb="30">
      <t>キエル</t>
    </rPh>
    <rPh sb="30" eb="31">
      <t>ガイ</t>
    </rPh>
    <phoneticPr fontId="1"/>
  </si>
  <si>
    <t>0798-52-2001</t>
    <phoneticPr fontId="1"/>
  </si>
  <si>
    <t>大鶴　昇</t>
    <rPh sb="0" eb="1">
      <t>オオ</t>
    </rPh>
    <rPh sb="1" eb="2">
      <t>ツル</t>
    </rPh>
    <rPh sb="3" eb="4">
      <t>ノボル</t>
    </rPh>
    <phoneticPr fontId="1"/>
  </si>
  <si>
    <t>内/外/整/ﾘﾊ/皮/眼/放/精/歯</t>
    <phoneticPr fontId="1"/>
  </si>
  <si>
    <t>内/外/整/消内/消外/循内/ﾘﾊ/麻/神内/ペ内/ペ外/肛外</t>
    <phoneticPr fontId="1"/>
  </si>
  <si>
    <t>越智　豊</t>
    <rPh sb="0" eb="2">
      <t>オチ</t>
    </rPh>
    <rPh sb="3" eb="4">
      <t>ユタ</t>
    </rPh>
    <phoneticPr fontId="1"/>
  </si>
  <si>
    <t>内/ﾘﾊ</t>
    <phoneticPr fontId="1"/>
  </si>
  <si>
    <t>内/整/ﾘﾊ/脳神外</t>
    <rPh sb="0" eb="1">
      <t>ナイ</t>
    </rPh>
    <rPh sb="2" eb="3">
      <t>セイ</t>
    </rPh>
    <rPh sb="7" eb="8">
      <t>ノウ</t>
    </rPh>
    <rPh sb="8" eb="9">
      <t>カミ</t>
    </rPh>
    <rPh sb="9" eb="10">
      <t>ソト</t>
    </rPh>
    <phoneticPr fontId="1"/>
  </si>
  <si>
    <t>0798-32-1112</t>
    <phoneticPr fontId="1"/>
  </si>
  <si>
    <t>南都　伸介</t>
    <rPh sb="0" eb="2">
      <t>ナント</t>
    </rPh>
    <rPh sb="3" eb="5">
      <t>シンスケ</t>
    </rPh>
    <phoneticPr fontId="1"/>
  </si>
  <si>
    <t>内/外/整/ﾘﾊ/ﾘｳ/皮</t>
    <rPh sb="12" eb="13">
      <t>カワ</t>
    </rPh>
    <phoneticPr fontId="1"/>
  </si>
  <si>
    <t>0798-45-6111</t>
    <phoneticPr fontId="1"/>
  </si>
  <si>
    <t>内/循内/呼内/消内/血液内/内泌・代内／糖内/肝・胆・膵内/腎・透内/ﾘｳ/ｱﾚ/腫内/精/脳神外/小/整/呼外/心血外/皮/泌/外/消外/乳・内泌外/小外/形/美/耳/頭頸外/産婦/眼/放/放治/麻/歯/歯外/ﾘﾊ/救/ペ・疼外/臨/病/脳神内</t>
    <rPh sb="0" eb="1">
      <t>ナイ</t>
    </rPh>
    <rPh sb="2" eb="3">
      <t>メグル</t>
    </rPh>
    <rPh sb="3" eb="4">
      <t>ナイ</t>
    </rPh>
    <rPh sb="5" eb="6">
      <t>コ</t>
    </rPh>
    <rPh sb="6" eb="7">
      <t>ナイ</t>
    </rPh>
    <rPh sb="12" eb="13">
      <t>エキ</t>
    </rPh>
    <rPh sb="34" eb="35">
      <t>ナイ</t>
    </rPh>
    <rPh sb="43" eb="44">
      <t>ナイ</t>
    </rPh>
    <rPh sb="48" eb="49">
      <t>カミ</t>
    </rPh>
    <rPh sb="49" eb="50">
      <t>ソト</t>
    </rPh>
    <rPh sb="59" eb="60">
      <t>チ</t>
    </rPh>
    <rPh sb="87" eb="88">
      <t>クビ</t>
    </rPh>
    <rPh sb="90" eb="91">
      <t>サン</t>
    </rPh>
    <rPh sb="91" eb="92">
      <t>フ</t>
    </rPh>
    <rPh sb="115" eb="116">
      <t>ソト</t>
    </rPh>
    <phoneticPr fontId="1"/>
  </si>
  <si>
    <t>小/内/整/精/歯/神小/ﾘﾊ/放</t>
    <rPh sb="2" eb="3">
      <t>ナイ</t>
    </rPh>
    <rPh sb="4" eb="5">
      <t>セイ</t>
    </rPh>
    <rPh sb="6" eb="7">
      <t>セイ</t>
    </rPh>
    <rPh sb="8" eb="9">
      <t>ハ</t>
    </rPh>
    <rPh sb="10" eb="11">
      <t>シン</t>
    </rPh>
    <rPh sb="11" eb="12">
      <t>ショウ</t>
    </rPh>
    <phoneticPr fontId="1"/>
  </si>
  <si>
    <t>内/外/心血外/循内/消内/呼外/整/放/ﾘｳ/ﾘﾊ/透内/麻</t>
    <rPh sb="4" eb="5">
      <t>ココロ</t>
    </rPh>
    <rPh sb="5" eb="6">
      <t>チ</t>
    </rPh>
    <rPh sb="6" eb="7">
      <t>ソト</t>
    </rPh>
    <rPh sb="8" eb="9">
      <t>メグル</t>
    </rPh>
    <rPh sb="9" eb="10">
      <t>ナイ</t>
    </rPh>
    <rPh sb="11" eb="12">
      <t>ケ</t>
    </rPh>
    <rPh sb="12" eb="13">
      <t>ナイ</t>
    </rPh>
    <rPh sb="14" eb="15">
      <t>コ</t>
    </rPh>
    <rPh sb="15" eb="16">
      <t>ソト</t>
    </rPh>
    <rPh sb="17" eb="18">
      <t>タダシ</t>
    </rPh>
    <rPh sb="27" eb="28">
      <t>トオル</t>
    </rPh>
    <rPh sb="28" eb="29">
      <t>ナイ</t>
    </rPh>
    <rPh sb="30" eb="31">
      <t>アサ</t>
    </rPh>
    <phoneticPr fontId="1"/>
  </si>
  <si>
    <t>内/心療内/精/神</t>
    <rPh sb="0" eb="1">
      <t>ナイ</t>
    </rPh>
    <rPh sb="2" eb="3">
      <t>シン</t>
    </rPh>
    <rPh sb="4" eb="5">
      <t>ナイ</t>
    </rPh>
    <phoneticPr fontId="1"/>
  </si>
  <si>
    <t>内/外/整/ﾘﾊ/脳神外/肛外/消外/消内/循内/呼内/呼外/心血外/形/泌/放/麻/内鏡内/内鏡外</t>
    <rPh sb="10" eb="11">
      <t>カミ</t>
    </rPh>
    <rPh sb="11" eb="12">
      <t>ソト</t>
    </rPh>
    <rPh sb="13" eb="14">
      <t>コウ</t>
    </rPh>
    <rPh sb="14" eb="15">
      <t>ソト</t>
    </rPh>
    <rPh sb="17" eb="18">
      <t>ゲ</t>
    </rPh>
    <rPh sb="19" eb="20">
      <t>ケ</t>
    </rPh>
    <rPh sb="20" eb="21">
      <t>ナイ</t>
    </rPh>
    <rPh sb="22" eb="23">
      <t>ジュン</t>
    </rPh>
    <rPh sb="23" eb="24">
      <t>ナイ</t>
    </rPh>
    <rPh sb="25" eb="26">
      <t>コ</t>
    </rPh>
    <rPh sb="26" eb="27">
      <t>ナイ</t>
    </rPh>
    <rPh sb="28" eb="29">
      <t>コ</t>
    </rPh>
    <rPh sb="29" eb="30">
      <t>ソト</t>
    </rPh>
    <rPh sb="31" eb="33">
      <t>シンケツ</t>
    </rPh>
    <rPh sb="33" eb="34">
      <t>ガイ</t>
    </rPh>
    <rPh sb="35" eb="36">
      <t>カタチ</t>
    </rPh>
    <rPh sb="37" eb="38">
      <t>ヒツ</t>
    </rPh>
    <rPh sb="49" eb="50">
      <t>ソト</t>
    </rPh>
    <phoneticPr fontId="1"/>
  </si>
  <si>
    <t>西宮市池田町3番25号　　　　　　　　　　　　　</t>
    <rPh sb="0" eb="3">
      <t>ニシノミヤシ</t>
    </rPh>
    <rPh sb="3" eb="6">
      <t>イケダチョウ</t>
    </rPh>
    <rPh sb="7" eb="8">
      <t>バン</t>
    </rPh>
    <rPh sb="10" eb="11">
      <t>ゴウ</t>
    </rPh>
    <phoneticPr fontId="1"/>
  </si>
  <si>
    <t>西宮市深津町７番5</t>
    <rPh sb="0" eb="3">
      <t>ニシノミヤシ</t>
    </rPh>
    <rPh sb="3" eb="5">
      <t>フカツ</t>
    </rPh>
    <rPh sb="5" eb="6">
      <t>チョウ</t>
    </rPh>
    <rPh sb="7" eb="8">
      <t>バン</t>
    </rPh>
    <phoneticPr fontId="1"/>
  </si>
  <si>
    <t>662-0931</t>
    <phoneticPr fontId="1"/>
  </si>
  <si>
    <t>西宮市前浜町4番3号</t>
    <rPh sb="0" eb="3">
      <t>ニシノミヤシ</t>
    </rPh>
    <rPh sb="3" eb="6">
      <t>マエハマチョウ</t>
    </rPh>
    <rPh sb="7" eb="8">
      <t>バン</t>
    </rPh>
    <rPh sb="9" eb="10">
      <t>ゴウ</t>
    </rPh>
    <phoneticPr fontId="1"/>
  </si>
  <si>
    <t>0798-39-0188</t>
    <phoneticPr fontId="1"/>
  </si>
  <si>
    <t>0798-39-0189</t>
    <phoneticPr fontId="1"/>
  </si>
  <si>
    <t>医療法人　久仁会
明石同仁病院</t>
    <phoneticPr fontId="1"/>
  </si>
  <si>
    <t>内/呼内/循内/消内/外/整/ﾘﾊ/精/心療内/眼/放</t>
    <rPh sb="3" eb="4">
      <t>ナイ</t>
    </rPh>
    <rPh sb="6" eb="7">
      <t>ナイ</t>
    </rPh>
    <rPh sb="8" eb="9">
      <t>ケ</t>
    </rPh>
    <rPh sb="9" eb="10">
      <t>ナイ</t>
    </rPh>
    <rPh sb="11" eb="12">
      <t>ガイ</t>
    </rPh>
    <rPh sb="18" eb="19">
      <t>セイ</t>
    </rPh>
    <rPh sb="22" eb="23">
      <t>ナイ</t>
    </rPh>
    <rPh sb="24" eb="25">
      <t>メ</t>
    </rPh>
    <rPh sb="26" eb="27">
      <t>ホウ</t>
    </rPh>
    <phoneticPr fontId="1"/>
  </si>
  <si>
    <t>循内/精/心療内/歯</t>
    <rPh sb="0" eb="1">
      <t>ジュン</t>
    </rPh>
    <rPh sb="1" eb="2">
      <t>ナイ</t>
    </rPh>
    <rPh sb="5" eb="6">
      <t>ココロ</t>
    </rPh>
    <rPh sb="7" eb="8">
      <t>ナイ</t>
    </rPh>
    <phoneticPr fontId="1"/>
  </si>
  <si>
    <t>内/外/呼内/脳神外/ﾘﾊ/放診/消内/消外/循内/循外/肛外/整/血管外/乳外/内鏡内/糖内</t>
    <rPh sb="4" eb="6">
      <t>コナイ</t>
    </rPh>
    <rPh sb="7" eb="8">
      <t>ノウ</t>
    </rPh>
    <rPh sb="8" eb="9">
      <t>カミ</t>
    </rPh>
    <rPh sb="9" eb="10">
      <t>ソト</t>
    </rPh>
    <rPh sb="14" eb="15">
      <t>ホウ</t>
    </rPh>
    <rPh sb="15" eb="16">
      <t>チン</t>
    </rPh>
    <rPh sb="17" eb="19">
      <t>ショウナイ</t>
    </rPh>
    <rPh sb="20" eb="21">
      <t>ケ</t>
    </rPh>
    <rPh sb="21" eb="22">
      <t>ガイ</t>
    </rPh>
    <rPh sb="23" eb="25">
      <t>ジュンナイ</t>
    </rPh>
    <rPh sb="26" eb="27">
      <t>ジュン</t>
    </rPh>
    <rPh sb="27" eb="28">
      <t>ガイ</t>
    </rPh>
    <rPh sb="29" eb="30">
      <t>コウ</t>
    </rPh>
    <rPh sb="30" eb="31">
      <t>ガイ</t>
    </rPh>
    <rPh sb="32" eb="33">
      <t>ヒトシ</t>
    </rPh>
    <rPh sb="34" eb="35">
      <t>チ</t>
    </rPh>
    <rPh sb="35" eb="36">
      <t>クダ</t>
    </rPh>
    <rPh sb="36" eb="37">
      <t>ガイ</t>
    </rPh>
    <rPh sb="38" eb="39">
      <t>チチ</t>
    </rPh>
    <rPh sb="39" eb="40">
      <t>ガイ</t>
    </rPh>
    <rPh sb="41" eb="42">
      <t>ウチ</t>
    </rPh>
    <rPh sb="42" eb="44">
      <t>カガミウチ</t>
    </rPh>
    <rPh sb="45" eb="46">
      <t>トウ</t>
    </rPh>
    <rPh sb="46" eb="47">
      <t>ナイ</t>
    </rPh>
    <phoneticPr fontId="1"/>
  </si>
  <si>
    <t>内/外/肛外/胃内/呼内/整/ﾘﾊ/放/循内/脳神外</t>
    <rPh sb="4" eb="5">
      <t>コウ</t>
    </rPh>
    <rPh sb="5" eb="6">
      <t>ゲ</t>
    </rPh>
    <rPh sb="8" eb="9">
      <t>ナイ</t>
    </rPh>
    <rPh sb="11" eb="12">
      <t>ナイ</t>
    </rPh>
    <rPh sb="18" eb="19">
      <t>ホウ</t>
    </rPh>
    <rPh sb="20" eb="21">
      <t>メグル</t>
    </rPh>
    <rPh sb="21" eb="22">
      <t>ナイ</t>
    </rPh>
    <rPh sb="23" eb="24">
      <t>ノウ</t>
    </rPh>
    <rPh sb="24" eb="25">
      <t>カミ</t>
    </rPh>
    <rPh sb="25" eb="26">
      <t>ガイ</t>
    </rPh>
    <phoneticPr fontId="1"/>
  </si>
  <si>
    <r>
      <t>医療法人社団せいゆう会</t>
    </r>
    <r>
      <rPr>
        <sz val="8"/>
        <rFont val="ＭＳ Ｐゴシック"/>
        <family val="3"/>
        <charset val="128"/>
      </rPr>
      <t xml:space="preserve">
神明病院</t>
    </r>
    <phoneticPr fontId="1"/>
  </si>
  <si>
    <t>富永　正寛</t>
    <rPh sb="0" eb="2">
      <t>トミナガ</t>
    </rPh>
    <rPh sb="3" eb="5">
      <t>マサヒロ</t>
    </rPh>
    <phoneticPr fontId="1"/>
  </si>
  <si>
    <t>呼内/消内/循内/血液内/緩内/腫内/頭頸外/呼外/消外/脳神外/乳外/整/形/精/皮/泌/婦/放診/放治/麻/病/歯外/ﾘﾊ</t>
    <rPh sb="0" eb="1">
      <t>コ</t>
    </rPh>
    <rPh sb="1" eb="2">
      <t>ナイ</t>
    </rPh>
    <rPh sb="3" eb="4">
      <t>ケ</t>
    </rPh>
    <rPh sb="4" eb="5">
      <t>ナイ</t>
    </rPh>
    <rPh sb="6" eb="7">
      <t>メグル</t>
    </rPh>
    <rPh sb="7" eb="8">
      <t>ナイ</t>
    </rPh>
    <rPh sb="9" eb="10">
      <t>チ</t>
    </rPh>
    <rPh sb="10" eb="11">
      <t>エキ</t>
    </rPh>
    <rPh sb="11" eb="12">
      <t>ナイ</t>
    </rPh>
    <rPh sb="13" eb="14">
      <t>ユル</t>
    </rPh>
    <rPh sb="14" eb="15">
      <t>ナイ</t>
    </rPh>
    <rPh sb="16" eb="17">
      <t>シュ</t>
    </rPh>
    <rPh sb="17" eb="18">
      <t>ナイ</t>
    </rPh>
    <rPh sb="19" eb="20">
      <t>アタマ</t>
    </rPh>
    <rPh sb="20" eb="21">
      <t>クビ</t>
    </rPh>
    <rPh sb="21" eb="22">
      <t>ソト</t>
    </rPh>
    <rPh sb="23" eb="24">
      <t>コ</t>
    </rPh>
    <rPh sb="24" eb="25">
      <t>ガイ</t>
    </rPh>
    <rPh sb="27" eb="28">
      <t>ソト</t>
    </rPh>
    <rPh sb="29" eb="30">
      <t>ノウ</t>
    </rPh>
    <rPh sb="30" eb="31">
      <t>カミ</t>
    </rPh>
    <rPh sb="31" eb="32">
      <t>ソト</t>
    </rPh>
    <rPh sb="33" eb="34">
      <t>チチ</t>
    </rPh>
    <rPh sb="34" eb="35">
      <t>ガイ</t>
    </rPh>
    <rPh sb="36" eb="37">
      <t>タダシ</t>
    </rPh>
    <rPh sb="38" eb="39">
      <t>カタチ</t>
    </rPh>
    <rPh sb="40" eb="41">
      <t>セイ</t>
    </rPh>
    <rPh sb="42" eb="43">
      <t>カワ</t>
    </rPh>
    <rPh sb="44" eb="45">
      <t>ヒツ</t>
    </rPh>
    <rPh sb="46" eb="47">
      <t>フ</t>
    </rPh>
    <rPh sb="49" eb="50">
      <t>ミ</t>
    </rPh>
    <rPh sb="51" eb="52">
      <t>ホウ</t>
    </rPh>
    <rPh sb="52" eb="53">
      <t>オサム</t>
    </rPh>
    <rPh sb="54" eb="55">
      <t>アサ</t>
    </rPh>
    <rPh sb="56" eb="57">
      <t>ヤマイ</t>
    </rPh>
    <rPh sb="58" eb="59">
      <t>ハ</t>
    </rPh>
    <rPh sb="59" eb="60">
      <t>ガイ</t>
    </rPh>
    <phoneticPr fontId="1"/>
  </si>
  <si>
    <t>医療法人社団　仁恵会
石井病院</t>
    <phoneticPr fontId="1"/>
  </si>
  <si>
    <t>医療法人社団　医仁会
ふくやま病院</t>
    <phoneticPr fontId="1"/>
  </si>
  <si>
    <t>医療法人社団　弘成会
明海病院</t>
    <phoneticPr fontId="1"/>
  </si>
  <si>
    <t>医療法人　明仁会
明舞中央病院</t>
    <phoneticPr fontId="1"/>
  </si>
  <si>
    <t>〒659-0065　芦屋市公光町1番23号</t>
    <rPh sb="10" eb="13">
      <t>アシヤシ</t>
    </rPh>
    <rPh sb="13" eb="14">
      <t>コウ</t>
    </rPh>
    <rPh sb="14" eb="15">
      <t>ヒカリ</t>
    </rPh>
    <rPh sb="15" eb="16">
      <t>チョウ</t>
    </rPh>
    <rPh sb="17" eb="18">
      <t>バン</t>
    </rPh>
    <rPh sb="20" eb="21">
      <t>ゴウ</t>
    </rPh>
    <phoneticPr fontId="1"/>
  </si>
  <si>
    <t>(0797)32-0707</t>
    <phoneticPr fontId="1"/>
  </si>
  <si>
    <t>〒664-0898  伊丹市千僧1-51</t>
    <rPh sb="11" eb="14">
      <t>イタミシ</t>
    </rPh>
    <rPh sb="14" eb="15">
      <t>セン</t>
    </rPh>
    <rPh sb="15" eb="16">
      <t>ソウ</t>
    </rPh>
    <phoneticPr fontId="1"/>
  </si>
  <si>
    <t>(072)785-2371</t>
    <phoneticPr fontId="1"/>
  </si>
  <si>
    <t>内/心療内/精/神</t>
    <rPh sb="0" eb="1">
      <t>ナイ</t>
    </rPh>
    <rPh sb="2" eb="3">
      <t>ココロ</t>
    </rPh>
    <rPh sb="4" eb="5">
      <t>ナイ</t>
    </rPh>
    <rPh sb="6" eb="7">
      <t>セイ</t>
    </rPh>
    <rPh sb="8" eb="9">
      <t>カミ</t>
    </rPh>
    <phoneticPr fontId="1"/>
  </si>
  <si>
    <t>常岡　豊</t>
    <rPh sb="0" eb="2">
      <t>ツネオカ</t>
    </rPh>
    <rPh sb="3" eb="4">
      <t>ユタカ</t>
    </rPh>
    <phoneticPr fontId="1"/>
  </si>
  <si>
    <t>○</t>
    <phoneticPr fontId="1" alignment="distributed"/>
  </si>
  <si>
    <t>祐生病院</t>
    <phoneticPr fontId="1" alignment="distributed"/>
  </si>
  <si>
    <t>内/形/整/ﾘﾊ/放/麻</t>
    <rPh sb="0" eb="1">
      <t>ナイ</t>
    </rPh>
    <rPh sb="2" eb="3">
      <t>ケイ</t>
    </rPh>
    <rPh sb="9" eb="10">
      <t>ホウ</t>
    </rPh>
    <rPh sb="11" eb="12">
      <t>マ</t>
    </rPh>
    <phoneticPr fontId="1"/>
  </si>
  <si>
    <t>小/内/外/整/ﾘﾊ/産婦/皮/耳/泌/眼/放/麻/精/歯</t>
    <rPh sb="0" eb="1">
      <t>ショウ</t>
    </rPh>
    <rPh sb="12" eb="13">
      <t>フ</t>
    </rPh>
    <rPh sb="14" eb="15">
      <t>カワ</t>
    </rPh>
    <rPh sb="16" eb="17">
      <t>ミミ</t>
    </rPh>
    <rPh sb="18" eb="19">
      <t>ヒ</t>
    </rPh>
    <rPh sb="22" eb="23">
      <t>ホウ</t>
    </rPh>
    <rPh sb="24" eb="25">
      <t>マ</t>
    </rPh>
    <rPh sb="26" eb="27">
      <t>セイ</t>
    </rPh>
    <rPh sb="28" eb="29">
      <t>ハ</t>
    </rPh>
    <phoneticPr fontId="1"/>
  </si>
  <si>
    <t>川西市新田1丁目2番23号</t>
    <rPh sb="0" eb="3">
      <t>カワニシシ</t>
    </rPh>
    <rPh sb="3" eb="5">
      <t>シンデン</t>
    </rPh>
    <rPh sb="6" eb="8">
      <t>チョウメ</t>
    </rPh>
    <rPh sb="12" eb="13">
      <t>ゴウ</t>
    </rPh>
    <phoneticPr fontId="1" alignment="distributed"/>
  </si>
  <si>
    <t>川西市平野1丁目39番1号</t>
    <rPh sb="0" eb="3">
      <t>カワニシシ</t>
    </rPh>
    <rPh sb="3" eb="5">
      <t>ヒラノ</t>
    </rPh>
    <rPh sb="6" eb="8">
      <t>チョウメ</t>
    </rPh>
    <rPh sb="12" eb="13">
      <t>ゴウ</t>
    </rPh>
    <phoneticPr fontId="1" alignment="distributed"/>
  </si>
  <si>
    <t>内/外/整/ﾘﾊ/皮/放/消内/循内/泌/神内</t>
    <rPh sb="9" eb="10">
      <t>カワ</t>
    </rPh>
    <rPh sb="13" eb="15">
      <t>ショウナイ</t>
    </rPh>
    <rPh sb="16" eb="18">
      <t>ジュンナイ</t>
    </rPh>
    <rPh sb="19" eb="20">
      <t>ヒツ</t>
    </rPh>
    <rPh sb="21" eb="23">
      <t>カミウチ</t>
    </rPh>
    <phoneticPr fontId="1"/>
  </si>
  <si>
    <t>内/ﾘﾊ/放/循内/消内/呼内/整/皮/外/小外</t>
    <rPh sb="20" eb="21">
      <t>ソト</t>
    </rPh>
    <rPh sb="22" eb="23">
      <t>ショウ</t>
    </rPh>
    <rPh sb="23" eb="24">
      <t>ガイ</t>
    </rPh>
    <phoneticPr fontId="1" alignment="distributed"/>
  </si>
  <si>
    <t>伊丹市荒牧6丁目14番2号　　　　　　　　　　　　　　　</t>
    <rPh sb="0" eb="3">
      <t>イタミシ</t>
    </rPh>
    <rPh sb="3" eb="5">
      <t>アラマキ</t>
    </rPh>
    <rPh sb="6" eb="8">
      <t>チョウメ</t>
    </rPh>
    <rPh sb="10" eb="11">
      <t>バン</t>
    </rPh>
    <rPh sb="12" eb="13">
      <t>ゴウ</t>
    </rPh>
    <phoneticPr fontId="1" alignment="distributed"/>
  </si>
  <si>
    <t>伊丹市鋳物師5丁目79番</t>
    <rPh sb="0" eb="3">
      <t>イタミシ</t>
    </rPh>
    <rPh sb="3" eb="6">
      <t>イモノシ</t>
    </rPh>
    <rPh sb="7" eb="9">
      <t>チョウメ</t>
    </rPh>
    <rPh sb="11" eb="12">
      <t>バン</t>
    </rPh>
    <phoneticPr fontId="1" alignment="distributed"/>
  </si>
  <si>
    <t>内/ﾘﾊ/整/皮</t>
    <rPh sb="5" eb="6">
      <t>ヒトシ</t>
    </rPh>
    <phoneticPr fontId="1"/>
  </si>
  <si>
    <t>664-0003</t>
    <phoneticPr fontId="1" alignment="distributed"/>
  </si>
  <si>
    <t>072-783-3388</t>
    <phoneticPr fontId="1" alignment="distributed"/>
  </si>
  <si>
    <t>072-783-9933</t>
    <phoneticPr fontId="1" alignment="distributed"/>
  </si>
  <si>
    <t>（0797）62-7305</t>
    <phoneticPr fontId="1"/>
  </si>
  <si>
    <t xml:space="preserve">医療法人　敬愛会
三田高原病院　　　 </t>
    <phoneticPr fontId="1" alignment="distributed"/>
  </si>
  <si>
    <t>内/ﾘﾊ</t>
    <phoneticPr fontId="1" alignment="distributed"/>
  </si>
  <si>
    <t xml:space="preserve">医療法人社団　尚仁会
平島病院　　　 </t>
    <phoneticPr fontId="1" alignment="distributed"/>
  </si>
  <si>
    <t xml:space="preserve">医療法人  山西会
宝塚三田病院　　　 </t>
    <phoneticPr fontId="1" alignment="distributed"/>
  </si>
  <si>
    <t>精/神/歯</t>
    <phoneticPr fontId="1" alignment="distributed"/>
  </si>
  <si>
    <t>079-568-4103</t>
    <phoneticPr fontId="1" alignment="distributed"/>
  </si>
  <si>
    <t>079-568-4104</t>
    <phoneticPr fontId="1" alignment="distributed"/>
  </si>
  <si>
    <t>社会福祉法人
枚方療育園</t>
    <phoneticPr fontId="1" alignment="distributed"/>
  </si>
  <si>
    <t>小/内/精/ﾘﾊ/歯</t>
    <phoneticPr fontId="1" alignment="distributed"/>
  </si>
  <si>
    <t>精/神</t>
    <phoneticPr fontId="1" alignment="distributed"/>
  </si>
  <si>
    <t>内/精/神</t>
    <phoneticPr fontId="1" alignment="distributed"/>
  </si>
  <si>
    <t>669-1547</t>
    <phoneticPr fontId="1" alignment="distributed"/>
  </si>
  <si>
    <t>079-564-7063</t>
    <phoneticPr fontId="1"/>
  </si>
  <si>
    <t>079-564-7003</t>
    <phoneticPr fontId="1"/>
  </si>
  <si>
    <t>内/循内/外/ﾘﾊ/形/麻/心血外/放</t>
    <rPh sb="0" eb="1">
      <t>ナイ</t>
    </rPh>
    <rPh sb="2" eb="3">
      <t>メグル</t>
    </rPh>
    <rPh sb="3" eb="4">
      <t>ナイ</t>
    </rPh>
    <rPh sb="5" eb="6">
      <t>ゲ</t>
    </rPh>
    <rPh sb="10" eb="11">
      <t>ケイ</t>
    </rPh>
    <rPh sb="14" eb="15">
      <t>ココロ</t>
    </rPh>
    <rPh sb="15" eb="16">
      <t>チ</t>
    </rPh>
    <rPh sb="16" eb="17">
      <t>ソト</t>
    </rPh>
    <rPh sb="18" eb="19">
      <t>ホウ</t>
    </rPh>
    <phoneticPr fontId="1"/>
  </si>
  <si>
    <t>内/消内/消外/循内/循外/外/整/ﾘﾊ/脳神外/皮/泌/放/麻/呼内/形/肛外/腎内/透内/糖内</t>
    <rPh sb="0" eb="1">
      <t>ナイ</t>
    </rPh>
    <rPh sb="2" eb="3">
      <t>ケ</t>
    </rPh>
    <rPh sb="3" eb="4">
      <t>ナイ</t>
    </rPh>
    <rPh sb="5" eb="6">
      <t>ケ</t>
    </rPh>
    <rPh sb="6" eb="7">
      <t>ガイ</t>
    </rPh>
    <rPh sb="8" eb="9">
      <t>ジュン</t>
    </rPh>
    <rPh sb="9" eb="10">
      <t>ナイ</t>
    </rPh>
    <rPh sb="11" eb="12">
      <t>メグル</t>
    </rPh>
    <rPh sb="12" eb="13">
      <t>ガイ</t>
    </rPh>
    <rPh sb="14" eb="15">
      <t>ガイ</t>
    </rPh>
    <rPh sb="22" eb="23">
      <t>カミ</t>
    </rPh>
    <rPh sb="23" eb="24">
      <t>ソト</t>
    </rPh>
    <rPh sb="25" eb="26">
      <t>カワ</t>
    </rPh>
    <rPh sb="27" eb="28">
      <t>ヒ</t>
    </rPh>
    <rPh sb="29" eb="30">
      <t>ホウ</t>
    </rPh>
    <rPh sb="31" eb="32">
      <t>マ</t>
    </rPh>
    <rPh sb="33" eb="34">
      <t>コ</t>
    </rPh>
    <rPh sb="34" eb="35">
      <t>ナイ</t>
    </rPh>
    <rPh sb="36" eb="37">
      <t>ケイ</t>
    </rPh>
    <rPh sb="38" eb="39">
      <t>コウ</t>
    </rPh>
    <rPh sb="39" eb="40">
      <t>ソト</t>
    </rPh>
    <rPh sb="41" eb="42">
      <t>ジン</t>
    </rPh>
    <rPh sb="42" eb="43">
      <t>ナイ</t>
    </rPh>
    <rPh sb="44" eb="45">
      <t>トオル</t>
    </rPh>
    <rPh sb="45" eb="46">
      <t>ナイ</t>
    </rPh>
    <rPh sb="47" eb="48">
      <t>トウ</t>
    </rPh>
    <rPh sb="48" eb="49">
      <t>ナイ</t>
    </rPh>
    <phoneticPr fontId="1"/>
  </si>
  <si>
    <t xml:space="preserve"> </t>
    <phoneticPr fontId="1" alignment="distributed"/>
  </si>
  <si>
    <t xml:space="preserve"> </t>
    <phoneticPr fontId="1"/>
  </si>
  <si>
    <t>宝塚市伊孑志4丁目3-1</t>
    <rPh sb="0" eb="3">
      <t>タカラヅカシ</t>
    </rPh>
    <rPh sb="3" eb="6">
      <t>イソシ</t>
    </rPh>
    <rPh sb="7" eb="9">
      <t>チョウメ</t>
    </rPh>
    <phoneticPr fontId="1" alignment="distributed"/>
  </si>
  <si>
    <t>079-422-0002</t>
    <phoneticPr fontId="1"/>
  </si>
  <si>
    <t>医療法人社団　仙齢会
はりま病院</t>
    <phoneticPr fontId="1"/>
  </si>
  <si>
    <t>078-943-0051</t>
    <phoneticPr fontId="1"/>
  </si>
  <si>
    <t>医療法人社団　松本会
松本病院</t>
    <phoneticPr fontId="1"/>
  </si>
  <si>
    <t>田邊　誠</t>
    <phoneticPr fontId="1"/>
  </si>
  <si>
    <t>内/外/整/ﾘﾊ/ﾘｳ/放/麻/形</t>
    <rPh sb="0" eb="1">
      <t>ナイ</t>
    </rPh>
    <rPh sb="12" eb="13">
      <t>ホウ</t>
    </rPh>
    <rPh sb="14" eb="15">
      <t>アサ</t>
    </rPh>
    <rPh sb="16" eb="17">
      <t>カタチ</t>
    </rPh>
    <phoneticPr fontId="1"/>
  </si>
  <si>
    <t>079-497-7000</t>
    <phoneticPr fontId="1"/>
  </si>
  <si>
    <t>内/呼内/消内/糖・内泌内/循内/脳神内/緩内/感内/外/整/形/心血外/脳神外/乳外/精/皮/泌/婦（休診中）/眼/耳/ﾘﾊ/放/麻/病/救/消外/ﾘｳ/腎内</t>
    <rPh sb="2" eb="3">
      <t>コ</t>
    </rPh>
    <rPh sb="3" eb="4">
      <t>ナイ</t>
    </rPh>
    <rPh sb="5" eb="7">
      <t>ショウナイ</t>
    </rPh>
    <rPh sb="8" eb="9">
      <t>トウ</t>
    </rPh>
    <rPh sb="10" eb="11">
      <t>ナイ</t>
    </rPh>
    <rPh sb="11" eb="12">
      <t>ヒツ</t>
    </rPh>
    <rPh sb="12" eb="13">
      <t>ナイ</t>
    </rPh>
    <rPh sb="14" eb="15">
      <t>メグル</t>
    </rPh>
    <rPh sb="15" eb="16">
      <t>ナイ</t>
    </rPh>
    <rPh sb="17" eb="18">
      <t>ノウ</t>
    </rPh>
    <rPh sb="18" eb="20">
      <t>カミウチ</t>
    </rPh>
    <rPh sb="21" eb="22">
      <t>ユル</t>
    </rPh>
    <rPh sb="22" eb="23">
      <t>ナイ</t>
    </rPh>
    <rPh sb="24" eb="25">
      <t>カン</t>
    </rPh>
    <rPh sb="25" eb="26">
      <t>ナイ</t>
    </rPh>
    <rPh sb="27" eb="28">
      <t>ソト</t>
    </rPh>
    <rPh sb="29" eb="30">
      <t>タダシ</t>
    </rPh>
    <rPh sb="31" eb="32">
      <t>カタチ</t>
    </rPh>
    <rPh sb="33" eb="34">
      <t>ココロ</t>
    </rPh>
    <rPh sb="34" eb="35">
      <t>チ</t>
    </rPh>
    <rPh sb="35" eb="36">
      <t>ソト</t>
    </rPh>
    <rPh sb="37" eb="38">
      <t>ノウ</t>
    </rPh>
    <rPh sb="38" eb="39">
      <t>カミ</t>
    </rPh>
    <rPh sb="39" eb="40">
      <t>ソト</t>
    </rPh>
    <rPh sb="41" eb="42">
      <t>チチ</t>
    </rPh>
    <rPh sb="42" eb="43">
      <t>ゲ</t>
    </rPh>
    <rPh sb="44" eb="45">
      <t>セイ</t>
    </rPh>
    <rPh sb="46" eb="47">
      <t>カワ</t>
    </rPh>
    <rPh sb="50" eb="51">
      <t>フ</t>
    </rPh>
    <rPh sb="52" eb="55">
      <t>キュウシンチュウ</t>
    </rPh>
    <rPh sb="57" eb="58">
      <t>メ</t>
    </rPh>
    <rPh sb="59" eb="60">
      <t>ミミ</t>
    </rPh>
    <rPh sb="64" eb="65">
      <t>ホウ</t>
    </rPh>
    <rPh sb="66" eb="67">
      <t>マ</t>
    </rPh>
    <rPh sb="68" eb="69">
      <t>ビョウ</t>
    </rPh>
    <rPh sb="70" eb="71">
      <t>スクイ</t>
    </rPh>
    <rPh sb="72" eb="73">
      <t>キエル</t>
    </rPh>
    <rPh sb="73" eb="74">
      <t>ガイ</t>
    </rPh>
    <rPh sb="78" eb="80">
      <t>ジンナイ</t>
    </rPh>
    <phoneticPr fontId="27"/>
  </si>
  <si>
    <t>社会医療法人社団　順心会
順心リハビリテーション病院</t>
    <rPh sb="0" eb="2">
      <t>シャカイ</t>
    </rPh>
    <rPh sb="13" eb="15">
      <t>ジュンシン</t>
    </rPh>
    <phoneticPr fontId="1"/>
  </si>
  <si>
    <r>
      <rPr>
        <sz val="7"/>
        <rFont val="ＭＳ Ｐゴシック"/>
        <family val="3"/>
        <charset val="128"/>
      </rPr>
      <t>社会医療法人社団</t>
    </r>
    <r>
      <rPr>
        <sz val="8"/>
        <rFont val="ＭＳ Ｐゴシック"/>
        <family val="3"/>
        <charset val="128"/>
      </rPr>
      <t xml:space="preserve">
順心会</t>
    </r>
    <rPh sb="0" eb="2">
      <t>シャカイ</t>
    </rPh>
    <phoneticPr fontId="1"/>
  </si>
  <si>
    <t>社会医療法人社団　順心会
順心病院</t>
    <rPh sb="0" eb="2">
      <t>シャカイ</t>
    </rPh>
    <phoneticPr fontId="1"/>
  </si>
  <si>
    <t>武田　直也</t>
    <rPh sb="0" eb="2">
      <t>タケダ</t>
    </rPh>
    <rPh sb="3" eb="5">
      <t>ナオヤ</t>
    </rPh>
    <phoneticPr fontId="1"/>
  </si>
  <si>
    <t>内/整/ﾘﾊ/外/ﾘｳ/麻/ぺ外</t>
    <rPh sb="0" eb="1">
      <t>ナイ</t>
    </rPh>
    <rPh sb="12" eb="13">
      <t>アサ</t>
    </rPh>
    <rPh sb="15" eb="16">
      <t>ゲ</t>
    </rPh>
    <phoneticPr fontId="1"/>
  </si>
  <si>
    <t>森　隆志</t>
    <phoneticPr fontId="1"/>
  </si>
  <si>
    <t>嘉悦　博</t>
    <phoneticPr fontId="1"/>
  </si>
  <si>
    <t>医療法人社団せいわ会
たずみ病院</t>
    <phoneticPr fontId="1"/>
  </si>
  <si>
    <t>外/整/ﾘﾊ/皮/内</t>
    <phoneticPr fontId="1"/>
  </si>
  <si>
    <t>精/神/歯</t>
    <rPh sb="4" eb="5">
      <t>ハ</t>
    </rPh>
    <phoneticPr fontId="1"/>
  </si>
  <si>
    <t>小/内/外/整/ﾘﾊ/脳神外/皮/耳/泌/消内/循内/産婦/眼/放/麻/精/形/呼外/緩内/乳外/胸外</t>
    <rPh sb="0" eb="1">
      <t>ショウ</t>
    </rPh>
    <rPh sb="12" eb="13">
      <t>カミ</t>
    </rPh>
    <rPh sb="13" eb="14">
      <t>ソト</t>
    </rPh>
    <rPh sb="22" eb="23">
      <t>ナイ</t>
    </rPh>
    <rPh sb="25" eb="26">
      <t>ナイ</t>
    </rPh>
    <rPh sb="36" eb="37">
      <t>セイ</t>
    </rPh>
    <rPh sb="38" eb="39">
      <t>ケイ</t>
    </rPh>
    <rPh sb="40" eb="41">
      <t>コ</t>
    </rPh>
    <rPh sb="41" eb="42">
      <t>ガイ</t>
    </rPh>
    <rPh sb="43" eb="44">
      <t>ユル</t>
    </rPh>
    <rPh sb="44" eb="45">
      <t>ナイ</t>
    </rPh>
    <rPh sb="49" eb="50">
      <t>ムネ</t>
    </rPh>
    <rPh sb="50" eb="51">
      <t>ソト</t>
    </rPh>
    <phoneticPr fontId="1"/>
  </si>
  <si>
    <t>079-451-5500</t>
    <phoneticPr fontId="1"/>
  </si>
  <si>
    <t>079-451-5548</t>
    <phoneticPr fontId="1"/>
  </si>
  <si>
    <t>675-0054</t>
    <phoneticPr fontId="1"/>
  </si>
  <si>
    <t>〒673-1431　加東市社字西柿1075番地の2</t>
    <phoneticPr fontId="1"/>
  </si>
  <si>
    <t>(0795)42-9365</t>
    <phoneticPr fontId="1"/>
  </si>
  <si>
    <t>加納　純一</t>
    <phoneticPr fontId="1"/>
  </si>
  <si>
    <t>0794-63-5577</t>
    <phoneticPr fontId="1"/>
  </si>
  <si>
    <t>0794-63-5535</t>
    <phoneticPr fontId="1"/>
  </si>
  <si>
    <t>内/呼内/消内/循内/ﾘﾊ/放/神内</t>
    <rPh sb="3" eb="4">
      <t>ナイ</t>
    </rPh>
    <rPh sb="6" eb="7">
      <t>ナイ</t>
    </rPh>
    <rPh sb="9" eb="10">
      <t>ナイ</t>
    </rPh>
    <rPh sb="16" eb="17">
      <t>カミ</t>
    </rPh>
    <rPh sb="17" eb="18">
      <t>ナイ</t>
    </rPh>
    <phoneticPr fontId="1"/>
  </si>
  <si>
    <t>0794-62-5533</t>
    <phoneticPr fontId="1"/>
  </si>
  <si>
    <t>小/内/外/整/ﾘﾊ/産婦/皮/泌/耳/消内/循内/呼内/眼/放/麻/精/脳神内/救</t>
    <rPh sb="21" eb="22">
      <t>ナイ</t>
    </rPh>
    <rPh sb="24" eb="25">
      <t>ナイ</t>
    </rPh>
    <rPh sb="27" eb="28">
      <t>ナイ</t>
    </rPh>
    <rPh sb="37" eb="38">
      <t>ノウ</t>
    </rPh>
    <rPh sb="38" eb="40">
      <t>カミウチ</t>
    </rPh>
    <rPh sb="41" eb="42">
      <t>スクイ</t>
    </rPh>
    <phoneticPr fontId="1"/>
  </si>
  <si>
    <t>金岡　保</t>
    <rPh sb="0" eb="2">
      <t>カネオカ</t>
    </rPh>
    <rPh sb="3" eb="4">
      <t>タモツ</t>
    </rPh>
    <phoneticPr fontId="1"/>
  </si>
  <si>
    <t>小/内/外/整/ﾘﾊ/婦/耳/泌/呼内/消内/循内/眼/放/麻/神内/皮</t>
    <rPh sb="11" eb="12">
      <t>フ</t>
    </rPh>
    <rPh sb="17" eb="18">
      <t>コ</t>
    </rPh>
    <rPh sb="18" eb="19">
      <t>ナイ</t>
    </rPh>
    <rPh sb="20" eb="21">
      <t>ショウ</t>
    </rPh>
    <rPh sb="21" eb="22">
      <t>ナイ</t>
    </rPh>
    <rPh sb="23" eb="24">
      <t>ジュン</t>
    </rPh>
    <rPh sb="24" eb="25">
      <t>ナイ</t>
    </rPh>
    <rPh sb="35" eb="36">
      <t>ヒ</t>
    </rPh>
    <phoneticPr fontId="1"/>
  </si>
  <si>
    <t>松原　司</t>
    <phoneticPr fontId="1"/>
  </si>
  <si>
    <t>内/整/ﾘﾊ/ﾘｳ/外</t>
    <rPh sb="0" eb="1">
      <t>ナイ</t>
    </rPh>
    <rPh sb="2" eb="3">
      <t>セイ</t>
    </rPh>
    <rPh sb="10" eb="11">
      <t>ソト</t>
    </rPh>
    <phoneticPr fontId="1"/>
  </si>
  <si>
    <t>0795-28-3732</t>
    <phoneticPr fontId="1"/>
  </si>
  <si>
    <r>
      <rPr>
        <sz val="7"/>
        <rFont val="ＭＳ Ｐゴシック"/>
        <family val="3"/>
        <charset val="128"/>
      </rPr>
      <t>社会医療法人社団</t>
    </r>
    <r>
      <rPr>
        <sz val="8"/>
        <rFont val="ＭＳ Ｐゴシック"/>
        <family val="3"/>
        <charset val="128"/>
      </rPr>
      <t xml:space="preserve">
正峰会</t>
    </r>
    <phoneticPr fontId="1"/>
  </si>
  <si>
    <t>○</t>
    <phoneticPr fontId="26"/>
  </si>
  <si>
    <t>小/内/ﾘﾊ/神</t>
    <rPh sb="0" eb="1">
      <t>ショウ</t>
    </rPh>
    <phoneticPr fontId="1"/>
  </si>
  <si>
    <t>内/消内/消外/外/整/ﾘﾊ/肛外/精/脳神外/神内/内鏡外/乳外/歯/歯外/放/麻</t>
    <rPh sb="21" eb="22">
      <t>カミ</t>
    </rPh>
    <rPh sb="22" eb="23">
      <t>ソト</t>
    </rPh>
    <rPh sb="28" eb="29">
      <t>カガミ</t>
    </rPh>
    <rPh sb="34" eb="35">
      <t>ハ</t>
    </rPh>
    <rPh sb="36" eb="37">
      <t>ハ</t>
    </rPh>
    <rPh sb="37" eb="38">
      <t>ソト</t>
    </rPh>
    <rPh sb="39" eb="40">
      <t>ホウ</t>
    </rPh>
    <rPh sb="41" eb="42">
      <t>アサ</t>
    </rPh>
    <phoneticPr fontId="1"/>
  </si>
  <si>
    <t>内/整/ﾘﾊ/ﾘｳ/眼/外/消内/皮/泌</t>
    <rPh sb="10" eb="11">
      <t>メ</t>
    </rPh>
    <rPh sb="12" eb="13">
      <t>ゲ</t>
    </rPh>
    <rPh sb="14" eb="15">
      <t>ショウ</t>
    </rPh>
    <rPh sb="15" eb="16">
      <t>ナイ</t>
    </rPh>
    <rPh sb="17" eb="18">
      <t>ヒ</t>
    </rPh>
    <rPh sb="19" eb="20">
      <t>ヒツ</t>
    </rPh>
    <phoneticPr fontId="1"/>
  </si>
  <si>
    <t>内/外/整/ﾘﾊ/皮</t>
    <phoneticPr fontId="1"/>
  </si>
  <si>
    <t>加西市若井町字猪野83番31</t>
    <rPh sb="0" eb="3">
      <t>カサイシ</t>
    </rPh>
    <rPh sb="3" eb="6">
      <t>ワカイチョウ</t>
    </rPh>
    <rPh sb="6" eb="7">
      <t>アザ</t>
    </rPh>
    <rPh sb="7" eb="8">
      <t>イノシシ</t>
    </rPh>
    <rPh sb="8" eb="9">
      <t>ノ</t>
    </rPh>
    <rPh sb="11" eb="12">
      <t>バン</t>
    </rPh>
    <phoneticPr fontId="1"/>
  </si>
  <si>
    <t>内/神内/小/ﾘﾊ</t>
    <rPh sb="0" eb="1">
      <t>ウチ</t>
    </rPh>
    <rPh sb="2" eb="4">
      <t>コウナイ</t>
    </rPh>
    <rPh sb="5" eb="6">
      <t>ショウ</t>
    </rPh>
    <phoneticPr fontId="1"/>
  </si>
  <si>
    <t>675-1392</t>
    <phoneticPr fontId="1"/>
  </si>
  <si>
    <t>小野市市場町926番地の250</t>
    <phoneticPr fontId="1"/>
  </si>
  <si>
    <t>小野市天神町973番</t>
    <rPh sb="0" eb="3">
      <t>オノシ</t>
    </rPh>
    <rPh sb="3" eb="6">
      <t>テンジンマチ</t>
    </rPh>
    <rPh sb="9" eb="10">
      <t>バン</t>
    </rPh>
    <phoneticPr fontId="1"/>
  </si>
  <si>
    <t>675-2393</t>
    <phoneticPr fontId="1"/>
  </si>
  <si>
    <t>〒679-2204　神崎郡福崎町西田原235番地</t>
    <rPh sb="10" eb="13">
      <t>カンザキグン</t>
    </rPh>
    <rPh sb="13" eb="16">
      <t>フクサキチョウ</t>
    </rPh>
    <rPh sb="16" eb="17">
      <t>ニシ</t>
    </rPh>
    <rPh sb="17" eb="19">
      <t>タハラ</t>
    </rPh>
    <rPh sb="22" eb="24">
      <t>バンチ</t>
    </rPh>
    <phoneticPr fontId="1"/>
  </si>
  <si>
    <t>(0790)22-1234</t>
    <phoneticPr fontId="1"/>
  </si>
  <si>
    <t>診療科目</t>
    <phoneticPr fontId="1"/>
  </si>
  <si>
    <t xml:space="preserve">医療法人 内海慈仁会
姫路北病院          </t>
    <phoneticPr fontId="1"/>
  </si>
  <si>
    <t xml:space="preserve">医療法人　古橋会
揖保川病院　　　 </t>
    <phoneticPr fontId="1"/>
  </si>
  <si>
    <t xml:space="preserve">医療法人社団　一葉会
佐用共立病院          </t>
    <phoneticPr fontId="1"/>
  </si>
  <si>
    <t>小/内/外/脳神外/整/耳/泌/眼/歯/婦/皮/矯歯/心療内/ﾘﾊ</t>
    <rPh sb="7" eb="8">
      <t>カミ</t>
    </rPh>
    <rPh sb="8" eb="9">
      <t>ソト</t>
    </rPh>
    <rPh sb="25" eb="26">
      <t>ハ</t>
    </rPh>
    <rPh sb="29" eb="30">
      <t>ナイ</t>
    </rPh>
    <phoneticPr fontId="1"/>
  </si>
  <si>
    <t>内/外/整/ﾘﾊ/脳神外/循/消/泌/ｱﾚ/皮/ﾘｳ/眼/麻</t>
    <rPh sb="10" eb="11">
      <t>カミ</t>
    </rPh>
    <rPh sb="11" eb="12">
      <t>ソト</t>
    </rPh>
    <phoneticPr fontId="1"/>
  </si>
  <si>
    <t>外/整/ﾘﾊ/循/消/眼/放</t>
    <phoneticPr fontId="1"/>
  </si>
  <si>
    <t>内/神内/循内/ﾘｳ/整/泌/眼/ﾘﾊ/歯/精</t>
    <rPh sb="0" eb="1">
      <t>ナイ</t>
    </rPh>
    <rPh sb="2" eb="4">
      <t>コウナイ</t>
    </rPh>
    <rPh sb="5" eb="6">
      <t>メグル</t>
    </rPh>
    <rPh sb="6" eb="7">
      <t>ナイ</t>
    </rPh>
    <rPh sb="11" eb="12">
      <t>タダシ</t>
    </rPh>
    <rPh sb="13" eb="14">
      <t>ヒツ</t>
    </rPh>
    <rPh sb="15" eb="16">
      <t>メ</t>
    </rPh>
    <rPh sb="20" eb="21">
      <t>ハ</t>
    </rPh>
    <rPh sb="22" eb="23">
      <t>セイ</t>
    </rPh>
    <phoneticPr fontId="1"/>
  </si>
  <si>
    <t>地方独立行政法人
たつの市民病院機構</t>
    <rPh sb="0" eb="2">
      <t>チホウ</t>
    </rPh>
    <rPh sb="2" eb="4">
      <t>ドクリツ</t>
    </rPh>
    <rPh sb="4" eb="6">
      <t>ギョウセイ</t>
    </rPh>
    <rPh sb="6" eb="8">
      <t>ホウジン</t>
    </rPh>
    <rPh sb="12" eb="14">
      <t>シミン</t>
    </rPh>
    <rPh sb="14" eb="16">
      <t>ビョウイン</t>
    </rPh>
    <rPh sb="16" eb="18">
      <t>キコウ</t>
    </rPh>
    <phoneticPr fontId="1"/>
  </si>
  <si>
    <t>〒678-0239　赤穂市加里屋98-2</t>
    <rPh sb="10" eb="13">
      <t>アコウシ</t>
    </rPh>
    <rPh sb="13" eb="14">
      <t>カ</t>
    </rPh>
    <rPh sb="14" eb="15">
      <t>サト</t>
    </rPh>
    <rPh sb="15" eb="16">
      <t>ヤ</t>
    </rPh>
    <phoneticPr fontId="1"/>
  </si>
  <si>
    <t>(0791)43-2321</t>
    <phoneticPr fontId="1"/>
  </si>
  <si>
    <t>0791-22-0656</t>
    <phoneticPr fontId="1"/>
  </si>
  <si>
    <t>小/内/外/整/ﾘﾊ/脳神外/消外/泌/気食/皮/眼/放/麻/精/神/形/透内</t>
    <rPh sb="12" eb="13">
      <t>カミ</t>
    </rPh>
    <rPh sb="13" eb="14">
      <t>ソト</t>
    </rPh>
    <rPh sb="16" eb="17">
      <t>ソト</t>
    </rPh>
    <rPh sb="21" eb="22">
      <t>ショク</t>
    </rPh>
    <rPh sb="35" eb="36">
      <t>カタチ</t>
    </rPh>
    <rPh sb="37" eb="38">
      <t>スケル</t>
    </rPh>
    <rPh sb="38" eb="39">
      <t>ナイ</t>
    </rPh>
    <phoneticPr fontId="1"/>
  </si>
  <si>
    <t xml:space="preserve">ＩＨＩ播磨病院     </t>
    <phoneticPr fontId="1"/>
  </si>
  <si>
    <t>内/外/呼内/循内/放/肛外/消内/消外/乳外</t>
    <rPh sb="12" eb="13">
      <t>コウ</t>
    </rPh>
    <phoneticPr fontId="1"/>
  </si>
  <si>
    <t>内/ﾘﾊ/循内/呼内/皮/精/神/神内/歯/小歯/歯外/整</t>
    <rPh sb="28" eb="29">
      <t>セイ</t>
    </rPh>
    <phoneticPr fontId="1"/>
  </si>
  <si>
    <t xml:space="preserve">赤穂記念病院          </t>
    <phoneticPr fontId="1"/>
  </si>
  <si>
    <t>内/呼/消/循/ﾘﾊ</t>
    <phoneticPr fontId="1"/>
  </si>
  <si>
    <t xml:space="preserve">医療法人　伯鳳会
赤穂中央病院          </t>
    <phoneticPr fontId="1"/>
  </si>
  <si>
    <t xml:space="preserve">医療法人　千水会
赤穂仁泉病院          </t>
    <phoneticPr fontId="1"/>
  </si>
  <si>
    <t>内/精/心療内</t>
    <rPh sb="4" eb="5">
      <t>シン</t>
    </rPh>
    <rPh sb="6" eb="7">
      <t>ナイ</t>
    </rPh>
    <phoneticPr fontId="1"/>
  </si>
  <si>
    <t>〒668-0025　豊岡市幸町7番11号</t>
    <rPh sb="10" eb="13">
      <t>トヨオカシ</t>
    </rPh>
    <rPh sb="13" eb="15">
      <t>サイワイチョウ</t>
    </rPh>
    <rPh sb="16" eb="17">
      <t>バン</t>
    </rPh>
    <rPh sb="19" eb="20">
      <t>ゴウ</t>
    </rPh>
    <phoneticPr fontId="1"/>
  </si>
  <si>
    <t>(0796)23-1001</t>
    <phoneticPr fontId="1"/>
  </si>
  <si>
    <t>内/外/整/ﾘﾊ/皮/放</t>
    <rPh sb="4" eb="5">
      <t>セイ</t>
    </rPh>
    <rPh sb="9" eb="10">
      <t>カワ</t>
    </rPh>
    <rPh sb="11" eb="12">
      <t>ホウ</t>
    </rPh>
    <phoneticPr fontId="1"/>
  </si>
  <si>
    <t>内/整/ﾘﾊ</t>
    <phoneticPr fontId="1"/>
  </si>
  <si>
    <t>美方郡新温泉町二日市184-1</t>
    <rPh sb="0" eb="2">
      <t>ミカタ</t>
    </rPh>
    <rPh sb="2" eb="3">
      <t>グン</t>
    </rPh>
    <rPh sb="3" eb="4">
      <t>シン</t>
    </rPh>
    <rPh sb="4" eb="6">
      <t>オンセン</t>
    </rPh>
    <rPh sb="6" eb="7">
      <t>チョウ</t>
    </rPh>
    <rPh sb="7" eb="10">
      <t>フツカイチ</t>
    </rPh>
    <phoneticPr fontId="1" alignment="distributed"/>
  </si>
  <si>
    <t>小/内/外/ﾘﾊ/眼/放</t>
    <rPh sb="11" eb="12">
      <t>ホウ</t>
    </rPh>
    <phoneticPr fontId="1"/>
  </si>
  <si>
    <t>三輪　聡一</t>
    <rPh sb="3" eb="5">
      <t>ソウイチ</t>
    </rPh>
    <phoneticPr fontId="1"/>
  </si>
  <si>
    <t>〒669-5202　　朝来市和田山町東谷213-96</t>
    <rPh sb="11" eb="13">
      <t>アサゴ</t>
    </rPh>
    <rPh sb="13" eb="14">
      <t>シ</t>
    </rPh>
    <rPh sb="14" eb="18">
      <t>ワダヤマチョウ</t>
    </rPh>
    <rPh sb="18" eb="19">
      <t>ヒガシ</t>
    </rPh>
    <rPh sb="19" eb="20">
      <t>タニ</t>
    </rPh>
    <phoneticPr fontId="1"/>
  </si>
  <si>
    <t>(079)672-6867</t>
    <phoneticPr fontId="1"/>
  </si>
  <si>
    <t>079-678-1231</t>
    <phoneticPr fontId="1"/>
  </si>
  <si>
    <t>大川　愼吾</t>
    <rPh sb="0" eb="2">
      <t>オオカワ</t>
    </rPh>
    <rPh sb="3" eb="5">
      <t>シンゴ</t>
    </rPh>
    <phoneticPr fontId="1"/>
  </si>
  <si>
    <t>内/精</t>
    <rPh sb="0" eb="1">
      <t>ナイ</t>
    </rPh>
    <rPh sb="2" eb="3">
      <t>セイ</t>
    </rPh>
    <phoneticPr fontId="1"/>
  </si>
  <si>
    <t>079-662-2631</t>
    <phoneticPr fontId="1"/>
  </si>
  <si>
    <t>小/内/外/整/ﾘﾊ/産婦/耳/胃/皮/脳神外/循/呼/泌/眼/放/麻/精/神/神内/乳外/救/消内/歯外</t>
    <rPh sb="11" eb="13">
      <t>サンプ</t>
    </rPh>
    <rPh sb="14" eb="15">
      <t>ミミ</t>
    </rPh>
    <rPh sb="18" eb="19">
      <t>カワ</t>
    </rPh>
    <rPh sb="21" eb="22">
      <t>カミ</t>
    </rPh>
    <rPh sb="22" eb="23">
      <t>ソト</t>
    </rPh>
    <rPh sb="24" eb="25">
      <t>ジュン</t>
    </rPh>
    <rPh sb="26" eb="27">
      <t>コ</t>
    </rPh>
    <rPh sb="28" eb="29">
      <t>ヒ</t>
    </rPh>
    <rPh sb="36" eb="37">
      <t>セイ</t>
    </rPh>
    <rPh sb="38" eb="39">
      <t>シン</t>
    </rPh>
    <rPh sb="43" eb="44">
      <t>ニュウ</t>
    </rPh>
    <rPh sb="44" eb="45">
      <t>ソト</t>
    </rPh>
    <rPh sb="46" eb="47">
      <t>キュウ</t>
    </rPh>
    <rPh sb="48" eb="49">
      <t>ケ</t>
    </rPh>
    <rPh sb="49" eb="50">
      <t>ナイ</t>
    </rPh>
    <rPh sb="51" eb="52">
      <t>ハ</t>
    </rPh>
    <rPh sb="52" eb="53">
      <t>ソト</t>
    </rPh>
    <phoneticPr fontId="1"/>
  </si>
  <si>
    <t>公立豊岡病院組合立
朝来医療センター</t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10" eb="12">
      <t>アサゴ</t>
    </rPh>
    <rPh sb="12" eb="14">
      <t>イリョウ</t>
    </rPh>
    <phoneticPr fontId="1"/>
  </si>
  <si>
    <t>079-672-3999</t>
    <phoneticPr fontId="1"/>
  </si>
  <si>
    <t>079-670-2223</t>
    <phoneticPr fontId="1"/>
  </si>
  <si>
    <t>〒669-3309　丹波市柏原町柏原688番地　</t>
    <rPh sb="10" eb="12">
      <t>タンバ</t>
    </rPh>
    <rPh sb="12" eb="13">
      <t>シ</t>
    </rPh>
    <rPh sb="13" eb="16">
      <t>カイバラチョウ</t>
    </rPh>
    <rPh sb="16" eb="18">
      <t>カイバラ</t>
    </rPh>
    <rPh sb="21" eb="23">
      <t>バンチ</t>
    </rPh>
    <phoneticPr fontId="1"/>
  </si>
  <si>
    <t>(0795)72-0500</t>
    <phoneticPr fontId="1"/>
  </si>
  <si>
    <t>079-594-1616</t>
    <phoneticPr fontId="1"/>
  </si>
  <si>
    <t>0795-88-5200</t>
    <phoneticPr fontId="1"/>
  </si>
  <si>
    <t>0795-88-5210</t>
    <phoneticPr fontId="1"/>
  </si>
  <si>
    <t>内/消内/循内/呼内/腎内/脳神内/血液内/糖・内泌内/緩内/小/放/外/消外/乳外/整/ﾘﾊ/ﾘｳ/脳神外/産婦/眼/耳/泌/皮/麻/病/救/歯外</t>
    <rPh sb="0" eb="1">
      <t>ナイ</t>
    </rPh>
    <rPh sb="2" eb="3">
      <t>ケ</t>
    </rPh>
    <rPh sb="3" eb="4">
      <t>ナイ</t>
    </rPh>
    <rPh sb="5" eb="7">
      <t>ジュンナイ</t>
    </rPh>
    <rPh sb="8" eb="10">
      <t>コナイ</t>
    </rPh>
    <rPh sb="11" eb="13">
      <t>ジンナイ</t>
    </rPh>
    <rPh sb="14" eb="15">
      <t>ノウ</t>
    </rPh>
    <rPh sb="15" eb="17">
      <t>カミウチ</t>
    </rPh>
    <rPh sb="18" eb="19">
      <t>チ</t>
    </rPh>
    <rPh sb="19" eb="20">
      <t>エキ</t>
    </rPh>
    <rPh sb="20" eb="21">
      <t>ナイ</t>
    </rPh>
    <rPh sb="22" eb="23">
      <t>トウ</t>
    </rPh>
    <rPh sb="24" eb="25">
      <t>ウチ</t>
    </rPh>
    <rPh sb="25" eb="26">
      <t>ヒツ</t>
    </rPh>
    <rPh sb="26" eb="27">
      <t>ナイ</t>
    </rPh>
    <rPh sb="28" eb="29">
      <t>カン</t>
    </rPh>
    <rPh sb="29" eb="30">
      <t>ナイ</t>
    </rPh>
    <rPh sb="31" eb="32">
      <t>ショウ</t>
    </rPh>
    <rPh sb="33" eb="34">
      <t>ホウ</t>
    </rPh>
    <rPh sb="35" eb="36">
      <t>ソト</t>
    </rPh>
    <rPh sb="37" eb="38">
      <t>キエル</t>
    </rPh>
    <rPh sb="38" eb="39">
      <t>ガイ</t>
    </rPh>
    <rPh sb="40" eb="41">
      <t>チチ</t>
    </rPh>
    <rPh sb="41" eb="42">
      <t>ガイ</t>
    </rPh>
    <rPh sb="43" eb="44">
      <t>ヒトシ</t>
    </rPh>
    <rPh sb="51" eb="52">
      <t>ノウ</t>
    </rPh>
    <rPh sb="52" eb="53">
      <t>カミ</t>
    </rPh>
    <rPh sb="53" eb="54">
      <t>ソト</t>
    </rPh>
    <rPh sb="55" eb="57">
      <t>サンプ</t>
    </rPh>
    <rPh sb="58" eb="59">
      <t>ガン</t>
    </rPh>
    <rPh sb="60" eb="61">
      <t>ミミ</t>
    </rPh>
    <rPh sb="62" eb="63">
      <t>ヒツ</t>
    </rPh>
    <rPh sb="64" eb="65">
      <t>カワ</t>
    </rPh>
    <rPh sb="66" eb="67">
      <t>アサ</t>
    </rPh>
    <rPh sb="68" eb="69">
      <t>ヤマイ</t>
    </rPh>
    <rPh sb="70" eb="71">
      <t>キュウ</t>
    </rPh>
    <rPh sb="72" eb="73">
      <t>ハ</t>
    </rPh>
    <rPh sb="73" eb="74">
      <t>ガイ</t>
    </rPh>
    <phoneticPr fontId="1"/>
  </si>
  <si>
    <t>内/心療内/精/整/皮/眼/耳/放/神内/呼内/ﾘﾊ/脳神外/消内/循内/形/小/老内</t>
    <rPh sb="4" eb="5">
      <t>ﾅｲ</t>
    </rPh>
    <rPh sb="28" eb="29">
      <t>ｶﾐ</t>
    </rPh>
    <rPh sb="29" eb="30">
      <t>ｿﾄ</t>
    </rPh>
    <rPh sb="34" eb="36">
      <t>ｼﾞｭﾝﾅｲ</t>
    </rPh>
    <rPh sb="37" eb="38">
      <t>ｶﾀﾁ</t>
    </rPh>
    <rPh sb="39" eb="40">
      <t>ｼｮｳ</t>
    </rPh>
    <rPh sb="41" eb="42">
      <t>ﾛｳ</t>
    </rPh>
    <rPh sb="42" eb="43">
      <t>ﾅｲ</t>
    </rPh>
    <phoneticPr fontId="2" type="noConversion"/>
  </si>
  <si>
    <t>〒656-0021　洲本市塩屋2丁目4番5号</t>
    <rPh sb="10" eb="13">
      <t>スモトシ</t>
    </rPh>
    <rPh sb="13" eb="15">
      <t>シオヤ</t>
    </rPh>
    <rPh sb="16" eb="18">
      <t>チョウメ</t>
    </rPh>
    <rPh sb="19" eb="20">
      <t>バン</t>
    </rPh>
    <rPh sb="21" eb="22">
      <t>ゴウ</t>
    </rPh>
    <phoneticPr fontId="1"/>
  </si>
  <si>
    <t>(0799)22-3541</t>
    <phoneticPr fontId="1"/>
  </si>
  <si>
    <t>社会医療法人社団　
順心会
順心淡路病院</t>
    <rPh sb="0" eb="2">
      <t>シャカイ</t>
    </rPh>
    <phoneticPr fontId="1"/>
  </si>
  <si>
    <t>淡路市大町下66番地の1</t>
    <rPh sb="0" eb="2">
      <t>アワジ</t>
    </rPh>
    <rPh sb="2" eb="3">
      <t>シ</t>
    </rPh>
    <rPh sb="3" eb="4">
      <t>オオ</t>
    </rPh>
    <rPh sb="4" eb="5">
      <t>チョウ</t>
    </rPh>
    <rPh sb="5" eb="6">
      <t>シタ</t>
    </rPh>
    <rPh sb="8" eb="9">
      <t>バン</t>
    </rPh>
    <rPh sb="9" eb="10">
      <t>チ</t>
    </rPh>
    <phoneticPr fontId="1" alignment="distributed"/>
  </si>
  <si>
    <t>社会医療法人社団
順心会</t>
    <rPh sb="0" eb="2">
      <t>シャカイ</t>
    </rPh>
    <rPh sb="6" eb="8">
      <t>シャダン</t>
    </rPh>
    <phoneticPr fontId="1"/>
  </si>
  <si>
    <t>南あわじ市賀集福井560番地</t>
    <rPh sb="0" eb="1">
      <t>ミナミ</t>
    </rPh>
    <rPh sb="4" eb="5">
      <t>シ</t>
    </rPh>
    <rPh sb="5" eb="6">
      <t>ガ</t>
    </rPh>
    <rPh sb="6" eb="7">
      <t>シュウ</t>
    </rPh>
    <rPh sb="7" eb="9">
      <t>フクイ</t>
    </rPh>
    <rPh sb="12" eb="14">
      <t>バンチ</t>
    </rPh>
    <phoneticPr fontId="1" alignment="distributed"/>
  </si>
  <si>
    <t>医療法人社団
南淡千遙会</t>
  </si>
  <si>
    <t>内/心療内/ﾘﾊ/精/神内</t>
    <rPh sb="4" eb="5">
      <t>ナイ</t>
    </rPh>
    <rPh sb="12" eb="13">
      <t>ナイ</t>
    </rPh>
    <phoneticPr fontId="1"/>
  </si>
  <si>
    <t>南あわじ市広田広田134番地の1</t>
    <rPh sb="0" eb="1">
      <t>ミナミ</t>
    </rPh>
    <rPh sb="4" eb="5">
      <t>シ</t>
    </rPh>
    <rPh sb="5" eb="7">
      <t>ヒロタ</t>
    </rPh>
    <rPh sb="7" eb="9">
      <t>ヒロタ</t>
    </rPh>
    <rPh sb="12" eb="14">
      <t>バンチ</t>
    </rPh>
    <phoneticPr fontId="1" alignment="distributed"/>
  </si>
  <si>
    <t>南あわじ市神代国衙1680番地の1</t>
    <rPh sb="0" eb="1">
      <t>ミナミ</t>
    </rPh>
    <rPh sb="4" eb="5">
      <t>シ</t>
    </rPh>
    <rPh sb="5" eb="6">
      <t>カミ</t>
    </rPh>
    <rPh sb="6" eb="7">
      <t>ダイ</t>
    </rPh>
    <rPh sb="7" eb="8">
      <t>クニ</t>
    </rPh>
    <rPh sb="8" eb="9">
      <t>ゴ</t>
    </rPh>
    <rPh sb="13" eb="15">
      <t>バンチ</t>
    </rPh>
    <phoneticPr fontId="1" alignment="distributed"/>
  </si>
  <si>
    <t>医療法人社団
中正会</t>
  </si>
  <si>
    <t>内/外/整/ﾘﾊ/皮/耳/消内/泌/肛外/麻</t>
    <rPh sb="13" eb="14">
      <t>ケ</t>
    </rPh>
    <rPh sb="14" eb="15">
      <t>ナイ</t>
    </rPh>
    <rPh sb="18" eb="19">
      <t>コウ</t>
    </rPh>
    <rPh sb="19" eb="20">
      <t>ゲ</t>
    </rPh>
    <phoneticPr fontId="1"/>
  </si>
  <si>
    <t>南あわじ市八木寺内1147番地</t>
    <rPh sb="0" eb="1">
      <t>ミナミ</t>
    </rPh>
    <rPh sb="4" eb="5">
      <t>シ</t>
    </rPh>
    <rPh sb="5" eb="7">
      <t>ヤギ</t>
    </rPh>
    <rPh sb="7" eb="8">
      <t>テラ</t>
    </rPh>
    <rPh sb="8" eb="9">
      <t>ナイ</t>
    </rPh>
    <rPh sb="13" eb="15">
      <t>バンチ</t>
    </rPh>
    <phoneticPr fontId="1" alignment="distributed"/>
  </si>
  <si>
    <t>南あわじ市八木養宜中173番地</t>
    <rPh sb="0" eb="1">
      <t>ミナミ</t>
    </rPh>
    <rPh sb="4" eb="5">
      <t>シ</t>
    </rPh>
    <rPh sb="5" eb="7">
      <t>ヤギ</t>
    </rPh>
    <rPh sb="7" eb="8">
      <t>ヨウ</t>
    </rPh>
    <rPh sb="8" eb="9">
      <t>ヨロ</t>
    </rPh>
    <rPh sb="9" eb="10">
      <t>チュウ</t>
    </rPh>
    <rPh sb="13" eb="15">
      <t>バンチ</t>
    </rPh>
    <phoneticPr fontId="1" alignment="distributed"/>
  </si>
  <si>
    <t>片山　直弥</t>
    <rPh sb="0" eb="2">
      <t>カタヤマ</t>
    </rPh>
    <rPh sb="3" eb="5">
      <t>ナオヤ</t>
    </rPh>
    <phoneticPr fontId="1"/>
  </si>
  <si>
    <t>外/内/整/消内/循内/呼内/放/麻</t>
    <rPh sb="0" eb="1">
      <t>ソト</t>
    </rPh>
    <rPh sb="6" eb="7">
      <t>ケ</t>
    </rPh>
    <rPh sb="7" eb="8">
      <t>ナイ</t>
    </rPh>
    <rPh sb="9" eb="10">
      <t>メグル</t>
    </rPh>
    <rPh sb="10" eb="11">
      <t>ナイ</t>
    </rPh>
    <rPh sb="12" eb="13">
      <t>コ</t>
    </rPh>
    <rPh sb="13" eb="14">
      <t>ナイ</t>
    </rPh>
    <rPh sb="17" eb="18">
      <t>マ</t>
    </rPh>
    <phoneticPr fontId="1"/>
  </si>
  <si>
    <t>社会福祉法人
恩賜財団
済生会支部
兵庫県済生会</t>
    <rPh sb="12" eb="13">
      <t>スミ</t>
    </rPh>
    <rPh sb="15" eb="17">
      <t>シブ</t>
    </rPh>
    <rPh sb="18" eb="21">
      <t>ヒョウゴケン</t>
    </rPh>
    <rPh sb="21" eb="24">
      <t>サイセイカイ</t>
    </rPh>
    <phoneticPr fontId="1"/>
  </si>
  <si>
    <t>小国病院</t>
    <rPh sb="0" eb="2">
      <t>オグニ</t>
    </rPh>
    <rPh sb="2" eb="4">
      <t>ビョウイン</t>
    </rPh>
    <phoneticPr fontId="1"/>
  </si>
  <si>
    <t>医療法人
藤森医療財団</t>
    <rPh sb="0" eb="2">
      <t>イリョウ</t>
    </rPh>
    <rPh sb="2" eb="4">
      <t>ホウジン</t>
    </rPh>
    <rPh sb="5" eb="7">
      <t>フジモリ</t>
    </rPh>
    <rPh sb="7" eb="9">
      <t>イリョウ</t>
    </rPh>
    <rPh sb="9" eb="11">
      <t>ザイダン</t>
    </rPh>
    <phoneticPr fontId="1"/>
  </si>
  <si>
    <t xml:space="preserve">公立豊岡病院組合立
豊岡病院出石
医療センター         </t>
    <rPh sb="10" eb="12">
      <t>トヨオカ</t>
    </rPh>
    <rPh sb="12" eb="14">
      <t>ビョウイン</t>
    </rPh>
    <rPh sb="14" eb="16">
      <t>イズシ</t>
    </rPh>
    <rPh sb="17" eb="19">
      <t>イリョウ</t>
    </rPh>
    <phoneticPr fontId="1"/>
  </si>
  <si>
    <t>独立行政法人地域医療機能推進機構</t>
    <phoneticPr fontId="1"/>
  </si>
  <si>
    <t>医療法人
佑健会</t>
    <phoneticPr fontId="1"/>
  </si>
  <si>
    <t>神戸市西区伊川谷町潤和字横尾238番地の475</t>
    <rPh sb="0" eb="3">
      <t>コウベシ</t>
    </rPh>
    <rPh sb="3" eb="5">
      <t>ニシク</t>
    </rPh>
    <rPh sb="5" eb="7">
      <t>イガワ</t>
    </rPh>
    <rPh sb="7" eb="9">
      <t>ダニチョウ</t>
    </rPh>
    <rPh sb="9" eb="10">
      <t>ジュンナ</t>
    </rPh>
    <rPh sb="10" eb="11">
      <t>ワ</t>
    </rPh>
    <rPh sb="11" eb="12">
      <t>アザ</t>
    </rPh>
    <rPh sb="12" eb="14">
      <t>ヨコオ</t>
    </rPh>
    <rPh sb="17" eb="19">
      <t>バンチ</t>
    </rPh>
    <phoneticPr fontId="1"/>
  </si>
  <si>
    <t>078-858-7557</t>
    <phoneticPr fontId="1"/>
  </si>
  <si>
    <t>社会福祉法人
平成記念会</t>
    <rPh sb="0" eb="2">
      <t>シャカイ</t>
    </rPh>
    <rPh sb="2" eb="4">
      <t>フクシ</t>
    </rPh>
    <rPh sb="4" eb="6">
      <t>ホウジン</t>
    </rPh>
    <rPh sb="7" eb="9">
      <t>ヘイセイ</t>
    </rPh>
    <rPh sb="9" eb="11">
      <t>キネン</t>
    </rPh>
    <rPh sb="11" eb="12">
      <t>カイ</t>
    </rPh>
    <phoneticPr fontId="1"/>
  </si>
  <si>
    <t>内/小/ﾘﾊ</t>
    <rPh sb="0" eb="1">
      <t>ナイ</t>
    </rPh>
    <rPh sb="2" eb="3">
      <t>ショウ</t>
    </rPh>
    <phoneticPr fontId="1"/>
  </si>
  <si>
    <t>地方独立行政法人</t>
    <rPh sb="0" eb="8">
      <t>チホウドクリツギョウセイホウジン</t>
    </rPh>
    <phoneticPr fontId="1"/>
  </si>
  <si>
    <t>日赤</t>
    <rPh sb="0" eb="2">
      <t>ニッセキ</t>
    </rPh>
    <phoneticPr fontId="1"/>
  </si>
  <si>
    <t>済生会</t>
    <rPh sb="0" eb="3">
      <t>サイセイカイ</t>
    </rPh>
    <phoneticPr fontId="1"/>
  </si>
  <si>
    <t>独立行政法人国立病院機構</t>
    <rPh sb="6" eb="12">
      <t>コクリツビョウインキコウ</t>
    </rPh>
    <phoneticPr fontId="1"/>
  </si>
  <si>
    <t>独立行政法人労働者健康安全機構</t>
    <rPh sb="6" eb="15">
      <t>ロウドウシャケンコウアンゼンキコウ</t>
    </rPh>
    <phoneticPr fontId="1"/>
  </si>
  <si>
    <t>市</t>
    <rPh sb="0" eb="1">
      <t>シ</t>
    </rPh>
    <phoneticPr fontId="1"/>
  </si>
  <si>
    <t>防衛省</t>
    <rPh sb="0" eb="3">
      <t>ボウエイショウ</t>
    </rPh>
    <phoneticPr fontId="1"/>
  </si>
  <si>
    <t>町</t>
    <rPh sb="0" eb="1">
      <t>マチ</t>
    </rPh>
    <phoneticPr fontId="1"/>
  </si>
  <si>
    <t>休床</t>
    <rPh sb="0" eb="1">
      <t>キュウ</t>
    </rPh>
    <rPh sb="1" eb="2">
      <t>トコ</t>
    </rPh>
    <phoneticPr fontId="1"/>
  </si>
  <si>
    <t>県立</t>
    <rPh sb="0" eb="2">
      <t>ケンリツ</t>
    </rPh>
    <phoneticPr fontId="1"/>
  </si>
  <si>
    <t>医療機関数</t>
    <rPh sb="0" eb="2">
      <t>イリョウ</t>
    </rPh>
    <rPh sb="2" eb="4">
      <t>キカン</t>
    </rPh>
    <rPh sb="4" eb="5">
      <t>スウ</t>
    </rPh>
    <phoneticPr fontId="1"/>
  </si>
  <si>
    <t>休床</t>
    <rPh sb="0" eb="1">
      <t>ヤス</t>
    </rPh>
    <rPh sb="1" eb="2">
      <t>トコ</t>
    </rPh>
    <phoneticPr fontId="1"/>
  </si>
  <si>
    <t>2013/4/1以前</t>
    <rPh sb="8" eb="10">
      <t>イゼン</t>
    </rPh>
    <phoneticPr fontId="1"/>
  </si>
  <si>
    <t>明石市天文町１丁目５番１１号</t>
    <rPh sb="0" eb="3">
      <t>アカシシ</t>
    </rPh>
    <rPh sb="3" eb="6">
      <t>テンモンチョウ</t>
    </rPh>
    <rPh sb="7" eb="9">
      <t>チョウメ</t>
    </rPh>
    <rPh sb="10" eb="11">
      <t>バン</t>
    </rPh>
    <rPh sb="13" eb="14">
      <t>ゴウ</t>
    </rPh>
    <phoneticPr fontId="1"/>
  </si>
  <si>
    <t>明石市二見町西二見６８５番地の３</t>
    <rPh sb="3" eb="6">
      <t>フタミチョウ</t>
    </rPh>
    <rPh sb="6" eb="9">
      <t>ニシフタミ</t>
    </rPh>
    <rPh sb="12" eb="14">
      <t>バンチ</t>
    </rPh>
    <phoneticPr fontId="1"/>
  </si>
  <si>
    <t>078-947-7272</t>
    <phoneticPr fontId="1"/>
  </si>
  <si>
    <t>開設者選択リスト</t>
    <rPh sb="0" eb="3">
      <t>カイセツシャ</t>
    </rPh>
    <rPh sb="3" eb="5">
      <t>センタク</t>
    </rPh>
    <phoneticPr fontId="1"/>
  </si>
  <si>
    <t>該当する分類</t>
    <rPh sb="0" eb="2">
      <t>ガイトウ</t>
    </rPh>
    <rPh sb="4" eb="6">
      <t>ブンルイ</t>
    </rPh>
    <phoneticPr fontId="1"/>
  </si>
  <si>
    <t>民間（社保）</t>
    <rPh sb="0" eb="2">
      <t>ミンカン</t>
    </rPh>
    <rPh sb="3" eb="5">
      <t>シャホ</t>
    </rPh>
    <phoneticPr fontId="1"/>
  </si>
  <si>
    <t>民間（公益法人）</t>
    <rPh sb="0" eb="2">
      <t>ミンカン</t>
    </rPh>
    <rPh sb="3" eb="5">
      <t>コウエキ</t>
    </rPh>
    <rPh sb="5" eb="7">
      <t>ホウジン</t>
    </rPh>
    <phoneticPr fontId="1"/>
  </si>
  <si>
    <t>民間（医療法人）</t>
    <rPh sb="0" eb="2">
      <t>ミンカン</t>
    </rPh>
    <rPh sb="3" eb="5">
      <t>イリョウ</t>
    </rPh>
    <rPh sb="5" eb="7">
      <t>ホウジン</t>
    </rPh>
    <phoneticPr fontId="1"/>
  </si>
  <si>
    <t>民間（社会福祉法人）</t>
    <rPh sb="0" eb="2">
      <t>ミンカン</t>
    </rPh>
    <rPh sb="3" eb="5">
      <t>シャカイ</t>
    </rPh>
    <rPh sb="5" eb="7">
      <t>フクシ</t>
    </rPh>
    <rPh sb="7" eb="9">
      <t>ホウジン</t>
    </rPh>
    <phoneticPr fontId="1"/>
  </si>
  <si>
    <t>民間（医療生協）</t>
    <rPh sb="0" eb="2">
      <t>ミンカン</t>
    </rPh>
    <rPh sb="3" eb="5">
      <t>イリョウ</t>
    </rPh>
    <rPh sb="5" eb="7">
      <t>セイキョウ</t>
    </rPh>
    <phoneticPr fontId="1"/>
  </si>
  <si>
    <t>民間（株式会社）</t>
    <rPh sb="0" eb="2">
      <t>ミンカン</t>
    </rPh>
    <rPh sb="3" eb="7">
      <t>カブシキガイシャ</t>
    </rPh>
    <phoneticPr fontId="1"/>
  </si>
  <si>
    <t>民間（その他法人・団体）</t>
    <rPh sb="0" eb="2">
      <t>ミンカン</t>
    </rPh>
    <rPh sb="5" eb="6">
      <t>タ</t>
    </rPh>
    <rPh sb="6" eb="8">
      <t>ホウジン</t>
    </rPh>
    <rPh sb="9" eb="11">
      <t>ダンタイ</t>
    </rPh>
    <phoneticPr fontId="1"/>
  </si>
  <si>
    <t>民間（個人）</t>
    <rPh sb="0" eb="2">
      <t>ミンカン</t>
    </rPh>
    <rPh sb="3" eb="5">
      <t>コジン</t>
    </rPh>
    <phoneticPr fontId="1"/>
  </si>
  <si>
    <t>該当する分類（自動入力）</t>
    <rPh sb="0" eb="2">
      <t>ガイトウ</t>
    </rPh>
    <rPh sb="4" eb="6">
      <t>ブンルイ</t>
    </rPh>
    <rPh sb="7" eb="9">
      <t>ジドウ</t>
    </rPh>
    <rPh sb="9" eb="11">
      <t>ニュウリョク</t>
    </rPh>
    <phoneticPr fontId="1"/>
  </si>
  <si>
    <t>開設者（選択すること）</t>
    <rPh sb="0" eb="3">
      <t>カイセツシャ</t>
    </rPh>
    <rPh sb="4" eb="6">
      <t>センタク</t>
    </rPh>
    <phoneticPr fontId="1"/>
  </si>
  <si>
    <t>医療法人社団純心会
パルモア病院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ココロ</t>
    </rPh>
    <rPh sb="8" eb="9">
      <t>カイ</t>
    </rPh>
    <rPh sb="14" eb="16">
      <t>ビョウイン</t>
    </rPh>
    <phoneticPr fontId="1"/>
  </si>
  <si>
    <t>病院数</t>
    <rPh sb="0" eb="3">
      <t>ビョウインスウ</t>
    </rPh>
    <phoneticPr fontId="1"/>
  </si>
  <si>
    <t>独立行政法人地域医療機能推進機構</t>
  </si>
  <si>
    <t>医療法人
IHI播磨病院</t>
    <rPh sb="0" eb="2">
      <t>イリョウ</t>
    </rPh>
    <rPh sb="2" eb="4">
      <t>ホウジン</t>
    </rPh>
    <rPh sb="8" eb="10">
      <t>ハリマ</t>
    </rPh>
    <rPh sb="10" eb="12">
      <t>ビョウイン</t>
    </rPh>
    <phoneticPr fontId="1"/>
  </si>
  <si>
    <t>内/外/整/ﾘﾊ/皮/ﾘｳ/ｱﾚ/消内/耳/眼/放/神内/麻/精/腎内/泌/心療内</t>
    <rPh sb="36" eb="37">
      <t>ヒツ</t>
    </rPh>
    <rPh sb="38" eb="40">
      <t>シンリョウ</t>
    </rPh>
    <rPh sb="40" eb="41">
      <t>ナイ</t>
    </rPh>
    <phoneticPr fontId="1"/>
  </si>
  <si>
    <t>医療法人社団
慧友会</t>
    <rPh sb="0" eb="2">
      <t>イリョウ</t>
    </rPh>
    <rPh sb="2" eb="4">
      <t>ホウジン</t>
    </rPh>
    <rPh sb="4" eb="6">
      <t>シャダン</t>
    </rPh>
    <rPh sb="7" eb="8">
      <t>サトシ</t>
    </rPh>
    <rPh sb="8" eb="9">
      <t>ユウ</t>
    </rPh>
    <rPh sb="9" eb="10">
      <t>カイ</t>
    </rPh>
    <phoneticPr fontId="1"/>
  </si>
  <si>
    <t>社会医療法人
神鋼記念会</t>
    <rPh sb="0" eb="2">
      <t>シャカイ</t>
    </rPh>
    <rPh sb="2" eb="4">
      <t>イリョウ</t>
    </rPh>
    <rPh sb="4" eb="6">
      <t>ホウジン</t>
    </rPh>
    <phoneticPr fontId="1"/>
  </si>
  <si>
    <t>内/心療内/外/整/脳神外/泌/皮/放/ﾘﾊ/循内/消内/透内/小神内/糖内</t>
    <rPh sb="2" eb="4">
      <t>シンリョウ</t>
    </rPh>
    <rPh sb="11" eb="12">
      <t>カミ</t>
    </rPh>
    <rPh sb="12" eb="13">
      <t>ソト</t>
    </rPh>
    <rPh sb="29" eb="30">
      <t>スカシ</t>
    </rPh>
    <rPh sb="30" eb="31">
      <t>ナイ</t>
    </rPh>
    <rPh sb="32" eb="33">
      <t>ショウ</t>
    </rPh>
    <rPh sb="33" eb="34">
      <t>カミ</t>
    </rPh>
    <rPh sb="36" eb="37">
      <t>トウ</t>
    </rPh>
    <rPh sb="37" eb="38">
      <t>ナイ</t>
    </rPh>
    <phoneticPr fontId="1"/>
  </si>
  <si>
    <t>社会医療法人
寿栄会</t>
    <rPh sb="0" eb="2">
      <t>シャカイ</t>
    </rPh>
    <rPh sb="2" eb="4">
      <t>イリョウ</t>
    </rPh>
    <rPh sb="4" eb="6">
      <t>ホウジン</t>
    </rPh>
    <rPh sb="7" eb="8">
      <t>ヒサシ</t>
    </rPh>
    <rPh sb="8" eb="9">
      <t>エイ</t>
    </rPh>
    <rPh sb="9" eb="10">
      <t>カイ</t>
    </rPh>
    <phoneticPr fontId="1"/>
  </si>
  <si>
    <t>ありまこうげんホスピタル</t>
    <phoneticPr fontId="1"/>
  </si>
  <si>
    <r>
      <rPr>
        <sz val="7"/>
        <rFont val="ＭＳ Ｐゴシック"/>
        <family val="3"/>
        <charset val="128"/>
      </rPr>
      <t>社会医療法人社団</t>
    </r>
    <r>
      <rPr>
        <sz val="8"/>
        <rFont val="ＭＳ Ｐゴシック"/>
        <family val="3"/>
        <charset val="128"/>
      </rPr>
      <t xml:space="preserve">
順心会</t>
    </r>
    <rPh sb="0" eb="2">
      <t>シャカイ</t>
    </rPh>
    <rPh sb="2" eb="4">
      <t>イリョウ</t>
    </rPh>
    <rPh sb="4" eb="6">
      <t>ホウジン</t>
    </rPh>
    <rPh sb="6" eb="8">
      <t>シャダン</t>
    </rPh>
    <rPh sb="9" eb="12">
      <t>ジュンシンカイ</t>
    </rPh>
    <phoneticPr fontId="1"/>
  </si>
  <si>
    <t>内/消内/循内/ﾘｳ/外/整/ﾘﾊ/糖内</t>
    <rPh sb="3" eb="4">
      <t>ナイ</t>
    </rPh>
    <rPh sb="6" eb="7">
      <t>ナイ</t>
    </rPh>
    <rPh sb="18" eb="19">
      <t>トウ</t>
    </rPh>
    <rPh sb="19" eb="20">
      <t>ナイ</t>
    </rPh>
    <phoneticPr fontId="1"/>
  </si>
  <si>
    <t>内/消内/外/糖内/整/ﾘﾊ/循内/ﾘｳ/放/肛外/呼内/呼外/麻</t>
    <rPh sb="23" eb="24">
      <t>コウ</t>
    </rPh>
    <rPh sb="26" eb="28">
      <t>コナイ</t>
    </rPh>
    <rPh sb="27" eb="28">
      <t>ナイ</t>
    </rPh>
    <rPh sb="29" eb="30">
      <t>コ</t>
    </rPh>
    <rPh sb="30" eb="31">
      <t>ガイ</t>
    </rPh>
    <rPh sb="32" eb="33">
      <t>アサ</t>
    </rPh>
    <phoneticPr fontId="1"/>
  </si>
  <si>
    <t>中空　浩志</t>
    <rPh sb="0" eb="1">
      <t>ナカ</t>
    </rPh>
    <rPh sb="1" eb="2">
      <t>ソラ</t>
    </rPh>
    <rPh sb="3" eb="4">
      <t>ヒロシ</t>
    </rPh>
    <rPh sb="4" eb="5">
      <t>ココロザシ</t>
    </rPh>
    <phoneticPr fontId="1"/>
  </si>
  <si>
    <t>内/心療内/精/神内/歯/歯外</t>
    <rPh sb="0" eb="1">
      <t>ナイ</t>
    </rPh>
    <rPh sb="2" eb="3">
      <t>シン</t>
    </rPh>
    <rPh sb="4" eb="5">
      <t>ナイ</t>
    </rPh>
    <rPh sb="11" eb="12">
      <t>ハ</t>
    </rPh>
    <rPh sb="13" eb="14">
      <t>ハ</t>
    </rPh>
    <rPh sb="14" eb="15">
      <t>ソト</t>
    </rPh>
    <phoneticPr fontId="1"/>
  </si>
  <si>
    <t>小川　隆義</t>
    <rPh sb="0" eb="2">
      <t>オガワ</t>
    </rPh>
    <rPh sb="3" eb="4">
      <t>タカシ</t>
    </rPh>
    <rPh sb="4" eb="5">
      <t>ギ</t>
    </rPh>
    <phoneticPr fontId="1"/>
  </si>
  <si>
    <t>小/内/呼内/消内/消外/循内/外/整/ﾘﾊ/脳神外/産婦/皮/泌/肛外/ｱﾚ/放/心療内/精/麻/ﾘｳ/糖・代内</t>
    <rPh sb="4" eb="5">
      <t>コ</t>
    </rPh>
    <rPh sb="5" eb="6">
      <t>ナイ</t>
    </rPh>
    <rPh sb="7" eb="8">
      <t>ショウ</t>
    </rPh>
    <rPh sb="8" eb="9">
      <t>ナイ</t>
    </rPh>
    <rPh sb="10" eb="11">
      <t>ケ</t>
    </rPh>
    <rPh sb="11" eb="12">
      <t>ガイ</t>
    </rPh>
    <rPh sb="13" eb="14">
      <t>メグル</t>
    </rPh>
    <rPh sb="14" eb="15">
      <t>ナイ</t>
    </rPh>
    <rPh sb="23" eb="24">
      <t>ノウ</t>
    </rPh>
    <rPh sb="24" eb="25">
      <t>カミ</t>
    </rPh>
    <rPh sb="25" eb="26">
      <t>ソト</t>
    </rPh>
    <rPh sb="27" eb="28">
      <t>サン</t>
    </rPh>
    <rPh sb="28" eb="29">
      <t>フ</t>
    </rPh>
    <rPh sb="30" eb="31">
      <t>カワ</t>
    </rPh>
    <rPh sb="32" eb="33">
      <t>ヒ</t>
    </rPh>
    <rPh sb="34" eb="35">
      <t>コウ</t>
    </rPh>
    <rPh sb="35" eb="36">
      <t>ソト</t>
    </rPh>
    <rPh sb="42" eb="44">
      <t>シンリョウ</t>
    </rPh>
    <rPh sb="44" eb="45">
      <t>ナイ</t>
    </rPh>
    <rPh sb="46" eb="47">
      <t>セイ</t>
    </rPh>
    <rPh sb="48" eb="49">
      <t>マ</t>
    </rPh>
    <rPh sb="53" eb="54">
      <t>トウ</t>
    </rPh>
    <rPh sb="55" eb="56">
      <t>ダイ</t>
    </rPh>
    <rPh sb="56" eb="57">
      <t>ナイ</t>
    </rPh>
    <phoneticPr fontId="1"/>
  </si>
  <si>
    <t>杉本佳則</t>
    <rPh sb="0" eb="2">
      <t>スギモト</t>
    </rPh>
    <rPh sb="2" eb="4">
      <t>ヨシノリ</t>
    </rPh>
    <phoneticPr fontId="1"/>
  </si>
  <si>
    <t>槌田　昌平</t>
    <rPh sb="0" eb="2">
      <t>ツチダ</t>
    </rPh>
    <rPh sb="3" eb="5">
      <t>ショウヘイ</t>
    </rPh>
    <phoneticPr fontId="1"/>
  </si>
  <si>
    <t>内/産婦/眼/小/麻/放/消内/リウ/糖内/循内</t>
    <rPh sb="2" eb="3">
      <t>サン</t>
    </rPh>
    <rPh sb="3" eb="4">
      <t>フ</t>
    </rPh>
    <rPh sb="5" eb="6">
      <t>メ</t>
    </rPh>
    <rPh sb="7" eb="8">
      <t>ショウ</t>
    </rPh>
    <rPh sb="9" eb="10">
      <t>アサ</t>
    </rPh>
    <rPh sb="11" eb="12">
      <t>ホウ</t>
    </rPh>
    <rPh sb="13" eb="14">
      <t>ケ</t>
    </rPh>
    <rPh sb="14" eb="15">
      <t>ナイ</t>
    </rPh>
    <rPh sb="19" eb="20">
      <t>トウ</t>
    </rPh>
    <rPh sb="20" eb="21">
      <t>ナイ</t>
    </rPh>
    <rPh sb="22" eb="24">
      <t>ジュンナイ</t>
    </rPh>
    <phoneticPr fontId="1"/>
  </si>
  <si>
    <t>小澤　一之</t>
    <rPh sb="0" eb="2">
      <t>オザワ</t>
    </rPh>
    <rPh sb="3" eb="5">
      <t>カズユキ</t>
    </rPh>
    <phoneticPr fontId="1"/>
  </si>
  <si>
    <t>明石市大久保町大窪字山田2520番地</t>
    <rPh sb="3" eb="9">
      <t>オオクボチョウオオクボ</t>
    </rPh>
    <rPh sb="9" eb="10">
      <t>アザ</t>
    </rPh>
    <rPh sb="10" eb="12">
      <t>ヤマダ</t>
    </rPh>
    <rPh sb="16" eb="18">
      <t>バンチ</t>
    </rPh>
    <phoneticPr fontId="1"/>
  </si>
  <si>
    <t>大西　尚</t>
    <rPh sb="0" eb="2">
      <t>オオニシ</t>
    </rPh>
    <rPh sb="3" eb="4">
      <t>ナオ</t>
    </rPh>
    <phoneticPr fontId="1"/>
  </si>
  <si>
    <t>内/外/整/ﾘﾊ/脳神外/放/麻/歯/歯外/消内/循内/糖内</t>
    <rPh sb="9" eb="10">
      <t>ノウ</t>
    </rPh>
    <rPh sb="10" eb="11">
      <t>カミ</t>
    </rPh>
    <rPh sb="11" eb="12">
      <t>ソト</t>
    </rPh>
    <rPh sb="13" eb="14">
      <t>ホウ</t>
    </rPh>
    <rPh sb="15" eb="16">
      <t>アサ</t>
    </rPh>
    <rPh sb="17" eb="18">
      <t>ハ</t>
    </rPh>
    <rPh sb="19" eb="20">
      <t>ハ</t>
    </rPh>
    <rPh sb="20" eb="21">
      <t>ソト</t>
    </rPh>
    <rPh sb="22" eb="23">
      <t>ショウ</t>
    </rPh>
    <rPh sb="23" eb="24">
      <t>ナイ</t>
    </rPh>
    <rPh sb="25" eb="26">
      <t>ジュン</t>
    </rPh>
    <rPh sb="26" eb="27">
      <t>ナイ</t>
    </rPh>
    <rPh sb="28" eb="29">
      <t>トウ</t>
    </rPh>
    <rPh sb="29" eb="30">
      <t>ナイ</t>
    </rPh>
    <phoneticPr fontId="1"/>
  </si>
  <si>
    <t>072-758-8802</t>
    <phoneticPr fontId="1"/>
  </si>
  <si>
    <t>伊丹市大野1丁目59番地3</t>
    <rPh sb="0" eb="3">
      <t>イタミシ</t>
    </rPh>
    <rPh sb="3" eb="5">
      <t>オオノ</t>
    </rPh>
    <rPh sb="6" eb="8">
      <t>チョウメ</t>
    </rPh>
    <rPh sb="10" eb="11">
      <t>バン</t>
    </rPh>
    <rPh sb="11" eb="12">
      <t>チ</t>
    </rPh>
    <phoneticPr fontId="1" alignment="distributed"/>
  </si>
  <si>
    <t>内/外/整/ﾘﾊ/泌/放/消内/糖内/消外/ﾘｳ/救/循内/呼内</t>
    <rPh sb="0" eb="1">
      <t>ナイ</t>
    </rPh>
    <rPh sb="2" eb="3">
      <t>ソト</t>
    </rPh>
    <rPh sb="4" eb="5">
      <t>セイ</t>
    </rPh>
    <rPh sb="9" eb="10">
      <t>ヒ</t>
    </rPh>
    <rPh sb="13" eb="15">
      <t>ショウナイ</t>
    </rPh>
    <rPh sb="16" eb="17">
      <t>トウ</t>
    </rPh>
    <rPh sb="17" eb="18">
      <t>ナイ</t>
    </rPh>
    <rPh sb="19" eb="20">
      <t>ケ</t>
    </rPh>
    <rPh sb="20" eb="21">
      <t>ガイ</t>
    </rPh>
    <rPh sb="25" eb="26">
      <t>キュウ</t>
    </rPh>
    <rPh sb="27" eb="29">
      <t>ジュンナイ</t>
    </rPh>
    <rPh sb="30" eb="32">
      <t>コナイ</t>
    </rPh>
    <phoneticPr fontId="1"/>
  </si>
  <si>
    <t>小/内/外/整/ﾘﾊ/心療内/心血外/呼内/呼外/産婦/消内/循内/脳神外/皮/泌/耳/眼/麻/歯外/形/腎内/血液内/緩内/救/ﾘｳ/腫内/病/糖内/放診/放治/乳外</t>
    <rPh sb="82" eb="83">
      <t>ニュウ</t>
    </rPh>
    <rPh sb="83" eb="84">
      <t>ソト</t>
    </rPh>
    <phoneticPr fontId="1" alignment="distributed"/>
  </si>
  <si>
    <t>内/呼内/糖内/消内/外/脳神外/消外/整/ﾘﾊ/小/歯/泌/放/脳内</t>
    <rPh sb="3" eb="4">
      <t>ナイ</t>
    </rPh>
    <rPh sb="5" eb="6">
      <t>トウ</t>
    </rPh>
    <rPh sb="6" eb="7">
      <t>ナイ</t>
    </rPh>
    <rPh sb="8" eb="9">
      <t>ケ</t>
    </rPh>
    <rPh sb="9" eb="10">
      <t>ナイ</t>
    </rPh>
    <rPh sb="11" eb="12">
      <t>ソト</t>
    </rPh>
    <rPh sb="13" eb="14">
      <t>ノウ</t>
    </rPh>
    <rPh sb="14" eb="15">
      <t>カミ</t>
    </rPh>
    <rPh sb="15" eb="16">
      <t>ソト</t>
    </rPh>
    <rPh sb="17" eb="18">
      <t>ケ</t>
    </rPh>
    <rPh sb="18" eb="19">
      <t>ガイ</t>
    </rPh>
    <rPh sb="20" eb="21">
      <t>タダシ</t>
    </rPh>
    <rPh sb="25" eb="26">
      <t>ショウ</t>
    </rPh>
    <rPh sb="27" eb="28">
      <t>シ</t>
    </rPh>
    <rPh sb="29" eb="30">
      <t>ヒツ</t>
    </rPh>
    <rPh sb="31" eb="32">
      <t>ホウ</t>
    </rPh>
    <rPh sb="33" eb="35">
      <t>ノウナイ</t>
    </rPh>
    <phoneticPr fontId="1"/>
  </si>
  <si>
    <t>丹波篠山市東吹1015番地1</t>
    <rPh sb="0" eb="2">
      <t>タンバ</t>
    </rPh>
    <rPh sb="2" eb="4">
      <t>ササヤマ</t>
    </rPh>
    <rPh sb="4" eb="5">
      <t>シ</t>
    </rPh>
    <rPh sb="5" eb="6">
      <t>ヒガシ</t>
    </rPh>
    <rPh sb="6" eb="7">
      <t>ブキ</t>
    </rPh>
    <rPh sb="11" eb="13">
      <t>バンチ</t>
    </rPh>
    <phoneticPr fontId="1" alignment="distributed"/>
  </si>
  <si>
    <t>丹波篠山市福住399番地</t>
    <rPh sb="0" eb="2">
      <t>タンバ</t>
    </rPh>
    <rPh sb="2" eb="4">
      <t>ササヤマ</t>
    </rPh>
    <rPh sb="4" eb="5">
      <t>シ</t>
    </rPh>
    <rPh sb="5" eb="7">
      <t>フクスミ</t>
    </rPh>
    <rPh sb="10" eb="12">
      <t>バンチ</t>
    </rPh>
    <phoneticPr fontId="1" alignment="distributed"/>
  </si>
  <si>
    <t>丹波篠山市黒岡5</t>
    <rPh sb="0" eb="2">
      <t>タンバ</t>
    </rPh>
    <rPh sb="2" eb="4">
      <t>ササヤマ</t>
    </rPh>
    <rPh sb="4" eb="5">
      <t>シ</t>
    </rPh>
    <rPh sb="5" eb="7">
      <t>クロオカ</t>
    </rPh>
    <phoneticPr fontId="1" alignment="distributed"/>
  </si>
  <si>
    <t>内/呼内/消内/循内/外/整/ﾘﾊ/形/脳神外/心血外/産婦/眼/小/小（新）/耳/皮/泌/放診/放治/麻/精/歯/歯外/消外/呼外/病/移外/糖・内泌内/腎内/血液内/感内/救/腫内/頭頸外/乳外/緩内/脳神内/ﾘｳ</t>
    <rPh sb="2" eb="3">
      <t>コ</t>
    </rPh>
    <rPh sb="3" eb="4">
      <t>ナイ</t>
    </rPh>
    <rPh sb="5" eb="6">
      <t>ショウ</t>
    </rPh>
    <rPh sb="6" eb="7">
      <t>ナイ</t>
    </rPh>
    <rPh sb="9" eb="10">
      <t>ナイ</t>
    </rPh>
    <rPh sb="18" eb="19">
      <t>ケイ</t>
    </rPh>
    <rPh sb="24" eb="25">
      <t>ココロ</t>
    </rPh>
    <rPh sb="25" eb="26">
      <t>チ</t>
    </rPh>
    <rPh sb="26" eb="27">
      <t>ソト</t>
    </rPh>
    <rPh sb="28" eb="29">
      <t>サン</t>
    </rPh>
    <rPh sb="29" eb="30">
      <t>フ</t>
    </rPh>
    <rPh sb="31" eb="32">
      <t>メ</t>
    </rPh>
    <rPh sb="33" eb="34">
      <t>ショウ</t>
    </rPh>
    <rPh sb="35" eb="36">
      <t>ショウ</t>
    </rPh>
    <rPh sb="37" eb="38">
      <t>シン</t>
    </rPh>
    <rPh sb="40" eb="41">
      <t>ミミ</t>
    </rPh>
    <rPh sb="42" eb="43">
      <t>カワ</t>
    </rPh>
    <rPh sb="47" eb="48">
      <t>ミ</t>
    </rPh>
    <rPh sb="49" eb="50">
      <t>ホウ</t>
    </rPh>
    <rPh sb="50" eb="51">
      <t>オサム</t>
    </rPh>
    <rPh sb="56" eb="57">
      <t>ハ</t>
    </rPh>
    <rPh sb="58" eb="59">
      <t>ハ</t>
    </rPh>
    <rPh sb="59" eb="60">
      <t>ソト</t>
    </rPh>
    <rPh sb="61" eb="62">
      <t>ケ</t>
    </rPh>
    <rPh sb="62" eb="63">
      <t>ガイ</t>
    </rPh>
    <rPh sb="64" eb="65">
      <t>コ</t>
    </rPh>
    <rPh sb="65" eb="66">
      <t>ガイ</t>
    </rPh>
    <rPh sb="67" eb="68">
      <t>ビョウ</t>
    </rPh>
    <rPh sb="69" eb="70">
      <t>ウツリ</t>
    </rPh>
    <rPh sb="70" eb="71">
      <t>ガイ</t>
    </rPh>
    <rPh sb="72" eb="73">
      <t>トウ</t>
    </rPh>
    <rPh sb="74" eb="75">
      <t>ナイ</t>
    </rPh>
    <rPh sb="76" eb="77">
      <t>ナイ</t>
    </rPh>
    <rPh sb="78" eb="79">
      <t>ジン</t>
    </rPh>
    <rPh sb="79" eb="80">
      <t>ナイ</t>
    </rPh>
    <rPh sb="81" eb="82">
      <t>ケツ</t>
    </rPh>
    <rPh sb="82" eb="83">
      <t>エキ</t>
    </rPh>
    <rPh sb="83" eb="84">
      <t>ナイ</t>
    </rPh>
    <rPh sb="85" eb="86">
      <t>カン</t>
    </rPh>
    <rPh sb="86" eb="87">
      <t>ナイ</t>
    </rPh>
    <rPh sb="88" eb="89">
      <t>キュウ</t>
    </rPh>
    <rPh sb="90" eb="91">
      <t>シュ</t>
    </rPh>
    <rPh sb="91" eb="92">
      <t>ナイ</t>
    </rPh>
    <rPh sb="93" eb="94">
      <t>アタマ</t>
    </rPh>
    <rPh sb="94" eb="95">
      <t>クビ</t>
    </rPh>
    <rPh sb="95" eb="96">
      <t>ガイ</t>
    </rPh>
    <rPh sb="97" eb="98">
      <t>ニュウ</t>
    </rPh>
    <rPh sb="98" eb="99">
      <t>ソト</t>
    </rPh>
    <rPh sb="100" eb="101">
      <t>ユル</t>
    </rPh>
    <rPh sb="101" eb="102">
      <t>ナイ</t>
    </rPh>
    <rPh sb="103" eb="104">
      <t>ノウ</t>
    </rPh>
    <rPh sb="104" eb="105">
      <t>カミ</t>
    </rPh>
    <phoneticPr fontId="1"/>
  </si>
  <si>
    <t>中川　一彦</t>
    <rPh sb="0" eb="2">
      <t>ナカガワ</t>
    </rPh>
    <rPh sb="3" eb="5">
      <t>カズヒコ</t>
    </rPh>
    <phoneticPr fontId="1"/>
  </si>
  <si>
    <t>内/心療内/精//歯/</t>
    <rPh sb="0" eb="1">
      <t>ナイ</t>
    </rPh>
    <rPh sb="2" eb="3">
      <t>ココロ</t>
    </rPh>
    <rPh sb="4" eb="5">
      <t>ナイ</t>
    </rPh>
    <rPh sb="9" eb="10">
      <t>ハ</t>
    </rPh>
    <phoneticPr fontId="1"/>
  </si>
  <si>
    <t>椋野　洋和</t>
    <rPh sb="0" eb="2">
      <t>ムクノ</t>
    </rPh>
    <rPh sb="3" eb="4">
      <t>ヨウ</t>
    </rPh>
    <rPh sb="4" eb="5">
      <t>カズ</t>
    </rPh>
    <phoneticPr fontId="1"/>
  </si>
  <si>
    <t>社会医療法人社団順心会　順心神戸病院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ジュンシンカイ</t>
    </rPh>
    <rPh sb="12" eb="14">
      <t>ジュンシン</t>
    </rPh>
    <rPh sb="14" eb="16">
      <t>コウベ</t>
    </rPh>
    <rPh sb="16" eb="18">
      <t>ビョウイン</t>
    </rPh>
    <phoneticPr fontId="1"/>
  </si>
  <si>
    <t>神戸市垂水区小束台868番37</t>
    <rPh sb="0" eb="3">
      <t>コウベシ</t>
    </rPh>
    <rPh sb="3" eb="6">
      <t>タルミク</t>
    </rPh>
    <rPh sb="6" eb="7">
      <t>ショウ</t>
    </rPh>
    <rPh sb="7" eb="8">
      <t>タバ</t>
    </rPh>
    <rPh sb="8" eb="9">
      <t>ダイ</t>
    </rPh>
    <rPh sb="12" eb="13">
      <t>バン</t>
    </rPh>
    <phoneticPr fontId="1"/>
  </si>
  <si>
    <t>伊川谷北病院</t>
    <rPh sb="0" eb="3">
      <t>イカワダニ</t>
    </rPh>
    <rPh sb="3" eb="4">
      <t>キタ</t>
    </rPh>
    <phoneticPr fontId="1"/>
  </si>
  <si>
    <t>医療法人社団
紫髙会</t>
    <rPh sb="0" eb="2">
      <t>イリョウ</t>
    </rPh>
    <rPh sb="2" eb="4">
      <t>ホウジン</t>
    </rPh>
    <rPh sb="4" eb="6">
      <t>シャダン</t>
    </rPh>
    <rPh sb="7" eb="8">
      <t>ムラサキ</t>
    </rPh>
    <rPh sb="8" eb="9">
      <t>ダカイ</t>
    </rPh>
    <rPh sb="9" eb="10">
      <t>カイ</t>
    </rPh>
    <phoneticPr fontId="1"/>
  </si>
  <si>
    <t>入江　聰五郎</t>
    <rPh sb="0" eb="2">
      <t>イリエ</t>
    </rPh>
    <rPh sb="3" eb="4">
      <t>ソウ</t>
    </rPh>
    <rPh sb="4" eb="6">
      <t>ゴロウ</t>
    </rPh>
    <phoneticPr fontId="1"/>
  </si>
  <si>
    <t>金廣　有彦</t>
    <phoneticPr fontId="1"/>
  </si>
  <si>
    <t>河村　哲治</t>
    <rPh sb="0" eb="2">
      <t>カワムラ</t>
    </rPh>
    <rPh sb="3" eb="5">
      <t>テツジ</t>
    </rPh>
    <phoneticPr fontId="1"/>
  </si>
  <si>
    <t>内/整/小/ﾘﾊ/脳神外/外/皮/麻</t>
    <rPh sb="10" eb="11">
      <t>カミ</t>
    </rPh>
    <rPh sb="15" eb="16">
      <t>カワ</t>
    </rPh>
    <rPh sb="17" eb="18">
      <t>アサ</t>
    </rPh>
    <phoneticPr fontId="1"/>
  </si>
  <si>
    <t>内/外/整/消外/消内/循内</t>
    <rPh sb="6" eb="7">
      <t>ショウ</t>
    </rPh>
    <rPh sb="7" eb="8">
      <t>ソト</t>
    </rPh>
    <rPh sb="9" eb="10">
      <t>ショウ</t>
    </rPh>
    <rPh sb="10" eb="11">
      <t>ナイ</t>
    </rPh>
    <rPh sb="12" eb="13">
      <t>ジュン</t>
    </rPh>
    <rPh sb="13" eb="14">
      <t>ナイ</t>
    </rPh>
    <phoneticPr fontId="1"/>
  </si>
  <si>
    <t>山西　敏之</t>
    <rPh sb="3" eb="4">
      <t>トシ</t>
    </rPh>
    <rPh sb="4" eb="5">
      <t>ノ</t>
    </rPh>
    <phoneticPr fontId="1"/>
  </si>
  <si>
    <t>加古川市別府町別府865番1</t>
    <rPh sb="4" eb="7">
      <t>ベフチョウ</t>
    </rPh>
    <rPh sb="7" eb="9">
      <t>ベフ</t>
    </rPh>
    <rPh sb="12" eb="13">
      <t>バン</t>
    </rPh>
    <phoneticPr fontId="1"/>
  </si>
  <si>
    <t>恩賀　能史</t>
    <rPh sb="0" eb="2">
      <t>オンガ</t>
    </rPh>
    <rPh sb="3" eb="4">
      <t>ノウ</t>
    </rPh>
    <rPh sb="4" eb="5">
      <t>シ</t>
    </rPh>
    <phoneticPr fontId="1"/>
  </si>
  <si>
    <t>村松　三四郎</t>
  </si>
  <si>
    <t>生田　肇</t>
  </si>
  <si>
    <t>細見　誠</t>
  </si>
  <si>
    <t>松原　司</t>
  </si>
  <si>
    <t>西崎　朗</t>
    <rPh sb="0" eb="2">
      <t>ニシザキ</t>
    </rPh>
    <rPh sb="3" eb="4">
      <t>ロウ</t>
    </rPh>
    <phoneticPr fontId="1"/>
  </si>
  <si>
    <t>柴田　邦隆</t>
    <rPh sb="0" eb="2">
      <t>シバタ</t>
    </rPh>
    <rPh sb="3" eb="5">
      <t>クニタカ</t>
    </rPh>
    <phoneticPr fontId="1"/>
  </si>
  <si>
    <t xml:space="preserve">吉川病院          </t>
    <phoneticPr fontId="1"/>
  </si>
  <si>
    <t>有泉病院</t>
    <phoneticPr fontId="1"/>
  </si>
  <si>
    <t>加古川市米田町平津384番1</t>
    <rPh sb="0" eb="4">
      <t>カコガワシ</t>
    </rPh>
    <rPh sb="4" eb="7">
      <t>ヨネダチョウ</t>
    </rPh>
    <rPh sb="7" eb="9">
      <t>ヘイヅ</t>
    </rPh>
    <rPh sb="12" eb="13">
      <t>バン</t>
    </rPh>
    <phoneticPr fontId="1"/>
  </si>
  <si>
    <t>明石　健吾</t>
  </si>
  <si>
    <t>上田　通雅</t>
    <rPh sb="0" eb="2">
      <t>ウエダ</t>
    </rPh>
    <rPh sb="3" eb="4">
      <t>トオ</t>
    </rPh>
    <rPh sb="4" eb="5">
      <t>マサ</t>
    </rPh>
    <phoneticPr fontId="1"/>
  </si>
  <si>
    <t>医療法人　五葉会
城南病院</t>
    <rPh sb="0" eb="2">
      <t>イリョウ</t>
    </rPh>
    <rPh sb="2" eb="4">
      <t>ホウジン</t>
    </rPh>
    <rPh sb="5" eb="6">
      <t>ゴ</t>
    </rPh>
    <rPh sb="6" eb="7">
      <t>ヨウ</t>
    </rPh>
    <rPh sb="7" eb="8">
      <t>カイ</t>
    </rPh>
    <rPh sb="9" eb="11">
      <t>ジョウナン</t>
    </rPh>
    <rPh sb="11" eb="13">
      <t>ビョウイン</t>
    </rPh>
    <phoneticPr fontId="1"/>
  </si>
  <si>
    <t>兵庫県姫路市本町231番地</t>
    <phoneticPr fontId="1"/>
  </si>
  <si>
    <t xml:space="preserve">医療法人　三宅会
太子病院　　　 </t>
    <rPh sb="5" eb="7">
      <t>ミヤケ</t>
    </rPh>
    <phoneticPr fontId="1"/>
  </si>
  <si>
    <t>医療法人
三宅会</t>
    <rPh sb="5" eb="7">
      <t>ミヤケ</t>
    </rPh>
    <phoneticPr fontId="1"/>
  </si>
  <si>
    <t>神戸医療福祉センター　
ひだまり</t>
    <rPh sb="0" eb="2">
      <t>コウベ</t>
    </rPh>
    <rPh sb="2" eb="4">
      <t>イリョウ</t>
    </rPh>
    <rPh sb="4" eb="6">
      <t>フクシ</t>
    </rPh>
    <phoneticPr fontId="1"/>
  </si>
  <si>
    <t>651-0077</t>
    <phoneticPr fontId="1"/>
  </si>
  <si>
    <t>神戸市中央区日暮通5丁目5番8号</t>
    <rPh sb="0" eb="3">
      <t>コウベシ</t>
    </rPh>
    <rPh sb="3" eb="6">
      <t>チュウオウク</t>
    </rPh>
    <rPh sb="6" eb="8">
      <t>ヒグ</t>
    </rPh>
    <rPh sb="8" eb="9">
      <t>トオリ</t>
    </rPh>
    <rPh sb="10" eb="12">
      <t>チョウメ</t>
    </rPh>
    <rPh sb="13" eb="14">
      <t>バン</t>
    </rPh>
    <rPh sb="15" eb="16">
      <t>ゴウ</t>
    </rPh>
    <phoneticPr fontId="1"/>
  </si>
  <si>
    <t>078-862-1939</t>
    <phoneticPr fontId="1"/>
  </si>
  <si>
    <t>社会福祉法人
芳友</t>
    <rPh sb="0" eb="2">
      <t>シャカイ</t>
    </rPh>
    <rPh sb="2" eb="4">
      <t>フクシ</t>
    </rPh>
    <rPh sb="4" eb="6">
      <t>ホウジン</t>
    </rPh>
    <rPh sb="7" eb="9">
      <t>ホウユウ</t>
    </rPh>
    <phoneticPr fontId="1"/>
  </si>
  <si>
    <t xml:space="preserve">医療法人社団仁德会
とくなが病院　　　 </t>
    <rPh sb="0" eb="2">
      <t>イリョウ</t>
    </rPh>
    <rPh sb="2" eb="4">
      <t>ホウジン</t>
    </rPh>
    <rPh sb="4" eb="6">
      <t>シャダン</t>
    </rPh>
    <phoneticPr fontId="1"/>
  </si>
  <si>
    <t>医療法人紀陽会
北条田仲病院</t>
    <rPh sb="0" eb="2">
      <t>イリョウ</t>
    </rPh>
    <rPh sb="2" eb="4">
      <t>ホウジン</t>
    </rPh>
    <rPh sb="4" eb="5">
      <t>キ</t>
    </rPh>
    <rPh sb="5" eb="6">
      <t>ヨウ</t>
    </rPh>
    <rPh sb="6" eb="7">
      <t>カイ</t>
    </rPh>
    <rPh sb="8" eb="10">
      <t>ホウジョウ</t>
    </rPh>
    <rPh sb="10" eb="12">
      <t>タナカ</t>
    </rPh>
    <rPh sb="12" eb="14">
      <t>ビョウイン</t>
    </rPh>
    <phoneticPr fontId="1"/>
  </si>
  <si>
    <t>医療法人
紀陽会</t>
    <rPh sb="0" eb="2">
      <t>イリョウ</t>
    </rPh>
    <rPh sb="2" eb="4">
      <t>ホウジン</t>
    </rPh>
    <rPh sb="5" eb="6">
      <t>キ</t>
    </rPh>
    <rPh sb="6" eb="7">
      <t>ヨウ</t>
    </rPh>
    <rPh sb="7" eb="8">
      <t>カイ</t>
    </rPh>
    <phoneticPr fontId="26"/>
  </si>
  <si>
    <t>加西市北条町北条391番3</t>
    <rPh sb="0" eb="3">
      <t>カサイシ</t>
    </rPh>
    <rPh sb="3" eb="6">
      <t>ホウジョウチョウ</t>
    </rPh>
    <rPh sb="6" eb="8">
      <t>ホウジョウ</t>
    </rPh>
    <rPh sb="11" eb="12">
      <t>バン</t>
    </rPh>
    <phoneticPr fontId="1" alignment="distributed"/>
  </si>
  <si>
    <t>六甲病院</t>
    <phoneticPr fontId="1"/>
  </si>
  <si>
    <t>赤水　尚史</t>
    <rPh sb="0" eb="1">
      <t>アカ</t>
    </rPh>
    <rPh sb="1" eb="2">
      <t>ミズ</t>
    </rPh>
    <rPh sb="3" eb="4">
      <t>ナオ</t>
    </rPh>
    <rPh sb="4" eb="5">
      <t>フミ</t>
    </rPh>
    <phoneticPr fontId="1"/>
  </si>
  <si>
    <t>石原　諭</t>
    <rPh sb="0" eb="2">
      <t>イシハラ</t>
    </rPh>
    <rPh sb="3" eb="4">
      <t>サトシ</t>
    </rPh>
    <phoneticPr fontId="1"/>
  </si>
  <si>
    <t>078-862-1953</t>
    <phoneticPr fontId="1"/>
  </si>
  <si>
    <t>春日　慎一</t>
    <phoneticPr fontId="1"/>
  </si>
  <si>
    <t>左右田　裕生</t>
    <rPh sb="0" eb="3">
      <t>サウダ</t>
    </rPh>
    <rPh sb="4" eb="5">
      <t>ユタカ</t>
    </rPh>
    <rPh sb="5" eb="6">
      <t>ナマ</t>
    </rPh>
    <phoneticPr fontId="1"/>
  </si>
  <si>
    <t>神戸医療福祉センターにこにこハウス</t>
    <rPh sb="0" eb="2">
      <t>コウベ</t>
    </rPh>
    <rPh sb="2" eb="4">
      <t>イリョウ</t>
    </rPh>
    <rPh sb="4" eb="6">
      <t>フクシ</t>
    </rPh>
    <phoneticPr fontId="1"/>
  </si>
  <si>
    <t>医療法人　徳洲会
神戸徳洲会病院</t>
    <phoneticPr fontId="1"/>
  </si>
  <si>
    <t>原田　俊彦</t>
    <rPh sb="0" eb="2">
      <t>ハラダ</t>
    </rPh>
    <rPh sb="3" eb="5">
      <t>トシヒコ</t>
    </rPh>
    <phoneticPr fontId="1"/>
  </si>
  <si>
    <t>神戸市西区伊川谷町有瀬696番地2</t>
    <rPh sb="0" eb="3">
      <t>コウベシ</t>
    </rPh>
    <rPh sb="3" eb="5">
      <t>ニシク</t>
    </rPh>
    <rPh sb="5" eb="9">
      <t>イカワダニチョウ</t>
    </rPh>
    <rPh sb="9" eb="10">
      <t>アリ</t>
    </rPh>
    <rPh sb="10" eb="11">
      <t>セ</t>
    </rPh>
    <rPh sb="15" eb="16">
      <t>チ</t>
    </rPh>
    <phoneticPr fontId="1"/>
  </si>
  <si>
    <t>足立　克</t>
    <rPh sb="0" eb="2">
      <t>アダチ</t>
    </rPh>
    <rPh sb="3" eb="4">
      <t>マサル</t>
    </rPh>
    <phoneticPr fontId="1"/>
  </si>
  <si>
    <t>内/外/ﾘｳ/皮/ﾘﾊ</t>
    <phoneticPr fontId="1"/>
  </si>
  <si>
    <t>土居　正典</t>
    <rPh sb="0" eb="2">
      <t>ドイ</t>
    </rPh>
    <rPh sb="3" eb="5">
      <t>マサノリ</t>
    </rPh>
    <phoneticPr fontId="1"/>
  </si>
  <si>
    <t>岡田　裕之</t>
    <rPh sb="0" eb="2">
      <t>オカダ</t>
    </rPh>
    <rPh sb="3" eb="5">
      <t>ヒロユキ</t>
    </rPh>
    <phoneticPr fontId="1"/>
  </si>
  <si>
    <t>山本　和司</t>
    <rPh sb="0" eb="2">
      <t>ヤマモト</t>
    </rPh>
    <rPh sb="3" eb="4">
      <t>カズ</t>
    </rPh>
    <rPh sb="4" eb="5">
      <t>ツカサ</t>
    </rPh>
    <phoneticPr fontId="1"/>
  </si>
  <si>
    <t>鷲田　和夫</t>
    <rPh sb="0" eb="2">
      <t>ワシダ</t>
    </rPh>
    <rPh sb="3" eb="5">
      <t>カズオ</t>
    </rPh>
    <phoneticPr fontId="1"/>
  </si>
  <si>
    <t>栁　秀憲</t>
    <rPh sb="0" eb="1">
      <t>リュウ</t>
    </rPh>
    <rPh sb="2" eb="3">
      <t>シュウ</t>
    </rPh>
    <phoneticPr fontId="1"/>
  </si>
  <si>
    <t>戸田　省吾</t>
    <rPh sb="0" eb="2">
      <t>トダ</t>
    </rPh>
    <rPh sb="3" eb="5">
      <t>ショウゴ</t>
    </rPh>
    <phoneticPr fontId="1"/>
  </si>
  <si>
    <t>黄　泰平</t>
    <rPh sb="0" eb="1">
      <t>コウ</t>
    </rPh>
    <rPh sb="2" eb="4">
      <t>タイヘイ</t>
    </rPh>
    <phoneticPr fontId="1"/>
  </si>
  <si>
    <t>太田　稔明</t>
    <rPh sb="0" eb="2">
      <t>オオタ</t>
    </rPh>
    <rPh sb="3" eb="4">
      <t>ミノル</t>
    </rPh>
    <rPh sb="4" eb="5">
      <t>ア</t>
    </rPh>
    <phoneticPr fontId="1"/>
  </si>
  <si>
    <t>近藤　博史</t>
    <rPh sb="0" eb="2">
      <t>コンドウ</t>
    </rPh>
    <rPh sb="3" eb="5">
      <t>ヒロシ</t>
    </rPh>
    <phoneticPr fontId="1"/>
  </si>
  <si>
    <t>田中　宏和</t>
    <rPh sb="0" eb="2">
      <t>タナカ</t>
    </rPh>
    <rPh sb="1" eb="2">
      <t>ハラダ</t>
    </rPh>
    <rPh sb="3" eb="5">
      <t>ヒロカズ</t>
    </rPh>
    <phoneticPr fontId="1"/>
  </si>
  <si>
    <t>医療法人
徳洲会</t>
    <rPh sb="0" eb="2">
      <t>イリョウ</t>
    </rPh>
    <rPh sb="2" eb="4">
      <t>ホウジン</t>
    </rPh>
    <rPh sb="5" eb="6">
      <t>トク</t>
    </rPh>
    <rPh sb="6" eb="7">
      <t>シュウ</t>
    </rPh>
    <rPh sb="7" eb="8">
      <t>カイ</t>
    </rPh>
    <phoneticPr fontId="1"/>
  </si>
  <si>
    <t>医療法人徳洲会
高砂西部病院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phoneticPr fontId="1"/>
  </si>
  <si>
    <t>梶本　和宏</t>
    <rPh sb="0" eb="2">
      <t>カジモト</t>
    </rPh>
    <rPh sb="3" eb="5">
      <t>カズヒロ</t>
    </rPh>
    <phoneticPr fontId="1"/>
  </si>
  <si>
    <t>西村　義博</t>
    <rPh sb="0" eb="2">
      <t>ニシムラ</t>
    </rPh>
    <rPh sb="3" eb="5">
      <t>ヨシヒロ</t>
    </rPh>
    <phoneticPr fontId="1"/>
  </si>
  <si>
    <t>医療法人社団　仁德会</t>
    <rPh sb="0" eb="6">
      <t>イリョウホウジンシャダン</t>
    </rPh>
    <phoneticPr fontId="1"/>
  </si>
  <si>
    <t>水田　英二</t>
    <rPh sb="0" eb="2">
      <t>ミズタ</t>
    </rPh>
    <rPh sb="3" eb="5">
      <t>エイジ</t>
    </rPh>
    <phoneticPr fontId="1"/>
  </si>
  <si>
    <t>内/循内/消内/腎内/透内/糖内/呼内/神内/精/皮/ｱﾚ/放/外/消外/血管外/肛外/乳外/形/整/ﾘｳ/ﾘﾊ/眼/麻/脳神外/婦/泌（透）</t>
    <rPh sb="11" eb="12">
      <t>トオル</t>
    </rPh>
    <rPh sb="12" eb="13">
      <t>ウチ</t>
    </rPh>
    <rPh sb="37" eb="38">
      <t>チ</t>
    </rPh>
    <rPh sb="38" eb="39">
      <t>クダ</t>
    </rPh>
    <rPh sb="39" eb="40">
      <t>ソト</t>
    </rPh>
    <rPh sb="62" eb="63">
      <t>カミ</t>
    </rPh>
    <rPh sb="63" eb="64">
      <t>ソト</t>
    </rPh>
    <phoneticPr fontId="1"/>
  </si>
  <si>
    <t>079-438-6085</t>
  </si>
  <si>
    <t>渡部宜久</t>
    <rPh sb="0" eb="2">
      <t>ワタベ</t>
    </rPh>
    <rPh sb="2" eb="4">
      <t>ノリヒサ</t>
    </rPh>
    <phoneticPr fontId="1"/>
  </si>
  <si>
    <t>丹波市氷上町石生2002番地７</t>
    <rPh sb="0" eb="3">
      <t>タンバシ</t>
    </rPh>
    <rPh sb="3" eb="6">
      <t>ヒカミチョウ</t>
    </rPh>
    <rPh sb="6" eb="8">
      <t>イソウ</t>
    </rPh>
    <rPh sb="12" eb="13">
      <t>バン</t>
    </rPh>
    <rPh sb="13" eb="14">
      <t>チ</t>
    </rPh>
    <phoneticPr fontId="1" alignment="distributed"/>
  </si>
  <si>
    <t>0795-82-8631</t>
  </si>
  <si>
    <t>丹波篠山市西谷575番地の1</t>
    <rPh sb="0" eb="2">
      <t>タンバ</t>
    </rPh>
    <rPh sb="2" eb="5">
      <t>ササヤマシ</t>
    </rPh>
    <rPh sb="5" eb="7">
      <t>ニシタニ</t>
    </rPh>
    <rPh sb="10" eb="12">
      <t>バンチ</t>
    </rPh>
    <phoneticPr fontId="1"/>
  </si>
  <si>
    <t>一般財団法人神戸
マリナーズ厚生会</t>
    <phoneticPr fontId="1"/>
  </si>
  <si>
    <t>神戸市灘区灘北通５丁目９番１号</t>
    <rPh sb="0" eb="3">
      <t>コウベシ</t>
    </rPh>
    <rPh sb="3" eb="5">
      <t>ナダク</t>
    </rPh>
    <rPh sb="5" eb="6">
      <t>ナダ</t>
    </rPh>
    <rPh sb="6" eb="7">
      <t>キタ</t>
    </rPh>
    <rPh sb="7" eb="8">
      <t>トオリ</t>
    </rPh>
    <rPh sb="9" eb="11">
      <t>チョウメ</t>
    </rPh>
    <rPh sb="12" eb="13">
      <t>バン</t>
    </rPh>
    <rPh sb="14" eb="15">
      <t>ゴウ</t>
    </rPh>
    <phoneticPr fontId="1"/>
  </si>
  <si>
    <t>金澤成道</t>
    <rPh sb="0" eb="2">
      <t>カナザワ</t>
    </rPh>
    <rPh sb="2" eb="4">
      <t>ナリミチ</t>
    </rPh>
    <phoneticPr fontId="1"/>
  </si>
  <si>
    <t>078-232-7519</t>
  </si>
  <si>
    <t>医療法人社団
南淡千遙会</t>
    <rPh sb="9" eb="11">
      <t>センヨウ</t>
    </rPh>
    <phoneticPr fontId="1"/>
  </si>
  <si>
    <t>内/消内/循内/外/消外/肛外/整/ﾘﾊ/婦/放/脳神外/麻/救/呼内/泌</t>
    <rPh sb="13" eb="14">
      <t>コウ</t>
    </rPh>
    <rPh sb="14" eb="15">
      <t>ガイ</t>
    </rPh>
    <rPh sb="16" eb="17">
      <t>ヒトシ</t>
    </rPh>
    <rPh sb="26" eb="27">
      <t>カミ</t>
    </rPh>
    <rPh sb="27" eb="28">
      <t>ソト</t>
    </rPh>
    <rPh sb="31" eb="32">
      <t>キュウ</t>
    </rPh>
    <rPh sb="33" eb="35">
      <t>コナイ</t>
    </rPh>
    <rPh sb="36" eb="37">
      <t>ヒツ</t>
    </rPh>
    <phoneticPr fontId="1"/>
  </si>
  <si>
    <t>内/外/ﾘﾊ/消内（内鏡）/腎内（透)/整/循内/リウ/糖内/脳神外</t>
    <rPh sb="2" eb="3">
      <t>ソト</t>
    </rPh>
    <rPh sb="7" eb="8">
      <t>ケ</t>
    </rPh>
    <rPh sb="8" eb="9">
      <t>ナイ</t>
    </rPh>
    <rPh sb="14" eb="15">
      <t>ジン</t>
    </rPh>
    <rPh sb="15" eb="16">
      <t>ナイ</t>
    </rPh>
    <rPh sb="17" eb="18">
      <t>トウ</t>
    </rPh>
    <rPh sb="20" eb="21">
      <t>セイ</t>
    </rPh>
    <rPh sb="22" eb="24">
      <t>ジュンナイ</t>
    </rPh>
    <rPh sb="28" eb="29">
      <t>トウ</t>
    </rPh>
    <rPh sb="29" eb="30">
      <t>ナイ</t>
    </rPh>
    <rPh sb="31" eb="32">
      <t>ノウ</t>
    </rPh>
    <rPh sb="32" eb="33">
      <t>カミ</t>
    </rPh>
    <rPh sb="33" eb="34">
      <t>ガイ</t>
    </rPh>
    <phoneticPr fontId="1"/>
  </si>
  <si>
    <t>塩谷文紀</t>
    <rPh sb="0" eb="2">
      <t>シオタニ</t>
    </rPh>
    <rPh sb="2" eb="4">
      <t>フミノリ</t>
    </rPh>
    <phoneticPr fontId="1"/>
  </si>
  <si>
    <t>小/内/呼内/呼外/外/整/ﾘﾊ/脳神外/消内/産婦/眼/耳/皮/泌/循内/麻/精/歯外/病/血液内/消外/乳外/腫内/緩内/形/腎内/放診/放治/脳神内/救/糖・内泌内</t>
    <rPh sb="75" eb="76">
      <t>カミ</t>
    </rPh>
    <rPh sb="80" eb="81">
      <t>トウ</t>
    </rPh>
    <rPh sb="82" eb="83">
      <t>ナイ</t>
    </rPh>
    <rPh sb="83" eb="84">
      <t>ヒツ</t>
    </rPh>
    <rPh sb="84" eb="85">
      <t>ナイ</t>
    </rPh>
    <phoneticPr fontId="1"/>
  </si>
  <si>
    <t>小/内/整/ﾘﾊ/ﾘｳ/呼内/消内/循内/外/眼/放/肝・胆・膵内/糖内/透内/神内/婦/耳/皮</t>
    <rPh sb="0" eb="1">
      <t>ショウ</t>
    </rPh>
    <rPh sb="13" eb="14">
      <t>ナイ</t>
    </rPh>
    <rPh sb="16" eb="17">
      <t>ナイ</t>
    </rPh>
    <rPh sb="19" eb="20">
      <t>ナイ</t>
    </rPh>
    <rPh sb="25" eb="26">
      <t>ホウ</t>
    </rPh>
    <rPh sb="34" eb="35">
      <t>トウ</t>
    </rPh>
    <rPh sb="35" eb="36">
      <t>ナイ</t>
    </rPh>
    <rPh sb="37" eb="38">
      <t>トオル</t>
    </rPh>
    <rPh sb="38" eb="39">
      <t>ナイ</t>
    </rPh>
    <rPh sb="43" eb="44">
      <t>フ</t>
    </rPh>
    <rPh sb="45" eb="46">
      <t>ミミ</t>
    </rPh>
    <rPh sb="47" eb="48">
      <t>カワ</t>
    </rPh>
    <phoneticPr fontId="1"/>
  </si>
  <si>
    <t>内/消内/糖・代内/ﾘﾊ/循内/皮/泌/整/小外</t>
    <rPh sb="2" eb="3">
      <t>ショウ</t>
    </rPh>
    <rPh sb="3" eb="4">
      <t>ナイ</t>
    </rPh>
    <rPh sb="5" eb="6">
      <t>トウ</t>
    </rPh>
    <rPh sb="7" eb="8">
      <t>ダイ</t>
    </rPh>
    <rPh sb="8" eb="9">
      <t>ナイ</t>
    </rPh>
    <rPh sb="13" eb="14">
      <t>ジュン</t>
    </rPh>
    <rPh sb="14" eb="15">
      <t>ナイ</t>
    </rPh>
    <rPh sb="16" eb="17">
      <t>カワ</t>
    </rPh>
    <rPh sb="18" eb="19">
      <t>ヒツ</t>
    </rPh>
    <rPh sb="20" eb="21">
      <t>セイ</t>
    </rPh>
    <rPh sb="22" eb="23">
      <t>ショウ</t>
    </rPh>
    <rPh sb="23" eb="24">
      <t>ソト</t>
    </rPh>
    <phoneticPr fontId="1"/>
  </si>
  <si>
    <t>内/外/整/ﾘﾊ/胃内/ﾘｳ/麻/脳神内/ペ外/心療内/脳神外/歯/矯歯/小歯/歯外</t>
    <rPh sb="0" eb="1">
      <t>ナイ</t>
    </rPh>
    <rPh sb="2" eb="3">
      <t>ソト</t>
    </rPh>
    <rPh sb="4" eb="5">
      <t>セイ</t>
    </rPh>
    <rPh sb="9" eb="10">
      <t>イ</t>
    </rPh>
    <rPh sb="10" eb="11">
      <t>ナイ</t>
    </rPh>
    <rPh sb="15" eb="16">
      <t>マ</t>
    </rPh>
    <rPh sb="17" eb="18">
      <t>ノウ</t>
    </rPh>
    <rPh sb="18" eb="20">
      <t>カミウチ</t>
    </rPh>
    <rPh sb="22" eb="23">
      <t>ガイ</t>
    </rPh>
    <rPh sb="24" eb="25">
      <t>シン</t>
    </rPh>
    <rPh sb="26" eb="27">
      <t>ナイ</t>
    </rPh>
    <rPh sb="29" eb="30">
      <t>カミ</t>
    </rPh>
    <rPh sb="30" eb="31">
      <t>ソト</t>
    </rPh>
    <rPh sb="32" eb="33">
      <t>ハ</t>
    </rPh>
    <rPh sb="34" eb="35">
      <t>キョウ</t>
    </rPh>
    <rPh sb="35" eb="36">
      <t>ハ</t>
    </rPh>
    <rPh sb="37" eb="38">
      <t>ショウ</t>
    </rPh>
    <rPh sb="38" eb="39">
      <t>ハ</t>
    </rPh>
    <rPh sb="40" eb="41">
      <t>ハ</t>
    </rPh>
    <rPh sb="41" eb="42">
      <t>ガイ</t>
    </rPh>
    <phoneticPr fontId="1"/>
  </si>
  <si>
    <t>社会医療法人　恵風会
高岡病院</t>
    <rPh sb="0" eb="2">
      <t>シャカイ</t>
    </rPh>
    <rPh sb="2" eb="4">
      <t>イリョウ</t>
    </rPh>
    <rPh sb="4" eb="6">
      <t>ホウジン</t>
    </rPh>
    <rPh sb="7" eb="8">
      <t>ケイ</t>
    </rPh>
    <rPh sb="8" eb="9">
      <t>カゼ</t>
    </rPh>
    <rPh sb="9" eb="10">
      <t>カイ</t>
    </rPh>
    <rPh sb="11" eb="13">
      <t>タカオカ</t>
    </rPh>
    <rPh sb="13" eb="15">
      <t>ビョウイン</t>
    </rPh>
    <phoneticPr fontId="1"/>
  </si>
  <si>
    <t>社会医療法人
恵風会</t>
    <rPh sb="0" eb="2">
      <t>シャカイ</t>
    </rPh>
    <phoneticPr fontId="1"/>
  </si>
  <si>
    <t>精/心内/神内</t>
    <rPh sb="0" eb="1">
      <t>セイ</t>
    </rPh>
    <rPh sb="2" eb="4">
      <t>シンナイ</t>
    </rPh>
    <rPh sb="5" eb="7">
      <t>カミウチ</t>
    </rPh>
    <phoneticPr fontId="1"/>
  </si>
  <si>
    <t>小/内/消内/外/整/ﾘﾊ/形/心血外/皮/泌/産婦/眼/耳/脳神外/循内/放/放治/放診/麻/精/脳神内/歯/歯外/消外/頭頸外/乳外/病/呼外/腫内</t>
    <rPh sb="4" eb="5">
      <t>ケ</t>
    </rPh>
    <rPh sb="5" eb="6">
      <t>ナイ</t>
    </rPh>
    <rPh sb="7" eb="8">
      <t>ガイ</t>
    </rPh>
    <rPh sb="14" eb="15">
      <t>ケイ</t>
    </rPh>
    <rPh sb="16" eb="17">
      <t>ココロ</t>
    </rPh>
    <rPh sb="17" eb="18">
      <t>チ</t>
    </rPh>
    <rPh sb="18" eb="19">
      <t>ソト</t>
    </rPh>
    <rPh sb="20" eb="21">
      <t>カワ</t>
    </rPh>
    <rPh sb="22" eb="23">
      <t>ヒ</t>
    </rPh>
    <rPh sb="24" eb="25">
      <t>サン</t>
    </rPh>
    <rPh sb="25" eb="26">
      <t>フ</t>
    </rPh>
    <rPh sb="27" eb="28">
      <t>メ</t>
    </rPh>
    <rPh sb="29" eb="30">
      <t>ミミ</t>
    </rPh>
    <rPh sb="31" eb="32">
      <t>ノウ</t>
    </rPh>
    <rPh sb="32" eb="33">
      <t>カミ</t>
    </rPh>
    <rPh sb="33" eb="34">
      <t>ソト</t>
    </rPh>
    <rPh sb="35" eb="36">
      <t>ジュン</t>
    </rPh>
    <rPh sb="36" eb="37">
      <t>ナイ</t>
    </rPh>
    <rPh sb="41" eb="42">
      <t>オサム</t>
    </rPh>
    <rPh sb="43" eb="44">
      <t>ホウ</t>
    </rPh>
    <rPh sb="44" eb="45">
      <t>ミ</t>
    </rPh>
    <rPh sb="46" eb="47">
      <t>アサ</t>
    </rPh>
    <rPh sb="56" eb="57">
      <t>シ</t>
    </rPh>
    <rPh sb="57" eb="58">
      <t>ガイ</t>
    </rPh>
    <rPh sb="59" eb="60">
      <t>ケ</t>
    </rPh>
    <rPh sb="60" eb="61">
      <t>ガイ</t>
    </rPh>
    <rPh sb="62" eb="63">
      <t>アタマ</t>
    </rPh>
    <rPh sb="63" eb="64">
      <t>クビ</t>
    </rPh>
    <rPh sb="64" eb="65">
      <t>ガイ</t>
    </rPh>
    <rPh sb="66" eb="67">
      <t>ニュウ</t>
    </rPh>
    <rPh sb="67" eb="68">
      <t>ゲ</t>
    </rPh>
    <rPh sb="69" eb="70">
      <t>ビョウ</t>
    </rPh>
    <phoneticPr fontId="1"/>
  </si>
  <si>
    <t>内/外/整/ﾘﾊ/循内/脳神外/放/神内/麻/心血外/肛外/消外/救/皮/泌</t>
    <rPh sb="0" eb="1">
      <t>ナイ</t>
    </rPh>
    <rPh sb="2" eb="3">
      <t>ゲ</t>
    </rPh>
    <rPh sb="4" eb="5">
      <t>セイ</t>
    </rPh>
    <rPh sb="9" eb="10">
      <t>メグル</t>
    </rPh>
    <rPh sb="10" eb="11">
      <t>ウチ</t>
    </rPh>
    <rPh sb="12" eb="13">
      <t>ノウ</t>
    </rPh>
    <rPh sb="13" eb="14">
      <t>カミ</t>
    </rPh>
    <rPh sb="14" eb="15">
      <t>ソト</t>
    </rPh>
    <rPh sb="16" eb="17">
      <t>ホウ</t>
    </rPh>
    <rPh sb="18" eb="20">
      <t>コウナイ</t>
    </rPh>
    <rPh sb="21" eb="22">
      <t>アサ</t>
    </rPh>
    <rPh sb="23" eb="25">
      <t>シンケツ</t>
    </rPh>
    <rPh sb="25" eb="26">
      <t>ガイ</t>
    </rPh>
    <rPh sb="27" eb="28">
      <t>コウ</t>
    </rPh>
    <rPh sb="28" eb="29">
      <t>ガイ</t>
    </rPh>
    <rPh sb="30" eb="31">
      <t>ケ</t>
    </rPh>
    <rPh sb="31" eb="32">
      <t>ガイ</t>
    </rPh>
    <rPh sb="33" eb="34">
      <t>キュウ</t>
    </rPh>
    <rPh sb="35" eb="36">
      <t>カワ</t>
    </rPh>
    <phoneticPr fontId="1"/>
  </si>
  <si>
    <t>内/外/整/ﾘﾊ/皮/放/泌</t>
    <rPh sb="0" eb="1">
      <t>ナイ</t>
    </rPh>
    <rPh sb="2" eb="3">
      <t>ソト</t>
    </rPh>
    <rPh sb="4" eb="5">
      <t>セイ</t>
    </rPh>
    <rPh sb="9" eb="10">
      <t>カワ</t>
    </rPh>
    <rPh sb="11" eb="12">
      <t>ホウ</t>
    </rPh>
    <rPh sb="13" eb="14">
      <t>ヒ</t>
    </rPh>
    <phoneticPr fontId="1"/>
  </si>
  <si>
    <t>内/外/消内/消外/呼内/大・肛外/麻/皮/ﾘﾊ</t>
    <phoneticPr fontId="1"/>
  </si>
  <si>
    <t>小/消内/消外/内/脳神外/外/整/皮/泌/産婦/耳/眼/放/麻/歯外/ﾘﾊ/臨/呼外/乳外/呼内/循内/糖・内泌内/ペ内/ペ外/リウ</t>
    <rPh sb="2" eb="4">
      <t>ショウナイ</t>
    </rPh>
    <rPh sb="5" eb="6">
      <t>ケ</t>
    </rPh>
    <rPh sb="6" eb="7">
      <t>ガイ</t>
    </rPh>
    <rPh sb="8" eb="9">
      <t>ナイ</t>
    </rPh>
    <rPh sb="11" eb="12">
      <t>カミ</t>
    </rPh>
    <rPh sb="12" eb="13">
      <t>ソト</t>
    </rPh>
    <rPh sb="20" eb="21">
      <t>ヒ</t>
    </rPh>
    <rPh sb="22" eb="24">
      <t>サンプ</t>
    </rPh>
    <rPh sb="25" eb="26">
      <t>ミミ</t>
    </rPh>
    <rPh sb="29" eb="30">
      <t>ホウ</t>
    </rPh>
    <rPh sb="31" eb="32">
      <t>マ</t>
    </rPh>
    <rPh sb="33" eb="34">
      <t>ハ</t>
    </rPh>
    <rPh sb="34" eb="35">
      <t>ソト</t>
    </rPh>
    <rPh sb="39" eb="40">
      <t>ノゾム</t>
    </rPh>
    <rPh sb="41" eb="42">
      <t>コ</t>
    </rPh>
    <rPh sb="42" eb="43">
      <t>ガイ</t>
    </rPh>
    <rPh sb="44" eb="45">
      <t>チチ</t>
    </rPh>
    <rPh sb="45" eb="46">
      <t>ガイ</t>
    </rPh>
    <rPh sb="47" eb="49">
      <t>コナイ</t>
    </rPh>
    <rPh sb="50" eb="52">
      <t>ジュンナイ</t>
    </rPh>
    <rPh sb="53" eb="54">
      <t>トウ</t>
    </rPh>
    <rPh sb="55" eb="56">
      <t>ナイ</t>
    </rPh>
    <rPh sb="56" eb="57">
      <t>ヒツ</t>
    </rPh>
    <rPh sb="57" eb="58">
      <t>ナイ</t>
    </rPh>
    <rPh sb="60" eb="61">
      <t>ナイ</t>
    </rPh>
    <rPh sb="63" eb="64">
      <t>ガイ</t>
    </rPh>
    <phoneticPr fontId="1"/>
  </si>
  <si>
    <t>ﾘﾊ./脳神外/整/内/循内/糖内/皮/美皮/形/美外/精/婦</t>
    <rPh sb="4" eb="5">
      <t>ノウ</t>
    </rPh>
    <rPh sb="5" eb="6">
      <t>カミ</t>
    </rPh>
    <rPh sb="6" eb="7">
      <t>ソト</t>
    </rPh>
    <rPh sb="8" eb="9">
      <t>ヒトシ</t>
    </rPh>
    <rPh sb="10" eb="11">
      <t>ウチ</t>
    </rPh>
    <rPh sb="12" eb="14">
      <t>ジュンナイ</t>
    </rPh>
    <rPh sb="15" eb="16">
      <t>トウ</t>
    </rPh>
    <rPh sb="16" eb="17">
      <t>ナイ</t>
    </rPh>
    <rPh sb="18" eb="19">
      <t>カワ</t>
    </rPh>
    <rPh sb="20" eb="21">
      <t>ビ</t>
    </rPh>
    <rPh sb="21" eb="22">
      <t>カワ</t>
    </rPh>
    <rPh sb="23" eb="24">
      <t>カタチ</t>
    </rPh>
    <rPh sb="25" eb="26">
      <t>ビ</t>
    </rPh>
    <rPh sb="26" eb="27">
      <t>ガイ</t>
    </rPh>
    <rPh sb="28" eb="29">
      <t>セイ</t>
    </rPh>
    <rPh sb="30" eb="31">
      <t>フ</t>
    </rPh>
    <phoneticPr fontId="1"/>
  </si>
  <si>
    <t>内/外/脳神外/循内/放/消内/整/産婦/ﾘﾊ/呼内/救/麻/腎内/糖内/精</t>
    <rPh sb="2" eb="3">
      <t>ソト</t>
    </rPh>
    <rPh sb="4" eb="5">
      <t>ノウ</t>
    </rPh>
    <rPh sb="5" eb="6">
      <t>カミ</t>
    </rPh>
    <rPh sb="6" eb="7">
      <t>ソト</t>
    </rPh>
    <rPh sb="9" eb="10">
      <t>ナイ</t>
    </rPh>
    <rPh sb="11" eb="12">
      <t>ホウ</t>
    </rPh>
    <rPh sb="13" eb="14">
      <t>ケ</t>
    </rPh>
    <rPh sb="14" eb="15">
      <t>ナイ</t>
    </rPh>
    <rPh sb="16" eb="17">
      <t>タダシ</t>
    </rPh>
    <rPh sb="18" eb="20">
      <t>サンプ</t>
    </rPh>
    <rPh sb="24" eb="25">
      <t>コ</t>
    </rPh>
    <rPh sb="25" eb="26">
      <t>ナイ</t>
    </rPh>
    <rPh sb="27" eb="28">
      <t>キュウ</t>
    </rPh>
    <rPh sb="29" eb="30">
      <t>アサ</t>
    </rPh>
    <rPh sb="31" eb="32">
      <t>ジン</t>
    </rPh>
    <rPh sb="32" eb="33">
      <t>ナイ</t>
    </rPh>
    <rPh sb="34" eb="35">
      <t>トウ</t>
    </rPh>
    <rPh sb="35" eb="36">
      <t>ナイ</t>
    </rPh>
    <rPh sb="37" eb="38">
      <t>セイ</t>
    </rPh>
    <phoneticPr fontId="1"/>
  </si>
  <si>
    <t>内/外/脳神外/整/ﾘﾊ</t>
    <rPh sb="5" eb="6">
      <t>カミ</t>
    </rPh>
    <rPh sb="6" eb="7">
      <t>ソト</t>
    </rPh>
    <rPh sb="8" eb="9">
      <t>セイ</t>
    </rPh>
    <phoneticPr fontId="1"/>
  </si>
  <si>
    <t>北播磨総合医療
センター企業団
企業長　仲田　一彦</t>
    <rPh sb="0" eb="1">
      <t>キタ</t>
    </rPh>
    <rPh sb="1" eb="3">
      <t>ハリマ</t>
    </rPh>
    <rPh sb="3" eb="5">
      <t>ソウゴウ</t>
    </rPh>
    <rPh sb="5" eb="7">
      <t>イリョウ</t>
    </rPh>
    <rPh sb="12" eb="14">
      <t>キギョウ</t>
    </rPh>
    <rPh sb="14" eb="15">
      <t>ダン</t>
    </rPh>
    <rPh sb="16" eb="18">
      <t>キギョウ</t>
    </rPh>
    <rPh sb="18" eb="19">
      <t>チョウ</t>
    </rPh>
    <rPh sb="20" eb="22">
      <t>ナカタ</t>
    </rPh>
    <rPh sb="23" eb="25">
      <t>カズヒコ</t>
    </rPh>
    <phoneticPr fontId="1"/>
  </si>
  <si>
    <t>心療内/精</t>
    <rPh sb="2" eb="3">
      <t>ナイ</t>
    </rPh>
    <phoneticPr fontId="1"/>
  </si>
  <si>
    <t>小/内/外/整/ﾘﾊ/脳神外/循内/呼内/皮/泌/心血外/産婦/耳/眼/放/麻/神内/歯外/矯歯/形/呼外/消内/アレ/血内/消外/乳外/肛外</t>
    <rPh sb="12" eb="13">
      <t>カミ</t>
    </rPh>
    <rPh sb="13" eb="14">
      <t>ソト</t>
    </rPh>
    <rPh sb="16" eb="17">
      <t>ナイ</t>
    </rPh>
    <rPh sb="26" eb="27">
      <t>チ</t>
    </rPh>
    <rPh sb="54" eb="56">
      <t>ショウナイ</t>
    </rPh>
    <rPh sb="60" eb="61">
      <t>ケツ</t>
    </rPh>
    <rPh sb="61" eb="62">
      <t>ウチ</t>
    </rPh>
    <rPh sb="63" eb="64">
      <t>ケ</t>
    </rPh>
    <rPh sb="64" eb="65">
      <t>ソト</t>
    </rPh>
    <rPh sb="66" eb="67">
      <t>チチ</t>
    </rPh>
    <rPh sb="67" eb="68">
      <t>ソト</t>
    </rPh>
    <rPh sb="69" eb="70">
      <t>コウ</t>
    </rPh>
    <rPh sb="70" eb="71">
      <t>ガイ</t>
    </rPh>
    <phoneticPr fontId="1"/>
  </si>
  <si>
    <t>小/内/外/整/婦/耳/泌/精</t>
    <rPh sb="14" eb="15">
      <t>セイ</t>
    </rPh>
    <phoneticPr fontId="1"/>
  </si>
  <si>
    <t>内/消内（内鏡）/循内/糖内/外/整/脳神外/皮/消外/乳外/大・肛外/放/ﾘﾊ/歯外</t>
    <rPh sb="0" eb="1">
      <t>ナイ</t>
    </rPh>
    <rPh sb="5" eb="6">
      <t>ウチ</t>
    </rPh>
    <rPh sb="6" eb="7">
      <t>カガミ</t>
    </rPh>
    <rPh sb="20" eb="21">
      <t>カミ</t>
    </rPh>
    <rPh sb="21" eb="22">
      <t>ソト</t>
    </rPh>
    <rPh sb="25" eb="26">
      <t>ケ</t>
    </rPh>
    <rPh sb="26" eb="27">
      <t>ガイ</t>
    </rPh>
    <rPh sb="28" eb="29">
      <t>チチ</t>
    </rPh>
    <rPh sb="29" eb="30">
      <t>ガイ</t>
    </rPh>
    <phoneticPr fontId="1"/>
  </si>
  <si>
    <t>079-285-3395</t>
    <phoneticPr fontId="1"/>
  </si>
  <si>
    <t>兵庫県立はりま姫路総合医療センター</t>
    <rPh sb="0" eb="2">
      <t>ヒョウゴ</t>
    </rPh>
    <rPh sb="2" eb="4">
      <t>ケンリツ</t>
    </rPh>
    <rPh sb="7" eb="9">
      <t>ヒメジ</t>
    </rPh>
    <rPh sb="9" eb="11">
      <t>ソウゴウ</t>
    </rPh>
    <rPh sb="11" eb="13">
      <t>イリョウ</t>
    </rPh>
    <phoneticPr fontId="1"/>
  </si>
  <si>
    <t>670-8560</t>
    <phoneticPr fontId="1"/>
  </si>
  <si>
    <t>姫路市神屋町3丁目264番地</t>
    <rPh sb="0" eb="3">
      <t>ヒメジシ</t>
    </rPh>
    <rPh sb="3" eb="4">
      <t>カミ</t>
    </rPh>
    <rPh sb="7" eb="9">
      <t>チョウメ</t>
    </rPh>
    <rPh sb="12" eb="14">
      <t>バンチ</t>
    </rPh>
    <phoneticPr fontId="1"/>
  </si>
  <si>
    <t>079-289-5080</t>
    <phoneticPr fontId="1"/>
  </si>
  <si>
    <t>079-289-2080</t>
    <phoneticPr fontId="1"/>
  </si>
  <si>
    <t>木下　芳一</t>
  </si>
  <si>
    <t>内/呼内/消内/循内/腎内/脳神内/血液内/糖・内泌内/緩内/感内/腫内/外/呼外/消外/心血外/脳神外/乳外/小外/整/形/精/ﾘｳ/小/皮/泌/産婦/眼/耳・頭脛外/ﾘﾊ/放診/放治/麻/病/救/歯外</t>
    <rPh sb="0" eb="1">
      <t>ナイ</t>
    </rPh>
    <phoneticPr fontId="1"/>
  </si>
  <si>
    <t>美摩　ひろ</t>
    <rPh sb="0" eb="1">
      <t>ミ</t>
    </rPh>
    <rPh sb="1" eb="2">
      <t>マ</t>
    </rPh>
    <phoneticPr fontId="1"/>
  </si>
  <si>
    <t>柴沼　均</t>
    <rPh sb="0" eb="1">
      <t>シバ</t>
    </rPh>
    <rPh sb="1" eb="2">
      <t>ヌマ</t>
    </rPh>
    <rPh sb="3" eb="4">
      <t>ヒトシ</t>
    </rPh>
    <phoneticPr fontId="1"/>
  </si>
  <si>
    <t xml:space="preserve">土井リハビリテーション病院         </t>
    <phoneticPr fontId="1"/>
  </si>
  <si>
    <t>内/精/心療内</t>
    <rPh sb="4" eb="5">
      <t>ココロ</t>
    </rPh>
    <rPh sb="6" eb="7">
      <t>ナイ</t>
    </rPh>
    <phoneticPr fontId="1"/>
  </si>
  <si>
    <t>髙尾　智也</t>
    <rPh sb="0" eb="2">
      <t>タカオ</t>
    </rPh>
    <rPh sb="3" eb="5">
      <t>トモヤ</t>
    </rPh>
    <phoneticPr fontId="1"/>
  </si>
  <si>
    <t>森川　洋二</t>
    <rPh sb="0" eb="2">
      <t>モリカワ</t>
    </rPh>
    <rPh sb="3" eb="5">
      <t>ヨウジ</t>
    </rPh>
    <phoneticPr fontId="2"/>
  </si>
  <si>
    <t>川西市火打1丁目4番1号</t>
    <rPh sb="0" eb="3">
      <t>カワニシシ</t>
    </rPh>
    <rPh sb="3" eb="5">
      <t>ヒウ</t>
    </rPh>
    <rPh sb="6" eb="8">
      <t>チョウメ</t>
    </rPh>
    <rPh sb="9" eb="10">
      <t>バン</t>
    </rPh>
    <rPh sb="11" eb="12">
      <t>ゴウ</t>
    </rPh>
    <phoneticPr fontId="1"/>
  </si>
  <si>
    <t>川西市</t>
    <rPh sb="0" eb="3">
      <t>カワニシシ</t>
    </rPh>
    <phoneticPr fontId="1"/>
  </si>
  <si>
    <t>宗教法人
ｾﾌﾞﾝｽﾃﾞ-
ｱﾄﾞﾍﾞﾝﾁｽﾄ教団</t>
    <phoneticPr fontId="1"/>
  </si>
  <si>
    <t>牧本　伸一郎</t>
    <rPh sb="0" eb="2">
      <t>マキモト</t>
    </rPh>
    <rPh sb="3" eb="6">
      <t>シンイチロウ</t>
    </rPh>
    <phoneticPr fontId="1"/>
  </si>
  <si>
    <t>医療法人
徳洲会</t>
    <phoneticPr fontId="1"/>
  </si>
  <si>
    <t>医療法人社団
和敬会</t>
    <rPh sb="0" eb="2">
      <t>イリョウ</t>
    </rPh>
    <rPh sb="2" eb="6">
      <t>ホウジンシャダン</t>
    </rPh>
    <rPh sb="7" eb="8">
      <t>ワ</t>
    </rPh>
    <rPh sb="8" eb="9">
      <t>ケイ</t>
    </rPh>
    <rPh sb="9" eb="10">
      <t>カイ</t>
    </rPh>
    <phoneticPr fontId="1"/>
  </si>
  <si>
    <t>0570-01-8199</t>
    <phoneticPr fontId="1"/>
  </si>
  <si>
    <t>072-789-8196</t>
    <phoneticPr fontId="1"/>
  </si>
  <si>
    <t>小/内/外/消内/循内/整/ﾘﾊ/産婦（生医）/放/麻/形/乳外/消外/緩内</t>
    <rPh sb="6" eb="7">
      <t>ショウ</t>
    </rPh>
    <rPh sb="7" eb="8">
      <t>ナイ</t>
    </rPh>
    <rPh sb="10" eb="11">
      <t>ナイ</t>
    </rPh>
    <rPh sb="20" eb="21">
      <t>セイ</t>
    </rPh>
    <rPh sb="21" eb="22">
      <t>イ</t>
    </rPh>
    <rPh sb="28" eb="29">
      <t>ケイ</t>
    </rPh>
    <rPh sb="30" eb="31">
      <t>ニュウ</t>
    </rPh>
    <rPh sb="31" eb="32">
      <t>ガイ</t>
    </rPh>
    <rPh sb="33" eb="34">
      <t>キエル</t>
    </rPh>
    <rPh sb="34" eb="35">
      <t>ガイ</t>
    </rPh>
    <rPh sb="36" eb="37">
      <t>カン</t>
    </rPh>
    <rPh sb="37" eb="38">
      <t>ナイ</t>
    </rPh>
    <phoneticPr fontId="1"/>
  </si>
  <si>
    <t>有田　憲生</t>
    <rPh sb="0" eb="2">
      <t>アリタ</t>
    </rPh>
    <rPh sb="3" eb="5">
      <t>ノリオ</t>
    </rPh>
    <phoneticPr fontId="1"/>
  </si>
  <si>
    <t>横山　和正</t>
    <rPh sb="0" eb="2">
      <t>ヨコヤマ</t>
    </rPh>
    <rPh sb="3" eb="5">
      <t>カズマサ</t>
    </rPh>
    <phoneticPr fontId="1"/>
  </si>
  <si>
    <t>079-230-0008</t>
    <phoneticPr fontId="1"/>
  </si>
  <si>
    <t>079-230-0355</t>
    <phoneticPr fontId="1"/>
  </si>
  <si>
    <t>姫路市広畑区夢前町3丁目１番１</t>
    <rPh sb="0" eb="3">
      <t>ヒメジシ</t>
    </rPh>
    <rPh sb="3" eb="6">
      <t>ヒロハタク</t>
    </rPh>
    <rPh sb="6" eb="9">
      <t>ユメサキチョウ</t>
    </rPh>
    <rPh sb="13" eb="14">
      <t>バン</t>
    </rPh>
    <phoneticPr fontId="1"/>
  </si>
  <si>
    <t>社会医療法人三栄会
三栄会広畑病院</t>
    <rPh sb="0" eb="2">
      <t>シャカイ</t>
    </rPh>
    <rPh sb="2" eb="4">
      <t>イリョウ</t>
    </rPh>
    <rPh sb="4" eb="6">
      <t>ホウジン</t>
    </rPh>
    <rPh sb="6" eb="8">
      <t>サンエイ</t>
    </rPh>
    <rPh sb="8" eb="9">
      <t>カイ</t>
    </rPh>
    <rPh sb="10" eb="12">
      <t>サンエイ</t>
    </rPh>
    <rPh sb="12" eb="13">
      <t>カイ</t>
    </rPh>
    <rPh sb="13" eb="15">
      <t>ヒロハタ</t>
    </rPh>
    <rPh sb="15" eb="17">
      <t>ビョウイン</t>
    </rPh>
    <phoneticPr fontId="1"/>
  </si>
  <si>
    <t>671-1122</t>
    <phoneticPr fontId="1"/>
  </si>
  <si>
    <t>馬殿　徹也</t>
    <rPh sb="0" eb="1">
      <t>バ</t>
    </rPh>
    <rPh sb="1" eb="2">
      <t>デン</t>
    </rPh>
    <rPh sb="3" eb="5">
      <t>テツヤ</t>
    </rPh>
    <phoneticPr fontId="1" alignment="distributed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</si>
  <si>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1"/>
  </si>
  <si>
    <t>糖・内泌内</t>
    <rPh sb="0" eb="1">
      <t>トウ</t>
    </rPh>
    <rPh sb="2" eb="3">
      <t>ナイ</t>
    </rPh>
    <rPh sb="3" eb="4">
      <t>ヒツ</t>
    </rPh>
    <rPh sb="4" eb="5">
      <t>ナイ</t>
    </rPh>
    <phoneticPr fontId="1"/>
  </si>
  <si>
    <t>藤田　逸郎</t>
    <rPh sb="0" eb="2">
      <t>フジタ</t>
    </rPh>
    <rPh sb="3" eb="5">
      <t>イツロウ</t>
    </rPh>
    <phoneticPr fontId="1"/>
  </si>
  <si>
    <t>兵 庫 県 保 健 医 療 部 医 務 課</t>
    <rPh sb="0" eb="5">
      <t>ヒョウゴケン</t>
    </rPh>
    <rPh sb="6" eb="7">
      <t>タモツ</t>
    </rPh>
    <rPh sb="8" eb="9">
      <t>ケン</t>
    </rPh>
    <rPh sb="10" eb="11">
      <t>イ</t>
    </rPh>
    <rPh sb="12" eb="13">
      <t>リョウ</t>
    </rPh>
    <rPh sb="14" eb="15">
      <t>ブ</t>
    </rPh>
    <rPh sb="16" eb="17">
      <t>イ</t>
    </rPh>
    <rPh sb="18" eb="19">
      <t>ツトム</t>
    </rPh>
    <rPh sb="20" eb="21">
      <t>カ</t>
    </rPh>
    <phoneticPr fontId="1"/>
  </si>
  <si>
    <t>078-277-0289</t>
    <phoneticPr fontId="1"/>
  </si>
  <si>
    <t>医療法人　一輝会
荻原記念病院</t>
    <rPh sb="11" eb="13">
      <t>キネン</t>
    </rPh>
    <phoneticPr fontId="1"/>
  </si>
  <si>
    <t>653-0037</t>
    <phoneticPr fontId="1"/>
  </si>
  <si>
    <t>神戸市長田区大橋町７丁目１番１号</t>
    <rPh sb="0" eb="3">
      <t>ｺｳﾍﾞｼ</t>
    </rPh>
    <rPh sb="3" eb="6">
      <t>ﾅｶﾞﾀｸ</t>
    </rPh>
    <rPh sb="6" eb="8">
      <t>ｵｵﾊｼ</t>
    </rPh>
    <rPh sb="8" eb="9">
      <t>ﾁｮｳ</t>
    </rPh>
    <rPh sb="10" eb="12">
      <t>ﾁｮｳﾒ</t>
    </rPh>
    <rPh sb="15" eb="16">
      <t>ｺﾞｳ</t>
    </rPh>
    <phoneticPr fontId="1" type="halfwidthKatakana"/>
  </si>
  <si>
    <t>078-621-1213</t>
    <phoneticPr fontId="1"/>
  </si>
  <si>
    <t>078-798-7125</t>
    <phoneticPr fontId="1"/>
  </si>
  <si>
    <t>荻原　徹</t>
    <rPh sb="0" eb="2">
      <t>オギワラ</t>
    </rPh>
    <rPh sb="3" eb="4">
      <t>トオル</t>
    </rPh>
    <phoneticPr fontId="1"/>
  </si>
  <si>
    <t>味木　徹夫</t>
    <rPh sb="0" eb="2">
      <t>アジキ</t>
    </rPh>
    <rPh sb="3" eb="5">
      <t>テツオオット</t>
    </rPh>
    <phoneticPr fontId="1"/>
  </si>
  <si>
    <t>住本　洋之</t>
    <rPh sb="0" eb="2">
      <t>スミモト</t>
    </rPh>
    <rPh sb="3" eb="4">
      <t>ヨウ</t>
    </rPh>
    <rPh sb="4" eb="5">
      <t>コレ</t>
    </rPh>
    <phoneticPr fontId="1"/>
  </si>
  <si>
    <t>大串　幹</t>
    <rPh sb="0" eb="2">
      <t>オオグシ</t>
    </rPh>
    <rPh sb="3" eb="4">
      <t>ミキ</t>
    </rPh>
    <phoneticPr fontId="1"/>
  </si>
  <si>
    <t>野口　哲也</t>
    <rPh sb="0" eb="2">
      <t>ノグチ</t>
    </rPh>
    <rPh sb="3" eb="5">
      <t>テツヤ</t>
    </rPh>
    <phoneticPr fontId="1"/>
  </si>
  <si>
    <t>神戸市東灘区住吉山手７丁目１番１号</t>
    <rPh sb="0" eb="3">
      <t>コウベシ</t>
    </rPh>
    <rPh sb="3" eb="4">
      <t>ヒガシ</t>
    </rPh>
    <rPh sb="4" eb="6">
      <t>ナダク</t>
    </rPh>
    <rPh sb="6" eb="8">
      <t>スミヨシ</t>
    </rPh>
    <rPh sb="8" eb="10">
      <t>ヤマテ</t>
    </rPh>
    <rPh sb="11" eb="13">
      <t>チョウメ</t>
    </rPh>
    <rPh sb="14" eb="15">
      <t>バン</t>
    </rPh>
    <rPh sb="16" eb="17">
      <t>ゴウ</t>
    </rPh>
    <phoneticPr fontId="1"/>
  </si>
  <si>
    <t>片山　哲夫</t>
    <rPh sb="0" eb="2">
      <t>カタヤマ</t>
    </rPh>
    <rPh sb="3" eb="5">
      <t>テツオ</t>
    </rPh>
    <phoneticPr fontId="1"/>
  </si>
  <si>
    <t>安保　博文</t>
    <rPh sb="0" eb="2">
      <t>アボ</t>
    </rPh>
    <rPh sb="3" eb="5">
      <t>ヒロフミ</t>
    </rPh>
    <phoneticPr fontId="1"/>
  </si>
  <si>
    <t>西村　元延</t>
    <rPh sb="0" eb="2">
      <t>ニシムラ</t>
    </rPh>
    <rPh sb="3" eb="5">
      <t>モトノブ</t>
    </rPh>
    <phoneticPr fontId="1"/>
  </si>
  <si>
    <t>中村　一郎</t>
    <rPh sb="0" eb="2">
      <t>ナカムラ</t>
    </rPh>
    <rPh sb="3" eb="5">
      <t>イチロウ</t>
    </rPh>
    <phoneticPr fontId="1"/>
  </si>
  <si>
    <t>小/内/外/整/ﾘﾊ/皮/泌/産婦/眼/耳/放/麻/呼内/消内/腎内/神内/透内/消外/乳外/内鏡外/病/救/小外/緩内/形/消・肝内/アレ/大・肛外/循内</t>
    <rPh sb="0" eb="1">
      <t>ショウ</t>
    </rPh>
    <rPh sb="2" eb="3">
      <t>ナイ</t>
    </rPh>
    <rPh sb="4" eb="5">
      <t>ソト</t>
    </rPh>
    <rPh sb="6" eb="7">
      <t>セイ</t>
    </rPh>
    <rPh sb="11" eb="12">
      <t>カワ</t>
    </rPh>
    <rPh sb="13" eb="14">
      <t>ヒ</t>
    </rPh>
    <rPh sb="15" eb="17">
      <t>サンプ</t>
    </rPh>
    <rPh sb="18" eb="19">
      <t>メ</t>
    </rPh>
    <rPh sb="20" eb="21">
      <t>ミミ</t>
    </rPh>
    <rPh sb="22" eb="23">
      <t>ホウ</t>
    </rPh>
    <rPh sb="24" eb="25">
      <t>マ</t>
    </rPh>
    <rPh sb="26" eb="27">
      <t>コ</t>
    </rPh>
    <rPh sb="27" eb="28">
      <t>ナイ</t>
    </rPh>
    <rPh sb="29" eb="30">
      <t>ケ</t>
    </rPh>
    <rPh sb="30" eb="31">
      <t>ナイ</t>
    </rPh>
    <rPh sb="32" eb="33">
      <t>ジン</t>
    </rPh>
    <rPh sb="33" eb="34">
      <t>ナイ</t>
    </rPh>
    <rPh sb="35" eb="36">
      <t>シン</t>
    </rPh>
    <rPh sb="36" eb="37">
      <t>ナイ</t>
    </rPh>
    <rPh sb="38" eb="39">
      <t>トオル</t>
    </rPh>
    <rPh sb="39" eb="40">
      <t>ナイ</t>
    </rPh>
    <rPh sb="41" eb="42">
      <t>ケ</t>
    </rPh>
    <rPh sb="42" eb="43">
      <t>ガイ</t>
    </rPh>
    <rPh sb="44" eb="45">
      <t>チチ</t>
    </rPh>
    <rPh sb="45" eb="46">
      <t>ガイ</t>
    </rPh>
    <rPh sb="47" eb="48">
      <t>ナイ</t>
    </rPh>
    <rPh sb="48" eb="49">
      <t>カガミ</t>
    </rPh>
    <rPh sb="49" eb="50">
      <t>ゲ</t>
    </rPh>
    <rPh sb="51" eb="52">
      <t>ヤマイ</t>
    </rPh>
    <rPh sb="53" eb="54">
      <t>キュウ</t>
    </rPh>
    <rPh sb="55" eb="56">
      <t>ショウ</t>
    </rPh>
    <rPh sb="56" eb="57">
      <t>ガイ</t>
    </rPh>
    <rPh sb="58" eb="59">
      <t>ユル</t>
    </rPh>
    <rPh sb="59" eb="60">
      <t>ナイ</t>
    </rPh>
    <rPh sb="61" eb="62">
      <t>カタチ</t>
    </rPh>
    <rPh sb="63" eb="64">
      <t>ケ</t>
    </rPh>
    <rPh sb="65" eb="67">
      <t>カンナイ</t>
    </rPh>
    <rPh sb="71" eb="72">
      <t>ダイ</t>
    </rPh>
    <rPh sb="73" eb="74">
      <t>コウ</t>
    </rPh>
    <rPh sb="74" eb="75">
      <t>ガイ</t>
    </rPh>
    <rPh sb="76" eb="78">
      <t>ジュンナイ</t>
    </rPh>
    <phoneticPr fontId="1"/>
  </si>
  <si>
    <t>城　大介</t>
    <rPh sb="0" eb="1">
      <t>シロ</t>
    </rPh>
    <rPh sb="2" eb="4">
      <t>ダイスケ</t>
    </rPh>
    <phoneticPr fontId="1"/>
  </si>
  <si>
    <t>稲本　真也</t>
    <rPh sb="0" eb="2">
      <t>イナモト</t>
    </rPh>
    <rPh sb="3" eb="5">
      <t>シンヤ</t>
    </rPh>
    <phoneticPr fontId="1"/>
  </si>
  <si>
    <t>譜久山　剛</t>
    <rPh sb="0" eb="1">
      <t>フ</t>
    </rPh>
    <rPh sb="1" eb="2">
      <t>ヒサシ</t>
    </rPh>
    <rPh sb="2" eb="3">
      <t>ヤマ</t>
    </rPh>
    <rPh sb="4" eb="5">
      <t>ツヨシ</t>
    </rPh>
    <phoneticPr fontId="1"/>
  </si>
  <si>
    <t>熊野　肇</t>
    <rPh sb="0" eb="2">
      <t>クマノ</t>
    </rPh>
    <rPh sb="3" eb="4">
      <t>ハジメ</t>
    </rPh>
    <phoneticPr fontId="1"/>
  </si>
  <si>
    <t>土屋　健</t>
    <rPh sb="0" eb="2">
      <t>ツチヤ</t>
    </rPh>
    <rPh sb="3" eb="4">
      <t>タケシ</t>
    </rPh>
    <phoneticPr fontId="1"/>
  </si>
  <si>
    <t>伊藤　昭裕</t>
    <rPh sb="0" eb="2">
      <t>イトウ</t>
    </rPh>
    <rPh sb="3" eb="5">
      <t>アキヒロ</t>
    </rPh>
    <phoneticPr fontId="1"/>
  </si>
  <si>
    <t>小/内/消内/産婦/外/整/耳/眼/放/麻/循内/糖・内泌内/緩内/皮/ﾘﾊ/形/呼内/消外/乳外/肛外/ペ内/脳神内/ﾘｳ/呼外/血液内/腫瘍内/</t>
    <rPh sb="4" eb="5">
      <t>ショウ</t>
    </rPh>
    <rPh sb="5" eb="6">
      <t>ナイ</t>
    </rPh>
    <rPh sb="7" eb="9">
      <t>サンプ</t>
    </rPh>
    <rPh sb="22" eb="23">
      <t>メグル</t>
    </rPh>
    <rPh sb="23" eb="24">
      <t>ナイ</t>
    </rPh>
    <rPh sb="25" eb="26">
      <t>トウ</t>
    </rPh>
    <rPh sb="27" eb="28">
      <t>ナイ</t>
    </rPh>
    <rPh sb="28" eb="29">
      <t>ヒツ</t>
    </rPh>
    <rPh sb="29" eb="30">
      <t>ナイ</t>
    </rPh>
    <rPh sb="31" eb="32">
      <t>ユル</t>
    </rPh>
    <rPh sb="32" eb="33">
      <t>ナイ</t>
    </rPh>
    <rPh sb="34" eb="35">
      <t>ヒ</t>
    </rPh>
    <rPh sb="39" eb="40">
      <t>ケイ</t>
    </rPh>
    <rPh sb="41" eb="43">
      <t>コナイ</t>
    </rPh>
    <rPh sb="44" eb="45">
      <t>キエル</t>
    </rPh>
    <rPh sb="45" eb="46">
      <t>ガイ</t>
    </rPh>
    <rPh sb="47" eb="48">
      <t>チチ</t>
    </rPh>
    <rPh sb="48" eb="49">
      <t>ガイ</t>
    </rPh>
    <rPh sb="50" eb="51">
      <t>コウ</t>
    </rPh>
    <rPh sb="51" eb="52">
      <t>ガイ</t>
    </rPh>
    <rPh sb="54" eb="55">
      <t>ナイ</t>
    </rPh>
    <rPh sb="56" eb="57">
      <t>ノウ</t>
    </rPh>
    <rPh sb="57" eb="58">
      <t>カミ</t>
    </rPh>
    <rPh sb="63" eb="64">
      <t>コ</t>
    </rPh>
    <rPh sb="64" eb="65">
      <t>ガイ</t>
    </rPh>
    <rPh sb="68" eb="69">
      <t>ナイ</t>
    </rPh>
    <rPh sb="70" eb="72">
      <t>シュヨウ</t>
    </rPh>
    <phoneticPr fontId="24"/>
  </si>
  <si>
    <t>藤原　英利</t>
    <rPh sb="0" eb="2">
      <t>フジワラ</t>
    </rPh>
    <rPh sb="3" eb="5">
      <t>ヒデトシ</t>
    </rPh>
    <phoneticPr fontId="1"/>
  </si>
  <si>
    <t>666-0017</t>
  </si>
  <si>
    <t>666-0117</t>
  </si>
  <si>
    <t>川西市東畦野5丁目18番1号</t>
    <rPh sb="0" eb="2">
      <t>カワニシ</t>
    </rPh>
    <rPh sb="2" eb="3">
      <t>シ</t>
    </rPh>
    <rPh sb="3" eb="4">
      <t>ヒガシ</t>
    </rPh>
    <rPh sb="4" eb="6">
      <t>ウネノ</t>
    </rPh>
    <rPh sb="7" eb="9">
      <t>チョウメ</t>
    </rPh>
    <rPh sb="11" eb="12">
      <t>バン</t>
    </rPh>
    <rPh sb="13" eb="14">
      <t>ゴウ</t>
    </rPh>
    <phoneticPr fontId="1"/>
  </si>
  <si>
    <t>072-795-0070</t>
  </si>
  <si>
    <t>072-795-6311</t>
  </si>
  <si>
    <t>内/ﾘﾊ/小</t>
    <rPh sb="0" eb="1">
      <t>ナイ</t>
    </rPh>
    <rPh sb="5" eb="6">
      <t>ショウ</t>
    </rPh>
    <phoneticPr fontId="1"/>
  </si>
  <si>
    <t>内/外/婦/整/ﾘﾊ/眼/放/脳神外/精/皮/泌/麻/歯</t>
    <rPh sb="16" eb="17">
      <t>カミ</t>
    </rPh>
    <rPh sb="17" eb="18">
      <t>ソト</t>
    </rPh>
    <rPh sb="23" eb="24">
      <t>ヒツ</t>
    </rPh>
    <rPh sb="25" eb="26">
      <t>アサ</t>
    </rPh>
    <rPh sb="27" eb="28">
      <t>ハ</t>
    </rPh>
    <phoneticPr fontId="1"/>
  </si>
  <si>
    <t>本池　俊行</t>
    <rPh sb="0" eb="1">
      <t>ホン</t>
    </rPh>
    <rPh sb="1" eb="2">
      <t>イケ</t>
    </rPh>
    <rPh sb="3" eb="5">
      <t>トシユキ</t>
    </rPh>
    <phoneticPr fontId="1"/>
  </si>
  <si>
    <t>西村　正樹</t>
    <rPh sb="0" eb="2">
      <t>ニシムラ</t>
    </rPh>
    <rPh sb="3" eb="5">
      <t>マサキ</t>
    </rPh>
    <phoneticPr fontId="1"/>
  </si>
  <si>
    <t>藤岡　宏幸</t>
    <rPh sb="0" eb="2">
      <t>フジオカ</t>
    </rPh>
    <rPh sb="3" eb="4">
      <t>ヒロ</t>
    </rPh>
    <rPh sb="4" eb="5">
      <t>サイワ</t>
    </rPh>
    <phoneticPr fontId="5"/>
  </si>
  <si>
    <t>渡辺　義博</t>
  </si>
  <si>
    <r>
      <t>小/内/呼内/消内/循内/ﾘﾊ/</t>
    </r>
    <r>
      <rPr>
        <sz val="8"/>
        <rFont val="ＭＳ Ｐゴシック"/>
        <family val="3"/>
        <charset val="128"/>
      </rPr>
      <t>放/整</t>
    </r>
    <rPh sb="5" eb="6">
      <t>ナイ</t>
    </rPh>
    <rPh sb="8" eb="9">
      <t>ナイ</t>
    </rPh>
    <rPh sb="11" eb="12">
      <t>ナイ</t>
    </rPh>
    <rPh sb="18" eb="19">
      <t>セイ</t>
    </rPh>
    <phoneticPr fontId="1"/>
  </si>
  <si>
    <t>大西　宏之</t>
    <rPh sb="0" eb="2">
      <t>オオニシ</t>
    </rPh>
    <rPh sb="3" eb="5">
      <t>ヒロユキ</t>
    </rPh>
    <phoneticPr fontId="1"/>
  </si>
  <si>
    <t>中島　亮太郎</t>
    <rPh sb="0" eb="2">
      <t>ナカジマ</t>
    </rPh>
    <rPh sb="3" eb="6">
      <t>リョウタロウ</t>
    </rPh>
    <phoneticPr fontId="1"/>
  </si>
  <si>
    <t>内/外/整/脳神外/ﾘﾊ/泌/放/神内/産婦/皮/眼/循内</t>
    <rPh sb="0" eb="1">
      <t>ナイ</t>
    </rPh>
    <rPh sb="2" eb="3">
      <t>ゲ</t>
    </rPh>
    <rPh sb="4" eb="5">
      <t>セイ</t>
    </rPh>
    <rPh sb="6" eb="7">
      <t>ノウ</t>
    </rPh>
    <rPh sb="7" eb="8">
      <t>カミ</t>
    </rPh>
    <rPh sb="8" eb="9">
      <t>ソト</t>
    </rPh>
    <rPh sb="13" eb="14">
      <t>ヒ</t>
    </rPh>
    <rPh sb="15" eb="16">
      <t>ホウ</t>
    </rPh>
    <rPh sb="17" eb="19">
      <t>シンナイ</t>
    </rPh>
    <rPh sb="20" eb="22">
      <t>サンプ</t>
    </rPh>
    <rPh sb="23" eb="24">
      <t>カワ</t>
    </rPh>
    <rPh sb="25" eb="26">
      <t>メ</t>
    </rPh>
    <rPh sb="27" eb="29">
      <t>ジュンナイ</t>
    </rPh>
    <phoneticPr fontId="1"/>
  </si>
  <si>
    <t>松山　浩子</t>
    <rPh sb="0" eb="2">
      <t>マツヤマ</t>
    </rPh>
    <rPh sb="3" eb="5">
      <t>ヒロコ</t>
    </rPh>
    <phoneticPr fontId="1"/>
  </si>
  <si>
    <t>大・肛外</t>
    <phoneticPr fontId="1"/>
  </si>
  <si>
    <t>（078）335－7511（代）</t>
    <rPh sb="14" eb="15">
      <t>ダイ</t>
    </rPh>
    <phoneticPr fontId="1"/>
  </si>
  <si>
    <t>日本赤十字社
社長　清家　篤</t>
    <rPh sb="7" eb="9">
      <t>シャチョウ</t>
    </rPh>
    <rPh sb="10" eb="12">
      <t>セイケ</t>
    </rPh>
    <rPh sb="13" eb="14">
      <t>アツシ</t>
    </rPh>
    <phoneticPr fontId="1"/>
  </si>
  <si>
    <t>内/消内/循内/外/整/脳神外/ﾘﾊ/放/歯/小歯/泌/糖内/歯外</t>
    <rPh sb="2" eb="3">
      <t>ショウ</t>
    </rPh>
    <rPh sb="3" eb="4">
      <t>ナイ</t>
    </rPh>
    <rPh sb="5" eb="6">
      <t>ジュン</t>
    </rPh>
    <rPh sb="6" eb="7">
      <t>ナイ</t>
    </rPh>
    <rPh sb="8" eb="9">
      <t>ゲ</t>
    </rPh>
    <rPh sb="10" eb="11">
      <t>セイ</t>
    </rPh>
    <rPh sb="12" eb="13">
      <t>ノウ</t>
    </rPh>
    <rPh sb="13" eb="14">
      <t>カミ</t>
    </rPh>
    <rPh sb="14" eb="15">
      <t>ソト</t>
    </rPh>
    <rPh sb="19" eb="20">
      <t>ホウ</t>
    </rPh>
    <rPh sb="21" eb="22">
      <t>ハ</t>
    </rPh>
    <rPh sb="23" eb="24">
      <t>ショウ</t>
    </rPh>
    <rPh sb="24" eb="25">
      <t>ハ</t>
    </rPh>
    <rPh sb="26" eb="27">
      <t>ヒツ</t>
    </rPh>
    <rPh sb="28" eb="29">
      <t>トウ</t>
    </rPh>
    <rPh sb="29" eb="30">
      <t>ナイ</t>
    </rPh>
    <rPh sb="31" eb="32">
      <t>ハ</t>
    </rPh>
    <rPh sb="32" eb="33">
      <t>ソト</t>
    </rPh>
    <phoneticPr fontId="1"/>
  </si>
  <si>
    <t>内/外/整/ﾘﾊ/脳神外/歯/歯外/小歯/消内/消外/皮/ｱﾚ</t>
    <rPh sb="10" eb="11">
      <t>カミ</t>
    </rPh>
    <rPh sb="11" eb="12">
      <t>ソト</t>
    </rPh>
    <rPh sb="21" eb="23">
      <t>ショウナイ</t>
    </rPh>
    <rPh sb="24" eb="26">
      <t>ショウゲ</t>
    </rPh>
    <rPh sb="27" eb="28">
      <t>カワ</t>
    </rPh>
    <phoneticPr fontId="1"/>
  </si>
  <si>
    <t>内/循内/整/ﾘﾊ/呼内/消内/心療内</t>
    <rPh sb="2" eb="3">
      <t>ジュン</t>
    </rPh>
    <rPh sb="3" eb="4">
      <t>ナイ</t>
    </rPh>
    <rPh sb="11" eb="12">
      <t>ナイ</t>
    </rPh>
    <rPh sb="13" eb="14">
      <t>ケ</t>
    </rPh>
    <rPh sb="14" eb="15">
      <t>ナイ</t>
    </rPh>
    <rPh sb="16" eb="17">
      <t>ココロ</t>
    </rPh>
    <rPh sb="18" eb="19">
      <t>ナイ</t>
    </rPh>
    <phoneticPr fontId="1"/>
  </si>
  <si>
    <t>内/外/整/ﾘﾊ/形/ﾘｳ/放/麻</t>
    <rPh sb="0" eb="1">
      <t>ナイ</t>
    </rPh>
    <rPh sb="2" eb="3">
      <t>ソト</t>
    </rPh>
    <rPh sb="4" eb="5">
      <t>セイ</t>
    </rPh>
    <rPh sb="9" eb="10">
      <t>ケイ</t>
    </rPh>
    <rPh sb="14" eb="15">
      <t>ホウ</t>
    </rPh>
    <rPh sb="16" eb="17">
      <t>アサ</t>
    </rPh>
    <phoneticPr fontId="1"/>
  </si>
  <si>
    <t>内/胃内/外/整/ﾘﾊ/放/麻/老内/緩内</t>
    <rPh sb="2" eb="3">
      <t>イ</t>
    </rPh>
    <rPh sb="3" eb="4">
      <t>ナイ</t>
    </rPh>
    <rPh sb="5" eb="6">
      <t>ソト</t>
    </rPh>
    <rPh sb="12" eb="13">
      <t>ホウ</t>
    </rPh>
    <rPh sb="16" eb="17">
      <t>ロウ</t>
    </rPh>
    <rPh sb="17" eb="18">
      <t>ナイ</t>
    </rPh>
    <rPh sb="19" eb="20">
      <t>カン</t>
    </rPh>
    <rPh sb="20" eb="21">
      <t>ナイ</t>
    </rPh>
    <phoneticPr fontId="1"/>
  </si>
  <si>
    <t>内/整/ﾘﾊ/放/外/皮/形/消内/循内/心血外/呼内</t>
    <rPh sb="0" eb="1">
      <t>ナイ</t>
    </rPh>
    <rPh sb="2" eb="3">
      <t>セイ</t>
    </rPh>
    <rPh sb="7" eb="8">
      <t>ホウ</t>
    </rPh>
    <rPh sb="11" eb="12">
      <t>カワ</t>
    </rPh>
    <rPh sb="13" eb="14">
      <t>カタチ</t>
    </rPh>
    <rPh sb="15" eb="17">
      <t>ショウナイ</t>
    </rPh>
    <rPh sb="25" eb="27">
      <t>コナイ</t>
    </rPh>
    <phoneticPr fontId="1"/>
  </si>
  <si>
    <t>内/循内/消内/外/整/脳神外/形/美/ﾘｳ/眼/ﾘﾊ/放/小/漢内/神内/泌</t>
    <rPh sb="0" eb="1">
      <t>ナイ</t>
    </rPh>
    <rPh sb="2" eb="3">
      <t>メグル</t>
    </rPh>
    <rPh sb="3" eb="4">
      <t>ナイ</t>
    </rPh>
    <rPh sb="5" eb="6">
      <t>ケ</t>
    </rPh>
    <rPh sb="6" eb="7">
      <t>ナイ</t>
    </rPh>
    <rPh sb="8" eb="9">
      <t>ソト</t>
    </rPh>
    <rPh sb="10" eb="11">
      <t>セイ</t>
    </rPh>
    <rPh sb="13" eb="14">
      <t>カミ</t>
    </rPh>
    <rPh sb="14" eb="15">
      <t>ソト</t>
    </rPh>
    <rPh sb="30" eb="31">
      <t>チイ</t>
    </rPh>
    <rPh sb="32" eb="33">
      <t>カラ</t>
    </rPh>
    <rPh sb="33" eb="34">
      <t>ナイ</t>
    </rPh>
    <rPh sb="35" eb="36">
      <t>シン</t>
    </rPh>
    <rPh sb="36" eb="37">
      <t>ナイ</t>
    </rPh>
    <phoneticPr fontId="1"/>
  </si>
  <si>
    <t>内/消内/循内/外/整/ﾘﾊ/形/美/放/透内/リウ</t>
    <rPh sb="21" eb="22">
      <t>スケル</t>
    </rPh>
    <rPh sb="22" eb="23">
      <t>ナイ</t>
    </rPh>
    <phoneticPr fontId="1"/>
  </si>
  <si>
    <t>内/外/整/脳神外/脳神内/ﾘﾊ/歯/皮/小/泌/循内/心療内</t>
    <rPh sb="6" eb="7">
      <t>ノウ</t>
    </rPh>
    <rPh sb="7" eb="8">
      <t>カミ</t>
    </rPh>
    <rPh sb="8" eb="9">
      <t>ソト</t>
    </rPh>
    <rPh sb="10" eb="11">
      <t>ノウ</t>
    </rPh>
    <rPh sb="11" eb="13">
      <t>コウナイ</t>
    </rPh>
    <rPh sb="17" eb="18">
      <t>ハ</t>
    </rPh>
    <rPh sb="19" eb="20">
      <t>カワ</t>
    </rPh>
    <rPh sb="21" eb="22">
      <t>ショウ</t>
    </rPh>
    <rPh sb="23" eb="24">
      <t>ヒツ</t>
    </rPh>
    <rPh sb="25" eb="27">
      <t>ジュンナイ</t>
    </rPh>
    <rPh sb="28" eb="30">
      <t>シンリョウ</t>
    </rPh>
    <rPh sb="30" eb="31">
      <t>ナイ</t>
    </rPh>
    <phoneticPr fontId="1"/>
  </si>
  <si>
    <t>脳神外/ﾘﾊ/放/麻/脳神内</t>
    <rPh sb="1" eb="2">
      <t>カミ</t>
    </rPh>
    <rPh sb="2" eb="3">
      <t>ソト</t>
    </rPh>
    <rPh sb="9" eb="10">
      <t>アサ</t>
    </rPh>
    <rPh sb="11" eb="12">
      <t>ノウ</t>
    </rPh>
    <rPh sb="12" eb="13">
      <t>カミ</t>
    </rPh>
    <rPh sb="13" eb="14">
      <t>ウチ</t>
    </rPh>
    <phoneticPr fontId="1"/>
  </si>
  <si>
    <t>医療法人　協和会
協立記念病院</t>
    <rPh sb="0" eb="2">
      <t>イリョウ</t>
    </rPh>
    <rPh sb="2" eb="4">
      <t>ホウジン</t>
    </rPh>
    <rPh sb="5" eb="6">
      <t>キョウ</t>
    </rPh>
    <rPh sb="6" eb="7">
      <t>ワ</t>
    </rPh>
    <rPh sb="7" eb="8">
      <t>カイ</t>
    </rPh>
    <rPh sb="9" eb="10">
      <t>キョウ</t>
    </rPh>
    <rPh sb="10" eb="11">
      <t>リツ</t>
    </rPh>
    <rPh sb="11" eb="13">
      <t>キネン</t>
    </rPh>
    <rPh sb="13" eb="15">
      <t>ビョウイン</t>
    </rPh>
    <phoneticPr fontId="1"/>
  </si>
  <si>
    <t>小/内/外/整/形/脳神外/循/呼/心血外/消内/消外/皮/泌/産婦/耳/眼/放/麻/歯外/精/心療内/ﾘﾊ/救急/病</t>
    <rPh sb="8" eb="9">
      <t>カタチ</t>
    </rPh>
    <rPh sb="10" eb="11">
      <t>ノウ</t>
    </rPh>
    <rPh sb="11" eb="12">
      <t>カミ</t>
    </rPh>
    <rPh sb="12" eb="13">
      <t>ソト</t>
    </rPh>
    <rPh sb="18" eb="20">
      <t>シンケツ</t>
    </rPh>
    <rPh sb="20" eb="21">
      <t>ガイ</t>
    </rPh>
    <rPh sb="22" eb="23">
      <t>ケ</t>
    </rPh>
    <rPh sb="23" eb="24">
      <t>ナイ</t>
    </rPh>
    <rPh sb="25" eb="26">
      <t>ケ</t>
    </rPh>
    <rPh sb="26" eb="27">
      <t>ガイ</t>
    </rPh>
    <rPh sb="43" eb="44">
      <t>ハ</t>
    </rPh>
    <rPh sb="44" eb="45">
      <t>ソト</t>
    </rPh>
    <rPh sb="46" eb="47">
      <t>セイ</t>
    </rPh>
    <rPh sb="48" eb="49">
      <t>シン</t>
    </rPh>
    <rPh sb="50" eb="51">
      <t>ナイ</t>
    </rPh>
    <rPh sb="55" eb="57">
      <t>キュウキュウ</t>
    </rPh>
    <rPh sb="58" eb="59">
      <t>ビョウ</t>
    </rPh>
    <phoneticPr fontId="1"/>
  </si>
  <si>
    <t>内/外/整/皮/産婦/ﾘﾊ/脳神外/循内/呼内/精/脳神内/麻</t>
    <rPh sb="4" eb="5">
      <t>セイ</t>
    </rPh>
    <rPh sb="6" eb="7">
      <t>ヒ</t>
    </rPh>
    <rPh sb="8" eb="10">
      <t>サンプ</t>
    </rPh>
    <rPh sb="14" eb="15">
      <t>ノウ</t>
    </rPh>
    <rPh sb="15" eb="16">
      <t>カミ</t>
    </rPh>
    <rPh sb="16" eb="17">
      <t>ソト</t>
    </rPh>
    <rPh sb="18" eb="20">
      <t>ジュンナイ</t>
    </rPh>
    <rPh sb="21" eb="23">
      <t>コナイ</t>
    </rPh>
    <rPh sb="24" eb="25">
      <t>セイ</t>
    </rPh>
    <rPh sb="30" eb="31">
      <t>アサ</t>
    </rPh>
    <phoneticPr fontId="1"/>
  </si>
  <si>
    <t>小/内/外/整/ﾘﾊ/脳神外/循内/皮/泌/産婦/耳/眼/放治/放診/麻/精/脳神内/歯/歯外/病/心血外/救/形/呼内/呼外/消内/血液内/消外/糖・内泌内</t>
    <rPh sb="12" eb="13">
      <t>カミ</t>
    </rPh>
    <rPh sb="13" eb="14">
      <t>ソト</t>
    </rPh>
    <rPh sb="29" eb="30">
      <t>ホウ</t>
    </rPh>
    <rPh sb="32" eb="33">
      <t>ホウ</t>
    </rPh>
    <rPh sb="33" eb="34">
      <t>チン</t>
    </rPh>
    <rPh sb="39" eb="40">
      <t>ノウ</t>
    </rPh>
    <rPh sb="40" eb="41">
      <t>カミ</t>
    </rPh>
    <rPh sb="51" eb="52">
      <t>チ</t>
    </rPh>
    <rPh sb="68" eb="69">
      <t>エキ</t>
    </rPh>
    <rPh sb="71" eb="72">
      <t>ケ</t>
    </rPh>
    <rPh sb="72" eb="73">
      <t>ソト</t>
    </rPh>
    <rPh sb="74" eb="75">
      <t>トウ</t>
    </rPh>
    <rPh sb="76" eb="77">
      <t>ナイ</t>
    </rPh>
    <rPh sb="77" eb="78">
      <t>ヒツ</t>
    </rPh>
    <rPh sb="78" eb="79">
      <t>ナイ</t>
    </rPh>
    <phoneticPr fontId="1"/>
  </si>
  <si>
    <t>国</t>
    <rPh sb="0" eb="1">
      <t>クニ</t>
    </rPh>
    <phoneticPr fontId="1"/>
  </si>
  <si>
    <t>社会保険団体が開設する病院</t>
    <rPh sb="0" eb="2">
      <t>シャカイ</t>
    </rPh>
    <rPh sb="2" eb="4">
      <t>ホケン</t>
    </rPh>
    <rPh sb="4" eb="6">
      <t>ダンタイ</t>
    </rPh>
    <rPh sb="7" eb="9">
      <t>カイセツ</t>
    </rPh>
    <rPh sb="11" eb="13">
      <t>ビョウイン</t>
    </rPh>
    <phoneticPr fontId="1"/>
  </si>
  <si>
    <t>都道府県、市町村等が開設する病院</t>
    <rPh sb="0" eb="4">
      <t>トドウフケン</t>
    </rPh>
    <rPh sb="5" eb="8">
      <t>シチョウソン</t>
    </rPh>
    <rPh sb="8" eb="9">
      <t>トウ</t>
    </rPh>
    <rPh sb="10" eb="12">
      <t>カイセツ</t>
    </rPh>
    <rPh sb="14" eb="16">
      <t>ビョウイン</t>
    </rPh>
    <phoneticPr fontId="1"/>
  </si>
  <si>
    <t>医療法人</t>
    <rPh sb="0" eb="2">
      <t>イリョウ</t>
    </rPh>
    <rPh sb="2" eb="4">
      <t>ホウジン</t>
    </rPh>
    <phoneticPr fontId="1"/>
  </si>
  <si>
    <t>社保</t>
    <rPh sb="0" eb="2">
      <t>シャホ</t>
    </rPh>
    <phoneticPr fontId="1"/>
  </si>
  <si>
    <t>医療法人</t>
    <rPh sb="0" eb="2">
      <t>イリョウ</t>
    </rPh>
    <rPh sb="2" eb="4">
      <t>ホウジン</t>
    </rPh>
    <phoneticPr fontId="1"/>
  </si>
  <si>
    <t>医療法人等の法人が開設する病院</t>
    <rPh sb="0" eb="2">
      <t>イリョウ</t>
    </rPh>
    <rPh sb="2" eb="4">
      <t>ホウジン</t>
    </rPh>
    <rPh sb="4" eb="5">
      <t>トウ</t>
    </rPh>
    <rPh sb="6" eb="8">
      <t>ホウジン</t>
    </rPh>
    <rPh sb="9" eb="11">
      <t>カイセツ</t>
    </rPh>
    <rPh sb="13" eb="15">
      <t>ビョウイン</t>
    </rPh>
    <phoneticPr fontId="1"/>
  </si>
  <si>
    <t>・開設者分類(医療施設調査に基づく)</t>
    <rPh sb="1" eb="4">
      <t>カイセツシャ</t>
    </rPh>
    <rPh sb="4" eb="6">
      <t>ブンルイ</t>
    </rPh>
    <rPh sb="14" eb="15">
      <t>モト</t>
    </rPh>
    <phoneticPr fontId="1"/>
  </si>
  <si>
    <t>開設者</t>
    <rPh sb="0" eb="3">
      <t>カイセツシャ</t>
    </rPh>
    <phoneticPr fontId="1"/>
  </si>
  <si>
    <t>社保</t>
    <rPh sb="0" eb="2">
      <t>シャホ</t>
    </rPh>
    <phoneticPr fontId="1"/>
  </si>
  <si>
    <t>個人</t>
    <rPh sb="0" eb="2">
      <t>コジン</t>
    </rPh>
    <phoneticPr fontId="1"/>
  </si>
  <si>
    <t>個人が開設する病院</t>
    <rPh sb="0" eb="2">
      <t>コジン</t>
    </rPh>
    <rPh sb="3" eb="5">
      <t>カイセツ</t>
    </rPh>
    <rPh sb="7" eb="9">
      <t>ビョウイン</t>
    </rPh>
    <phoneticPr fontId="1"/>
  </si>
  <si>
    <t>備考</t>
    <rPh sb="0" eb="2">
      <t>ビコウ</t>
    </rPh>
    <phoneticPr fontId="1"/>
  </si>
  <si>
    <t>R5.4開設者分類見直しのため職域削除</t>
    <rPh sb="4" eb="7">
      <t>カイセツシャ</t>
    </rPh>
    <rPh sb="7" eb="9">
      <t>ブンルイ</t>
    </rPh>
    <rPh sb="9" eb="11">
      <t>ミナオ</t>
    </rPh>
    <rPh sb="15" eb="17">
      <t>ショクイキ</t>
    </rPh>
    <rPh sb="17" eb="19">
      <t>サクジョ</t>
    </rPh>
    <phoneticPr fontId="1"/>
  </si>
  <si>
    <t>その他法人</t>
    <rPh sb="2" eb="3">
      <t>タ</t>
    </rPh>
    <rPh sb="3" eb="5">
      <t>ホウジン</t>
    </rPh>
    <phoneticPr fontId="1"/>
  </si>
  <si>
    <t>公益法人</t>
    <rPh sb="0" eb="2">
      <t>コウエキ</t>
    </rPh>
    <rPh sb="2" eb="4">
      <t>ホウジン</t>
    </rPh>
    <phoneticPr fontId="1"/>
  </si>
  <si>
    <t>公益法人が開設する病院</t>
    <rPh sb="0" eb="2">
      <t>コウエキ</t>
    </rPh>
    <rPh sb="2" eb="4">
      <t>ホウジン</t>
    </rPh>
    <rPh sb="5" eb="7">
      <t>カイセツ</t>
    </rPh>
    <rPh sb="9" eb="11">
      <t>ビョウイン</t>
    </rPh>
    <phoneticPr fontId="1"/>
  </si>
  <si>
    <t>医療法人以外の法人が開設する病院</t>
    <rPh sb="0" eb="2">
      <t>イリョウ</t>
    </rPh>
    <rPh sb="2" eb="4">
      <t>ホウジン</t>
    </rPh>
    <rPh sb="4" eb="6">
      <t>イガイ</t>
    </rPh>
    <rPh sb="7" eb="9">
      <t>ホウジン</t>
    </rPh>
    <rPh sb="10" eb="12">
      <t>カイセツ</t>
    </rPh>
    <rPh sb="14" eb="16">
      <t>ビョウイン</t>
    </rPh>
    <phoneticPr fontId="1"/>
  </si>
  <si>
    <t>その他法人</t>
    <rPh sb="2" eb="3">
      <t>タ</t>
    </rPh>
    <rPh sb="3" eb="5">
      <t>ホウジン</t>
    </rPh>
    <phoneticPr fontId="1"/>
  </si>
  <si>
    <t>R5.4荻原病院の救急未決定のため記載見送り</t>
    <rPh sb="4" eb="6">
      <t>オギワラ</t>
    </rPh>
    <rPh sb="6" eb="8">
      <t>ビョウイン</t>
    </rPh>
    <rPh sb="9" eb="11">
      <t>キュウキュウ</t>
    </rPh>
    <rPh sb="11" eb="14">
      <t>ミケッテイ</t>
    </rPh>
    <rPh sb="17" eb="19">
      <t>キサイ</t>
    </rPh>
    <rPh sb="19" eb="21">
      <t>ミオク</t>
    </rPh>
    <phoneticPr fontId="1"/>
  </si>
  <si>
    <t>R5.4　開設者分類見直し、職域削除</t>
    <rPh sb="5" eb="8">
      <t>カイセツシャ</t>
    </rPh>
    <rPh sb="8" eb="10">
      <t>ブンルイ</t>
    </rPh>
    <rPh sb="10" eb="12">
      <t>ミナオ</t>
    </rPh>
    <rPh sb="14" eb="16">
      <t>ショクイキ</t>
    </rPh>
    <rPh sb="16" eb="18">
      <t>サクジョ</t>
    </rPh>
    <phoneticPr fontId="1"/>
  </si>
  <si>
    <t>一部事務組合含む</t>
    <rPh sb="0" eb="2">
      <t>イチブ</t>
    </rPh>
    <rPh sb="2" eb="4">
      <t>ジム</t>
    </rPh>
    <rPh sb="4" eb="6">
      <t>クミアイ</t>
    </rPh>
    <rPh sb="6" eb="7">
      <t>フク</t>
    </rPh>
    <phoneticPr fontId="1"/>
  </si>
  <si>
    <t>国立大学法人</t>
    <rPh sb="0" eb="2">
      <t>コクリツ</t>
    </rPh>
    <rPh sb="2" eb="4">
      <t>ダイガク</t>
    </rPh>
    <rPh sb="4" eb="6">
      <t>ホウジン</t>
    </rPh>
    <phoneticPr fontId="1"/>
  </si>
  <si>
    <t>病院組合（一部事務組合）</t>
    <rPh sb="0" eb="2">
      <t>ビョウイン</t>
    </rPh>
    <rPh sb="2" eb="4">
      <t>クミアイ</t>
    </rPh>
    <rPh sb="5" eb="7">
      <t>イチブ</t>
    </rPh>
    <rPh sb="7" eb="9">
      <t>ジム</t>
    </rPh>
    <rPh sb="9" eb="11">
      <t>クミアイ</t>
    </rPh>
    <phoneticPr fontId="1"/>
  </si>
  <si>
    <t>私立学校法人はその他法人</t>
    <rPh sb="0" eb="2">
      <t>シリツ</t>
    </rPh>
    <rPh sb="2" eb="4">
      <t>ガッコウ</t>
    </rPh>
    <rPh sb="4" eb="6">
      <t>ホウジン</t>
    </rPh>
    <rPh sb="9" eb="10">
      <t>タ</t>
    </rPh>
    <rPh sb="10" eb="12">
      <t>ホウジン</t>
    </rPh>
    <phoneticPr fontId="1"/>
  </si>
  <si>
    <t>内/外/整/ﾘﾊ/皮/放/呼内/消外/消内/肛外/精</t>
    <rPh sb="9" eb="10">
      <t>カワ</t>
    </rPh>
    <rPh sb="13" eb="14">
      <t>コ</t>
    </rPh>
    <rPh sb="14" eb="15">
      <t>ナイ</t>
    </rPh>
    <rPh sb="16" eb="18">
      <t>ショウゲ</t>
    </rPh>
    <rPh sb="19" eb="20">
      <t>ウチ</t>
    </rPh>
    <rPh sb="21" eb="22">
      <t>コウ</t>
    </rPh>
    <rPh sb="22" eb="23">
      <t>ゲ</t>
    </rPh>
    <rPh sb="24" eb="25">
      <t>セイ</t>
    </rPh>
    <phoneticPr fontId="1"/>
  </si>
  <si>
    <t>医療法人
若葉会</t>
    <phoneticPr fontId="1"/>
  </si>
  <si>
    <t>医療法人
寛仁会</t>
    <rPh sb="0" eb="2">
      <t>イリョウ</t>
    </rPh>
    <rPh sb="2" eb="4">
      <t>ホウジン</t>
    </rPh>
    <rPh sb="5" eb="7">
      <t>カンジン</t>
    </rPh>
    <rPh sb="7" eb="8">
      <t>カイ</t>
    </rPh>
    <phoneticPr fontId="1"/>
  </si>
  <si>
    <t>医療法人社団
和敬会</t>
    <rPh sb="0" eb="4">
      <t>イリョウホウジン</t>
    </rPh>
    <rPh sb="4" eb="6">
      <t>シャダン</t>
    </rPh>
    <rPh sb="7" eb="9">
      <t>ワケイ</t>
    </rPh>
    <rPh sb="9" eb="10">
      <t>カイ</t>
    </rPh>
    <phoneticPr fontId="1" alignment="distributed"/>
  </si>
  <si>
    <t>神戸市立西神戸
医療センタ－</t>
    <rPh sb="0" eb="2">
      <t>コウベ</t>
    </rPh>
    <rPh sb="2" eb="4">
      <t>シリツ</t>
    </rPh>
    <phoneticPr fontId="1"/>
  </si>
  <si>
    <t>医療法人
聖和錦秀会</t>
    <phoneticPr fontId="1"/>
  </si>
  <si>
    <t>医療法人社団
一秀会</t>
    <rPh sb="0" eb="2">
      <t>イリョウ</t>
    </rPh>
    <rPh sb="2" eb="4">
      <t>ホウジン</t>
    </rPh>
    <rPh sb="4" eb="6">
      <t>シャダン</t>
    </rPh>
    <rPh sb="7" eb="8">
      <t>イチ</t>
    </rPh>
    <rPh sb="8" eb="9">
      <t>シュウ</t>
    </rPh>
    <rPh sb="9" eb="10">
      <t>カイ</t>
    </rPh>
    <phoneticPr fontId="1"/>
  </si>
  <si>
    <t>〒674-0068　大久保町ゆりのき通１丁目４－７</t>
    <phoneticPr fontId="1"/>
  </si>
  <si>
    <t>（078）918-5414</t>
    <phoneticPr fontId="1"/>
  </si>
  <si>
    <t>社会福祉法人
養徳会</t>
    <rPh sb="0" eb="2">
      <t>シャカイ</t>
    </rPh>
    <rPh sb="2" eb="4">
      <t>フクシ</t>
    </rPh>
    <rPh sb="4" eb="6">
      <t>ホウジン</t>
    </rPh>
    <rPh sb="7" eb="9">
      <t>ヨウトク</t>
    </rPh>
    <rPh sb="9" eb="10">
      <t>カイ</t>
    </rPh>
    <phoneticPr fontId="1"/>
  </si>
  <si>
    <t>医療法人社団みどり会
にしき記念病院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キネン</t>
    </rPh>
    <rPh sb="16" eb="18">
      <t>ビョウイン</t>
    </rPh>
    <phoneticPr fontId="1"/>
  </si>
  <si>
    <r>
      <t>医療法人
新</t>
    </r>
    <r>
      <rPr>
        <sz val="8"/>
        <color theme="1"/>
        <rFont val="ＭＳ Ｐゴシック"/>
        <family val="3"/>
        <charset val="128"/>
      </rPr>
      <t>淡</t>
    </r>
    <r>
      <rPr>
        <sz val="8"/>
        <rFont val="ＭＳ Ｐゴシック"/>
        <family val="3"/>
        <charset val="128"/>
      </rPr>
      <t xml:space="preserve">路病院          </t>
    </r>
    <phoneticPr fontId="1"/>
  </si>
  <si>
    <t>兵　庫　県　病　院　名　簿</t>
    <phoneticPr fontId="1"/>
  </si>
  <si>
    <t>0791-43-2716</t>
    <phoneticPr fontId="1"/>
  </si>
  <si>
    <t>兵庫県合計</t>
    <rPh sb="0" eb="3">
      <t>ヒョウゴケン</t>
    </rPh>
    <rPh sb="3" eb="5">
      <t>ゴウケイ</t>
    </rPh>
    <phoneticPr fontId="1"/>
  </si>
  <si>
    <t>病床数</t>
    <rPh sb="0" eb="3">
      <t>ビョウショウスウ</t>
    </rPh>
    <phoneticPr fontId="1"/>
  </si>
  <si>
    <t>計</t>
    <rPh sb="0" eb="1">
      <t>ケイ</t>
    </rPh>
    <phoneticPr fontId="1"/>
  </si>
  <si>
    <t>国立：</t>
    <rPh sb="0" eb="2">
      <t>コクリツ</t>
    </rPh>
    <phoneticPr fontId="1"/>
  </si>
  <si>
    <t>独立行政法人地域医療機能推進機構、独立行政法人国立病院機構</t>
    <phoneticPr fontId="1"/>
  </si>
  <si>
    <t>独立行政法人労働者健康安全機構、防衛省</t>
    <rPh sb="16" eb="19">
      <t>ボウエイショウ</t>
    </rPh>
    <phoneticPr fontId="1"/>
  </si>
  <si>
    <t>公的：</t>
    <rPh sb="0" eb="2">
      <t>コウテキ</t>
    </rPh>
    <phoneticPr fontId="1"/>
  </si>
  <si>
    <t>日赤、済生会</t>
    <rPh sb="0" eb="2">
      <t>ニッセキ</t>
    </rPh>
    <rPh sb="3" eb="6">
      <t>サイセイカイ</t>
    </rPh>
    <phoneticPr fontId="1"/>
  </si>
  <si>
    <t>公立：</t>
    <rPh sb="0" eb="2">
      <t>コウリツ</t>
    </rPh>
    <phoneticPr fontId="1"/>
  </si>
  <si>
    <t>県、市、町、地方独立行政法人、北播磨総合医療センター企業団、病院組合</t>
    <rPh sb="0" eb="1">
      <t>ケン</t>
    </rPh>
    <rPh sb="2" eb="3">
      <t>シ</t>
    </rPh>
    <rPh sb="4" eb="5">
      <t>マチ</t>
    </rPh>
    <rPh sb="6" eb="14">
      <t>チホウドクリツギョウセイホウジン</t>
    </rPh>
    <phoneticPr fontId="1"/>
  </si>
  <si>
    <t>神戸市</t>
    <rPh sb="0" eb="3">
      <t>コウベシ</t>
    </rPh>
    <phoneticPr fontId="1"/>
  </si>
  <si>
    <t>姫路市</t>
    <rPh sb="0" eb="3">
      <t>ヒメジシ</t>
    </rPh>
    <phoneticPr fontId="1"/>
  </si>
  <si>
    <t>尼崎市</t>
    <rPh sb="0" eb="2">
      <t>アマガサキ</t>
    </rPh>
    <rPh sb="2" eb="3">
      <t>シ</t>
    </rPh>
    <phoneticPr fontId="1"/>
  </si>
  <si>
    <t>明石市</t>
    <rPh sb="0" eb="3">
      <t>アカシシ</t>
    </rPh>
    <phoneticPr fontId="1"/>
  </si>
  <si>
    <t>芦屋</t>
    <rPh sb="0" eb="2">
      <t>アシヤ</t>
    </rPh>
    <phoneticPr fontId="1"/>
  </si>
  <si>
    <t>伊丹</t>
    <rPh sb="0" eb="2">
      <t>イタミ</t>
    </rPh>
    <phoneticPr fontId="1"/>
  </si>
  <si>
    <t>宝塚</t>
    <rPh sb="0" eb="2">
      <t>タカラヅカ</t>
    </rPh>
    <phoneticPr fontId="1"/>
  </si>
  <si>
    <t>加古川</t>
    <rPh sb="0" eb="3">
      <t>カコガワ</t>
    </rPh>
    <phoneticPr fontId="1"/>
  </si>
  <si>
    <t>加東</t>
    <rPh sb="0" eb="2">
      <t>カトウ</t>
    </rPh>
    <phoneticPr fontId="1"/>
  </si>
  <si>
    <t>中播磨</t>
    <rPh sb="0" eb="1">
      <t>ナカ</t>
    </rPh>
    <rPh sb="1" eb="3">
      <t>ハリマ</t>
    </rPh>
    <phoneticPr fontId="1"/>
  </si>
  <si>
    <t>龍野</t>
    <rPh sb="0" eb="2">
      <t>タツノ</t>
    </rPh>
    <phoneticPr fontId="1"/>
  </si>
  <si>
    <t>赤穂</t>
    <rPh sb="0" eb="2">
      <t>アコウ</t>
    </rPh>
    <phoneticPr fontId="1"/>
  </si>
  <si>
    <t>豊岡</t>
    <rPh sb="0" eb="2">
      <t>トヨオカ</t>
    </rPh>
    <phoneticPr fontId="1"/>
  </si>
  <si>
    <t>朝来</t>
    <rPh sb="0" eb="2">
      <t>アサゴ</t>
    </rPh>
    <phoneticPr fontId="1"/>
  </si>
  <si>
    <t>丹波</t>
    <rPh sb="0" eb="2">
      <t>タンバ</t>
    </rPh>
    <phoneticPr fontId="1"/>
  </si>
  <si>
    <t>洲本</t>
    <rPh sb="0" eb="2">
      <t>スモト</t>
    </rPh>
    <phoneticPr fontId="1"/>
  </si>
  <si>
    <t>たつの市神岡町東觜崎473番5</t>
    <rPh sb="3" eb="4">
      <t>シ</t>
    </rPh>
    <rPh sb="4" eb="7">
      <t>カミオカチョウ</t>
    </rPh>
    <rPh sb="7" eb="8">
      <t>ヒガシハツサキ</t>
    </rPh>
    <rPh sb="13" eb="14">
      <t>バン</t>
    </rPh>
    <phoneticPr fontId="1" alignment="distributed"/>
  </si>
  <si>
    <t>〒665-0032　宝塚市東洋町２－５</t>
    <rPh sb="10" eb="13">
      <t>タカラヅカシ</t>
    </rPh>
    <rPh sb="13" eb="16">
      <t>トウヨウチョウ</t>
    </rPh>
    <phoneticPr fontId="1"/>
  </si>
  <si>
    <t>大野　徹</t>
    <rPh sb="0" eb="2">
      <t>オオノ</t>
    </rPh>
    <rPh sb="3" eb="4">
      <t>トオル</t>
    </rPh>
    <phoneticPr fontId="1"/>
  </si>
  <si>
    <t xml:space="preserve">龍野中央病院　　　 </t>
  </si>
  <si>
    <t xml:space="preserve">栗原病院　　　 </t>
  </si>
  <si>
    <t>ペインクリニック・診療内科</t>
    <rPh sb="9" eb="11">
      <t>シンリョウ</t>
    </rPh>
    <rPh sb="11" eb="12">
      <t>ナイ</t>
    </rPh>
    <phoneticPr fontId="1"/>
  </si>
  <si>
    <t>ぺ・心内</t>
    <rPh sb="2" eb="4">
      <t>シンナイ</t>
    </rPh>
    <phoneticPr fontId="1"/>
  </si>
  <si>
    <t>堀尾　敦彦</t>
    <rPh sb="0" eb="2">
      <t>ホリオ</t>
    </rPh>
    <rPh sb="3" eb="5">
      <t>アツヒコ</t>
    </rPh>
    <phoneticPr fontId="1"/>
  </si>
  <si>
    <t>山田　貴志</t>
    <rPh sb="0" eb="2">
      <t>ヤマダ</t>
    </rPh>
    <rPh sb="3" eb="5">
      <t>タカシ</t>
    </rPh>
    <phoneticPr fontId="1"/>
  </si>
  <si>
    <t>○</t>
    <phoneticPr fontId="1"/>
  </si>
  <si>
    <t>医療法人
信和会</t>
    <rPh sb="0" eb="2">
      <t>イリョウ</t>
    </rPh>
    <rPh sb="2" eb="4">
      <t>ホウジン</t>
    </rPh>
    <rPh sb="5" eb="7">
      <t>ノブカズ</t>
    </rPh>
    <rPh sb="7" eb="8">
      <t>カイ</t>
    </rPh>
    <phoneticPr fontId="1"/>
  </si>
  <si>
    <t>内/皮</t>
    <rPh sb="0" eb="1">
      <t>ナイ</t>
    </rPh>
    <rPh sb="2" eb="3">
      <t>カワ</t>
    </rPh>
    <phoneticPr fontId="1"/>
  </si>
  <si>
    <t>姫路市夢前町前之庄2934番地の1</t>
    <rPh sb="0" eb="3">
      <t>ヒメジシ</t>
    </rPh>
    <rPh sb="3" eb="6">
      <t>ユメサキチョウ</t>
    </rPh>
    <rPh sb="6" eb="7">
      <t>マエ</t>
    </rPh>
    <rPh sb="7" eb="8">
      <t>ノ</t>
    </rPh>
    <rPh sb="8" eb="9">
      <t>ショウ</t>
    </rPh>
    <rPh sb="13" eb="15">
      <t>バンチ</t>
    </rPh>
    <phoneticPr fontId="1" alignment="distributed"/>
  </si>
  <si>
    <t>内/糖内/消内/消外/整/外/肛外/ﾘﾊ/放/麻/緩内/緩外</t>
    <rPh sb="0" eb="1">
      <t>ナイ</t>
    </rPh>
    <rPh sb="2" eb="3">
      <t>トウ</t>
    </rPh>
    <rPh sb="3" eb="4">
      <t>ナイ</t>
    </rPh>
    <rPh sb="5" eb="6">
      <t>ショウ</t>
    </rPh>
    <rPh sb="6" eb="7">
      <t>ナイ</t>
    </rPh>
    <rPh sb="8" eb="9">
      <t>ショウ</t>
    </rPh>
    <rPh sb="9" eb="10">
      <t>ゲ</t>
    </rPh>
    <rPh sb="11" eb="12">
      <t>セイ</t>
    </rPh>
    <rPh sb="15" eb="16">
      <t>コウ</t>
    </rPh>
    <rPh sb="16" eb="17">
      <t>ソト</t>
    </rPh>
    <rPh sb="21" eb="22">
      <t>ホウ</t>
    </rPh>
    <rPh sb="23" eb="24">
      <t>アサ</t>
    </rPh>
    <rPh sb="25" eb="26">
      <t>カン</t>
    </rPh>
    <rPh sb="26" eb="27">
      <t>ナイ</t>
    </rPh>
    <rPh sb="28" eb="29">
      <t>カン</t>
    </rPh>
    <rPh sb="29" eb="30">
      <t>ガイ</t>
    </rPh>
    <phoneticPr fontId="1"/>
  </si>
  <si>
    <t>安田　慎吾</t>
    <rPh sb="0" eb="2">
      <t>ヤスダ</t>
    </rPh>
    <rPh sb="3" eb="5">
      <t>シンゴ</t>
    </rPh>
    <phoneticPr fontId="1"/>
  </si>
  <si>
    <t>内/外/整/放/ﾘﾊ/皮</t>
    <rPh sb="0" eb="1">
      <t>ナイ</t>
    </rPh>
    <rPh sb="2" eb="3">
      <t>ソト</t>
    </rPh>
    <rPh sb="4" eb="5">
      <t>セイ</t>
    </rPh>
    <rPh sb="6" eb="7">
      <t>ホウ</t>
    </rPh>
    <rPh sb="11" eb="12">
      <t>カワ</t>
    </rPh>
    <phoneticPr fontId="1"/>
  </si>
  <si>
    <t>小/内/消内/循内/呼内</t>
    <rPh sb="5" eb="6">
      <t>ナイ</t>
    </rPh>
    <phoneticPr fontId="1"/>
  </si>
  <si>
    <t>医療法人
白楊会</t>
    <rPh sb="0" eb="2">
      <t>イリョウ</t>
    </rPh>
    <rPh sb="2" eb="4">
      <t>ホウジン</t>
    </rPh>
    <rPh sb="5" eb="7">
      <t>ハクヨウ</t>
    </rPh>
    <rPh sb="7" eb="8">
      <t>カイ</t>
    </rPh>
    <phoneticPr fontId="1"/>
  </si>
  <si>
    <t>めいわリハビリテーション
病院</t>
    <rPh sb="13" eb="15">
      <t>ビョウイン</t>
    </rPh>
    <phoneticPr fontId="1"/>
  </si>
  <si>
    <t>663-8179</t>
    <phoneticPr fontId="1"/>
  </si>
  <si>
    <t>西宮市甲子園九番町15番22号</t>
    <rPh sb="0" eb="3">
      <t>ニシノミヤシ</t>
    </rPh>
    <rPh sb="3" eb="6">
      <t>コウシエン</t>
    </rPh>
    <rPh sb="6" eb="8">
      <t>クバン</t>
    </rPh>
    <rPh sb="8" eb="9">
      <t>チョウ</t>
    </rPh>
    <rPh sb="11" eb="12">
      <t>バン</t>
    </rPh>
    <rPh sb="14" eb="15">
      <t>ゴウ</t>
    </rPh>
    <phoneticPr fontId="1"/>
  </si>
  <si>
    <t>0798-61-1155</t>
    <phoneticPr fontId="1"/>
  </si>
  <si>
    <t>0798-45-0111</t>
    <phoneticPr fontId="1"/>
  </si>
  <si>
    <t>医療法人
信和会</t>
    <rPh sb="0" eb="2">
      <t>イリョウ</t>
    </rPh>
    <rPh sb="2" eb="4">
      <t>ホウジン</t>
    </rPh>
    <rPh sb="5" eb="6">
      <t>シン</t>
    </rPh>
    <rPh sb="6" eb="7">
      <t>ワ</t>
    </rPh>
    <rPh sb="7" eb="8">
      <t>カイ</t>
    </rPh>
    <phoneticPr fontId="1"/>
  </si>
  <si>
    <t>内/ﾘﾊ</t>
    <rPh sb="0" eb="1">
      <t>ナイ</t>
    </rPh>
    <phoneticPr fontId="1"/>
  </si>
  <si>
    <t>内/消外/消内/循内/外/整/ﾘﾊ/脳神外/放/糖内/腎内/乳外/呼内/神内/麻</t>
    <rPh sb="3" eb="4">
      <t>ゲ</t>
    </rPh>
    <rPh sb="5" eb="6">
      <t>ケ</t>
    </rPh>
    <rPh sb="6" eb="7">
      <t>ナイ</t>
    </rPh>
    <rPh sb="8" eb="9">
      <t>メグル</t>
    </rPh>
    <rPh sb="9" eb="10">
      <t>ナイ</t>
    </rPh>
    <rPh sb="19" eb="20">
      <t>カミ</t>
    </rPh>
    <rPh sb="20" eb="21">
      <t>ソト</t>
    </rPh>
    <rPh sb="24" eb="25">
      <t>トウ</t>
    </rPh>
    <rPh sb="25" eb="26">
      <t>ナイ</t>
    </rPh>
    <rPh sb="27" eb="28">
      <t>ジン</t>
    </rPh>
    <rPh sb="28" eb="29">
      <t>ナイ</t>
    </rPh>
    <rPh sb="30" eb="31">
      <t>ニュウ</t>
    </rPh>
    <rPh sb="31" eb="32">
      <t>ゲ</t>
    </rPh>
    <rPh sb="33" eb="35">
      <t>コナイ</t>
    </rPh>
    <rPh sb="36" eb="38">
      <t>カミウチ</t>
    </rPh>
    <rPh sb="39" eb="40">
      <t>アサ</t>
    </rPh>
    <phoneticPr fontId="1"/>
  </si>
  <si>
    <t>矢持　亘</t>
    <rPh sb="0" eb="1">
      <t>ヤ</t>
    </rPh>
    <rPh sb="1" eb="2">
      <t>ジ</t>
    </rPh>
    <rPh sb="3" eb="4">
      <t>ワタリ</t>
    </rPh>
    <phoneticPr fontId="1"/>
  </si>
  <si>
    <t>松田　正裕</t>
    <rPh sb="0" eb="2">
      <t>マツダ</t>
    </rPh>
    <rPh sb="3" eb="5">
      <t>マサヒロ</t>
    </rPh>
    <phoneticPr fontId="1"/>
  </si>
  <si>
    <t>小/内/外/整/ﾘﾊ/脳神外/皮/循内/耳/放/脳神内/消外</t>
    <rPh sb="2" eb="3">
      <t>ナイ</t>
    </rPh>
    <rPh sb="4" eb="5">
      <t>ゲ</t>
    </rPh>
    <rPh sb="6" eb="7">
      <t>セイ</t>
    </rPh>
    <rPh sb="12" eb="13">
      <t>カミ</t>
    </rPh>
    <rPh sb="13" eb="14">
      <t>ソト</t>
    </rPh>
    <rPh sb="15" eb="16">
      <t>ヒフ</t>
    </rPh>
    <rPh sb="17" eb="18">
      <t>ジュン</t>
    </rPh>
    <rPh sb="18" eb="19">
      <t>ナイ</t>
    </rPh>
    <rPh sb="20" eb="21">
      <t>ジビ</t>
    </rPh>
    <rPh sb="22" eb="23">
      <t>ホウ</t>
    </rPh>
    <rPh sb="24" eb="25">
      <t>ノウ</t>
    </rPh>
    <rPh sb="25" eb="26">
      <t>カミ</t>
    </rPh>
    <rPh sb="26" eb="27">
      <t>ナイ</t>
    </rPh>
    <rPh sb="28" eb="30">
      <t>ショウゲ</t>
    </rPh>
    <phoneticPr fontId="1"/>
  </si>
  <si>
    <t>明石市大久保町西島434番地の５</t>
    <rPh sb="3" eb="9">
      <t>オオクボチョウニシジマ</t>
    </rPh>
    <rPh sb="12" eb="14">
      <t>バンチ</t>
    </rPh>
    <phoneticPr fontId="1"/>
  </si>
  <si>
    <t>大澤　正人</t>
    <phoneticPr fontId="1"/>
  </si>
  <si>
    <t>外/内/整/泌/ﾘﾊ/ﾘｳ/消外/透内/脳神外</t>
    <rPh sb="0" eb="1">
      <t>ソト</t>
    </rPh>
    <rPh sb="2" eb="3">
      <t>ウチ</t>
    </rPh>
    <rPh sb="4" eb="5">
      <t>セイ</t>
    </rPh>
    <rPh sb="6" eb="7">
      <t>ヒツ</t>
    </rPh>
    <rPh sb="14" eb="15">
      <t>ショウ</t>
    </rPh>
    <rPh sb="15" eb="16">
      <t>ゲ</t>
    </rPh>
    <rPh sb="17" eb="18">
      <t>トオル</t>
    </rPh>
    <rPh sb="18" eb="19">
      <t>ナイ</t>
    </rPh>
    <rPh sb="20" eb="21">
      <t>ノウ</t>
    </rPh>
    <rPh sb="21" eb="22">
      <t>カミ</t>
    </rPh>
    <rPh sb="22" eb="23">
      <t>ソト</t>
    </rPh>
    <phoneticPr fontId="1"/>
  </si>
  <si>
    <t>はくほう会
加古川病院</t>
    <rPh sb="4" eb="5">
      <t>カイ</t>
    </rPh>
    <rPh sb="6" eb="9">
      <t>カコガワ</t>
    </rPh>
    <rPh sb="9" eb="11">
      <t>ビョウイン</t>
    </rPh>
    <phoneticPr fontId="1"/>
  </si>
  <si>
    <t>医療法人
伯鳳会</t>
    <phoneticPr fontId="1"/>
  </si>
  <si>
    <t>江井島病院</t>
    <phoneticPr fontId="1"/>
  </si>
  <si>
    <t>原田　孝</t>
    <rPh sb="0" eb="2">
      <t>ハラダ</t>
    </rPh>
    <rPh sb="3" eb="4">
      <t>タカシ</t>
    </rPh>
    <phoneticPr fontId="1"/>
  </si>
  <si>
    <t>黒田　浩光</t>
    <rPh sb="0" eb="2">
      <t>クロダ</t>
    </rPh>
    <rPh sb="3" eb="5">
      <t>ヒロミツ</t>
    </rPh>
    <phoneticPr fontId="1"/>
  </si>
  <si>
    <t>〒679-4167　たつの市龍野町富永1311-3</t>
    <rPh sb="13" eb="14">
      <t>シ</t>
    </rPh>
    <rPh sb="14" eb="17">
      <t>タツノマチ</t>
    </rPh>
    <rPh sb="17" eb="19">
      <t>トミナガ</t>
    </rPh>
    <phoneticPr fontId="1"/>
  </si>
  <si>
    <t>0791-63-9234</t>
    <phoneticPr fontId="1"/>
  </si>
  <si>
    <t>三宅　隆雄</t>
    <rPh sb="0" eb="2">
      <t>ミヤケ</t>
    </rPh>
    <rPh sb="3" eb="5">
      <t>タカオ</t>
    </rPh>
    <phoneticPr fontId="1"/>
  </si>
  <si>
    <t>大井　克之</t>
    <rPh sb="0" eb="2">
      <t>オオイ</t>
    </rPh>
    <rPh sb="3" eb="5">
      <t>カツユキ</t>
    </rPh>
    <phoneticPr fontId="1"/>
  </si>
  <si>
    <t>片山　覚</t>
    <rPh sb="0" eb="2">
      <t>カタヤマ</t>
    </rPh>
    <rPh sb="3" eb="4">
      <t>オボ</t>
    </rPh>
    <phoneticPr fontId="1"/>
  </si>
  <si>
    <t>平田　健一</t>
    <rPh sb="0" eb="2">
      <t>ヒラタ</t>
    </rPh>
    <rPh sb="3" eb="5">
      <t>ケンイチ</t>
    </rPh>
    <phoneticPr fontId="1"/>
  </si>
  <si>
    <t>崔 　修逸</t>
  </si>
  <si>
    <t>林　晃史</t>
    <rPh sb="0" eb="1">
      <t>ハヤシ</t>
    </rPh>
    <rPh sb="2" eb="3">
      <t>コウ</t>
    </rPh>
    <rPh sb="3" eb="4">
      <t>フミ</t>
    </rPh>
    <phoneticPr fontId="1"/>
  </si>
  <si>
    <t>岡田　敏弘</t>
    <rPh sb="0" eb="2">
      <t>オカダ</t>
    </rPh>
    <rPh sb="3" eb="5">
      <t>トシヒロ</t>
    </rPh>
    <phoneticPr fontId="1"/>
  </si>
  <si>
    <t>守　克則</t>
    <rPh sb="0" eb="1">
      <t>マモル</t>
    </rPh>
    <rPh sb="2" eb="4">
      <t>カツノリ</t>
    </rPh>
    <phoneticPr fontId="1"/>
  </si>
  <si>
    <t>医療法人せいふう会
川西ﾘﾊﾋﾞﾘﾃｰｼｮﾝ病院</t>
    <rPh sb="0" eb="2">
      <t>イリョウ</t>
    </rPh>
    <rPh sb="2" eb="4">
      <t>ホウジン</t>
    </rPh>
    <rPh sb="8" eb="9">
      <t>カイ</t>
    </rPh>
    <rPh sb="10" eb="12">
      <t>カワニシ</t>
    </rPh>
    <rPh sb="22" eb="24">
      <t>ビョウイン</t>
    </rPh>
    <phoneticPr fontId="1"/>
  </si>
  <si>
    <t>医療法人
せいふう会</t>
    <rPh sb="0" eb="2">
      <t>イリョウ</t>
    </rPh>
    <rPh sb="2" eb="4">
      <t>ホウジン</t>
    </rPh>
    <rPh sb="9" eb="10">
      <t>カイ</t>
    </rPh>
    <phoneticPr fontId="1"/>
  </si>
  <si>
    <t>医療法人　せいふう会
伊丹せいふう病院</t>
    <rPh sb="0" eb="2">
      <t>イリョウ</t>
    </rPh>
    <rPh sb="2" eb="4">
      <t>ホウジン</t>
    </rPh>
    <rPh sb="9" eb="10">
      <t>カイ</t>
    </rPh>
    <rPh sb="11" eb="13">
      <t>イタミ</t>
    </rPh>
    <rPh sb="17" eb="19">
      <t>ビョウイン</t>
    </rPh>
    <phoneticPr fontId="1"/>
  </si>
  <si>
    <t>医療法人　せいふう会
阪神ﾘﾊﾋﾞﾘﾃｰｼｮﾝ病院</t>
    <rPh sb="0" eb="2">
      <t>イリョウ</t>
    </rPh>
    <rPh sb="2" eb="4">
      <t>ホウジン</t>
    </rPh>
    <rPh sb="9" eb="10">
      <t>カイ</t>
    </rPh>
    <rPh sb="11" eb="13">
      <t>ハンシン</t>
    </rPh>
    <rPh sb="23" eb="25">
      <t>ビョウイン</t>
    </rPh>
    <phoneticPr fontId="1"/>
  </si>
  <si>
    <t>西　将康</t>
    <rPh sb="0" eb="1">
      <t>ニシ</t>
    </rPh>
    <rPh sb="2" eb="4">
      <t>マサヤス</t>
    </rPh>
    <phoneticPr fontId="1"/>
  </si>
  <si>
    <t>〒651-8570　神戸市中央区東町115</t>
    <rPh sb="10" eb="13">
      <t>コウベシ</t>
    </rPh>
    <rPh sb="13" eb="16">
      <t>チュウオウク</t>
    </rPh>
    <rPh sb="16" eb="18">
      <t>ヒガシマチ</t>
    </rPh>
    <phoneticPr fontId="1"/>
  </si>
  <si>
    <t>医療法人社団
勲章会</t>
    <rPh sb="0" eb="4">
      <t>イリョウホウジン</t>
    </rPh>
    <rPh sb="4" eb="6">
      <t>シャダン</t>
    </rPh>
    <rPh sb="7" eb="8">
      <t>クン</t>
    </rPh>
    <rPh sb="8" eb="9">
      <t>アキラ</t>
    </rPh>
    <rPh sb="9" eb="10">
      <t>カイ</t>
    </rPh>
    <phoneticPr fontId="1"/>
  </si>
  <si>
    <t>原　章二</t>
    <rPh sb="0" eb="1">
      <t>ハラ</t>
    </rPh>
    <rPh sb="2" eb="3">
      <t>アキラ</t>
    </rPh>
    <rPh sb="3" eb="4">
      <t>ニ</t>
    </rPh>
    <phoneticPr fontId="1"/>
  </si>
  <si>
    <t>河﨑　洋子</t>
    <rPh sb="0" eb="2">
      <t>カワサキ</t>
    </rPh>
    <rPh sb="3" eb="5">
      <t>ヨウコ</t>
    </rPh>
    <phoneticPr fontId="1"/>
  </si>
  <si>
    <t xml:space="preserve">湊の杜病院　　　  </t>
    <rPh sb="0" eb="1">
      <t>ミナト</t>
    </rPh>
    <rPh sb="2" eb="3">
      <t>モリ</t>
    </rPh>
    <phoneticPr fontId="1"/>
  </si>
  <si>
    <t>伊藤孝仁</t>
    <rPh sb="0" eb="2">
      <t>イトウ</t>
    </rPh>
    <rPh sb="2" eb="3">
      <t>タカシ</t>
    </rPh>
    <rPh sb="3" eb="4">
      <t>ジン</t>
    </rPh>
    <phoneticPr fontId="1"/>
  </si>
  <si>
    <t>田代　充生</t>
    <rPh sb="0" eb="2">
      <t>タシロ</t>
    </rPh>
    <rPh sb="3" eb="5">
      <t>ミツオ</t>
    </rPh>
    <phoneticPr fontId="1"/>
  </si>
  <si>
    <t>西村　美緒</t>
    <rPh sb="0" eb="2">
      <t>ニシムラ</t>
    </rPh>
    <rPh sb="3" eb="5">
      <t>ミオ</t>
    </rPh>
    <phoneticPr fontId="1"/>
  </si>
  <si>
    <t>辻　義彦</t>
    <rPh sb="0" eb="1">
      <t>ツジ</t>
    </rPh>
    <rPh sb="2" eb="4">
      <t>ヨシヒコ</t>
    </rPh>
    <phoneticPr fontId="1"/>
  </si>
  <si>
    <t>尾野　亘</t>
    <rPh sb="0" eb="2">
      <t>オノ</t>
    </rPh>
    <rPh sb="3" eb="4">
      <t>ワタル</t>
    </rPh>
    <phoneticPr fontId="1"/>
  </si>
  <si>
    <t>(078)940-9501（代）</t>
    <rPh sb="14" eb="15">
      <t>ダイ</t>
    </rPh>
    <phoneticPr fontId="1"/>
  </si>
  <si>
    <t>北垣　一</t>
    <rPh sb="0" eb="2">
      <t>キタガキ</t>
    </rPh>
    <rPh sb="3" eb="4">
      <t>ハジメ</t>
    </rPh>
    <phoneticPr fontId="1"/>
  </si>
  <si>
    <t>内/呼内/消内/消外/循内/外/整/ﾘﾊ/脳神外/泌/肛外/放/眼/麻</t>
    <rPh sb="22" eb="23">
      <t>カミ</t>
    </rPh>
    <rPh sb="23" eb="24">
      <t>ソト</t>
    </rPh>
    <rPh sb="34" eb="35">
      <t>アサ</t>
    </rPh>
    <phoneticPr fontId="1"/>
  </si>
  <si>
    <t>腎内/泌</t>
    <phoneticPr fontId="1"/>
  </si>
  <si>
    <t>内/循内/腎内/糖・内泌内/血液腫内/外/整/皮/泌/婦/眼/耳/麻/放/歯外/消内/形/肛外/血管外/臨/救/ﾘﾊ/消外/透内/心血外</t>
    <rPh sb="3" eb="4">
      <t>ナイ</t>
    </rPh>
    <rPh sb="5" eb="6">
      <t>ジン</t>
    </rPh>
    <rPh sb="6" eb="7">
      <t>ナイ</t>
    </rPh>
    <rPh sb="8" eb="9">
      <t>トウ</t>
    </rPh>
    <rPh sb="10" eb="11">
      <t>ナイ</t>
    </rPh>
    <rPh sb="11" eb="12">
      <t>ヒツ</t>
    </rPh>
    <rPh sb="12" eb="13">
      <t>ナイ</t>
    </rPh>
    <rPh sb="14" eb="15">
      <t>ケツ</t>
    </rPh>
    <rPh sb="15" eb="16">
      <t>エキ</t>
    </rPh>
    <rPh sb="16" eb="17">
      <t>シュ</t>
    </rPh>
    <rPh sb="17" eb="18">
      <t>ナイ</t>
    </rPh>
    <rPh sb="38" eb="39">
      <t>ソト</t>
    </rPh>
    <rPh sb="40" eb="41">
      <t>ショウ</t>
    </rPh>
    <rPh sb="41" eb="42">
      <t>ナイ</t>
    </rPh>
    <rPh sb="43" eb="44">
      <t>ケイ</t>
    </rPh>
    <rPh sb="45" eb="46">
      <t>コウ</t>
    </rPh>
    <rPh sb="46" eb="47">
      <t>ガイ</t>
    </rPh>
    <rPh sb="48" eb="49">
      <t>ケツ</t>
    </rPh>
    <rPh sb="49" eb="50">
      <t>クダ</t>
    </rPh>
    <rPh sb="50" eb="51">
      <t>ガイ</t>
    </rPh>
    <rPh sb="52" eb="53">
      <t>リン</t>
    </rPh>
    <rPh sb="54" eb="55">
      <t>グ</t>
    </rPh>
    <rPh sb="62" eb="63">
      <t>トウ</t>
    </rPh>
    <rPh sb="63" eb="64">
      <t>ナイ</t>
    </rPh>
    <phoneticPr fontId="1"/>
  </si>
  <si>
    <t>小/内/外/整/ﾘﾊ/形/皮/循内/放/麻/美/美皮</t>
    <rPh sb="6" eb="7">
      <t>セイ</t>
    </rPh>
    <rPh sb="11" eb="12">
      <t>カタチ</t>
    </rPh>
    <rPh sb="13" eb="14">
      <t>カワ</t>
    </rPh>
    <rPh sb="15" eb="16">
      <t>ジュン</t>
    </rPh>
    <rPh sb="16" eb="17">
      <t>ナイ</t>
    </rPh>
    <rPh sb="20" eb="21">
      <t>マ</t>
    </rPh>
    <rPh sb="22" eb="23">
      <t>ビ</t>
    </rPh>
    <rPh sb="24" eb="25">
      <t>ビ</t>
    </rPh>
    <rPh sb="25" eb="26">
      <t>カワ</t>
    </rPh>
    <phoneticPr fontId="1"/>
  </si>
  <si>
    <t>内/消内/循内/外/整/ﾘﾊ/呼内/眼/肛外/放/腎内（透）/ﾘｳ/形/消外/皮/美皮/美</t>
    <rPh sb="3" eb="4">
      <t>ナイ</t>
    </rPh>
    <rPh sb="6" eb="7">
      <t>ナイ</t>
    </rPh>
    <rPh sb="15" eb="16">
      <t>コ</t>
    </rPh>
    <rPh sb="16" eb="17">
      <t>ナイ</t>
    </rPh>
    <rPh sb="18" eb="19">
      <t>マナコ</t>
    </rPh>
    <rPh sb="20" eb="21">
      <t>コウ</t>
    </rPh>
    <rPh sb="21" eb="22">
      <t>ソト</t>
    </rPh>
    <rPh sb="25" eb="27">
      <t>ジンナイ</t>
    </rPh>
    <rPh sb="28" eb="29">
      <t>トオル</t>
    </rPh>
    <rPh sb="34" eb="35">
      <t>ケイ</t>
    </rPh>
    <rPh sb="36" eb="37">
      <t>キエル</t>
    </rPh>
    <rPh sb="37" eb="38">
      <t>ガイ</t>
    </rPh>
    <rPh sb="39" eb="40">
      <t>カワ</t>
    </rPh>
    <rPh sb="41" eb="42">
      <t>ビ</t>
    </rPh>
    <rPh sb="42" eb="43">
      <t>カワ</t>
    </rPh>
    <rPh sb="44" eb="45">
      <t>ビ</t>
    </rPh>
    <phoneticPr fontId="1"/>
  </si>
  <si>
    <t>内/消内/ﾘﾊ/脳内/呼内/腎内</t>
    <rPh sb="0" eb="1">
      <t>ナイ</t>
    </rPh>
    <rPh sb="2" eb="4">
      <t>ショウナイ</t>
    </rPh>
    <rPh sb="8" eb="10">
      <t>ノウナイ</t>
    </rPh>
    <rPh sb="11" eb="13">
      <t>コナイ</t>
    </rPh>
    <phoneticPr fontId="1"/>
  </si>
  <si>
    <t>整/ﾘﾊ/内/ﾘｳ/糖内/脳内/循内/消内/歯/形/呼内/ペ内</t>
    <rPh sb="0" eb="1">
      <t>セイ</t>
    </rPh>
    <rPh sb="5" eb="6">
      <t>ウチ</t>
    </rPh>
    <rPh sb="10" eb="11">
      <t>トウ</t>
    </rPh>
    <rPh sb="11" eb="12">
      <t>ナイ</t>
    </rPh>
    <rPh sb="13" eb="14">
      <t>ノウ</t>
    </rPh>
    <rPh sb="14" eb="15">
      <t>ナイ</t>
    </rPh>
    <rPh sb="16" eb="18">
      <t>ジュンナイ</t>
    </rPh>
    <rPh sb="19" eb="20">
      <t>ショウ</t>
    </rPh>
    <rPh sb="20" eb="21">
      <t>ウチ</t>
    </rPh>
    <rPh sb="22" eb="23">
      <t>ハ</t>
    </rPh>
    <rPh sb="24" eb="25">
      <t>カタチ</t>
    </rPh>
    <rPh sb="26" eb="28">
      <t>コナイ</t>
    </rPh>
    <rPh sb="30" eb="31">
      <t>ナイ</t>
    </rPh>
    <phoneticPr fontId="1"/>
  </si>
  <si>
    <t>耳鼻咽喉科・頭頸部外科</t>
    <rPh sb="0" eb="2">
      <t>ジビ</t>
    </rPh>
    <rPh sb="2" eb="5">
      <t>インコウカ</t>
    </rPh>
    <rPh sb="6" eb="7">
      <t>アタマ</t>
    </rPh>
    <rPh sb="7" eb="9">
      <t>ケイブ</t>
    </rPh>
    <rPh sb="9" eb="11">
      <t>ゲカ</t>
    </rPh>
    <phoneticPr fontId="1"/>
  </si>
  <si>
    <t>アレルギー疾患リウマチ内科</t>
    <rPh sb="5" eb="7">
      <t>シッカン</t>
    </rPh>
    <rPh sb="11" eb="12">
      <t>ナイ</t>
    </rPh>
    <rPh sb="12" eb="13">
      <t>カ</t>
    </rPh>
    <phoneticPr fontId="1"/>
  </si>
  <si>
    <t>アレリウ内</t>
    <rPh sb="4" eb="5">
      <t>ナイ</t>
    </rPh>
    <phoneticPr fontId="1"/>
  </si>
  <si>
    <t>内/外/整/眼/耳/皮/ﾘﾊ/泌/婦/脳神外/放/麻/脳神内/歯/歯外/消内/循内/血液内/呼内/糖内/消外/肛外/乳外/ｱﾚﾘｳ内/心血外/病/呼外/心療内/救</t>
    <rPh sb="6" eb="7">
      <t>メ</t>
    </rPh>
    <rPh sb="8" eb="9">
      <t>ミミ</t>
    </rPh>
    <rPh sb="10" eb="11">
      <t>カワ</t>
    </rPh>
    <rPh sb="15" eb="16">
      <t>ヒ</t>
    </rPh>
    <rPh sb="17" eb="18">
      <t>フ</t>
    </rPh>
    <rPh sb="19" eb="20">
      <t>ノウ</t>
    </rPh>
    <rPh sb="20" eb="21">
      <t>カミ</t>
    </rPh>
    <rPh sb="21" eb="22">
      <t>ソト</t>
    </rPh>
    <rPh sb="27" eb="28">
      <t>ノウ</t>
    </rPh>
    <rPh sb="28" eb="29">
      <t>カミ</t>
    </rPh>
    <rPh sb="36" eb="37">
      <t>ケ</t>
    </rPh>
    <rPh sb="37" eb="38">
      <t>ナイ</t>
    </rPh>
    <rPh sb="39" eb="40">
      <t>メグル</t>
    </rPh>
    <rPh sb="40" eb="41">
      <t>ナイ</t>
    </rPh>
    <rPh sb="42" eb="43">
      <t>チ</t>
    </rPh>
    <rPh sb="43" eb="44">
      <t>エキ</t>
    </rPh>
    <rPh sb="44" eb="45">
      <t>ナイ</t>
    </rPh>
    <rPh sb="46" eb="47">
      <t>コ</t>
    </rPh>
    <rPh sb="47" eb="48">
      <t>ナイ</t>
    </rPh>
    <rPh sb="49" eb="50">
      <t>トウ</t>
    </rPh>
    <rPh sb="50" eb="51">
      <t>ナイ</t>
    </rPh>
    <rPh sb="52" eb="53">
      <t>ケ</t>
    </rPh>
    <rPh sb="53" eb="54">
      <t>ガイ</t>
    </rPh>
    <rPh sb="55" eb="56">
      <t>コウ</t>
    </rPh>
    <rPh sb="56" eb="57">
      <t>ソト</t>
    </rPh>
    <rPh sb="58" eb="59">
      <t>チチ</t>
    </rPh>
    <rPh sb="59" eb="60">
      <t>ガイ</t>
    </rPh>
    <rPh sb="65" eb="66">
      <t>ナイ</t>
    </rPh>
    <rPh sb="67" eb="69">
      <t>シンケツ</t>
    </rPh>
    <rPh sb="69" eb="70">
      <t>ガイ</t>
    </rPh>
    <rPh sb="71" eb="72">
      <t>ビョウ</t>
    </rPh>
    <rPh sb="73" eb="74">
      <t>コ</t>
    </rPh>
    <rPh sb="74" eb="75">
      <t>ガイ</t>
    </rPh>
    <rPh sb="78" eb="79">
      <t>ナイ</t>
    </rPh>
    <rPh sb="80" eb="81">
      <t>キュウ</t>
    </rPh>
    <phoneticPr fontId="1"/>
  </si>
  <si>
    <t>池内　浩基</t>
    <rPh sb="0" eb="2">
      <t>イケウチ</t>
    </rPh>
    <rPh sb="3" eb="5">
      <t>ヒロキ</t>
    </rPh>
    <phoneticPr fontId="1"/>
  </si>
  <si>
    <t>精/神内/心療内/児精/老精</t>
    <rPh sb="2" eb="3">
      <t>カミ</t>
    </rPh>
    <rPh sb="3" eb="4">
      <t>ナイ</t>
    </rPh>
    <rPh sb="5" eb="6">
      <t>シン</t>
    </rPh>
    <rPh sb="7" eb="8">
      <t>ナイ</t>
    </rPh>
    <rPh sb="9" eb="10">
      <t>コ</t>
    </rPh>
    <rPh sb="10" eb="11">
      <t>セイ</t>
    </rPh>
    <rPh sb="12" eb="13">
      <t>ロウ</t>
    </rPh>
    <rPh sb="13" eb="14">
      <t>セイ</t>
    </rPh>
    <phoneticPr fontId="1"/>
  </si>
  <si>
    <t>内/呼内/消内/放/ﾘﾊ/皮</t>
    <rPh sb="3" eb="4">
      <t>ナイ</t>
    </rPh>
    <rPh sb="5" eb="7">
      <t>ショウナイ</t>
    </rPh>
    <phoneticPr fontId="1"/>
  </si>
  <si>
    <t>内/外/消内/消外/ﾘﾊ/呼内/循内</t>
    <rPh sb="0" eb="1">
      <t>ナイ</t>
    </rPh>
    <rPh sb="2" eb="3">
      <t>ゲ</t>
    </rPh>
    <rPh sb="4" eb="6">
      <t>ショウナイ</t>
    </rPh>
    <rPh sb="7" eb="8">
      <t>キエル</t>
    </rPh>
    <rPh sb="8" eb="9">
      <t>ガイ</t>
    </rPh>
    <rPh sb="13" eb="15">
      <t>コナイ</t>
    </rPh>
    <phoneticPr fontId="1" alignment="distributed"/>
  </si>
  <si>
    <t>腎内（透）/歯/整/循内/消内/内</t>
    <rPh sb="6" eb="7">
      <t>ハ</t>
    </rPh>
    <rPh sb="8" eb="9">
      <t>セイ</t>
    </rPh>
    <rPh sb="10" eb="12">
      <t>ジュンナイ</t>
    </rPh>
    <rPh sb="13" eb="15">
      <t>ショウナイ</t>
    </rPh>
    <rPh sb="16" eb="17">
      <t>ウチ</t>
    </rPh>
    <phoneticPr fontId="1" alignment="distributed"/>
  </si>
  <si>
    <t>内/循内/腎内/消内/呼内/糖内・内泌/血液内/外/消外/呼外/乳外/眼/耳/整/リハ/皮/形/神内/精/脳神外/麻/産婦/小/泌/放/病/救/ﾍﾟ内/感内</t>
    <rPh sb="0" eb="1">
      <t>ナイ</t>
    </rPh>
    <rPh sb="2" eb="3">
      <t>メグル</t>
    </rPh>
    <rPh sb="3" eb="4">
      <t>ナイ</t>
    </rPh>
    <rPh sb="5" eb="7">
      <t>ジンナイ</t>
    </rPh>
    <rPh sb="8" eb="10">
      <t>ショウナイ</t>
    </rPh>
    <rPh sb="11" eb="13">
      <t>コナイ</t>
    </rPh>
    <rPh sb="14" eb="15">
      <t>トウ</t>
    </rPh>
    <rPh sb="15" eb="16">
      <t>ナイ</t>
    </rPh>
    <rPh sb="17" eb="18">
      <t>ナイ</t>
    </rPh>
    <rPh sb="18" eb="19">
      <t>ヒツ</t>
    </rPh>
    <rPh sb="20" eb="23">
      <t>ケツエキナイ</t>
    </rPh>
    <rPh sb="24" eb="25">
      <t>ソト</t>
    </rPh>
    <rPh sb="26" eb="28">
      <t>ショウゲ</t>
    </rPh>
    <rPh sb="29" eb="30">
      <t>コ</t>
    </rPh>
    <rPh sb="30" eb="31">
      <t>ガイ</t>
    </rPh>
    <rPh sb="32" eb="33">
      <t>チチ</t>
    </rPh>
    <rPh sb="33" eb="34">
      <t>ガイ</t>
    </rPh>
    <rPh sb="35" eb="36">
      <t>メ</t>
    </rPh>
    <rPh sb="37" eb="38">
      <t>ミミ</t>
    </rPh>
    <rPh sb="39" eb="40">
      <t>セイ</t>
    </rPh>
    <rPh sb="44" eb="45">
      <t>カワ</t>
    </rPh>
    <rPh sb="46" eb="47">
      <t>カタチ</t>
    </rPh>
    <rPh sb="48" eb="50">
      <t>カミウチ</t>
    </rPh>
    <rPh sb="51" eb="52">
      <t>セイ</t>
    </rPh>
    <rPh sb="53" eb="54">
      <t>ノウ</t>
    </rPh>
    <rPh sb="54" eb="55">
      <t>カミ</t>
    </rPh>
    <rPh sb="55" eb="56">
      <t>ガイ</t>
    </rPh>
    <rPh sb="57" eb="58">
      <t>アサ</t>
    </rPh>
    <rPh sb="59" eb="60">
      <t>サン</t>
    </rPh>
    <rPh sb="62" eb="63">
      <t>コ</t>
    </rPh>
    <rPh sb="64" eb="65">
      <t>ヒツ</t>
    </rPh>
    <rPh sb="66" eb="67">
      <t>ホウ</t>
    </rPh>
    <rPh sb="68" eb="69">
      <t>ヤマイ</t>
    </rPh>
    <rPh sb="70" eb="71">
      <t>キュウ</t>
    </rPh>
    <rPh sb="74" eb="75">
      <t>ナイ</t>
    </rPh>
    <phoneticPr fontId="1"/>
  </si>
  <si>
    <t>内/外/整/ﾘﾊ/脳神外/肛外/放/脳神内/麻/消内/循内/婦/糖内/消外</t>
    <rPh sb="2" eb="3">
      <t>ソト</t>
    </rPh>
    <rPh sb="4" eb="5">
      <t>セイ</t>
    </rPh>
    <rPh sb="9" eb="10">
      <t>ノウ</t>
    </rPh>
    <rPh sb="10" eb="11">
      <t>カミ</t>
    </rPh>
    <rPh sb="11" eb="12">
      <t>ソト</t>
    </rPh>
    <rPh sb="13" eb="14">
      <t>コウ</t>
    </rPh>
    <rPh sb="14" eb="15">
      <t>ガイ</t>
    </rPh>
    <rPh sb="18" eb="19">
      <t>ノウ</t>
    </rPh>
    <rPh sb="19" eb="20">
      <t>カミ</t>
    </rPh>
    <rPh sb="20" eb="21">
      <t>ナイ</t>
    </rPh>
    <rPh sb="22" eb="23">
      <t>アサ</t>
    </rPh>
    <rPh sb="24" eb="25">
      <t>ケ</t>
    </rPh>
    <rPh sb="25" eb="26">
      <t>ナイ</t>
    </rPh>
    <rPh sb="27" eb="28">
      <t>メグル</t>
    </rPh>
    <rPh sb="28" eb="29">
      <t>ナイ</t>
    </rPh>
    <rPh sb="30" eb="31">
      <t>フ</t>
    </rPh>
    <rPh sb="32" eb="33">
      <t>トウ</t>
    </rPh>
    <rPh sb="33" eb="34">
      <t>ナイ</t>
    </rPh>
    <rPh sb="35" eb="37">
      <t>ショウゲ</t>
    </rPh>
    <phoneticPr fontId="1"/>
  </si>
  <si>
    <t>内/消内/ﾘﾊ/消外/外/整</t>
    <rPh sb="3" eb="4">
      <t>ナイ</t>
    </rPh>
    <rPh sb="8" eb="10">
      <t>ショウゲ</t>
    </rPh>
    <rPh sb="11" eb="12">
      <t>ソト</t>
    </rPh>
    <rPh sb="13" eb="14">
      <t>セイ</t>
    </rPh>
    <phoneticPr fontId="1"/>
  </si>
  <si>
    <t>大山　正人</t>
    <rPh sb="0" eb="2">
      <t>オオヤマ</t>
    </rPh>
    <rPh sb="3" eb="5">
      <t>マサト</t>
    </rPh>
    <phoneticPr fontId="1"/>
  </si>
  <si>
    <t>小/内/外/整/ﾘﾊ/脳神外/皮/泌/産婦/耳/循内/消内/眼/放/麻/精/歯/歯外/血液内/脳神内/呼内/乳外/病/呼外/心血外/糖内/老内</t>
    <rPh sb="0" eb="1">
      <t>ショウ</t>
    </rPh>
    <rPh sb="2" eb="3">
      <t>ウチ</t>
    </rPh>
    <rPh sb="4" eb="5">
      <t>ソト</t>
    </rPh>
    <rPh sb="6" eb="7">
      <t>タダシ</t>
    </rPh>
    <rPh sb="11" eb="12">
      <t>ノウ</t>
    </rPh>
    <rPh sb="12" eb="13">
      <t>カミ</t>
    </rPh>
    <rPh sb="13" eb="14">
      <t>ソト</t>
    </rPh>
    <rPh sb="15" eb="16">
      <t>カワ</t>
    </rPh>
    <rPh sb="17" eb="18">
      <t>ヒツ</t>
    </rPh>
    <rPh sb="19" eb="21">
      <t>サンプ</t>
    </rPh>
    <rPh sb="22" eb="23">
      <t>ミミ</t>
    </rPh>
    <rPh sb="24" eb="25">
      <t>メグル</t>
    </rPh>
    <rPh sb="25" eb="26">
      <t>ナイ</t>
    </rPh>
    <rPh sb="27" eb="28">
      <t>ケ</t>
    </rPh>
    <rPh sb="28" eb="29">
      <t>ナイ</t>
    </rPh>
    <rPh sb="30" eb="31">
      <t>メ</t>
    </rPh>
    <rPh sb="32" eb="33">
      <t>ホウ</t>
    </rPh>
    <rPh sb="34" eb="35">
      <t>アサ</t>
    </rPh>
    <rPh sb="36" eb="37">
      <t>セイ</t>
    </rPh>
    <rPh sb="38" eb="39">
      <t>ハ</t>
    </rPh>
    <rPh sb="40" eb="41">
      <t>ハ</t>
    </rPh>
    <rPh sb="41" eb="42">
      <t>ガイ</t>
    </rPh>
    <rPh sb="43" eb="44">
      <t>ケツ</t>
    </rPh>
    <rPh sb="44" eb="45">
      <t>エキ</t>
    </rPh>
    <rPh sb="45" eb="46">
      <t>ナイ</t>
    </rPh>
    <rPh sb="47" eb="48">
      <t>ノウ</t>
    </rPh>
    <rPh sb="48" eb="50">
      <t>カミウチ</t>
    </rPh>
    <rPh sb="51" eb="53">
      <t>コナイ</t>
    </rPh>
    <rPh sb="54" eb="55">
      <t>ニュウ</t>
    </rPh>
    <rPh sb="55" eb="56">
      <t>ゲ</t>
    </rPh>
    <rPh sb="57" eb="58">
      <t>ヤマイ</t>
    </rPh>
    <rPh sb="59" eb="60">
      <t>コ</t>
    </rPh>
    <rPh sb="60" eb="61">
      <t>ガイ</t>
    </rPh>
    <rPh sb="62" eb="63">
      <t>シン</t>
    </rPh>
    <rPh sb="63" eb="64">
      <t>チ</t>
    </rPh>
    <rPh sb="64" eb="65">
      <t>ガイ</t>
    </rPh>
    <phoneticPr fontId="1"/>
  </si>
  <si>
    <t>内/消内/ﾘﾊ/皮/耳/脳神内/循内</t>
    <rPh sb="3" eb="4">
      <t>ナイ</t>
    </rPh>
    <rPh sb="8" eb="9">
      <t>カワ</t>
    </rPh>
    <rPh sb="10" eb="11">
      <t>ミミ</t>
    </rPh>
    <rPh sb="12" eb="13">
      <t>ノウ</t>
    </rPh>
    <rPh sb="13" eb="15">
      <t>カミウチ</t>
    </rPh>
    <rPh sb="16" eb="18">
      <t>ジュンナイ</t>
    </rPh>
    <phoneticPr fontId="1"/>
  </si>
  <si>
    <t>田口　和裕</t>
    <rPh sb="0" eb="2">
      <t>タグチ</t>
    </rPh>
    <rPh sb="3" eb="4">
      <t>カズ</t>
    </rPh>
    <rPh sb="4" eb="5">
      <t>ヒロ</t>
    </rPh>
    <phoneticPr fontId="1"/>
  </si>
  <si>
    <t>小/内/外/整/ﾘﾊ/呼内/消内/循内/眼/麻/精/老精/歯科/糖内/脳神外/皮/形/泌</t>
    <rPh sb="12" eb="13">
      <t>ナイ</t>
    </rPh>
    <rPh sb="15" eb="16">
      <t>ナイ</t>
    </rPh>
    <rPh sb="18" eb="19">
      <t>ナイ</t>
    </rPh>
    <rPh sb="24" eb="25">
      <t>セイ</t>
    </rPh>
    <rPh sb="26" eb="27">
      <t>ロウ</t>
    </rPh>
    <rPh sb="27" eb="28">
      <t>セイ</t>
    </rPh>
    <rPh sb="29" eb="31">
      <t>シカ</t>
    </rPh>
    <rPh sb="32" eb="33">
      <t>トウ</t>
    </rPh>
    <rPh sb="33" eb="34">
      <t>ナイ</t>
    </rPh>
    <rPh sb="35" eb="36">
      <t>ノウ</t>
    </rPh>
    <rPh sb="36" eb="37">
      <t>カミ</t>
    </rPh>
    <rPh sb="37" eb="38">
      <t>ソト</t>
    </rPh>
    <rPh sb="39" eb="40">
      <t>カワ</t>
    </rPh>
    <rPh sb="41" eb="42">
      <t>カタチ</t>
    </rPh>
    <rPh sb="43" eb="44">
      <t>ヒツ</t>
    </rPh>
    <phoneticPr fontId="1"/>
  </si>
  <si>
    <t>内/消内/循内/外/整/心血外/ﾘｳ/皮/泌/産婦/ﾘﾊ/放</t>
    <rPh sb="2" eb="4">
      <t>ショウナイ</t>
    </rPh>
    <rPh sb="5" eb="7">
      <t>ジュンナイ</t>
    </rPh>
    <rPh sb="8" eb="9">
      <t>ソト</t>
    </rPh>
    <rPh sb="10" eb="11">
      <t>ヒトシ</t>
    </rPh>
    <rPh sb="12" eb="14">
      <t>シンケツ</t>
    </rPh>
    <rPh sb="14" eb="15">
      <t>ガイ</t>
    </rPh>
    <rPh sb="19" eb="20">
      <t>カワ</t>
    </rPh>
    <rPh sb="21" eb="22">
      <t>ヒツ</t>
    </rPh>
    <rPh sb="23" eb="25">
      <t>サンプ</t>
    </rPh>
    <rPh sb="29" eb="30">
      <t>ホウ</t>
    </rPh>
    <phoneticPr fontId="1"/>
  </si>
  <si>
    <t>兵庫県立ひょうご
こころの医療センター</t>
    <rPh sb="13" eb="15">
      <t>イリョウ</t>
    </rPh>
    <phoneticPr fontId="1"/>
  </si>
  <si>
    <t>内分泌外科</t>
    <rPh sb="0" eb="3">
      <t>ナイブンピツ</t>
    </rPh>
    <rPh sb="3" eb="5">
      <t>ゲカ</t>
    </rPh>
    <phoneticPr fontId="1"/>
  </si>
  <si>
    <t>内泌外</t>
    <rPh sb="0" eb="1">
      <t>ナイ</t>
    </rPh>
    <rPh sb="1" eb="2">
      <t>ヒツ</t>
    </rPh>
    <rPh sb="2" eb="3">
      <t>ソト</t>
    </rPh>
    <phoneticPr fontId="1"/>
  </si>
  <si>
    <t>内/外/麻/精/内泌内/乳外/病/放/眼/耳/頭頸外/内分外</t>
    <rPh sb="2" eb="3">
      <t>ソト</t>
    </rPh>
    <rPh sb="4" eb="5">
      <t>マ</t>
    </rPh>
    <rPh sb="8" eb="9">
      <t>ナイ</t>
    </rPh>
    <rPh sb="9" eb="10">
      <t>ヒツ</t>
    </rPh>
    <rPh sb="10" eb="11">
      <t>ナイ</t>
    </rPh>
    <rPh sb="12" eb="13">
      <t>チチ</t>
    </rPh>
    <rPh sb="13" eb="14">
      <t>ガイ</t>
    </rPh>
    <rPh sb="15" eb="16">
      <t>ヤマイ</t>
    </rPh>
    <rPh sb="17" eb="18">
      <t>ホウ</t>
    </rPh>
    <rPh sb="19" eb="20">
      <t>ガン</t>
    </rPh>
    <rPh sb="21" eb="22">
      <t>ミミ</t>
    </rPh>
    <rPh sb="23" eb="24">
      <t>アタマ</t>
    </rPh>
    <rPh sb="24" eb="25">
      <t>クビ</t>
    </rPh>
    <rPh sb="25" eb="26">
      <t>ゲ</t>
    </rPh>
    <rPh sb="27" eb="29">
      <t>ナイブン</t>
    </rPh>
    <rPh sb="29" eb="30">
      <t>ガイ</t>
    </rPh>
    <phoneticPr fontId="1"/>
  </si>
  <si>
    <t>谷岡　康喜</t>
    <rPh sb="0" eb="2">
      <t>タニオカ</t>
    </rPh>
    <rPh sb="3" eb="4">
      <t>ヤスシ</t>
    </rPh>
    <rPh sb="4" eb="5">
      <t>キ</t>
    </rPh>
    <phoneticPr fontId="1"/>
  </si>
  <si>
    <t>小/内/呼内/消内/循内/外/消外/乳外/整/脳神外/呼外/皮/泌/婦/眼/耳/ﾘﾊ/麻/精/形/ﾘｳ/救/糖内泌内/頭頸外/緩内/放治/放診/病/血内</t>
    <rPh sb="4" eb="5">
      <t>コ</t>
    </rPh>
    <rPh sb="5" eb="6">
      <t>ウチ</t>
    </rPh>
    <rPh sb="7" eb="8">
      <t>ショウ</t>
    </rPh>
    <rPh sb="8" eb="9">
      <t>ナイ</t>
    </rPh>
    <rPh sb="10" eb="11">
      <t>ジュン</t>
    </rPh>
    <rPh sb="11" eb="12">
      <t>ナイ</t>
    </rPh>
    <rPh sb="15" eb="16">
      <t>ケ</t>
    </rPh>
    <rPh sb="16" eb="17">
      <t>ソト</t>
    </rPh>
    <rPh sb="18" eb="19">
      <t>ニュウ</t>
    </rPh>
    <rPh sb="19" eb="20">
      <t>ソト</t>
    </rPh>
    <rPh sb="23" eb="24">
      <t>ノウ</t>
    </rPh>
    <rPh sb="24" eb="25">
      <t>カミ</t>
    </rPh>
    <rPh sb="25" eb="26">
      <t>ソト</t>
    </rPh>
    <rPh sb="30" eb="31">
      <t>カワ</t>
    </rPh>
    <rPh sb="32" eb="33">
      <t>ヒ</t>
    </rPh>
    <rPh sb="34" eb="35">
      <t>フ</t>
    </rPh>
    <rPh sb="36" eb="37">
      <t>メ</t>
    </rPh>
    <rPh sb="38" eb="39">
      <t>ミミ</t>
    </rPh>
    <rPh sb="43" eb="44">
      <t>マ</t>
    </rPh>
    <rPh sb="47" eb="48">
      <t>ケイ</t>
    </rPh>
    <rPh sb="52" eb="53">
      <t>キュウ</t>
    </rPh>
    <rPh sb="54" eb="55">
      <t>トウ</t>
    </rPh>
    <rPh sb="55" eb="56">
      <t>ナイ</t>
    </rPh>
    <rPh sb="56" eb="57">
      <t>ヒツ</t>
    </rPh>
    <rPh sb="57" eb="58">
      <t>ナイ</t>
    </rPh>
    <rPh sb="59" eb="60">
      <t>アタマ</t>
    </rPh>
    <rPh sb="60" eb="61">
      <t>クビ</t>
    </rPh>
    <rPh sb="61" eb="62">
      <t>ガイ</t>
    </rPh>
    <rPh sb="63" eb="64">
      <t>カン</t>
    </rPh>
    <rPh sb="64" eb="65">
      <t>ナイ</t>
    </rPh>
    <rPh sb="74" eb="75">
      <t>チ</t>
    </rPh>
    <rPh sb="75" eb="76">
      <t>ナイ</t>
    </rPh>
    <phoneticPr fontId="1"/>
  </si>
  <si>
    <t>堀　貴晴</t>
    <rPh sb="0" eb="1">
      <t>ホリ</t>
    </rPh>
    <rPh sb="2" eb="4">
      <t>タカハル</t>
    </rPh>
    <phoneticPr fontId="1"/>
  </si>
  <si>
    <t>脳神外/整/心血外/脳神内/眼/ﾘﾊ/放/循内/外/乳外/内/透内/消内/消外/呼外/麻/泌/呼内/感内/糖内/救/形/病/小</t>
    <rPh sb="0" eb="1">
      <t>ノウ</t>
    </rPh>
    <rPh sb="1" eb="2">
      <t>カミ</t>
    </rPh>
    <rPh sb="2" eb="3">
      <t>ソト</t>
    </rPh>
    <rPh sb="4" eb="5">
      <t>タダシ</t>
    </rPh>
    <rPh sb="6" eb="7">
      <t>ココロ</t>
    </rPh>
    <rPh sb="7" eb="8">
      <t>チ</t>
    </rPh>
    <rPh sb="8" eb="9">
      <t>ソト</t>
    </rPh>
    <rPh sb="10" eb="11">
      <t>ノウ</t>
    </rPh>
    <rPh sb="11" eb="12">
      <t>カミ</t>
    </rPh>
    <rPh sb="12" eb="13">
      <t>ナイ</t>
    </rPh>
    <rPh sb="14" eb="15">
      <t>メ</t>
    </rPh>
    <rPh sb="21" eb="22">
      <t>メグル</t>
    </rPh>
    <rPh sb="22" eb="23">
      <t>ナイ</t>
    </rPh>
    <rPh sb="24" eb="25">
      <t>ソト</t>
    </rPh>
    <rPh sb="26" eb="27">
      <t>チチ</t>
    </rPh>
    <rPh sb="27" eb="28">
      <t>ガイ</t>
    </rPh>
    <rPh sb="29" eb="30">
      <t>ウチ</t>
    </rPh>
    <rPh sb="31" eb="32">
      <t>トオル</t>
    </rPh>
    <rPh sb="32" eb="33">
      <t>ナイ</t>
    </rPh>
    <rPh sb="34" eb="35">
      <t>ケ</t>
    </rPh>
    <rPh sb="35" eb="36">
      <t>ナイ</t>
    </rPh>
    <rPh sb="37" eb="38">
      <t>ケ</t>
    </rPh>
    <rPh sb="38" eb="39">
      <t>ガイ</t>
    </rPh>
    <rPh sb="40" eb="41">
      <t>コ</t>
    </rPh>
    <rPh sb="41" eb="42">
      <t>ガイ</t>
    </rPh>
    <rPh sb="43" eb="44">
      <t>マ</t>
    </rPh>
    <rPh sb="45" eb="46">
      <t>ヒツ</t>
    </rPh>
    <rPh sb="47" eb="49">
      <t>コナイ</t>
    </rPh>
    <rPh sb="50" eb="51">
      <t>カン</t>
    </rPh>
    <rPh sb="51" eb="52">
      <t>ナイ</t>
    </rPh>
    <rPh sb="53" eb="54">
      <t>トウ</t>
    </rPh>
    <rPh sb="54" eb="55">
      <t>ナイ</t>
    </rPh>
    <rPh sb="56" eb="57">
      <t>スク</t>
    </rPh>
    <rPh sb="58" eb="59">
      <t>カタチ</t>
    </rPh>
    <rPh sb="60" eb="61">
      <t>ビョウ</t>
    </rPh>
    <rPh sb="62" eb="63">
      <t>ショウ</t>
    </rPh>
    <phoneticPr fontId="1"/>
  </si>
  <si>
    <t>医療法人社団博愛恵秀会理事長　鄭　正秀</t>
    <phoneticPr fontId="1"/>
  </si>
  <si>
    <t>西藤　勝</t>
    <phoneticPr fontId="1"/>
  </si>
  <si>
    <t>内/ﾘﾊ/呼内/消内/ﾘｳ/循内</t>
    <rPh sb="5" eb="6">
      <t>コ</t>
    </rPh>
    <rPh sb="6" eb="7">
      <t>ナイ</t>
    </rPh>
    <rPh sb="8" eb="9">
      <t>ケ</t>
    </rPh>
    <rPh sb="9" eb="10">
      <t>ナイ</t>
    </rPh>
    <rPh sb="14" eb="15">
      <t>ジュン</t>
    </rPh>
    <rPh sb="15" eb="16">
      <t>ナイ</t>
    </rPh>
    <phoneticPr fontId="1"/>
  </si>
  <si>
    <t>阿部　義美</t>
    <rPh sb="0" eb="2">
      <t>アベ</t>
    </rPh>
    <rPh sb="3" eb="5">
      <t>ヨシミ</t>
    </rPh>
    <phoneticPr fontId="1"/>
  </si>
  <si>
    <t>安田　徳基</t>
    <phoneticPr fontId="1" alignment="distributed"/>
  </si>
  <si>
    <t>内/消内/循内/ﾘﾊ/放/精</t>
    <rPh sb="0" eb="1">
      <t>ナイ</t>
    </rPh>
    <rPh sb="2" eb="3">
      <t>ショウ</t>
    </rPh>
    <rPh sb="3" eb="4">
      <t>ナイ</t>
    </rPh>
    <rPh sb="5" eb="7">
      <t>ジュンナイ</t>
    </rPh>
    <rPh sb="13" eb="14">
      <t>セイ</t>
    </rPh>
    <phoneticPr fontId="1"/>
  </si>
  <si>
    <t>尼崎市南塚口町６丁目8番２２号</t>
    <rPh sb="0" eb="2">
      <t>アマガサキ</t>
    </rPh>
    <rPh sb="2" eb="3">
      <t>シ</t>
    </rPh>
    <rPh sb="3" eb="7">
      <t>ミナミツカグチチョウ</t>
    </rPh>
    <rPh sb="8" eb="10">
      <t>チョウメ</t>
    </rPh>
    <rPh sb="11" eb="12">
      <t>バン</t>
    </rPh>
    <rPh sb="14" eb="15">
      <t>ゴウ</t>
    </rPh>
    <phoneticPr fontId="1" alignment="distributed"/>
  </si>
  <si>
    <t>06-6480-8088</t>
    <phoneticPr fontId="36"/>
  </si>
  <si>
    <t>06-6480-8077</t>
    <phoneticPr fontId="36"/>
  </si>
  <si>
    <t>立石　順</t>
    <rPh sb="0" eb="2">
      <t>タテイシ</t>
    </rPh>
    <rPh sb="3" eb="4">
      <t>ジュン</t>
    </rPh>
    <phoneticPr fontId="1"/>
  </si>
  <si>
    <t>内/循内/ﾘﾊ</t>
    <rPh sb="2" eb="3">
      <t>ジュン</t>
    </rPh>
    <phoneticPr fontId="1"/>
  </si>
  <si>
    <t>医療法人</t>
    <rPh sb="0" eb="2">
      <t>イリョウ</t>
    </rPh>
    <rPh sb="2" eb="4">
      <t>ホウジン</t>
    </rPh>
    <phoneticPr fontId="36"/>
  </si>
  <si>
    <t>寺田　雅己</t>
    <rPh sb="0" eb="2">
      <t>テラダ</t>
    </rPh>
    <rPh sb="3" eb="5">
      <t>マサミ</t>
    </rPh>
    <phoneticPr fontId="1"/>
  </si>
  <si>
    <t>向原　直木</t>
    <rPh sb="0" eb="2">
      <t>ムカイハラ</t>
    </rPh>
    <rPh sb="3" eb="5">
      <t>ナオキ</t>
    </rPh>
    <phoneticPr fontId="1"/>
  </si>
  <si>
    <t>尼崎市昭和通２丁目12番８号</t>
    <rPh sb="0" eb="3">
      <t>アマガサキシ</t>
    </rPh>
    <rPh sb="3" eb="6">
      <t>ショウワドオ</t>
    </rPh>
    <rPh sb="7" eb="9">
      <t>チョウメ</t>
    </rPh>
    <rPh sb="11" eb="12">
      <t>バン</t>
    </rPh>
    <rPh sb="13" eb="14">
      <t>ゴウ</t>
    </rPh>
    <phoneticPr fontId="1" alignment="distributed"/>
  </si>
  <si>
    <t>660-0881</t>
    <phoneticPr fontId="1"/>
  </si>
  <si>
    <t>大宮　英寿</t>
    <rPh sb="0" eb="2">
      <t>オオミヤ</t>
    </rPh>
    <rPh sb="3" eb="5">
      <t>ヒデトシ</t>
    </rPh>
    <phoneticPr fontId="1"/>
  </si>
  <si>
    <t>谷口　英治</t>
    <rPh sb="0" eb="2">
      <t>タニグチ</t>
    </rPh>
    <rPh sb="3" eb="5">
      <t>エイジ</t>
    </rPh>
    <phoneticPr fontId="1"/>
  </si>
  <si>
    <t>藤井　郁三</t>
    <rPh sb="0" eb="2">
      <t>フジイ</t>
    </rPh>
    <rPh sb="3" eb="4">
      <t>カオル</t>
    </rPh>
    <rPh sb="4" eb="5">
      <t>サン</t>
    </rPh>
    <phoneticPr fontId="1"/>
  </si>
  <si>
    <t>内/呼内/消内/循内/外/整/ﾘﾊ/皮/放/病/緩内/透内/内泌内/脳神内/肛外</t>
    <rPh sb="24" eb="25">
      <t>カン</t>
    </rPh>
    <rPh sb="25" eb="26">
      <t>ナイ</t>
    </rPh>
    <rPh sb="27" eb="28">
      <t>トオル</t>
    </rPh>
    <rPh sb="28" eb="29">
      <t>ナイ</t>
    </rPh>
    <rPh sb="30" eb="31">
      <t>ウチ</t>
    </rPh>
    <rPh sb="31" eb="32">
      <t>ヒツ</t>
    </rPh>
    <rPh sb="32" eb="33">
      <t>ナイ</t>
    </rPh>
    <rPh sb="34" eb="35">
      <t>ノウ</t>
    </rPh>
    <rPh sb="35" eb="37">
      <t>カミウチ</t>
    </rPh>
    <rPh sb="38" eb="39">
      <t>コウ</t>
    </rPh>
    <rPh sb="39" eb="40">
      <t>ソト</t>
    </rPh>
    <phoneticPr fontId="1"/>
  </si>
  <si>
    <t>許可病床数</t>
    <phoneticPr fontId="1"/>
  </si>
  <si>
    <t>内/呼内/外/心血外/血管外/肛外/整/ﾘｳ/ペ内/脳神外/耳/ﾘﾊ/泌/放/麻</t>
    <rPh sb="0" eb="1">
      <t>ナイ</t>
    </rPh>
    <rPh sb="5" eb="6">
      <t>ソト</t>
    </rPh>
    <rPh sb="7" eb="8">
      <t>シン</t>
    </rPh>
    <rPh sb="8" eb="9">
      <t>ケツ</t>
    </rPh>
    <rPh sb="9" eb="10">
      <t>ガイ</t>
    </rPh>
    <rPh sb="11" eb="12">
      <t>ケツ</t>
    </rPh>
    <rPh sb="12" eb="13">
      <t>クダ</t>
    </rPh>
    <rPh sb="13" eb="14">
      <t>ゲ</t>
    </rPh>
    <rPh sb="15" eb="16">
      <t>コウ</t>
    </rPh>
    <rPh sb="16" eb="17">
      <t>ガイ</t>
    </rPh>
    <rPh sb="18" eb="19">
      <t>セイ</t>
    </rPh>
    <rPh sb="26" eb="27">
      <t>ノウ</t>
    </rPh>
    <rPh sb="27" eb="28">
      <t>カミ</t>
    </rPh>
    <rPh sb="28" eb="29">
      <t>ソト</t>
    </rPh>
    <rPh sb="35" eb="36">
      <t>ヒツ</t>
    </rPh>
    <rPh sb="37" eb="38">
      <t>ホウ</t>
    </rPh>
    <rPh sb="39" eb="40">
      <t>アサ</t>
    </rPh>
    <phoneticPr fontId="1"/>
  </si>
  <si>
    <t>脳神外/外/ﾘﾊ/放/循内/麻/老精/脳神内/消内/脊椎外/心療内/糖内/整/ﾘｳ</t>
    <rPh sb="0" eb="1">
      <t>ノウ</t>
    </rPh>
    <rPh sb="1" eb="2">
      <t>カミ</t>
    </rPh>
    <rPh sb="2" eb="3">
      <t>ソト</t>
    </rPh>
    <rPh sb="4" eb="5">
      <t>ガイ</t>
    </rPh>
    <rPh sb="11" eb="12">
      <t>ジュン</t>
    </rPh>
    <rPh sb="12" eb="13">
      <t>ナイ</t>
    </rPh>
    <rPh sb="14" eb="15">
      <t>マ</t>
    </rPh>
    <rPh sb="16" eb="17">
      <t>ロウ</t>
    </rPh>
    <rPh sb="17" eb="18">
      <t>セイ</t>
    </rPh>
    <rPh sb="19" eb="20">
      <t>ノウ</t>
    </rPh>
    <rPh sb="20" eb="21">
      <t>カミ</t>
    </rPh>
    <rPh sb="23" eb="25">
      <t>ショウナイ</t>
    </rPh>
    <rPh sb="24" eb="25">
      <t>ナイ</t>
    </rPh>
    <rPh sb="26" eb="28">
      <t>セキツイ</t>
    </rPh>
    <rPh sb="28" eb="29">
      <t>ゲ</t>
    </rPh>
    <rPh sb="30" eb="31">
      <t>シン</t>
    </rPh>
    <rPh sb="32" eb="33">
      <t>ナイ</t>
    </rPh>
    <rPh sb="34" eb="35">
      <t>トウ</t>
    </rPh>
    <rPh sb="35" eb="36">
      <t>ナイ</t>
    </rPh>
    <rPh sb="37" eb="38">
      <t>セイ</t>
    </rPh>
    <phoneticPr fontId="1"/>
  </si>
  <si>
    <t>精</t>
    <phoneticPr fontId="1"/>
  </si>
  <si>
    <t>花田　庄司</t>
    <phoneticPr fontId="1"/>
  </si>
  <si>
    <t>土井田　稔</t>
    <rPh sb="2" eb="3">
      <t>タ</t>
    </rPh>
    <phoneticPr fontId="1"/>
  </si>
  <si>
    <t>黒田　良祐</t>
    <rPh sb="0" eb="2">
      <t>クロダ</t>
    </rPh>
    <rPh sb="3" eb="4">
      <t>リョウ</t>
    </rPh>
    <rPh sb="4" eb="5">
      <t>スケ</t>
    </rPh>
    <phoneticPr fontId="1"/>
  </si>
  <si>
    <t>築部　卓郎</t>
    <phoneticPr fontId="1"/>
  </si>
  <si>
    <t>眞庭　謙昌</t>
    <phoneticPr fontId="1"/>
  </si>
  <si>
    <t>南　浩昭</t>
    <rPh sb="0" eb="1">
      <t>ミナミ</t>
    </rPh>
    <rPh sb="2" eb="4">
      <t>ヒロアキ</t>
    </rPh>
    <phoneticPr fontId="1"/>
  </si>
  <si>
    <t>青山　慎介</t>
    <rPh sb="0" eb="2">
      <t>アオヤマ</t>
    </rPh>
    <rPh sb="3" eb="5">
      <t>シンスケ</t>
    </rPh>
    <phoneticPr fontId="1"/>
  </si>
  <si>
    <t>うち使用許可309</t>
    <rPh sb="2" eb="6">
      <t>シヨウキョカ</t>
    </rPh>
    <phoneticPr fontId="1"/>
  </si>
  <si>
    <t>山下　晴央</t>
    <phoneticPr fontId="1"/>
  </si>
  <si>
    <t>松原　正秀</t>
    <phoneticPr fontId="1"/>
  </si>
  <si>
    <t>〇</t>
    <phoneticPr fontId="1"/>
  </si>
  <si>
    <t>太田正大</t>
    <rPh sb="0" eb="2">
      <t>オオタ</t>
    </rPh>
    <rPh sb="2" eb="4">
      <t>マサヒロ</t>
    </rPh>
    <phoneticPr fontId="1"/>
  </si>
  <si>
    <t>元原　智文</t>
    <rPh sb="0" eb="2">
      <t>モトハラ</t>
    </rPh>
    <rPh sb="3" eb="4">
      <t>トモ</t>
    </rPh>
    <rPh sb="4" eb="5">
      <t>ブン</t>
    </rPh>
    <phoneticPr fontId="1"/>
  </si>
  <si>
    <t>〒662-0911　西宮市池田町8-11</t>
    <rPh sb="10" eb="13">
      <t>ニシノミヤシ</t>
    </rPh>
    <rPh sb="13" eb="16">
      <t>イケダチョウ</t>
    </rPh>
    <phoneticPr fontId="1"/>
  </si>
  <si>
    <t>0</t>
    <phoneticPr fontId="1"/>
  </si>
  <si>
    <t>竹原　徹郎</t>
    <rPh sb="0" eb="2">
      <t>タケハラ</t>
    </rPh>
    <rPh sb="3" eb="5">
      <t>テツロウ</t>
    </rPh>
    <phoneticPr fontId="1"/>
  </si>
  <si>
    <t>大谷哲之</t>
    <rPh sb="0" eb="2">
      <t>オオタニ</t>
    </rPh>
    <rPh sb="2" eb="4">
      <t>テツユキ</t>
    </rPh>
    <phoneticPr fontId="26"/>
  </si>
  <si>
    <t>片山　重則</t>
    <phoneticPr fontId="1"/>
  </si>
  <si>
    <t>河野　誠司</t>
    <rPh sb="0" eb="2">
      <t>カワノ</t>
    </rPh>
    <rPh sb="3" eb="4">
      <t>マコト</t>
    </rPh>
    <rPh sb="4" eb="5">
      <t>ツカサ</t>
    </rPh>
    <phoneticPr fontId="1"/>
  </si>
  <si>
    <t>水木満佐央</t>
    <rPh sb="0" eb="2">
      <t>ミズキ</t>
    </rPh>
    <rPh sb="2" eb="3">
      <t>ミツル</t>
    </rPh>
    <rPh sb="3" eb="4">
      <t>タスク</t>
    </rPh>
    <rPh sb="4" eb="5">
      <t>オウ</t>
    </rPh>
    <phoneticPr fontId="1"/>
  </si>
  <si>
    <t>内/整/脳神外/ﾘﾊ/皮/心血外</t>
    <rPh sb="5" eb="6">
      <t>カミ</t>
    </rPh>
    <rPh sb="6" eb="7">
      <t>ソト</t>
    </rPh>
    <rPh sb="13" eb="14">
      <t>シン</t>
    </rPh>
    <rPh sb="14" eb="15">
      <t>チ</t>
    </rPh>
    <rPh sb="15" eb="16">
      <t>ゲ</t>
    </rPh>
    <phoneticPr fontId="1"/>
  </si>
  <si>
    <t>内/整/婦/眼/放/ﾘﾊ/呼内/消内/糖内</t>
    <rPh sb="13" eb="15">
      <t>コナイ</t>
    </rPh>
    <rPh sb="16" eb="18">
      <t>ショウナイ</t>
    </rPh>
    <rPh sb="19" eb="20">
      <t>トウ</t>
    </rPh>
    <rPh sb="20" eb="21">
      <t>ナイ</t>
    </rPh>
    <phoneticPr fontId="1"/>
  </si>
  <si>
    <t>内/外/産婦/小/整/脳神外/眼/耳/皮/泌/消内/循内/麻/放/歯外/ﾘﾊ/ﾘｳ/ｱﾚ/呼外/歯/腎内/呼内/病</t>
    <rPh sb="2" eb="3">
      <t>ゲ</t>
    </rPh>
    <rPh sb="4" eb="6">
      <t>サンプ</t>
    </rPh>
    <rPh sb="7" eb="8">
      <t>ショウ</t>
    </rPh>
    <rPh sb="9" eb="10">
      <t>タダシ</t>
    </rPh>
    <rPh sb="11" eb="12">
      <t>ノウ</t>
    </rPh>
    <rPh sb="12" eb="13">
      <t>カミ</t>
    </rPh>
    <rPh sb="13" eb="14">
      <t>ソト</t>
    </rPh>
    <rPh sb="15" eb="16">
      <t>メ</t>
    </rPh>
    <rPh sb="17" eb="18">
      <t>ミミ</t>
    </rPh>
    <rPh sb="19" eb="20">
      <t>カワ</t>
    </rPh>
    <rPh sb="21" eb="22">
      <t>ヒツ</t>
    </rPh>
    <rPh sb="23" eb="24">
      <t>ケ</t>
    </rPh>
    <rPh sb="24" eb="25">
      <t>ナイ</t>
    </rPh>
    <rPh sb="26" eb="27">
      <t>メグル</t>
    </rPh>
    <rPh sb="27" eb="28">
      <t>ナイ</t>
    </rPh>
    <rPh sb="29" eb="30">
      <t>アサ</t>
    </rPh>
    <rPh sb="31" eb="32">
      <t>ホウ</t>
    </rPh>
    <rPh sb="33" eb="34">
      <t>ハ</t>
    </rPh>
    <rPh sb="34" eb="35">
      <t>ガイ</t>
    </rPh>
    <rPh sb="45" eb="46">
      <t>コ</t>
    </rPh>
    <rPh sb="46" eb="47">
      <t>ガイ</t>
    </rPh>
    <rPh sb="48" eb="49">
      <t>ハ</t>
    </rPh>
    <rPh sb="50" eb="51">
      <t>ジン</t>
    </rPh>
    <rPh sb="51" eb="52">
      <t>ナイ</t>
    </rPh>
    <rPh sb="53" eb="54">
      <t>コ</t>
    </rPh>
    <rPh sb="54" eb="55">
      <t>ナイ</t>
    </rPh>
    <rPh sb="56" eb="57">
      <t>ヤマイ</t>
    </rPh>
    <phoneticPr fontId="1"/>
  </si>
  <si>
    <t>小/内/糖内/老内/消内/胃内/循内/透内/消外/循外/ﾘｳ/外/整/ﾘﾊ/眼/泌/肛外/放/呼内/精/麻</t>
    <rPh sb="4" eb="5">
      <t>トウ</t>
    </rPh>
    <rPh sb="5" eb="6">
      <t>ナイ</t>
    </rPh>
    <rPh sb="7" eb="8">
      <t>ロウ</t>
    </rPh>
    <rPh sb="8" eb="9">
      <t>ナイ</t>
    </rPh>
    <rPh sb="10" eb="11">
      <t>ショウ</t>
    </rPh>
    <rPh sb="11" eb="12">
      <t>ナイ</t>
    </rPh>
    <rPh sb="13" eb="14">
      <t>イ</t>
    </rPh>
    <rPh sb="14" eb="15">
      <t>ナイ</t>
    </rPh>
    <rPh sb="16" eb="17">
      <t>ジュン</t>
    </rPh>
    <rPh sb="17" eb="18">
      <t>ナイ</t>
    </rPh>
    <rPh sb="19" eb="20">
      <t>トウ</t>
    </rPh>
    <rPh sb="20" eb="21">
      <t>ナイ</t>
    </rPh>
    <rPh sb="22" eb="23">
      <t>ショウ</t>
    </rPh>
    <rPh sb="23" eb="24">
      <t>ゲ</t>
    </rPh>
    <rPh sb="25" eb="26">
      <t>ジュン</t>
    </rPh>
    <rPh sb="26" eb="27">
      <t>ゲ</t>
    </rPh>
    <rPh sb="38" eb="39">
      <t>メ</t>
    </rPh>
    <rPh sb="40" eb="41">
      <t>ヒ</t>
    </rPh>
    <rPh sb="42" eb="43">
      <t>コウ</t>
    </rPh>
    <rPh sb="43" eb="44">
      <t>ガイ</t>
    </rPh>
    <rPh sb="47" eb="49">
      <t>コナイ</t>
    </rPh>
    <rPh sb="50" eb="51">
      <t>セイ</t>
    </rPh>
    <rPh sb="52" eb="53">
      <t>アサ</t>
    </rPh>
    <phoneticPr fontId="1"/>
  </si>
  <si>
    <t>内/腎内/糖内/呼内/消内/消外/外/血液外/乳外/外（化）/循内/ﾘｳ/肛外/整/脳神外/皮/泌/眼/耳/ﾘﾊ/放/麻/救/病/形/心血外/脳神内/緩内/透内</t>
    <rPh sb="0" eb="1">
      <t>ナイ</t>
    </rPh>
    <rPh sb="2" eb="3">
      <t>ジン</t>
    </rPh>
    <rPh sb="3" eb="4">
      <t>ナイ</t>
    </rPh>
    <rPh sb="5" eb="6">
      <t>トウ</t>
    </rPh>
    <rPh sb="6" eb="7">
      <t>ナイ</t>
    </rPh>
    <rPh sb="8" eb="9">
      <t>コ</t>
    </rPh>
    <rPh sb="9" eb="10">
      <t>ナイ</t>
    </rPh>
    <rPh sb="11" eb="12">
      <t>ケ</t>
    </rPh>
    <rPh sb="12" eb="13">
      <t>ナイ</t>
    </rPh>
    <rPh sb="14" eb="15">
      <t>ケ</t>
    </rPh>
    <rPh sb="15" eb="16">
      <t>ガイ</t>
    </rPh>
    <rPh sb="17" eb="18">
      <t>ソト</t>
    </rPh>
    <rPh sb="19" eb="20">
      <t>チ</t>
    </rPh>
    <rPh sb="20" eb="21">
      <t>エキ</t>
    </rPh>
    <rPh sb="21" eb="22">
      <t>ガイ</t>
    </rPh>
    <rPh sb="23" eb="24">
      <t>チチ</t>
    </rPh>
    <rPh sb="24" eb="25">
      <t>ガイ</t>
    </rPh>
    <rPh sb="26" eb="27">
      <t>ソト</t>
    </rPh>
    <rPh sb="28" eb="29">
      <t>カ</t>
    </rPh>
    <rPh sb="31" eb="32">
      <t>メグル</t>
    </rPh>
    <rPh sb="32" eb="33">
      <t>ナイ</t>
    </rPh>
    <rPh sb="37" eb="38">
      <t>コウ</t>
    </rPh>
    <rPh sb="38" eb="39">
      <t>ソト</t>
    </rPh>
    <rPh sb="40" eb="41">
      <t>タダシ</t>
    </rPh>
    <rPh sb="42" eb="43">
      <t>ノウ</t>
    </rPh>
    <rPh sb="43" eb="44">
      <t>カミ</t>
    </rPh>
    <rPh sb="44" eb="45">
      <t>ソト</t>
    </rPh>
    <rPh sb="46" eb="47">
      <t>カワ</t>
    </rPh>
    <rPh sb="48" eb="49">
      <t>ヒツ</t>
    </rPh>
    <rPh sb="50" eb="51">
      <t>メ</t>
    </rPh>
    <rPh sb="52" eb="53">
      <t>ミミ</t>
    </rPh>
    <rPh sb="57" eb="58">
      <t>ホウ</t>
    </rPh>
    <rPh sb="59" eb="60">
      <t>マ</t>
    </rPh>
    <rPh sb="61" eb="62">
      <t>キュウ</t>
    </rPh>
    <rPh sb="63" eb="64">
      <t>ビョウ</t>
    </rPh>
    <rPh sb="65" eb="66">
      <t>ケイ</t>
    </rPh>
    <rPh sb="67" eb="68">
      <t>シン</t>
    </rPh>
    <rPh sb="68" eb="69">
      <t>チ</t>
    </rPh>
    <rPh sb="69" eb="70">
      <t>ゲ</t>
    </rPh>
    <rPh sb="71" eb="72">
      <t>ノウ</t>
    </rPh>
    <rPh sb="72" eb="73">
      <t>カミ</t>
    </rPh>
    <rPh sb="73" eb="74">
      <t>ナイ</t>
    </rPh>
    <rPh sb="75" eb="76">
      <t>カン</t>
    </rPh>
    <rPh sb="76" eb="77">
      <t>ナイ</t>
    </rPh>
    <rPh sb="78" eb="79">
      <t>トウ</t>
    </rPh>
    <rPh sb="79" eb="80">
      <t>ナイ</t>
    </rPh>
    <phoneticPr fontId="1"/>
  </si>
  <si>
    <t>内/呼内/循内/消内/糖内/内視内/透内/緩内/外/消外/整/ﾘｳ/ﾘﾊ/心血外/腎内/内泌内/泌/血液内</t>
    <rPh sb="15" eb="16">
      <t>ミ</t>
    </rPh>
    <rPh sb="16" eb="17">
      <t>ナイ</t>
    </rPh>
    <rPh sb="18" eb="19">
      <t>トオル</t>
    </rPh>
    <rPh sb="19" eb="20">
      <t>ウチ</t>
    </rPh>
    <rPh sb="38" eb="39">
      <t>チ</t>
    </rPh>
    <rPh sb="44" eb="45">
      <t>ナイ</t>
    </rPh>
    <rPh sb="45" eb="46">
      <t>ヒツ</t>
    </rPh>
    <rPh sb="46" eb="47">
      <t>ナイ</t>
    </rPh>
    <rPh sb="48" eb="49">
      <t>ヒツ</t>
    </rPh>
    <rPh sb="50" eb="52">
      <t>ケツエキ</t>
    </rPh>
    <rPh sb="52" eb="53">
      <t>ナイ</t>
    </rPh>
    <phoneticPr fontId="1"/>
  </si>
  <si>
    <t>社会医療法人　芙翔会
姫路愛和病院</t>
    <rPh sb="0" eb="2">
      <t>シャカイ</t>
    </rPh>
    <rPh sb="2" eb="4">
      <t>イリョウ</t>
    </rPh>
    <rPh sb="4" eb="6">
      <t>ホウジン</t>
    </rPh>
    <rPh sb="7" eb="8">
      <t>フ</t>
    </rPh>
    <rPh sb="8" eb="9">
      <t>ショウ</t>
    </rPh>
    <rPh sb="9" eb="10">
      <t>カイ</t>
    </rPh>
    <rPh sb="11" eb="13">
      <t>ヒメジ</t>
    </rPh>
    <rPh sb="13" eb="14">
      <t>アイ</t>
    </rPh>
    <rPh sb="14" eb="15">
      <t>ワ</t>
    </rPh>
    <rPh sb="15" eb="17">
      <t>ビョウイン</t>
    </rPh>
    <phoneticPr fontId="1"/>
  </si>
  <si>
    <t>社会医療法人
芙翔会</t>
    <rPh sb="0" eb="2">
      <t>シャカイ</t>
    </rPh>
    <phoneticPr fontId="1"/>
  </si>
  <si>
    <t>医療法人　朗源会
おおくま病院</t>
    <rPh sb="0" eb="2">
      <t>イリョウ</t>
    </rPh>
    <rPh sb="2" eb="4">
      <t>ホウジン</t>
    </rPh>
    <rPh sb="5" eb="6">
      <t>ロウ</t>
    </rPh>
    <rPh sb="6" eb="7">
      <t>ゲン</t>
    </rPh>
    <rPh sb="7" eb="8">
      <t>カイ</t>
    </rPh>
    <rPh sb="13" eb="15">
      <t>ビョウイン</t>
    </rPh>
    <phoneticPr fontId="1"/>
  </si>
  <si>
    <t>医療法人社団　斐庵会
わしだ病院</t>
    <rPh sb="0" eb="2">
      <t>イリョウ</t>
    </rPh>
    <rPh sb="2" eb="4">
      <t>ホウジン</t>
    </rPh>
    <rPh sb="4" eb="6">
      <t>シャダン</t>
    </rPh>
    <rPh sb="8" eb="9">
      <t>アン</t>
    </rPh>
    <rPh sb="9" eb="10">
      <t>カイ</t>
    </rPh>
    <phoneticPr fontId="1"/>
  </si>
  <si>
    <t>内/放/脳神内/消内/小</t>
    <rPh sb="0" eb="1">
      <t>ナイ</t>
    </rPh>
    <rPh sb="2" eb="3">
      <t>ホウ</t>
    </rPh>
    <rPh sb="4" eb="5">
      <t>ノウ</t>
    </rPh>
    <rPh sb="11" eb="12">
      <t>ショウ</t>
    </rPh>
    <phoneticPr fontId="1"/>
  </si>
  <si>
    <t>内/放/消内/消外/肛外/胃内/呼内</t>
    <rPh sb="3" eb="4">
      <t>ケ</t>
    </rPh>
    <rPh sb="4" eb="5">
      <t>ナイ</t>
    </rPh>
    <rPh sb="6" eb="7">
      <t>ケ</t>
    </rPh>
    <rPh sb="7" eb="8">
      <t>ガイ</t>
    </rPh>
    <rPh sb="9" eb="10">
      <t>コウ</t>
    </rPh>
    <rPh sb="10" eb="11">
      <t>ソト</t>
    </rPh>
    <rPh sb="13" eb="14">
      <t>イ</t>
    </rPh>
    <rPh sb="14" eb="15">
      <t>ナイ</t>
    </rPh>
    <rPh sb="16" eb="18">
      <t>コナイ</t>
    </rPh>
    <phoneticPr fontId="1"/>
  </si>
  <si>
    <t>内/消内/外/泌/整/ﾘﾊ/肛外/循内/放/消外/呼内/心血外/糖内/ペ外/形</t>
    <rPh sb="3" eb="4">
      <t>ナイ</t>
    </rPh>
    <rPh sb="7" eb="8">
      <t>ヒ</t>
    </rPh>
    <rPh sb="14" eb="15">
      <t>コウ</t>
    </rPh>
    <rPh sb="15" eb="16">
      <t>ソト</t>
    </rPh>
    <rPh sb="17" eb="18">
      <t>ジュン</t>
    </rPh>
    <rPh sb="18" eb="19">
      <t>ナイ</t>
    </rPh>
    <rPh sb="22" eb="23">
      <t>ケ</t>
    </rPh>
    <rPh sb="23" eb="24">
      <t>ガイ</t>
    </rPh>
    <rPh sb="25" eb="26">
      <t>コ</t>
    </rPh>
    <rPh sb="26" eb="27">
      <t>ナイ</t>
    </rPh>
    <rPh sb="28" eb="29">
      <t>ココロ</t>
    </rPh>
    <rPh sb="29" eb="30">
      <t>チ</t>
    </rPh>
    <rPh sb="30" eb="31">
      <t>ガイ</t>
    </rPh>
    <rPh sb="32" eb="33">
      <t>トウ</t>
    </rPh>
    <rPh sb="33" eb="34">
      <t>ナイ</t>
    </rPh>
    <rPh sb="36" eb="37">
      <t>ガイ</t>
    </rPh>
    <rPh sb="38" eb="39">
      <t>ケイ</t>
    </rPh>
    <phoneticPr fontId="1"/>
  </si>
  <si>
    <t>内/呼内/循内/消内/糖内泌内/脳神内/整/ﾘﾊ/産婦/小</t>
    <rPh sb="13" eb="14">
      <t>ヒツ</t>
    </rPh>
    <rPh sb="14" eb="15">
      <t>ナイ</t>
    </rPh>
    <rPh sb="16" eb="17">
      <t>ノウ</t>
    </rPh>
    <rPh sb="25" eb="26">
      <t>サン</t>
    </rPh>
    <rPh sb="28" eb="29">
      <t>ショウ</t>
    </rPh>
    <phoneticPr fontId="1"/>
  </si>
  <si>
    <t>外/心血外/呼外/消外/肛外/整/ﾘｳ/脳神外/ﾘﾊ/精/心療内/放/内/呼内/循内/消内/皮/麻/泌/感内/歯/歯外/眼/耳/婦</t>
    <rPh sb="0" eb="1">
      <t>ソト</t>
    </rPh>
    <rPh sb="2" eb="4">
      <t>シンケツ</t>
    </rPh>
    <rPh sb="4" eb="5">
      <t>ガイ</t>
    </rPh>
    <rPh sb="6" eb="7">
      <t>コ</t>
    </rPh>
    <rPh sb="7" eb="8">
      <t>ソト</t>
    </rPh>
    <rPh sb="9" eb="10">
      <t>ケ</t>
    </rPh>
    <rPh sb="10" eb="11">
      <t>ソト</t>
    </rPh>
    <rPh sb="12" eb="13">
      <t>コウ</t>
    </rPh>
    <rPh sb="13" eb="14">
      <t>ガイ</t>
    </rPh>
    <rPh sb="15" eb="16">
      <t>タダシ</t>
    </rPh>
    <rPh sb="20" eb="21">
      <t>ノウ</t>
    </rPh>
    <rPh sb="21" eb="22">
      <t>カミ</t>
    </rPh>
    <rPh sb="22" eb="23">
      <t>ソト</t>
    </rPh>
    <rPh sb="27" eb="28">
      <t>セイ</t>
    </rPh>
    <rPh sb="29" eb="31">
      <t>シンリョウ</t>
    </rPh>
    <rPh sb="31" eb="32">
      <t>ナイ</t>
    </rPh>
    <rPh sb="33" eb="34">
      <t>ホウ</t>
    </rPh>
    <rPh sb="35" eb="36">
      <t>ウチ</t>
    </rPh>
    <rPh sb="37" eb="38">
      <t>コ</t>
    </rPh>
    <rPh sb="38" eb="39">
      <t>ナイ</t>
    </rPh>
    <rPh sb="40" eb="41">
      <t>メグル</t>
    </rPh>
    <rPh sb="41" eb="42">
      <t>ナイ</t>
    </rPh>
    <rPh sb="43" eb="44">
      <t>ケ</t>
    </rPh>
    <rPh sb="44" eb="45">
      <t>ナイ</t>
    </rPh>
    <rPh sb="46" eb="47">
      <t>カワ</t>
    </rPh>
    <rPh sb="48" eb="49">
      <t>アサ</t>
    </rPh>
    <rPh sb="50" eb="51">
      <t>ヒツ</t>
    </rPh>
    <rPh sb="52" eb="53">
      <t>カン</t>
    </rPh>
    <rPh sb="53" eb="54">
      <t>ナイ</t>
    </rPh>
    <rPh sb="55" eb="56">
      <t>ハ</t>
    </rPh>
    <rPh sb="57" eb="58">
      <t>ハ</t>
    </rPh>
    <rPh sb="58" eb="59">
      <t>ガイ</t>
    </rPh>
    <rPh sb="60" eb="61">
      <t>メ</t>
    </rPh>
    <rPh sb="62" eb="63">
      <t>ミミ</t>
    </rPh>
    <rPh sb="64" eb="65">
      <t>フ</t>
    </rPh>
    <phoneticPr fontId="1"/>
  </si>
  <si>
    <t>心血外/循内/循外/精/内/整/脳神外/外/放/ﾘﾊ/麻/皮/小外/泌/児精/糖内/消内</t>
    <rPh sb="0" eb="2">
      <t>シンケツ</t>
    </rPh>
    <rPh sb="2" eb="3">
      <t>ガイ</t>
    </rPh>
    <rPh sb="4" eb="5">
      <t>メグル</t>
    </rPh>
    <rPh sb="5" eb="6">
      <t>ナイ</t>
    </rPh>
    <rPh sb="7" eb="8">
      <t>メグル</t>
    </rPh>
    <rPh sb="8" eb="9">
      <t>ガイ</t>
    </rPh>
    <rPh sb="10" eb="11">
      <t>セイ</t>
    </rPh>
    <rPh sb="12" eb="13">
      <t>ウチ</t>
    </rPh>
    <rPh sb="14" eb="15">
      <t>タダシ</t>
    </rPh>
    <rPh sb="16" eb="17">
      <t>ノウ</t>
    </rPh>
    <rPh sb="17" eb="18">
      <t>カミ</t>
    </rPh>
    <rPh sb="18" eb="19">
      <t>ソト</t>
    </rPh>
    <rPh sb="20" eb="21">
      <t>ソト</t>
    </rPh>
    <rPh sb="22" eb="23">
      <t>ホウ</t>
    </rPh>
    <rPh sb="27" eb="28">
      <t>アサ</t>
    </rPh>
    <rPh sb="29" eb="30">
      <t>カワ</t>
    </rPh>
    <rPh sb="31" eb="32">
      <t>ショウ</t>
    </rPh>
    <rPh sb="32" eb="33">
      <t>ソト</t>
    </rPh>
    <rPh sb="34" eb="35">
      <t>ヒツ</t>
    </rPh>
    <rPh sb="36" eb="37">
      <t>コ</t>
    </rPh>
    <rPh sb="37" eb="38">
      <t>セイ</t>
    </rPh>
    <phoneticPr fontId="1"/>
  </si>
  <si>
    <t>内/外/整/循内/呼内/消内/消外/麻/放/ﾘﾊ/透内/泌/血管外</t>
    <rPh sb="2" eb="3">
      <t>ゲ</t>
    </rPh>
    <rPh sb="4" eb="5">
      <t>タダシ</t>
    </rPh>
    <rPh sb="6" eb="7">
      <t>ジュン</t>
    </rPh>
    <rPh sb="7" eb="8">
      <t>ナイ</t>
    </rPh>
    <rPh sb="9" eb="10">
      <t>コ</t>
    </rPh>
    <rPh sb="10" eb="11">
      <t>ナイ</t>
    </rPh>
    <rPh sb="12" eb="13">
      <t>ショウ</t>
    </rPh>
    <rPh sb="13" eb="14">
      <t>ナイ</t>
    </rPh>
    <rPh sb="15" eb="16">
      <t>ショウ</t>
    </rPh>
    <rPh sb="16" eb="17">
      <t>ゲ</t>
    </rPh>
    <rPh sb="18" eb="19">
      <t>マ</t>
    </rPh>
    <rPh sb="20" eb="21">
      <t>ホウ</t>
    </rPh>
    <rPh sb="25" eb="26">
      <t>トオル</t>
    </rPh>
    <rPh sb="26" eb="27">
      <t>ナイ</t>
    </rPh>
    <rPh sb="28" eb="29">
      <t>ヒツ</t>
    </rPh>
    <phoneticPr fontId="1"/>
  </si>
  <si>
    <t>内/外/整/消内/循内/ﾘﾊ/麻/放/大・肛外/歯</t>
    <rPh sb="4" eb="5">
      <t>ヒトシ</t>
    </rPh>
    <rPh sb="6" eb="8">
      <t>ショウナイ</t>
    </rPh>
    <rPh sb="9" eb="11">
      <t>ジュンナイ</t>
    </rPh>
    <rPh sb="15" eb="16">
      <t>アサ</t>
    </rPh>
    <rPh sb="17" eb="18">
      <t>ホウ</t>
    </rPh>
    <rPh sb="19" eb="20">
      <t>オオ</t>
    </rPh>
    <rPh sb="21" eb="22">
      <t>コウ</t>
    </rPh>
    <rPh sb="22" eb="23">
      <t>ガイ</t>
    </rPh>
    <rPh sb="24" eb="25">
      <t>ハ</t>
    </rPh>
    <phoneticPr fontId="1"/>
  </si>
  <si>
    <t>小/内/呼内/外/整/ﾘﾊ/循内/消内/耳/放/脳神内/歯/小外/皮/形/泌</t>
    <rPh sb="5" eb="6">
      <t>ナイ</t>
    </rPh>
    <rPh sb="14" eb="15">
      <t>ジュン</t>
    </rPh>
    <rPh sb="15" eb="16">
      <t>ナイ</t>
    </rPh>
    <rPh sb="17" eb="19">
      <t>ショウナイ</t>
    </rPh>
    <rPh sb="24" eb="25">
      <t>ノウ</t>
    </rPh>
    <rPh sb="25" eb="26">
      <t>カミ</t>
    </rPh>
    <rPh sb="26" eb="27">
      <t>ナイ</t>
    </rPh>
    <rPh sb="30" eb="31">
      <t>ショウ</t>
    </rPh>
    <rPh sb="31" eb="32">
      <t>ソト</t>
    </rPh>
    <rPh sb="33" eb="34">
      <t>カワ</t>
    </rPh>
    <rPh sb="35" eb="36">
      <t>カタチ</t>
    </rPh>
    <rPh sb="37" eb="38">
      <t>ヒツ</t>
    </rPh>
    <phoneticPr fontId="1"/>
  </si>
  <si>
    <t>内/循内/消内/外/整/ﾘﾊ/婦/放/脳神外/腎内/糖内/泌/心血外/消外/脳内/透外</t>
    <rPh sb="3" eb="4">
      <t>ナイ</t>
    </rPh>
    <rPh sb="5" eb="6">
      <t>ショウ</t>
    </rPh>
    <rPh sb="6" eb="7">
      <t>ナイ</t>
    </rPh>
    <rPh sb="15" eb="16">
      <t>フ</t>
    </rPh>
    <rPh sb="19" eb="20">
      <t>ノウ</t>
    </rPh>
    <rPh sb="20" eb="21">
      <t>カミ</t>
    </rPh>
    <rPh sb="21" eb="22">
      <t>ソト</t>
    </rPh>
    <rPh sb="23" eb="24">
      <t>ジン</t>
    </rPh>
    <rPh sb="24" eb="25">
      <t>ナイ</t>
    </rPh>
    <rPh sb="26" eb="27">
      <t>トウ</t>
    </rPh>
    <rPh sb="27" eb="28">
      <t>ナイ</t>
    </rPh>
    <rPh sb="29" eb="30">
      <t>ヒツ</t>
    </rPh>
    <rPh sb="31" eb="32">
      <t>シン</t>
    </rPh>
    <rPh sb="32" eb="33">
      <t>チ</t>
    </rPh>
    <rPh sb="33" eb="34">
      <t>ガイ</t>
    </rPh>
    <rPh sb="35" eb="37">
      <t>ショウゲ</t>
    </rPh>
    <rPh sb="38" eb="39">
      <t>ノウ</t>
    </rPh>
    <rPh sb="39" eb="40">
      <t>ナイ</t>
    </rPh>
    <rPh sb="41" eb="42">
      <t>トウ</t>
    </rPh>
    <rPh sb="42" eb="43">
      <t>ガイ</t>
    </rPh>
    <phoneticPr fontId="1"/>
  </si>
  <si>
    <t>内/老内/糖・内泌内/循内/呼内/血腫内/腎内/放診/放治/消内/小/皮/外/消外/呼外/心血外/整/脳神外/ﾘﾊ/眼/耳・頭頸外/泌/産婦/形/麻/病/救/歯外/緩内/ﾘｳ/ペ内/脳神内/精/乳外</t>
    <rPh sb="8" eb="9">
      <t>ヒツ</t>
    </rPh>
    <rPh sb="46" eb="47">
      <t>チ</t>
    </rPh>
    <rPh sb="52" eb="53">
      <t>カミ</t>
    </rPh>
    <rPh sb="53" eb="54">
      <t>ソト</t>
    </rPh>
    <rPh sb="60" eb="61">
      <t>ミミ</t>
    </rPh>
    <rPh sb="62" eb="63">
      <t>アタマ</t>
    </rPh>
    <rPh sb="63" eb="64">
      <t>クビ</t>
    </rPh>
    <rPh sb="97" eb="98">
      <t>ガイ</t>
    </rPh>
    <phoneticPr fontId="1"/>
  </si>
  <si>
    <t>精/脳神内/リハ</t>
    <rPh sb="2" eb="3">
      <t>ノウ</t>
    </rPh>
    <phoneticPr fontId="1"/>
  </si>
  <si>
    <t>外/内/整外/胃外/胃内/麻/ﾘﾊ/放/歯/歯外/皮/眼/脳神内/形/耳/泌/循内</t>
    <rPh sb="25" eb="26">
      <t>カワ</t>
    </rPh>
    <rPh sb="27" eb="28">
      <t>メ</t>
    </rPh>
    <rPh sb="29" eb="30">
      <t>ノウ</t>
    </rPh>
    <rPh sb="30" eb="32">
      <t>カミウチ</t>
    </rPh>
    <rPh sb="33" eb="34">
      <t>カタチ</t>
    </rPh>
    <rPh sb="35" eb="36">
      <t>ミミ</t>
    </rPh>
    <rPh sb="37" eb="38">
      <t>ヒツ</t>
    </rPh>
    <rPh sb="39" eb="41">
      <t>ジュンナイ</t>
    </rPh>
    <phoneticPr fontId="1"/>
  </si>
  <si>
    <t>小/内/外/整/ﾘﾊ/産婦/泌/皮/耳/眼/放/精/循内/消内/糖内/腎内/脳内/透内/消外/病/臨</t>
    <rPh sb="26" eb="28">
      <t>ジュンナイ</t>
    </rPh>
    <rPh sb="29" eb="31">
      <t>ショウナイ</t>
    </rPh>
    <rPh sb="32" eb="33">
      <t>トウ</t>
    </rPh>
    <rPh sb="33" eb="34">
      <t>ナイ</t>
    </rPh>
    <rPh sb="35" eb="37">
      <t>ジンナイ</t>
    </rPh>
    <rPh sb="38" eb="40">
      <t>ノウナイ</t>
    </rPh>
    <rPh sb="41" eb="42">
      <t>トウ</t>
    </rPh>
    <rPh sb="42" eb="43">
      <t>ナイ</t>
    </rPh>
    <rPh sb="44" eb="46">
      <t>ショウゲ</t>
    </rPh>
    <rPh sb="47" eb="48">
      <t>ヤマイ</t>
    </rPh>
    <rPh sb="49" eb="50">
      <t>リン</t>
    </rPh>
    <phoneticPr fontId="1"/>
  </si>
  <si>
    <t>小/内/外/整/ﾘﾊ/耳/精</t>
    <rPh sb="0" eb="1">
      <t>ショウ</t>
    </rPh>
    <phoneticPr fontId="1"/>
  </si>
  <si>
    <t>精/心療内/内</t>
    <rPh sb="4" eb="5">
      <t>ナイ</t>
    </rPh>
    <rPh sb="6" eb="7">
      <t>ナイ</t>
    </rPh>
    <phoneticPr fontId="1"/>
  </si>
  <si>
    <t>内/外/脳神外/整/ﾘﾊ/消内/消外/泌/肛外/麻/放/ﾘｳ/緩外/皮/循内/呼内/糖内/乳外</t>
    <rPh sb="5" eb="6">
      <t>カミ</t>
    </rPh>
    <rPh sb="6" eb="7">
      <t>ソト</t>
    </rPh>
    <rPh sb="8" eb="9">
      <t>セイ</t>
    </rPh>
    <rPh sb="14" eb="15">
      <t>ナイ</t>
    </rPh>
    <rPh sb="16" eb="17">
      <t>ケ</t>
    </rPh>
    <rPh sb="17" eb="18">
      <t>ガイ</t>
    </rPh>
    <rPh sb="19" eb="20">
      <t>ヒ</t>
    </rPh>
    <rPh sb="21" eb="22">
      <t>コウ</t>
    </rPh>
    <rPh sb="22" eb="23">
      <t>ソト</t>
    </rPh>
    <rPh sb="24" eb="25">
      <t>マ</t>
    </rPh>
    <rPh sb="26" eb="27">
      <t>ホウ</t>
    </rPh>
    <rPh sb="31" eb="32">
      <t>ユル</t>
    </rPh>
    <rPh sb="32" eb="33">
      <t>ガイ</t>
    </rPh>
    <rPh sb="34" eb="35">
      <t>カワ</t>
    </rPh>
    <rPh sb="36" eb="37">
      <t>ジュン</t>
    </rPh>
    <rPh sb="37" eb="38">
      <t>ナイ</t>
    </rPh>
    <rPh sb="39" eb="40">
      <t>コ</t>
    </rPh>
    <rPh sb="40" eb="41">
      <t>ナイ</t>
    </rPh>
    <rPh sb="42" eb="43">
      <t>トウ</t>
    </rPh>
    <rPh sb="43" eb="44">
      <t>ナイ</t>
    </rPh>
    <rPh sb="45" eb="46">
      <t>ニュウ</t>
    </rPh>
    <rPh sb="46" eb="47">
      <t>ソト</t>
    </rPh>
    <phoneticPr fontId="1"/>
  </si>
  <si>
    <t>内/外/整/ﾘﾊ/泌/脳神外</t>
    <rPh sb="11" eb="12">
      <t>ノウ</t>
    </rPh>
    <rPh sb="12" eb="13">
      <t>カミ</t>
    </rPh>
    <rPh sb="13" eb="14">
      <t>ソト</t>
    </rPh>
    <phoneticPr fontId="1"/>
  </si>
  <si>
    <t>大嶋　勇成</t>
    <phoneticPr fontId="1"/>
  </si>
  <si>
    <t>岡田文明</t>
    <phoneticPr fontId="1"/>
  </si>
  <si>
    <t>整/内/ﾘﾊ/消内/内鏡内/内鏡外/麻/循内/脳神内</t>
    <rPh sb="0" eb="1">
      <t>ヒトシ</t>
    </rPh>
    <rPh sb="2" eb="3">
      <t>ウチ</t>
    </rPh>
    <rPh sb="7" eb="9">
      <t>ショウナイ</t>
    </rPh>
    <rPh sb="10" eb="11">
      <t>ウチ</t>
    </rPh>
    <rPh sb="11" eb="12">
      <t>カガミ</t>
    </rPh>
    <rPh sb="12" eb="13">
      <t>ナイ</t>
    </rPh>
    <rPh sb="14" eb="15">
      <t>ウチ</t>
    </rPh>
    <rPh sb="15" eb="16">
      <t>カガミ</t>
    </rPh>
    <rPh sb="16" eb="17">
      <t>ガイ</t>
    </rPh>
    <rPh sb="18" eb="19">
      <t>アサ</t>
    </rPh>
    <rPh sb="20" eb="22">
      <t>ジュンナイ</t>
    </rPh>
    <rPh sb="23" eb="24">
      <t>ノウ</t>
    </rPh>
    <rPh sb="24" eb="26">
      <t>カミウチ</t>
    </rPh>
    <phoneticPr fontId="1"/>
  </si>
  <si>
    <t>内/ﾘｳ/外/整/ﾘﾊ/皮/放/循内/脳神内/麻</t>
    <rPh sb="0" eb="1">
      <t>ウチ</t>
    </rPh>
    <rPh sb="5" eb="6">
      <t>ソト</t>
    </rPh>
    <rPh sb="7" eb="8">
      <t>セイ</t>
    </rPh>
    <rPh sb="12" eb="13">
      <t>カワ</t>
    </rPh>
    <rPh sb="14" eb="15">
      <t>ホウ</t>
    </rPh>
    <rPh sb="16" eb="18">
      <t>ジュンナイ</t>
    </rPh>
    <rPh sb="19" eb="20">
      <t>ノウ</t>
    </rPh>
    <rPh sb="20" eb="22">
      <t>カミウチ</t>
    </rPh>
    <rPh sb="23" eb="24">
      <t>アサ</t>
    </rPh>
    <phoneticPr fontId="1"/>
  </si>
  <si>
    <t>内/消内/循内/呼内/糖・内内/腎内/脳神内/小/外/消外/心血外/呼外/小外/整/形/ﾘﾊ/眼/耳/皮/産婦/泌/脳神外/放診/放治/麻/歯外/病/救/腫血液内/ﾘｳ/精神経/乳外/小循内/緩内/緩内</t>
    <phoneticPr fontId="24"/>
  </si>
  <si>
    <t>内/消外/肛外/外/整/ﾘﾊ/循内/眼/耳/消内/リウ/心血リハ</t>
    <phoneticPr fontId="1"/>
  </si>
  <si>
    <t>心臓血管リハビリテーション科</t>
    <rPh sb="0" eb="4">
      <t>シンゾウケッカン</t>
    </rPh>
    <rPh sb="13" eb="14">
      <t>カ</t>
    </rPh>
    <phoneticPr fontId="1"/>
  </si>
  <si>
    <t>心血リハ</t>
    <rPh sb="0" eb="2">
      <t>シンケツ</t>
    </rPh>
    <phoneticPr fontId="1"/>
  </si>
  <si>
    <t>神戸市中央区元町通7丁目1番17号</t>
    <rPh sb="0" eb="3">
      <t>ｺｳﾍﾞｼ</t>
    </rPh>
    <rPh sb="3" eb="6">
      <t>ﾁｭｳｵｳｸ</t>
    </rPh>
    <rPh sb="6" eb="8">
      <t>ﾓﾄﾏﾁ</t>
    </rPh>
    <rPh sb="8" eb="9">
      <t>ﾄﾞｵﾘ</t>
    </rPh>
    <rPh sb="10" eb="12">
      <t>ﾁｮｳﾒ</t>
    </rPh>
    <rPh sb="13" eb="14">
      <t>ﾊﾞﾝ</t>
    </rPh>
    <rPh sb="16" eb="17">
      <t>ｺﾞｳ</t>
    </rPh>
    <phoneticPr fontId="1" type="halfwidthKatakana"/>
  </si>
  <si>
    <t>内/皮</t>
    <phoneticPr fontId="1"/>
  </si>
  <si>
    <t>足立　和正</t>
    <rPh sb="0" eb="2">
      <t>アダチ</t>
    </rPh>
    <rPh sb="3" eb="5">
      <t>カズマサ</t>
    </rPh>
    <phoneticPr fontId="1"/>
  </si>
  <si>
    <t>栗岡　英生</t>
    <rPh sb="0" eb="2">
      <t>クリオカ</t>
    </rPh>
    <rPh sb="3" eb="4">
      <t>ヒデ</t>
    </rPh>
    <rPh sb="4" eb="5">
      <t>イ</t>
    </rPh>
    <phoneticPr fontId="1"/>
  </si>
  <si>
    <t>内/呼内/循内/消内/腎内/皮/外/消外/肛外/整/眼/麻/ﾘﾊ/放/臨/ペ内/小/神内/泌尿器科</t>
    <rPh sb="3" eb="4">
      <t>ナイ</t>
    </rPh>
    <rPh sb="5" eb="6">
      <t>メグル</t>
    </rPh>
    <rPh sb="6" eb="7">
      <t>ナイ</t>
    </rPh>
    <rPh sb="8" eb="9">
      <t>ケ</t>
    </rPh>
    <rPh sb="9" eb="10">
      <t>ナイ</t>
    </rPh>
    <rPh sb="11" eb="12">
      <t>ジン</t>
    </rPh>
    <rPh sb="12" eb="13">
      <t>ナイ</t>
    </rPh>
    <rPh sb="14" eb="15">
      <t>カワ</t>
    </rPh>
    <rPh sb="16" eb="17">
      <t>ソト</t>
    </rPh>
    <rPh sb="18" eb="19">
      <t>ケ</t>
    </rPh>
    <rPh sb="19" eb="20">
      <t>ガイ</t>
    </rPh>
    <rPh sb="21" eb="22">
      <t>コウ</t>
    </rPh>
    <rPh sb="22" eb="23">
      <t>ソト</t>
    </rPh>
    <rPh sb="24" eb="25">
      <t>タダシ</t>
    </rPh>
    <rPh sb="26" eb="27">
      <t>メ</t>
    </rPh>
    <rPh sb="28" eb="29">
      <t>アサ</t>
    </rPh>
    <rPh sb="33" eb="34">
      <t>ホウ</t>
    </rPh>
    <rPh sb="35" eb="36">
      <t>ノゾム</t>
    </rPh>
    <rPh sb="38" eb="39">
      <t>ナイ</t>
    </rPh>
    <rPh sb="40" eb="41">
      <t>ショウ</t>
    </rPh>
    <rPh sb="42" eb="44">
      <t>カミウチ</t>
    </rPh>
    <rPh sb="45" eb="49">
      <t>ヒニョウキカ</t>
    </rPh>
    <phoneticPr fontId="1"/>
  </si>
  <si>
    <t>大道　正英</t>
    <rPh sb="0" eb="2">
      <t>オオミチ</t>
    </rPh>
    <rPh sb="3" eb="5">
      <t>マサヒデ</t>
    </rPh>
    <phoneticPr fontId="1"/>
  </si>
  <si>
    <t>医療法人社団
皓葵会</t>
    <phoneticPr fontId="1"/>
  </si>
  <si>
    <t>内/外/脳神外/形/整/ﾘﾊ/産婦/消/呼内/皮/泌/耳/循内/ﾘｳ/眼/放/麻/精/歯外/救/緩内/乳外/病/矯歯/呼・心外/内泌・糖内/脳神内/小/消外</t>
    <rPh sb="5" eb="6">
      <t>カミ</t>
    </rPh>
    <rPh sb="6" eb="7">
      <t>ソト</t>
    </rPh>
    <rPh sb="18" eb="19">
      <t>ショウ</t>
    </rPh>
    <rPh sb="21" eb="22">
      <t>ナイ</t>
    </rPh>
    <rPh sb="46" eb="47">
      <t>キュウ</t>
    </rPh>
    <rPh sb="48" eb="49">
      <t>カン</t>
    </rPh>
    <rPh sb="49" eb="50">
      <t>ナイ</t>
    </rPh>
    <rPh sb="51" eb="52">
      <t>チチ</t>
    </rPh>
    <rPh sb="52" eb="53">
      <t>ガイ</t>
    </rPh>
    <rPh sb="54" eb="55">
      <t>ヤマイ</t>
    </rPh>
    <rPh sb="56" eb="57">
      <t>イツワ</t>
    </rPh>
    <rPh sb="57" eb="58">
      <t>ハ</t>
    </rPh>
    <rPh sb="59" eb="60">
      <t>コ</t>
    </rPh>
    <rPh sb="61" eb="63">
      <t>シンガイ</t>
    </rPh>
    <rPh sb="64" eb="65">
      <t>ナイ</t>
    </rPh>
    <rPh sb="65" eb="66">
      <t>ヒツ</t>
    </rPh>
    <rPh sb="67" eb="68">
      <t>トウ</t>
    </rPh>
    <rPh sb="68" eb="69">
      <t>ナイ</t>
    </rPh>
    <rPh sb="70" eb="71">
      <t>ノウ</t>
    </rPh>
    <rPh sb="71" eb="73">
      <t>カミウチ</t>
    </rPh>
    <rPh sb="74" eb="75">
      <t>ショウ</t>
    </rPh>
    <rPh sb="76" eb="78">
      <t>ショウゲ</t>
    </rPh>
    <phoneticPr fontId="1"/>
  </si>
  <si>
    <t>原田　英樹</t>
    <rPh sb="0" eb="2">
      <t>ハラダ</t>
    </rPh>
    <rPh sb="3" eb="5">
      <t>ヒデキ</t>
    </rPh>
    <phoneticPr fontId="1"/>
  </si>
  <si>
    <t>山崎　哲也</t>
    <rPh sb="0" eb="2">
      <t>ヤマサキ</t>
    </rPh>
    <rPh sb="3" eb="5">
      <t>テツヤ</t>
    </rPh>
    <phoneticPr fontId="1"/>
  </si>
  <si>
    <t>土居　貞幸</t>
    <phoneticPr fontId="1"/>
  </si>
  <si>
    <t>中馬　淳</t>
    <rPh sb="0" eb="2">
      <t>ナカウマ</t>
    </rPh>
    <rPh sb="3" eb="4">
      <t>ジュン</t>
    </rPh>
    <phoneticPr fontId="1"/>
  </si>
  <si>
    <t>中井　毅</t>
    <rPh sb="0" eb="2">
      <t>ナカイ</t>
    </rPh>
    <rPh sb="3" eb="4">
      <t>ツヨシ</t>
    </rPh>
    <phoneticPr fontId="1"/>
  </si>
  <si>
    <t>嶋　洋明</t>
    <rPh sb="0" eb="1">
      <t>シマ</t>
    </rPh>
    <rPh sb="2" eb="4">
      <t>ヒロアキ</t>
    </rPh>
    <phoneticPr fontId="1"/>
  </si>
  <si>
    <t>内/外/整/ﾘﾊ/脳神外/放/神内/循内</t>
    <rPh sb="0" eb="1">
      <t>ナイ</t>
    </rPh>
    <rPh sb="2" eb="3">
      <t>ソト</t>
    </rPh>
    <rPh sb="4" eb="5">
      <t>セイ</t>
    </rPh>
    <rPh sb="9" eb="10">
      <t>ノウ</t>
    </rPh>
    <rPh sb="10" eb="11">
      <t>カミ</t>
    </rPh>
    <rPh sb="11" eb="12">
      <t>ソト</t>
    </rPh>
    <rPh sb="13" eb="14">
      <t>ホウ</t>
    </rPh>
    <rPh sb="18" eb="19">
      <t>メグル</t>
    </rPh>
    <rPh sb="19" eb="20">
      <t>ナイ</t>
    </rPh>
    <phoneticPr fontId="1"/>
  </si>
  <si>
    <t>内/透内/外/ﾘﾊ/糖内/腎内/脳神内</t>
    <rPh sb="0" eb="1">
      <t>ナイ</t>
    </rPh>
    <rPh sb="2" eb="3">
      <t>スケル</t>
    </rPh>
    <rPh sb="3" eb="4">
      <t>ナイ</t>
    </rPh>
    <rPh sb="5" eb="6">
      <t>ソト</t>
    </rPh>
    <rPh sb="10" eb="11">
      <t>トウ</t>
    </rPh>
    <rPh sb="11" eb="12">
      <t>ナイ</t>
    </rPh>
    <rPh sb="13" eb="15">
      <t>ジンナイ</t>
    </rPh>
    <rPh sb="16" eb="17">
      <t>ノウ</t>
    </rPh>
    <rPh sb="17" eb="18">
      <t>シン</t>
    </rPh>
    <rPh sb="18" eb="19">
      <t>ナイ</t>
    </rPh>
    <phoneticPr fontId="1"/>
  </si>
  <si>
    <t>毛利　智好</t>
    <rPh sb="0" eb="2">
      <t>モウリ</t>
    </rPh>
    <rPh sb="3" eb="4">
      <t>チ</t>
    </rPh>
    <rPh sb="4" eb="5">
      <t>ヨシ</t>
    </rPh>
    <phoneticPr fontId="1"/>
  </si>
  <si>
    <t>浮田　透</t>
    <rPh sb="0" eb="2">
      <t>ウキタ</t>
    </rPh>
    <rPh sb="3" eb="4">
      <t>トオル</t>
    </rPh>
    <phoneticPr fontId="1"/>
  </si>
  <si>
    <t>内/外/整/ﾘﾊ/脳神外/透内/消内/消外/呼内/麻/放</t>
    <rPh sb="10" eb="11">
      <t>カミ</t>
    </rPh>
    <rPh sb="11" eb="12">
      <t>ソト</t>
    </rPh>
    <rPh sb="13" eb="14">
      <t>トオル</t>
    </rPh>
    <rPh sb="14" eb="15">
      <t>ウチ</t>
    </rPh>
    <rPh sb="16" eb="17">
      <t>ショウ</t>
    </rPh>
    <rPh sb="17" eb="18">
      <t>ナイ</t>
    </rPh>
    <rPh sb="19" eb="20">
      <t>ショウ</t>
    </rPh>
    <rPh sb="20" eb="21">
      <t>ソト</t>
    </rPh>
    <rPh sb="22" eb="23">
      <t>コ</t>
    </rPh>
    <rPh sb="23" eb="24">
      <t>ナイ</t>
    </rPh>
    <rPh sb="25" eb="26">
      <t>アサ</t>
    </rPh>
    <rPh sb="27" eb="28">
      <t>ホウ</t>
    </rPh>
    <phoneticPr fontId="1"/>
  </si>
  <si>
    <t>内/外/小/整/ﾘﾊ/耳/循内/皮/泌/眼/放/麻/精/呼内/消内</t>
    <rPh sb="0" eb="1">
      <t>ナイ</t>
    </rPh>
    <rPh sb="2" eb="3">
      <t>ガイ</t>
    </rPh>
    <phoneticPr fontId="1"/>
  </si>
  <si>
    <t>鄒　明憲</t>
    <phoneticPr fontId="1"/>
  </si>
  <si>
    <t>医療法人
縁和会</t>
    <rPh sb="0" eb="2">
      <t>イリョウ</t>
    </rPh>
    <rPh sb="2" eb="4">
      <t>ホウジン</t>
    </rPh>
    <rPh sb="5" eb="6">
      <t>エン</t>
    </rPh>
    <rPh sb="6" eb="7">
      <t>ワ</t>
    </rPh>
    <rPh sb="7" eb="8">
      <t>カイ</t>
    </rPh>
    <phoneticPr fontId="1"/>
  </si>
  <si>
    <t>医療法人社団　友愛会
稲美しんわ病院</t>
    <rPh sb="11" eb="13">
      <t>イナミ</t>
    </rPh>
    <rPh sb="16" eb="18">
      <t>ビョウイン</t>
    </rPh>
    <phoneticPr fontId="1"/>
  </si>
  <si>
    <t>内/外</t>
    <phoneticPr fontId="1"/>
  </si>
  <si>
    <t>藤本　康二</t>
    <rPh sb="0" eb="2">
      <t>フジモト</t>
    </rPh>
    <rPh sb="3" eb="5">
      <t>ヤスジ</t>
    </rPh>
    <phoneticPr fontId="1"/>
  </si>
  <si>
    <t>楠　正仁</t>
    <rPh sb="0" eb="1">
      <t>クスノキ</t>
    </rPh>
    <rPh sb="2" eb="4">
      <t>マサヒト</t>
    </rPh>
    <phoneticPr fontId="1"/>
  </si>
  <si>
    <t>岡田匡充</t>
    <rPh sb="0" eb="2">
      <t>オカダ</t>
    </rPh>
    <rPh sb="2" eb="3">
      <t>マサ</t>
    </rPh>
    <rPh sb="3" eb="4">
      <t>ミツル</t>
    </rPh>
    <phoneticPr fontId="1"/>
  </si>
  <si>
    <t>福本　俊</t>
    <rPh sb="0" eb="2">
      <t>フクモト</t>
    </rPh>
    <rPh sb="3" eb="4">
      <t>シュン</t>
    </rPh>
    <phoneticPr fontId="1"/>
  </si>
  <si>
    <t>中塚　和宏</t>
    <phoneticPr fontId="1"/>
  </si>
  <si>
    <t>内/循内/消内/外/消外/脳神外/整/耳/ﾘﾊ/放/神内/形/麻</t>
    <rPh sb="2" eb="3">
      <t>ジュン</t>
    </rPh>
    <rPh sb="3" eb="4">
      <t>ナイ</t>
    </rPh>
    <rPh sb="5" eb="6">
      <t>ショウ</t>
    </rPh>
    <rPh sb="6" eb="7">
      <t>ナイ</t>
    </rPh>
    <rPh sb="8" eb="9">
      <t>ゲ</t>
    </rPh>
    <rPh sb="10" eb="11">
      <t>ショウ</t>
    </rPh>
    <rPh sb="11" eb="12">
      <t>ゲ</t>
    </rPh>
    <rPh sb="14" eb="15">
      <t>カミ</t>
    </rPh>
    <rPh sb="15" eb="16">
      <t>ソト</t>
    </rPh>
    <rPh sb="17" eb="18">
      <t>セイ</t>
    </rPh>
    <rPh sb="24" eb="25">
      <t>ホウ</t>
    </rPh>
    <rPh sb="26" eb="27">
      <t>カミ</t>
    </rPh>
    <rPh sb="27" eb="28">
      <t>ナイ</t>
    </rPh>
    <rPh sb="29" eb="30">
      <t>ケイ</t>
    </rPh>
    <rPh sb="31" eb="32">
      <t>アサ</t>
    </rPh>
    <phoneticPr fontId="1"/>
  </si>
  <si>
    <t>医療法人</t>
    <phoneticPr fontId="1"/>
  </si>
  <si>
    <t>田中　寿一</t>
    <rPh sb="0" eb="2">
      <t>タナカ</t>
    </rPh>
    <rPh sb="3" eb="5">
      <t>ヒサカズ</t>
    </rPh>
    <phoneticPr fontId="1"/>
  </si>
  <si>
    <t>内/皮/精/脳神内</t>
    <rPh sb="6" eb="7">
      <t>ノウ</t>
    </rPh>
    <rPh sb="7" eb="9">
      <t>カミウチ</t>
    </rPh>
    <phoneticPr fontId="1"/>
  </si>
  <si>
    <t>高田　史門</t>
    <rPh sb="0" eb="2">
      <t>タカダ</t>
    </rPh>
    <rPh sb="3" eb="5">
      <t>シモン</t>
    </rPh>
    <phoneticPr fontId="1"/>
  </si>
  <si>
    <t>内/循内/ﾘﾊ/歯/歯外/神内</t>
    <rPh sb="2" eb="3">
      <t>メグル</t>
    </rPh>
    <rPh sb="3" eb="4">
      <t>ナイ</t>
    </rPh>
    <rPh sb="8" eb="9">
      <t>シ</t>
    </rPh>
    <rPh sb="10" eb="11">
      <t>ハ</t>
    </rPh>
    <rPh sb="11" eb="12">
      <t>ガイ</t>
    </rPh>
    <rPh sb="13" eb="14">
      <t>カミ</t>
    </rPh>
    <rPh sb="14" eb="15">
      <t>ナイ</t>
    </rPh>
    <phoneticPr fontId="1"/>
  </si>
  <si>
    <t>石飛　信</t>
    <rPh sb="0" eb="1">
      <t>イシ</t>
    </rPh>
    <rPh sb="1" eb="2">
      <t>ト</t>
    </rPh>
    <rPh sb="3" eb="4">
      <t>シン</t>
    </rPh>
    <phoneticPr fontId="1"/>
  </si>
  <si>
    <t>R8.4循内廃止</t>
    <rPh sb="4" eb="6">
      <t>ジュンナイ</t>
    </rPh>
    <rPh sb="6" eb="8">
      <t>ハイシ</t>
    </rPh>
    <phoneticPr fontId="1"/>
  </si>
  <si>
    <t>0797-23-7700</t>
    <phoneticPr fontId="1"/>
  </si>
  <si>
    <t>内/消内/消外/循内/外/整/麻/放/ﾘﾊ/人工透析</t>
    <rPh sb="2" eb="3">
      <t>ショウ</t>
    </rPh>
    <rPh sb="3" eb="4">
      <t>ナイ</t>
    </rPh>
    <rPh sb="5" eb="6">
      <t>ケ</t>
    </rPh>
    <rPh sb="6" eb="7">
      <t>ガイ</t>
    </rPh>
    <rPh sb="8" eb="9">
      <t>メグル</t>
    </rPh>
    <rPh sb="9" eb="10">
      <t>ナイ</t>
    </rPh>
    <rPh sb="11" eb="12">
      <t>ソト</t>
    </rPh>
    <rPh sb="13" eb="14">
      <t>タダシ</t>
    </rPh>
    <rPh sb="15" eb="16">
      <t>アサ</t>
    </rPh>
    <rPh sb="17" eb="18">
      <t>ホウ</t>
    </rPh>
    <rPh sb="22" eb="24">
      <t>ジンコウ</t>
    </rPh>
    <rPh sb="24" eb="26">
      <t>トウセキ</t>
    </rPh>
    <phoneticPr fontId="1"/>
  </si>
  <si>
    <t>医療法人
共生会</t>
    <rPh sb="0" eb="2">
      <t>イリョウ</t>
    </rPh>
    <rPh sb="2" eb="4">
      <t>ホウジン</t>
    </rPh>
    <phoneticPr fontId="1"/>
  </si>
  <si>
    <t>久島　健之</t>
    <rPh sb="0" eb="2">
      <t>クシマ</t>
    </rPh>
    <rPh sb="3" eb="5">
      <t>タケユキ</t>
    </rPh>
    <phoneticPr fontId="1"/>
  </si>
  <si>
    <t>栗原　英樹</t>
    <rPh sb="0" eb="2">
      <t>クリハラ</t>
    </rPh>
    <rPh sb="3" eb="5">
      <t>ヒデキ</t>
    </rPh>
    <phoneticPr fontId="1"/>
  </si>
  <si>
    <t>内/胃内/循内/糖内/呼内/耳/外/整/ﾘﾊ/放/泌/脳神内/緩内</t>
    <rPh sb="3" eb="4">
      <t>ナイ</t>
    </rPh>
    <rPh sb="6" eb="7">
      <t>ナイ</t>
    </rPh>
    <rPh sb="8" eb="9">
      <t>トウ</t>
    </rPh>
    <rPh sb="9" eb="10">
      <t>ナイ</t>
    </rPh>
    <rPh sb="11" eb="12">
      <t>コ</t>
    </rPh>
    <rPh sb="12" eb="13">
      <t>ナイ</t>
    </rPh>
    <rPh sb="14" eb="15">
      <t>ミミ</t>
    </rPh>
    <rPh sb="16" eb="17">
      <t>ガイ</t>
    </rPh>
    <rPh sb="25" eb="26">
      <t>ヒツ</t>
    </rPh>
    <rPh sb="27" eb="28">
      <t>ノウ</t>
    </rPh>
    <rPh sb="28" eb="30">
      <t>カミウチ</t>
    </rPh>
    <rPh sb="31" eb="32">
      <t>カン</t>
    </rPh>
    <rPh sb="32" eb="33">
      <t>ナイ</t>
    </rPh>
    <phoneticPr fontId="1"/>
  </si>
  <si>
    <t>近藤　盛彦</t>
    <phoneticPr fontId="1"/>
  </si>
  <si>
    <t>内/消内/循内/外/整/ﾘﾊ/放/皮/血内/心外</t>
    <rPh sb="2" eb="3">
      <t>ショウ</t>
    </rPh>
    <rPh sb="3" eb="4">
      <t>ナイ</t>
    </rPh>
    <rPh sb="5" eb="6">
      <t>ジュン</t>
    </rPh>
    <rPh sb="6" eb="7">
      <t>ナイ</t>
    </rPh>
    <rPh sb="15" eb="16">
      <t>ホウ</t>
    </rPh>
    <rPh sb="17" eb="18">
      <t>カワ</t>
    </rPh>
    <rPh sb="19" eb="20">
      <t>ケツ</t>
    </rPh>
    <rPh sb="20" eb="21">
      <t>ナイ</t>
    </rPh>
    <rPh sb="22" eb="24">
      <t>シンガイ</t>
    </rPh>
    <phoneticPr fontId="1"/>
  </si>
  <si>
    <t>島田　眞一　</t>
    <phoneticPr fontId="1"/>
  </si>
  <si>
    <r>
      <t>循内/整/脳神外/ﾘﾊ/神内/</t>
    </r>
    <r>
      <rPr>
        <sz val="8"/>
        <color theme="1"/>
        <rFont val="ＭＳ Ｐゴシック"/>
        <family val="3"/>
        <charset val="128"/>
      </rPr>
      <t>内/ペ内/麻</t>
    </r>
    <rPh sb="0" eb="1">
      <t>メグル</t>
    </rPh>
    <rPh sb="1" eb="2">
      <t>ナイ</t>
    </rPh>
    <rPh sb="3" eb="4">
      <t>セイ</t>
    </rPh>
    <rPh sb="5" eb="6">
      <t>ノウ</t>
    </rPh>
    <rPh sb="6" eb="7">
      <t>カミ</t>
    </rPh>
    <rPh sb="7" eb="8">
      <t>ソト</t>
    </rPh>
    <rPh sb="12" eb="13">
      <t>カミ</t>
    </rPh>
    <rPh sb="13" eb="14">
      <t>ナイ</t>
    </rPh>
    <rPh sb="15" eb="16">
      <t>ナイ</t>
    </rPh>
    <rPh sb="18" eb="19">
      <t>ナイ</t>
    </rPh>
    <rPh sb="20" eb="21">
      <t>マ</t>
    </rPh>
    <phoneticPr fontId="1"/>
  </si>
  <si>
    <t>医療法人社団九十九記念病院</t>
    <rPh sb="0" eb="13">
      <t>イリョウホウジンシャダンツクモキネンビョウイン</t>
    </rPh>
    <phoneticPr fontId="1"/>
  </si>
  <si>
    <t>内/外/整/ﾘﾊ/放/消内</t>
    <rPh sb="4" eb="5">
      <t>ヒトシ</t>
    </rPh>
    <rPh sb="9" eb="10">
      <t>ホウ</t>
    </rPh>
    <rPh sb="11" eb="13">
      <t>ショウナイ</t>
    </rPh>
    <phoneticPr fontId="1"/>
  </si>
  <si>
    <t>小/内/消内/循内/外/整/心血外/産婦/眼/放/麻/呼内/脳神外/腎内/リハ/呼外/消外/病/泌/糖・内泌内/救</t>
    <rPh sb="0" eb="1">
      <t>ショウ</t>
    </rPh>
    <rPh sb="5" eb="6">
      <t>ナイ</t>
    </rPh>
    <rPh sb="8" eb="9">
      <t>ナイ</t>
    </rPh>
    <rPh sb="15" eb="16">
      <t>チ</t>
    </rPh>
    <rPh sb="27" eb="28">
      <t>コ</t>
    </rPh>
    <rPh sb="28" eb="29">
      <t>ナイ</t>
    </rPh>
    <rPh sb="30" eb="31">
      <t>ノウ</t>
    </rPh>
    <rPh sb="31" eb="32">
      <t>カミ</t>
    </rPh>
    <rPh sb="32" eb="33">
      <t>ソト</t>
    </rPh>
    <rPh sb="40" eb="41">
      <t>コ</t>
    </rPh>
    <rPh sb="41" eb="42">
      <t>ゲ</t>
    </rPh>
    <rPh sb="43" eb="44">
      <t>キエル</t>
    </rPh>
    <rPh sb="44" eb="45">
      <t>ガイ</t>
    </rPh>
    <rPh sb="46" eb="47">
      <t>ビョウ</t>
    </rPh>
    <rPh sb="48" eb="49">
      <t>ヒツ</t>
    </rPh>
    <rPh sb="50" eb="51">
      <t>トウ</t>
    </rPh>
    <rPh sb="52" eb="53">
      <t>ナイ</t>
    </rPh>
    <rPh sb="53" eb="54">
      <t>ヒツ</t>
    </rPh>
    <rPh sb="54" eb="55">
      <t>ナイ</t>
    </rPh>
    <rPh sb="56" eb="57">
      <t>スクイ</t>
    </rPh>
    <phoneticPr fontId="1"/>
  </si>
  <si>
    <t>岡本　恭行</t>
    <rPh sb="0" eb="2">
      <t>オカモト</t>
    </rPh>
    <rPh sb="3" eb="5">
      <t>ヤスユキ</t>
    </rPh>
    <phoneticPr fontId="1"/>
  </si>
  <si>
    <t>清水　宏紀</t>
    <rPh sb="0" eb="2">
      <t>シミズ</t>
    </rPh>
    <rPh sb="3" eb="5">
      <t>ヒロキ</t>
    </rPh>
    <phoneticPr fontId="1"/>
  </si>
  <si>
    <t>貝原　聡</t>
    <rPh sb="0" eb="2">
      <t>カイハラ</t>
    </rPh>
    <rPh sb="3" eb="4">
      <t>サトシ</t>
    </rPh>
    <phoneticPr fontId="1"/>
  </si>
  <si>
    <t>森下　淳</t>
    <rPh sb="0" eb="2">
      <t>モリシタ</t>
    </rPh>
    <rPh sb="3" eb="4">
      <t>アツシ</t>
    </rPh>
    <phoneticPr fontId="1"/>
  </si>
  <si>
    <t>杉多　良文</t>
    <rPh sb="0" eb="2">
      <t>スギタ</t>
    </rPh>
    <rPh sb="3" eb="5">
      <t>ヨシフミ</t>
    </rPh>
    <phoneticPr fontId="1"/>
  </si>
  <si>
    <t>細見　和代</t>
    <rPh sb="0" eb="2">
      <t>ホソミ</t>
    </rPh>
    <rPh sb="3" eb="5">
      <t>カズヨ</t>
    </rPh>
    <phoneticPr fontId="1"/>
  </si>
  <si>
    <t>沢田尚久</t>
    <rPh sb="0" eb="4">
      <t>サワダナオヒサ</t>
    </rPh>
    <phoneticPr fontId="1"/>
  </si>
  <si>
    <t>舩越　俊一</t>
    <phoneticPr fontId="1"/>
  </si>
  <si>
    <t>稲見　知子</t>
    <phoneticPr fontId="1"/>
  </si>
  <si>
    <t>大石　醒悟</t>
    <phoneticPr fontId="1"/>
  </si>
  <si>
    <t>宮野　正雄</t>
    <phoneticPr fontId="1"/>
  </si>
  <si>
    <t>内/ｱﾚ/ﾘﾊ</t>
    <rPh sb="0" eb="1">
      <t>ナイ</t>
    </rPh>
    <phoneticPr fontId="1"/>
  </si>
  <si>
    <t>阿部　浩文</t>
    <rPh sb="0" eb="2">
      <t>アベ</t>
    </rPh>
    <rPh sb="3" eb="5">
      <t>ヒロフミ</t>
    </rPh>
    <phoneticPr fontId="1"/>
  </si>
  <si>
    <t>一般財団法人神戸マリナーズ厚生会</t>
    <rPh sb="0" eb="2">
      <t>イッパン</t>
    </rPh>
    <rPh sb="2" eb="4">
      <t>ザイダン</t>
    </rPh>
    <rPh sb="4" eb="6">
      <t>ホウジン</t>
    </rPh>
    <rPh sb="6" eb="8">
      <t>コウベ</t>
    </rPh>
    <rPh sb="13" eb="15">
      <t>コウセイ</t>
    </rPh>
    <rPh sb="15" eb="16">
      <t>カイ</t>
    </rPh>
    <phoneticPr fontId="1"/>
  </si>
  <si>
    <t>山道　深</t>
  </si>
  <si>
    <t>山本　愛久</t>
    <rPh sb="3" eb="5">
      <t>アイキュウ</t>
    </rPh>
    <phoneticPr fontId="1"/>
  </si>
  <si>
    <t>精/内/ぺ/心内</t>
    <rPh sb="2" eb="3">
      <t>ナイ</t>
    </rPh>
    <phoneticPr fontId="1"/>
  </si>
  <si>
    <t>塚﨑秀樹</t>
    <rPh sb="0" eb="1">
      <t>ヅカ</t>
    </rPh>
    <rPh sb="1" eb="2">
      <t>サキ</t>
    </rPh>
    <rPh sb="2" eb="4">
      <t>ヒデキ</t>
    </rPh>
    <phoneticPr fontId="1"/>
  </si>
  <si>
    <t>姫路市飯田三丁目219番地の1</t>
    <rPh sb="0" eb="3">
      <t>ヒメジシ</t>
    </rPh>
    <rPh sb="3" eb="5">
      <t>イイダ</t>
    </rPh>
    <rPh sb="5" eb="6">
      <t>サン</t>
    </rPh>
    <rPh sb="6" eb="8">
      <t>チョウメ</t>
    </rPh>
    <rPh sb="11" eb="13">
      <t>バンチ</t>
    </rPh>
    <phoneticPr fontId="23"/>
  </si>
  <si>
    <t>079-234-2117</t>
    <phoneticPr fontId="1"/>
  </si>
  <si>
    <t>内/ﾘﾊ/放/消内/透内/透外/腎内/脳神内/眼/整/脳神外/泌</t>
    <rPh sb="0" eb="1">
      <t>ナイ</t>
    </rPh>
    <rPh sb="3" eb="4">
      <t>コ</t>
    </rPh>
    <rPh sb="4" eb="5">
      <t>ナイ</t>
    </rPh>
    <rPh sb="6" eb="7">
      <t>ウチ</t>
    </rPh>
    <rPh sb="7" eb="8">
      <t>カガミ</t>
    </rPh>
    <rPh sb="8" eb="9">
      <t>ナイ</t>
    </rPh>
    <rPh sb="10" eb="11">
      <t>ナイ</t>
    </rPh>
    <rPh sb="12" eb="13">
      <t>ヒツ</t>
    </rPh>
    <rPh sb="14" eb="15">
      <t>ノウ</t>
    </rPh>
    <rPh sb="15" eb="16">
      <t>カミ</t>
    </rPh>
    <rPh sb="16" eb="17">
      <t>ナイ</t>
    </rPh>
    <rPh sb="23" eb="24">
      <t>メ</t>
    </rPh>
    <rPh sb="25" eb="26">
      <t>セイ</t>
    </rPh>
    <rPh sb="27" eb="28">
      <t>ノウ</t>
    </rPh>
    <rPh sb="28" eb="29">
      <t>カミ</t>
    </rPh>
    <rPh sb="29" eb="30">
      <t>ガイ</t>
    </rPh>
    <rPh sb="31" eb="32">
      <t>ヒツ</t>
    </rPh>
    <phoneticPr fontId="1"/>
  </si>
  <si>
    <t>内/胃内/胃外/外/整/ﾘﾊ/脳神外/放/歯/歯外/眼/肛外/消外/麻/循内</t>
    <rPh sb="2" eb="3">
      <t>イ</t>
    </rPh>
    <rPh sb="3" eb="4">
      <t>ナイ</t>
    </rPh>
    <rPh sb="6" eb="7">
      <t>ソト</t>
    </rPh>
    <rPh sb="15" eb="16">
      <t>ノウ</t>
    </rPh>
    <rPh sb="16" eb="17">
      <t>カミ</t>
    </rPh>
    <rPh sb="17" eb="18">
      <t>ソト</t>
    </rPh>
    <rPh sb="26" eb="27">
      <t>メ</t>
    </rPh>
    <rPh sb="28" eb="29">
      <t>コウ</t>
    </rPh>
    <rPh sb="29" eb="30">
      <t>ソト</t>
    </rPh>
    <rPh sb="31" eb="32">
      <t>ケ</t>
    </rPh>
    <rPh sb="32" eb="33">
      <t>ソト</t>
    </rPh>
    <rPh sb="34" eb="35">
      <t>マ</t>
    </rPh>
    <rPh sb="36" eb="38">
      <t>ジュンナイ</t>
    </rPh>
    <phoneticPr fontId="1"/>
  </si>
  <si>
    <t>渡邊　慶明</t>
    <rPh sb="0" eb="2">
      <t>ワタナベ</t>
    </rPh>
    <rPh sb="3" eb="5">
      <t>ヨシアキ</t>
    </rPh>
    <phoneticPr fontId="1"/>
  </si>
  <si>
    <t>岸　清彦</t>
    <rPh sb="0" eb="1">
      <t>キシ</t>
    </rPh>
    <rPh sb="2" eb="4">
      <t>キヨヒコ</t>
    </rPh>
    <phoneticPr fontId="1"/>
  </si>
  <si>
    <t>佐々木俊治</t>
    <rPh sb="0" eb="3">
      <t>ササキ</t>
    </rPh>
    <rPh sb="3" eb="4">
      <t>トシ</t>
    </rPh>
    <rPh sb="4" eb="5">
      <t>ジ</t>
    </rPh>
    <phoneticPr fontId="1"/>
  </si>
  <si>
    <t>内/外/整/ﾘﾊ/放/消内/緩内/神内</t>
    <rPh sb="9" eb="10">
      <t>ホウ</t>
    </rPh>
    <rPh sb="11" eb="12">
      <t>ケ</t>
    </rPh>
    <rPh sb="12" eb="13">
      <t>ナイ</t>
    </rPh>
    <rPh sb="14" eb="15">
      <t>ユル</t>
    </rPh>
    <rPh sb="15" eb="16">
      <t>ナイ</t>
    </rPh>
    <rPh sb="17" eb="19">
      <t>カミウチ</t>
    </rPh>
    <rPh sb="18" eb="19">
      <t>ナイ</t>
    </rPh>
    <phoneticPr fontId="1"/>
  </si>
  <si>
    <t>内/消内/血液内/神内/整/精/皮/眼/ﾘﾊ/放/歯外</t>
    <rPh sb="6" eb="7">
      <t>エキ</t>
    </rPh>
    <rPh sb="16" eb="17">
      <t>カワ</t>
    </rPh>
    <rPh sb="18" eb="19">
      <t>メ</t>
    </rPh>
    <phoneticPr fontId="1"/>
  </si>
  <si>
    <t>小/内/外/整/ﾘﾊ/耳/産婦/心療内/眼/麻/精/歯/循内/胃外/呼内/血外/脳外/皮/泌</t>
    <rPh sb="16" eb="17">
      <t>シン</t>
    </rPh>
    <rPh sb="18" eb="19">
      <t>ナイ</t>
    </rPh>
    <rPh sb="22" eb="23">
      <t>マ</t>
    </rPh>
    <rPh sb="28" eb="30">
      <t>ジュンナイ</t>
    </rPh>
    <rPh sb="31" eb="32">
      <t>イ</t>
    </rPh>
    <rPh sb="32" eb="33">
      <t>ガイ</t>
    </rPh>
    <rPh sb="34" eb="36">
      <t>コナイ</t>
    </rPh>
    <rPh sb="37" eb="38">
      <t>チ</t>
    </rPh>
    <rPh sb="38" eb="39">
      <t>ガイ</t>
    </rPh>
    <rPh sb="40" eb="42">
      <t>ノウゲ</t>
    </rPh>
    <rPh sb="43" eb="44">
      <t>カワ</t>
    </rPh>
    <rPh sb="45" eb="46">
      <t>ヒツ</t>
    </rPh>
    <phoneticPr fontId="1"/>
  </si>
  <si>
    <t>内/外/整/ﾘﾊ/脳神外/皮/泌/眼/放/耳/精/心療内/歯外/消内/呼内/循内/腎内</t>
    <rPh sb="10" eb="11">
      <t>カミ</t>
    </rPh>
    <rPh sb="11" eb="12">
      <t>ソト</t>
    </rPh>
    <rPh sb="27" eb="28">
      <t>ナイ</t>
    </rPh>
    <rPh sb="32" eb="33">
      <t>ショウ</t>
    </rPh>
    <rPh sb="33" eb="34">
      <t>ナイ</t>
    </rPh>
    <rPh sb="35" eb="37">
      <t>コナイ</t>
    </rPh>
    <rPh sb="38" eb="40">
      <t>ジュンナイ</t>
    </rPh>
    <rPh sb="41" eb="42">
      <t>ジン</t>
    </rPh>
    <rPh sb="42" eb="43">
      <t>ナイ</t>
    </rPh>
    <phoneticPr fontId="1"/>
  </si>
  <si>
    <t>内/外/整/ﾘﾊ/胃/循/肛/放/精/脳神内/耳/麻/眼/小</t>
    <rPh sb="13" eb="14">
      <t>ｺｳ</t>
    </rPh>
    <rPh sb="19" eb="20">
      <t>ﾉｳ</t>
    </rPh>
    <rPh sb="25" eb="26">
      <t>ﾏ</t>
    </rPh>
    <rPh sb="27" eb="28">
      <t>ﾒ</t>
    </rPh>
    <rPh sb="29" eb="30">
      <t>ﾁｲ</t>
    </rPh>
    <phoneticPr fontId="2" type="noConversion"/>
  </si>
  <si>
    <t>内/外/整/ﾘﾊ/消内/糖内/内視内/透内/脳神内/救急科/麻</t>
    <rPh sb="9" eb="11">
      <t>ショウナイ</t>
    </rPh>
    <rPh sb="12" eb="13">
      <t>トウ</t>
    </rPh>
    <rPh sb="13" eb="14">
      <t>ナイ</t>
    </rPh>
    <rPh sb="15" eb="16">
      <t>ウチ</t>
    </rPh>
    <rPh sb="16" eb="17">
      <t>シ</t>
    </rPh>
    <rPh sb="17" eb="18">
      <t>ナイ</t>
    </rPh>
    <rPh sb="19" eb="20">
      <t>トウ</t>
    </rPh>
    <rPh sb="20" eb="21">
      <t>ナイ</t>
    </rPh>
    <rPh sb="22" eb="23">
      <t>ノウ</t>
    </rPh>
    <rPh sb="23" eb="25">
      <t>カミウチ</t>
    </rPh>
    <rPh sb="24" eb="25">
      <t>ナイ</t>
    </rPh>
    <rPh sb="26" eb="29">
      <t>キュウキュウカ</t>
    </rPh>
    <rPh sb="30" eb="31">
      <t>アサ</t>
    </rPh>
    <phoneticPr fontId="1"/>
  </si>
  <si>
    <t>小/内/整/ﾘﾊ/消内/循内/呼内/耳/外/皮/眼/放/神内/精/泌</t>
    <rPh sb="9" eb="11">
      <t>ショウナイ</t>
    </rPh>
    <rPh sb="13" eb="14">
      <t>ナイ</t>
    </rPh>
    <rPh sb="16" eb="17">
      <t>ナイ</t>
    </rPh>
    <rPh sb="28" eb="29">
      <t>カミ</t>
    </rPh>
    <rPh sb="29" eb="30">
      <t>ナイ</t>
    </rPh>
    <rPh sb="31" eb="32">
      <t>セイ</t>
    </rPh>
    <rPh sb="33" eb="34">
      <t>ヒツ</t>
    </rPh>
    <phoneticPr fontId="1"/>
  </si>
  <si>
    <t>内（透）/整/泌/放/外</t>
    <rPh sb="0" eb="1">
      <t>ナイ</t>
    </rPh>
    <rPh sb="2" eb="3">
      <t>トオル</t>
    </rPh>
    <rPh sb="5" eb="6">
      <t>セイ</t>
    </rPh>
    <rPh sb="7" eb="8">
      <t>ヒ</t>
    </rPh>
    <rPh sb="9" eb="10">
      <t>ホウ</t>
    </rPh>
    <rPh sb="11" eb="12">
      <t>ソト</t>
    </rPh>
    <phoneticPr fontId="1"/>
  </si>
  <si>
    <t>内/外/脳神外/整/ﾘﾊ/肛外/消内/消外/循内/皮/泌/眼/乳外/透内/婦/麻/形/病/耳/呼内/放/美</t>
    <rPh sb="5" eb="6">
      <t>カミ</t>
    </rPh>
    <rPh sb="6" eb="7">
      <t>ソト</t>
    </rPh>
    <rPh sb="34" eb="35">
      <t>トオル</t>
    </rPh>
    <rPh sb="35" eb="36">
      <t>ウチ</t>
    </rPh>
    <rPh sb="43" eb="44">
      <t>ヤマイ</t>
    </rPh>
    <rPh sb="45" eb="46">
      <t>ミミ</t>
    </rPh>
    <rPh sb="47" eb="48">
      <t>コ</t>
    </rPh>
    <rPh sb="48" eb="49">
      <t>ナイ</t>
    </rPh>
    <rPh sb="50" eb="51">
      <t>ホウ</t>
    </rPh>
    <rPh sb="52" eb="53">
      <t>ビ</t>
    </rPh>
    <phoneticPr fontId="1"/>
  </si>
  <si>
    <t>小/内/血液内/腎内/糖内/消内/外/整/ﾘﾊ/皮/泌/耳/脳神外/産婦/心療内/循内/眼/放/麻/精/脳神内/病/救/ﾘｳ/乳腺外科</t>
    <rPh sb="0" eb="1">
      <t>ショウ</t>
    </rPh>
    <rPh sb="4" eb="5">
      <t>チ</t>
    </rPh>
    <rPh sb="5" eb="6">
      <t>エキ</t>
    </rPh>
    <rPh sb="6" eb="7">
      <t>ナイ</t>
    </rPh>
    <rPh sb="8" eb="10">
      <t>ジンナイ</t>
    </rPh>
    <rPh sb="11" eb="12">
      <t>トウ</t>
    </rPh>
    <rPh sb="12" eb="13">
      <t>ナイ</t>
    </rPh>
    <rPh sb="14" eb="16">
      <t>ショウナイ</t>
    </rPh>
    <rPh sb="15" eb="16">
      <t>ナイ</t>
    </rPh>
    <rPh sb="31" eb="32">
      <t>カミ</t>
    </rPh>
    <rPh sb="32" eb="33">
      <t>ソト</t>
    </rPh>
    <rPh sb="39" eb="40">
      <t>ナイ</t>
    </rPh>
    <rPh sb="41" eb="42">
      <t>ジュン</t>
    </rPh>
    <rPh sb="42" eb="43">
      <t>ナイ</t>
    </rPh>
    <rPh sb="52" eb="53">
      <t>ノウ</t>
    </rPh>
    <rPh sb="53" eb="54">
      <t>カミ</t>
    </rPh>
    <rPh sb="54" eb="55">
      <t>ナイ</t>
    </rPh>
    <rPh sb="56" eb="57">
      <t>ビョウ</t>
    </rPh>
    <rPh sb="58" eb="59">
      <t>キュウ</t>
    </rPh>
    <rPh sb="63" eb="67">
      <t>ニュウセンゲカ</t>
    </rPh>
    <phoneticPr fontId="1"/>
  </si>
  <si>
    <t>小/内/循内/外/消外/整/ﾘﾊ/皮/形/泌/産婦/耳/眼/放/麻/救/病/歯/歯外/消内/血液内/糖・内泌内/腎内/乳・内泌外/ペ外/臨/透内/腫内/呼内/呼外/小外/肛外/腫精</t>
    <rPh sb="47" eb="48">
      <t>エキ</t>
    </rPh>
    <rPh sb="53" eb="54">
      <t>ヒツ</t>
    </rPh>
    <rPh sb="54" eb="55">
      <t>ナイ</t>
    </rPh>
    <rPh sb="62" eb="63">
      <t>ヒツ</t>
    </rPh>
    <rPh sb="63" eb="64">
      <t>ガイ</t>
    </rPh>
    <rPh sb="70" eb="71">
      <t>トオル</t>
    </rPh>
    <rPh sb="71" eb="72">
      <t>ウチ</t>
    </rPh>
    <rPh sb="79" eb="80">
      <t>コ</t>
    </rPh>
    <rPh sb="80" eb="81">
      <t>ガイ</t>
    </rPh>
    <rPh sb="82" eb="83">
      <t>ショウ</t>
    </rPh>
    <rPh sb="83" eb="84">
      <t>ソト</t>
    </rPh>
    <rPh sb="85" eb="86">
      <t>コウ</t>
    </rPh>
    <rPh sb="86" eb="87">
      <t>ガイ</t>
    </rPh>
    <rPh sb="88" eb="89">
      <t>シュ</t>
    </rPh>
    <rPh sb="89" eb="90">
      <t>セイ</t>
    </rPh>
    <phoneticPr fontId="1"/>
  </si>
  <si>
    <t>内/消内/循内/腎内/血液内/外/消外/脳神外/乳外/整/小/泌/産婦/眼/耳/ﾘﾊ/麻/病/救/糖・内泌内/腫内/形/ﾘｳ/放診/放治/脳神内</t>
    <rPh sb="2" eb="3">
      <t>ケ</t>
    </rPh>
    <rPh sb="3" eb="4">
      <t>ナイ</t>
    </rPh>
    <rPh sb="5" eb="6">
      <t>メグル</t>
    </rPh>
    <rPh sb="6" eb="7">
      <t>ナイ</t>
    </rPh>
    <rPh sb="8" eb="9">
      <t>ジン</t>
    </rPh>
    <rPh sb="9" eb="10">
      <t>ナイ</t>
    </rPh>
    <rPh sb="11" eb="12">
      <t>チ</t>
    </rPh>
    <rPh sb="12" eb="13">
      <t>エキ</t>
    </rPh>
    <rPh sb="13" eb="14">
      <t>ナイ</t>
    </rPh>
    <rPh sb="15" eb="16">
      <t>ソト</t>
    </rPh>
    <rPh sb="17" eb="18">
      <t>ケ</t>
    </rPh>
    <rPh sb="18" eb="19">
      <t>ソト</t>
    </rPh>
    <rPh sb="20" eb="21">
      <t>ノウ</t>
    </rPh>
    <rPh sb="21" eb="22">
      <t>カミ</t>
    </rPh>
    <rPh sb="22" eb="23">
      <t>ソト</t>
    </rPh>
    <rPh sb="24" eb="25">
      <t>チチ</t>
    </rPh>
    <rPh sb="25" eb="26">
      <t>ソト</t>
    </rPh>
    <rPh sb="33" eb="35">
      <t>サンプ</t>
    </rPh>
    <rPh sb="43" eb="44">
      <t>マ</t>
    </rPh>
    <rPh sb="45" eb="46">
      <t>ビョウ</t>
    </rPh>
    <rPh sb="47" eb="48">
      <t>キュウ</t>
    </rPh>
    <rPh sb="49" eb="50">
      <t>トウ</t>
    </rPh>
    <rPh sb="51" eb="52">
      <t>ウチ</t>
    </rPh>
    <rPh sb="52" eb="53">
      <t>ヒツ</t>
    </rPh>
    <rPh sb="53" eb="54">
      <t>ナイ</t>
    </rPh>
    <rPh sb="55" eb="56">
      <t>バレ</t>
    </rPh>
    <rPh sb="56" eb="57">
      <t>ナイ</t>
    </rPh>
    <rPh sb="58" eb="59">
      <t>カタチ</t>
    </rPh>
    <rPh sb="63" eb="64">
      <t>ホウ</t>
    </rPh>
    <rPh sb="64" eb="65">
      <t>チン</t>
    </rPh>
    <rPh sb="66" eb="68">
      <t>ホウチ</t>
    </rPh>
    <rPh sb="69" eb="70">
      <t>ノウ</t>
    </rPh>
    <rPh sb="70" eb="71">
      <t>カミ</t>
    </rPh>
    <rPh sb="71" eb="72">
      <t>ナイ</t>
    </rPh>
    <phoneticPr fontId="1"/>
  </si>
  <si>
    <t>内/ﾘﾊ/外/消外/消内/内外/腎内/泌</t>
    <rPh sb="0" eb="1">
      <t>ナイ</t>
    </rPh>
    <rPh sb="5" eb="6">
      <t>ソト</t>
    </rPh>
    <rPh sb="7" eb="9">
      <t>ショウゲ</t>
    </rPh>
    <rPh sb="10" eb="12">
      <t>ショウナイ</t>
    </rPh>
    <rPh sb="13" eb="14">
      <t>ナイ</t>
    </rPh>
    <rPh sb="19" eb="20">
      <t>ヒツ</t>
    </rPh>
    <phoneticPr fontId="1"/>
  </si>
  <si>
    <t>社会医療法人　中央会
尼崎中央
リハビリテーション病院</t>
    <rPh sb="11" eb="13">
      <t>アマガサキ</t>
    </rPh>
    <rPh sb="13" eb="15">
      <t>チュウオウ</t>
    </rPh>
    <rPh sb="25" eb="27">
      <t>ビョウイン</t>
    </rPh>
    <phoneticPr fontId="1"/>
  </si>
  <si>
    <t>糖内/内/ﾘﾊ</t>
    <rPh sb="0" eb="1">
      <t>トウ</t>
    </rPh>
    <rPh sb="1" eb="2">
      <t>ナイ</t>
    </rPh>
    <rPh sb="3" eb="4">
      <t>ナイ</t>
    </rPh>
    <phoneticPr fontId="1"/>
  </si>
  <si>
    <t>内/外/整/脳神外/ﾘﾊ/消内/血管外/消外/循内/小/麻</t>
    <rPh sb="0" eb="1">
      <t>ナイ</t>
    </rPh>
    <rPh sb="2" eb="3">
      <t>ソト</t>
    </rPh>
    <rPh sb="4" eb="5">
      <t>セイ</t>
    </rPh>
    <rPh sb="6" eb="7">
      <t>ノウ</t>
    </rPh>
    <rPh sb="7" eb="8">
      <t>カミ</t>
    </rPh>
    <rPh sb="8" eb="9">
      <t>ソト</t>
    </rPh>
    <rPh sb="13" eb="14">
      <t>ショウ</t>
    </rPh>
    <rPh sb="16" eb="18">
      <t>ケッカン</t>
    </rPh>
    <rPh sb="18" eb="19">
      <t>ソト</t>
    </rPh>
    <rPh sb="20" eb="21">
      <t>ケ</t>
    </rPh>
    <rPh sb="21" eb="22">
      <t>ソト</t>
    </rPh>
    <rPh sb="23" eb="25">
      <t>ジュンナイ</t>
    </rPh>
    <rPh sb="26" eb="27">
      <t>コ</t>
    </rPh>
    <rPh sb="28" eb="29">
      <t>アサ</t>
    </rPh>
    <phoneticPr fontId="1"/>
  </si>
  <si>
    <t>内/糖・代謝内/循内/腎内/透内/外/整/ﾘﾊ/ﾘｳ/麻</t>
    <rPh sb="0" eb="1">
      <t>ナイ</t>
    </rPh>
    <rPh sb="2" eb="3">
      <t>トウ</t>
    </rPh>
    <rPh sb="4" eb="6">
      <t>タイシャ</t>
    </rPh>
    <rPh sb="6" eb="7">
      <t>ナイ</t>
    </rPh>
    <rPh sb="8" eb="10">
      <t>ジュンナイ</t>
    </rPh>
    <rPh sb="11" eb="13">
      <t>ジンナイ</t>
    </rPh>
    <rPh sb="17" eb="18">
      <t>ソト</t>
    </rPh>
    <rPh sb="19" eb="20">
      <t>セイ</t>
    </rPh>
    <rPh sb="27" eb="28">
      <t>マ</t>
    </rPh>
    <phoneticPr fontId="1"/>
  </si>
  <si>
    <t>小/内/外/整/ﾘﾊ/形/脳神外/皮/泌/産婦/眼/耳・頭頸外/麻/歯/歯外/小外/消内/血液内/腫内/肝内/腎内/糖内/乳外/消外/放診/放治/循内/心血外/病/緩内/臨/呼内/呼外/化内</t>
    <rPh sb="6" eb="7">
      <t>セイ</t>
    </rPh>
    <rPh sb="11" eb="12">
      <t>ケイ</t>
    </rPh>
    <rPh sb="13" eb="14">
      <t>ノウ</t>
    </rPh>
    <rPh sb="14" eb="15">
      <t>カミ</t>
    </rPh>
    <rPh sb="15" eb="16">
      <t>ソト</t>
    </rPh>
    <rPh sb="17" eb="18">
      <t>カワ</t>
    </rPh>
    <rPh sb="19" eb="20">
      <t>ヒ</t>
    </rPh>
    <rPh sb="21" eb="23">
      <t>サンプ</t>
    </rPh>
    <rPh sb="24" eb="25">
      <t>メ</t>
    </rPh>
    <rPh sb="26" eb="27">
      <t>ミミ</t>
    </rPh>
    <rPh sb="28" eb="30">
      <t>トウケイ</t>
    </rPh>
    <rPh sb="30" eb="31">
      <t>ガイ</t>
    </rPh>
    <rPh sb="32" eb="33">
      <t>マ</t>
    </rPh>
    <rPh sb="34" eb="35">
      <t>ハ</t>
    </rPh>
    <rPh sb="36" eb="37">
      <t>ハ</t>
    </rPh>
    <rPh sb="37" eb="38">
      <t>ソト</t>
    </rPh>
    <rPh sb="39" eb="40">
      <t>ショウ</t>
    </rPh>
    <rPh sb="40" eb="41">
      <t>ソト</t>
    </rPh>
    <rPh sb="42" eb="43">
      <t>ケ</t>
    </rPh>
    <rPh sb="43" eb="44">
      <t>ナイ</t>
    </rPh>
    <rPh sb="45" eb="47">
      <t>ケツエキ</t>
    </rPh>
    <rPh sb="47" eb="48">
      <t>ナイ</t>
    </rPh>
    <rPh sb="49" eb="50">
      <t>シュ</t>
    </rPh>
    <rPh sb="50" eb="51">
      <t>ナイ</t>
    </rPh>
    <rPh sb="52" eb="53">
      <t>キモ</t>
    </rPh>
    <rPh sb="53" eb="54">
      <t>ナイ</t>
    </rPh>
    <rPh sb="55" eb="56">
      <t>ジン</t>
    </rPh>
    <rPh sb="56" eb="57">
      <t>ナイ</t>
    </rPh>
    <rPh sb="58" eb="59">
      <t>トウ</t>
    </rPh>
    <rPh sb="59" eb="60">
      <t>ナイ</t>
    </rPh>
    <rPh sb="61" eb="62">
      <t>チチ</t>
    </rPh>
    <rPh sb="62" eb="63">
      <t>ガイ</t>
    </rPh>
    <rPh sb="64" eb="65">
      <t>ケ</t>
    </rPh>
    <rPh sb="65" eb="66">
      <t>ガイ</t>
    </rPh>
    <rPh sb="67" eb="68">
      <t>ホウ</t>
    </rPh>
    <rPh sb="68" eb="69">
      <t>ミ</t>
    </rPh>
    <rPh sb="70" eb="71">
      <t>ホウ</t>
    </rPh>
    <rPh sb="71" eb="72">
      <t>オサム</t>
    </rPh>
    <rPh sb="73" eb="74">
      <t>メグル</t>
    </rPh>
    <rPh sb="74" eb="75">
      <t>ナイ</t>
    </rPh>
    <rPh sb="76" eb="77">
      <t>ココロ</t>
    </rPh>
    <rPh sb="77" eb="78">
      <t>ケツ</t>
    </rPh>
    <rPh sb="78" eb="79">
      <t>ソト</t>
    </rPh>
    <rPh sb="80" eb="81">
      <t>ビョウ</t>
    </rPh>
    <rPh sb="82" eb="83">
      <t>カン</t>
    </rPh>
    <rPh sb="83" eb="84">
      <t>ナイ</t>
    </rPh>
    <rPh sb="85" eb="86">
      <t>ノゾム</t>
    </rPh>
    <rPh sb="87" eb="89">
      <t>コナイ</t>
    </rPh>
    <rPh sb="88" eb="89">
      <t>ナイ</t>
    </rPh>
    <rPh sb="90" eb="91">
      <t>コ</t>
    </rPh>
    <rPh sb="91" eb="92">
      <t>ガイ</t>
    </rPh>
    <rPh sb="93" eb="94">
      <t>ケ</t>
    </rPh>
    <rPh sb="94" eb="95">
      <t>ナイ</t>
    </rPh>
    <phoneticPr fontId="1"/>
  </si>
  <si>
    <t>さかえ病院</t>
    <rPh sb="3" eb="5">
      <t>ビョウイン</t>
    </rPh>
    <phoneticPr fontId="1"/>
  </si>
  <si>
    <t>内/消内/循内/外/整/リハ/脳神内</t>
    <rPh sb="3" eb="4">
      <t>ナイ</t>
    </rPh>
    <rPh sb="15" eb="16">
      <t>ノウ</t>
    </rPh>
    <rPh sb="16" eb="18">
      <t>カミウチ</t>
    </rPh>
    <phoneticPr fontId="1"/>
  </si>
  <si>
    <t>内/胃/外/整/ﾘﾊ/眼/皮/肛/放/歯/歯外/精/循内/ﾘｳ</t>
    <rPh sb="15" eb="16">
      <t>コウ</t>
    </rPh>
    <rPh sb="26" eb="28">
      <t>ジュンナイ</t>
    </rPh>
    <phoneticPr fontId="1"/>
  </si>
  <si>
    <t>内/消内/腫内/内鏡内/糖内/透内/疼内/外/消外/腫外/乳外/内鏡外/肛外/整/ﾘﾊ/婦/放診/麻/泌/脳外/美皮/美</t>
    <rPh sb="2" eb="3">
      <t>ケ</t>
    </rPh>
    <rPh sb="3" eb="4">
      <t>ナイ</t>
    </rPh>
    <rPh sb="5" eb="6">
      <t>シュ</t>
    </rPh>
    <rPh sb="6" eb="7">
      <t>ナイ</t>
    </rPh>
    <rPh sb="8" eb="9">
      <t>ウチ</t>
    </rPh>
    <rPh sb="9" eb="11">
      <t>カガミウチ</t>
    </rPh>
    <rPh sb="12" eb="13">
      <t>トウ</t>
    </rPh>
    <rPh sb="13" eb="14">
      <t>ナイ</t>
    </rPh>
    <rPh sb="15" eb="16">
      <t>トオル</t>
    </rPh>
    <rPh sb="16" eb="17">
      <t>ナイ</t>
    </rPh>
    <rPh sb="23" eb="24">
      <t>ケ</t>
    </rPh>
    <rPh sb="24" eb="25">
      <t>ガイ</t>
    </rPh>
    <rPh sb="26" eb="27">
      <t>シュ</t>
    </rPh>
    <rPh sb="27" eb="28">
      <t>ガイ</t>
    </rPh>
    <rPh sb="29" eb="30">
      <t>チチ</t>
    </rPh>
    <rPh sb="30" eb="31">
      <t>ガイ</t>
    </rPh>
    <rPh sb="32" eb="33">
      <t>ウチ</t>
    </rPh>
    <rPh sb="33" eb="34">
      <t>カガミ</t>
    </rPh>
    <rPh sb="34" eb="35">
      <t>ガイ</t>
    </rPh>
    <rPh sb="36" eb="37">
      <t>コウ</t>
    </rPh>
    <rPh sb="37" eb="38">
      <t>ソト</t>
    </rPh>
    <rPh sb="39" eb="40">
      <t>タダシ</t>
    </rPh>
    <rPh sb="44" eb="45">
      <t>フ</t>
    </rPh>
    <rPh sb="47" eb="48">
      <t>ミ</t>
    </rPh>
    <rPh sb="49" eb="50">
      <t>アサ</t>
    </rPh>
    <rPh sb="51" eb="52">
      <t>ヒツ</t>
    </rPh>
    <rPh sb="56" eb="57">
      <t>ビ</t>
    </rPh>
    <rPh sb="57" eb="58">
      <t>カワ</t>
    </rPh>
    <rPh sb="59" eb="60">
      <t>ビ</t>
    </rPh>
    <phoneticPr fontId="1"/>
  </si>
  <si>
    <t>内/消内/消外/循内/呼内/放/外/心血外/泌/整/婦/神内/漢内/ﾘﾊ/脳神外/皮</t>
    <rPh sb="2" eb="3">
      <t>ケ</t>
    </rPh>
    <rPh sb="3" eb="4">
      <t>ナイ</t>
    </rPh>
    <rPh sb="5" eb="6">
      <t>ケ</t>
    </rPh>
    <rPh sb="6" eb="7">
      <t>ガイ</t>
    </rPh>
    <rPh sb="8" eb="9">
      <t>メグル</t>
    </rPh>
    <rPh sb="9" eb="10">
      <t>ナイ</t>
    </rPh>
    <rPh sb="11" eb="12">
      <t>コ</t>
    </rPh>
    <rPh sb="12" eb="13">
      <t>ナイ</t>
    </rPh>
    <rPh sb="14" eb="15">
      <t>ホウ</t>
    </rPh>
    <rPh sb="16" eb="17">
      <t>ソト</t>
    </rPh>
    <rPh sb="19" eb="20">
      <t>チ</t>
    </rPh>
    <rPh sb="22" eb="23">
      <t>ヒツ</t>
    </rPh>
    <rPh sb="24" eb="25">
      <t>タダシ</t>
    </rPh>
    <rPh sb="26" eb="27">
      <t>フ</t>
    </rPh>
    <rPh sb="28" eb="30">
      <t>コウナイ</t>
    </rPh>
    <rPh sb="31" eb="32">
      <t>カン</t>
    </rPh>
    <rPh sb="32" eb="33">
      <t>ナイ</t>
    </rPh>
    <rPh sb="37" eb="38">
      <t>ノウ</t>
    </rPh>
    <rPh sb="38" eb="39">
      <t>カミ</t>
    </rPh>
    <rPh sb="39" eb="40">
      <t>ガイ</t>
    </rPh>
    <rPh sb="41" eb="42">
      <t>カワ</t>
    </rPh>
    <phoneticPr fontId="1"/>
  </si>
  <si>
    <t>内/外/整/脳神外/肛外/皮/リハ/救/麻/脳神内</t>
    <rPh sb="4" eb="5">
      <t>セイ</t>
    </rPh>
    <rPh sb="6" eb="7">
      <t>ノウ</t>
    </rPh>
    <rPh sb="7" eb="8">
      <t>カミ</t>
    </rPh>
    <rPh sb="8" eb="9">
      <t>ソト</t>
    </rPh>
    <rPh sb="10" eb="11">
      <t>コウ</t>
    </rPh>
    <rPh sb="11" eb="12">
      <t>ガイ</t>
    </rPh>
    <rPh sb="13" eb="14">
      <t>カワ</t>
    </rPh>
    <rPh sb="18" eb="19">
      <t>キュウ</t>
    </rPh>
    <rPh sb="20" eb="21">
      <t>アサ</t>
    </rPh>
    <rPh sb="22" eb="23">
      <t>ノウ</t>
    </rPh>
    <rPh sb="23" eb="25">
      <t>カミウチ</t>
    </rPh>
    <phoneticPr fontId="1"/>
  </si>
  <si>
    <t>内/心療内/外/整/ﾘﾊ/脳神外/婦/眼/耳/皮/泌/形/放/脳神内/歯外/麻/循内/心血外/消外/消内/糖内/代・内泌内</t>
    <rPh sb="2" eb="3">
      <t>ココロ</t>
    </rPh>
    <rPh sb="4" eb="5">
      <t>ナイ</t>
    </rPh>
    <rPh sb="13" eb="14">
      <t>ノウ</t>
    </rPh>
    <rPh sb="14" eb="15">
      <t>カミ</t>
    </rPh>
    <rPh sb="15" eb="16">
      <t>ガイ</t>
    </rPh>
    <rPh sb="25" eb="26">
      <t>ヒ</t>
    </rPh>
    <rPh sb="31" eb="32">
      <t>ノウ</t>
    </rPh>
    <rPh sb="32" eb="34">
      <t>カミウチ</t>
    </rPh>
    <rPh sb="35" eb="36">
      <t>ハ</t>
    </rPh>
    <rPh sb="36" eb="37">
      <t>ソト</t>
    </rPh>
    <rPh sb="38" eb="39">
      <t>アサ</t>
    </rPh>
    <rPh sb="40" eb="42">
      <t>ジュンナイ</t>
    </rPh>
    <rPh sb="43" eb="45">
      <t>シンケツ</t>
    </rPh>
    <rPh sb="45" eb="46">
      <t>ガイ</t>
    </rPh>
    <rPh sb="47" eb="48">
      <t>キ</t>
    </rPh>
    <rPh sb="48" eb="49">
      <t>ソト</t>
    </rPh>
    <rPh sb="50" eb="51">
      <t>キ</t>
    </rPh>
    <rPh sb="51" eb="52">
      <t>ナイ</t>
    </rPh>
    <rPh sb="53" eb="54">
      <t>トウ</t>
    </rPh>
    <rPh sb="54" eb="55">
      <t>ナイ</t>
    </rPh>
    <rPh sb="56" eb="57">
      <t>ダイ</t>
    </rPh>
    <rPh sb="58" eb="59">
      <t>ウチ</t>
    </rPh>
    <rPh sb="59" eb="60">
      <t>ヒツ</t>
    </rPh>
    <rPh sb="60" eb="61">
      <t>ナイ</t>
    </rPh>
    <phoneticPr fontId="1"/>
  </si>
  <si>
    <t>内/循内/外/整/ﾘﾊ/耳/肛外/呼内/眼/皮/放/麻/消内/糖内/消外/泌/美皮</t>
    <rPh sb="14" eb="15">
      <t>コウ</t>
    </rPh>
    <rPh sb="28" eb="30">
      <t>ショウナイ</t>
    </rPh>
    <rPh sb="31" eb="32">
      <t>トウ</t>
    </rPh>
    <rPh sb="32" eb="33">
      <t>ナイ</t>
    </rPh>
    <rPh sb="34" eb="35">
      <t>ショウ</t>
    </rPh>
    <rPh sb="35" eb="36">
      <t>ゲ</t>
    </rPh>
    <rPh sb="37" eb="38">
      <t>ヒツ</t>
    </rPh>
    <rPh sb="39" eb="40">
      <t>ビ</t>
    </rPh>
    <rPh sb="40" eb="41">
      <t>カワ</t>
    </rPh>
    <phoneticPr fontId="1"/>
  </si>
  <si>
    <t>内/整/漢内/糖内./消内</t>
    <rPh sb="4" eb="5">
      <t>カラ</t>
    </rPh>
    <rPh sb="5" eb="6">
      <t>ナイ</t>
    </rPh>
    <rPh sb="11" eb="13">
      <t>ショウナイ</t>
    </rPh>
    <phoneticPr fontId="1"/>
  </si>
  <si>
    <t>小/内/外/整/ﾘﾊ/皮/泌/婦/眼/耳/ﾘｳ/放/麻/精/病/呼内/循内/消内/腎内/心血外/消外/肛外/救/形/産婦/脳神外</t>
    <rPh sb="24" eb="25">
      <t>ホウ</t>
    </rPh>
    <rPh sb="26" eb="27">
      <t>アサ</t>
    </rPh>
    <rPh sb="30" eb="31">
      <t>ヤマイ</t>
    </rPh>
    <rPh sb="58" eb="60">
      <t>サンプ</t>
    </rPh>
    <rPh sb="61" eb="62">
      <t>ノウ</t>
    </rPh>
    <rPh sb="62" eb="63">
      <t>カミ</t>
    </rPh>
    <rPh sb="63" eb="64">
      <t>ガイ</t>
    </rPh>
    <phoneticPr fontId="1"/>
  </si>
  <si>
    <t>内/循内/外/整/ﾘﾊ/大・肛外/消内/透内/泌/脳神外/腎内/糖内/麻/消外/血管外/ペ内/ペ外/乳外/呼内</t>
    <rPh sb="3" eb="4">
      <t>ナイ</t>
    </rPh>
    <rPh sb="12" eb="13">
      <t>ダイ</t>
    </rPh>
    <rPh sb="14" eb="15">
      <t>コウ</t>
    </rPh>
    <rPh sb="15" eb="16">
      <t>ガイ</t>
    </rPh>
    <rPh sb="17" eb="19">
      <t>ショウナイ</t>
    </rPh>
    <rPh sb="20" eb="21">
      <t>トウ</t>
    </rPh>
    <rPh sb="21" eb="22">
      <t>ナイ</t>
    </rPh>
    <rPh sb="23" eb="24">
      <t>ヒツ</t>
    </rPh>
    <rPh sb="25" eb="26">
      <t>ノウ</t>
    </rPh>
    <rPh sb="26" eb="27">
      <t>カミ</t>
    </rPh>
    <rPh sb="27" eb="28">
      <t>ガイ</t>
    </rPh>
    <rPh sb="29" eb="30">
      <t>ジン</t>
    </rPh>
    <rPh sb="30" eb="31">
      <t>ナイ</t>
    </rPh>
    <rPh sb="32" eb="33">
      <t>トウ</t>
    </rPh>
    <rPh sb="33" eb="34">
      <t>ナイ</t>
    </rPh>
    <rPh sb="35" eb="36">
      <t>アサ</t>
    </rPh>
    <rPh sb="50" eb="51">
      <t>チチ</t>
    </rPh>
    <rPh sb="51" eb="52">
      <t>ガイ</t>
    </rPh>
    <rPh sb="53" eb="55">
      <t>コナイ</t>
    </rPh>
    <phoneticPr fontId="1"/>
  </si>
  <si>
    <t>内/呼内/糖・内泌内/精/脳神内/消内/腎内/循内/外/整/心血外/皮/泌/眼/耳/ﾘﾊ/放/麻/病/呼外/リウ</t>
    <rPh sb="2" eb="3">
      <t>コ</t>
    </rPh>
    <rPh sb="3" eb="4">
      <t>ナイ</t>
    </rPh>
    <rPh sb="5" eb="6">
      <t>トウ</t>
    </rPh>
    <rPh sb="7" eb="8">
      <t>ウチ</t>
    </rPh>
    <rPh sb="8" eb="9">
      <t>ヒツ</t>
    </rPh>
    <rPh sb="9" eb="10">
      <t>ナイ</t>
    </rPh>
    <rPh sb="11" eb="12">
      <t>セイ</t>
    </rPh>
    <rPh sb="13" eb="14">
      <t>ノウ</t>
    </rPh>
    <rPh sb="14" eb="16">
      <t>カミウチ</t>
    </rPh>
    <rPh sb="17" eb="18">
      <t>ケ</t>
    </rPh>
    <rPh sb="18" eb="19">
      <t>ナイ</t>
    </rPh>
    <rPh sb="20" eb="22">
      <t>ジンナイ</t>
    </rPh>
    <rPh sb="23" eb="24">
      <t>メグル</t>
    </rPh>
    <rPh sb="24" eb="25">
      <t>ナイ</t>
    </rPh>
    <rPh sb="26" eb="27">
      <t>ガイ</t>
    </rPh>
    <rPh sb="30" eb="31">
      <t>ココロ</t>
    </rPh>
    <rPh sb="31" eb="32">
      <t>チ</t>
    </rPh>
    <rPh sb="32" eb="33">
      <t>ソト</t>
    </rPh>
    <rPh sb="34" eb="35">
      <t>カワ</t>
    </rPh>
    <rPh sb="36" eb="37">
      <t>ヒ</t>
    </rPh>
    <rPh sb="40" eb="41">
      <t>ミミ</t>
    </rPh>
    <rPh sb="47" eb="48">
      <t>マ</t>
    </rPh>
    <rPh sb="49" eb="50">
      <t>ヤマイ</t>
    </rPh>
    <rPh sb="51" eb="52">
      <t>コ</t>
    </rPh>
    <rPh sb="52" eb="53">
      <t>ソト</t>
    </rPh>
    <phoneticPr fontId="1"/>
  </si>
  <si>
    <t>内/消内/循内/泌/整/ﾘﾊ呼/呼内</t>
    <rPh sb="14" eb="15">
      <t>コ</t>
    </rPh>
    <rPh sb="16" eb="18">
      <t>コナイ</t>
    </rPh>
    <phoneticPr fontId="1"/>
  </si>
  <si>
    <t>内/消内/整/ﾘﾊ/糖内/皮/循内</t>
    <rPh sb="0" eb="1">
      <t>ナイ</t>
    </rPh>
    <rPh sb="2" eb="3">
      <t>ショウ</t>
    </rPh>
    <rPh sb="3" eb="4">
      <t>ナイ</t>
    </rPh>
    <rPh sb="5" eb="6">
      <t>セイ</t>
    </rPh>
    <rPh sb="10" eb="11">
      <t>トウ</t>
    </rPh>
    <rPh sb="11" eb="12">
      <t>ナイ</t>
    </rPh>
    <rPh sb="13" eb="14">
      <t>カワ</t>
    </rPh>
    <rPh sb="15" eb="17">
      <t>ジュンナイ</t>
    </rPh>
    <phoneticPr fontId="1"/>
  </si>
  <si>
    <t>放治/放/腫内/耳・頭頸外/泌/脳神外/呼腫内/消内/歯外/精神経/ﾘﾊ/緩内/乳外/肝・胆・脾外科/食・胃外/循内</t>
    <rPh sb="1" eb="2">
      <t>オサム</t>
    </rPh>
    <rPh sb="11" eb="12">
      <t>クビ</t>
    </rPh>
    <rPh sb="17" eb="18">
      <t>カミ</t>
    </rPh>
    <rPh sb="18" eb="19">
      <t>ソト</t>
    </rPh>
    <rPh sb="21" eb="22">
      <t>シュ</t>
    </rPh>
    <rPh sb="22" eb="23">
      <t>ナイ</t>
    </rPh>
    <rPh sb="43" eb="44">
      <t>キモ</t>
    </rPh>
    <rPh sb="45" eb="46">
      <t>イ</t>
    </rPh>
    <rPh sb="47" eb="48">
      <t>ヒ</t>
    </rPh>
    <rPh sb="48" eb="50">
      <t>ゲカ</t>
    </rPh>
    <rPh sb="51" eb="52">
      <t>ショク</t>
    </rPh>
    <rPh sb="53" eb="54">
      <t>イ</t>
    </rPh>
    <rPh sb="54" eb="55">
      <t>ガイ</t>
    </rPh>
    <rPh sb="56" eb="58">
      <t>ジュンナイ</t>
    </rPh>
    <phoneticPr fontId="1"/>
  </si>
  <si>
    <t>循内/腎内/脳神内/血液腫内/代・内泌内/周内/新内/心血外/脳神外/小外/整/形/精/ｱﾚ/ﾘｳ/小/泌/産/眼/耳/ﾘﾊ/放/麻/病/救/小歯/緩内</t>
    <rPh sb="7" eb="8">
      <t>カミ</t>
    </rPh>
    <rPh sb="11" eb="12">
      <t>エキ</t>
    </rPh>
    <rPh sb="18" eb="19">
      <t>ヒツ</t>
    </rPh>
    <rPh sb="19" eb="20">
      <t>ナイ</t>
    </rPh>
    <rPh sb="22" eb="23">
      <t>ナイ</t>
    </rPh>
    <rPh sb="25" eb="26">
      <t>ナイ</t>
    </rPh>
    <rPh sb="28" eb="29">
      <t>チ</t>
    </rPh>
    <rPh sb="32" eb="33">
      <t>カミ</t>
    </rPh>
    <rPh sb="33" eb="34">
      <t>ソト</t>
    </rPh>
    <rPh sb="74" eb="75">
      <t>ユル</t>
    </rPh>
    <rPh sb="75" eb="76">
      <t>ナイ</t>
    </rPh>
    <phoneticPr fontId="1"/>
  </si>
  <si>
    <t>内/消内/循内/外/整/ﾘﾊ/眼/放/心療内/精</t>
    <rPh sb="2" eb="3">
      <t>キ</t>
    </rPh>
    <rPh sb="6" eb="7">
      <t>ナイ</t>
    </rPh>
    <rPh sb="15" eb="16">
      <t>メ</t>
    </rPh>
    <rPh sb="19" eb="21">
      <t>シンリョウ</t>
    </rPh>
    <rPh sb="21" eb="22">
      <t>ナイ</t>
    </rPh>
    <rPh sb="23" eb="24">
      <t>セイ</t>
    </rPh>
    <phoneticPr fontId="1"/>
  </si>
  <si>
    <t>内/呼内/消内/循内/外/整/ﾘﾊ/眼/耳/泌/放/緩内/麻/糖内/婦/救/腎内/乳外</t>
    <rPh sb="3" eb="4">
      <t>ナイ</t>
    </rPh>
    <rPh sb="6" eb="7">
      <t>ナイ</t>
    </rPh>
    <rPh sb="9" eb="10">
      <t>ナイ</t>
    </rPh>
    <phoneticPr fontId="24"/>
  </si>
  <si>
    <t>内/循内/消内/小/精/脳神内/外/整/産婦/眼/耳/皮/泌/リハ/放/腎内（透）/呼内</t>
    <rPh sb="0" eb="1">
      <t>ナイ</t>
    </rPh>
    <rPh sb="2" eb="4">
      <t>ジュンナイ</t>
    </rPh>
    <rPh sb="5" eb="6">
      <t>ショウ</t>
    </rPh>
    <rPh sb="6" eb="7">
      <t>ナイ</t>
    </rPh>
    <rPh sb="8" eb="9">
      <t>ショウ</t>
    </rPh>
    <rPh sb="10" eb="11">
      <t>セイ</t>
    </rPh>
    <rPh sb="12" eb="13">
      <t>ノウ</t>
    </rPh>
    <rPh sb="13" eb="14">
      <t>カミ</t>
    </rPh>
    <rPh sb="14" eb="15">
      <t>ナイ</t>
    </rPh>
    <rPh sb="16" eb="17">
      <t>ソト</t>
    </rPh>
    <rPh sb="18" eb="19">
      <t>ヒトシ</t>
    </rPh>
    <rPh sb="20" eb="22">
      <t>サンプ</t>
    </rPh>
    <rPh sb="23" eb="24">
      <t>メ</t>
    </rPh>
    <rPh sb="25" eb="26">
      <t>ミミ</t>
    </rPh>
    <rPh sb="27" eb="28">
      <t>カワ</t>
    </rPh>
    <rPh sb="29" eb="30">
      <t>ヒ</t>
    </rPh>
    <rPh sb="34" eb="35">
      <t>ホウ</t>
    </rPh>
    <rPh sb="36" eb="38">
      <t>ジンナイ</t>
    </rPh>
    <rPh sb="39" eb="40">
      <t>トウ</t>
    </rPh>
    <rPh sb="42" eb="44">
      <t>コナイ</t>
    </rPh>
    <phoneticPr fontId="1"/>
  </si>
  <si>
    <t>小/内/外/整/ﾘﾊ/皮/肛外/放/精/呼内/循内/消内/糖内/心療内/呼外/消外/乳外/内鏡外/緩内</t>
    <rPh sb="13" eb="14">
      <t>コウ</t>
    </rPh>
    <rPh sb="14" eb="15">
      <t>ソト</t>
    </rPh>
    <rPh sb="34" eb="35">
      <t>ナイ</t>
    </rPh>
    <rPh sb="49" eb="50">
      <t>カン</t>
    </rPh>
    <rPh sb="50" eb="51">
      <t>ナイ</t>
    </rPh>
    <phoneticPr fontId="1"/>
  </si>
  <si>
    <t>内/消内/循内/外/整/ﾘﾊ/放/ﾘｳ/心療内/精/呼内/脳神外/婦</t>
    <rPh sb="0" eb="1">
      <t>ナイ</t>
    </rPh>
    <rPh sb="2" eb="3">
      <t>ショウ</t>
    </rPh>
    <rPh sb="3" eb="4">
      <t>ナイ</t>
    </rPh>
    <rPh sb="5" eb="6">
      <t>ジュン</t>
    </rPh>
    <rPh sb="6" eb="7">
      <t>ナイ</t>
    </rPh>
    <rPh sb="8" eb="9">
      <t>ソト</t>
    </rPh>
    <rPh sb="10" eb="11">
      <t>セイ</t>
    </rPh>
    <rPh sb="15" eb="16">
      <t>ホウ</t>
    </rPh>
    <rPh sb="20" eb="21">
      <t>ココロ</t>
    </rPh>
    <rPh sb="22" eb="23">
      <t>ナイ</t>
    </rPh>
    <rPh sb="24" eb="25">
      <t>セイ</t>
    </rPh>
    <rPh sb="26" eb="28">
      <t>コナイ</t>
    </rPh>
    <rPh sb="29" eb="30">
      <t>ノウ</t>
    </rPh>
    <rPh sb="30" eb="31">
      <t>カミ</t>
    </rPh>
    <rPh sb="31" eb="32">
      <t>ガイ</t>
    </rPh>
    <rPh sb="33" eb="34">
      <t>フ</t>
    </rPh>
    <phoneticPr fontId="1"/>
  </si>
  <si>
    <t xml:space="preserve">三田市民・済生会病院　　　 </t>
    <rPh sb="5" eb="8">
      <t>サイセイカイ</t>
    </rPh>
    <rPh sb="8" eb="10">
      <t>ビョウイン</t>
    </rPh>
    <phoneticPr fontId="1"/>
  </si>
  <si>
    <t>溝渕　知司</t>
    <phoneticPr fontId="1"/>
  </si>
  <si>
    <t>小/内/外/整/形/ﾘﾊ/皮/泌/産婦/脳神外/消内/循内/腎内/耳/眼/放/麻/消外/病/ペ内</t>
    <rPh sb="8" eb="9">
      <t>カタチ</t>
    </rPh>
    <rPh sb="21" eb="22">
      <t>カミ</t>
    </rPh>
    <rPh sb="22" eb="23">
      <t>ソト</t>
    </rPh>
    <rPh sb="25" eb="26">
      <t>ナイ</t>
    </rPh>
    <rPh sb="28" eb="29">
      <t>ナイ</t>
    </rPh>
    <rPh sb="30" eb="31">
      <t>ジン</t>
    </rPh>
    <rPh sb="31" eb="32">
      <t>ナイ</t>
    </rPh>
    <rPh sb="33" eb="34">
      <t>ミミ</t>
    </rPh>
    <rPh sb="41" eb="42">
      <t>ケ</t>
    </rPh>
    <rPh sb="42" eb="43">
      <t>ガイ</t>
    </rPh>
    <rPh sb="44" eb="45">
      <t>ビョウ</t>
    </rPh>
    <rPh sb="47" eb="48">
      <t>ナイ</t>
    </rPh>
    <phoneticPr fontId="1"/>
  </si>
  <si>
    <t>内/ﾘﾊ/精</t>
    <rPh sb="5" eb="6">
      <t>セイ</t>
    </rPh>
    <phoneticPr fontId="1" alignment="distributed"/>
  </si>
  <si>
    <t>ﾘﾊ/脳神内/心血外</t>
    <rPh sb="3" eb="4">
      <t>ノウ</t>
    </rPh>
    <rPh sb="4" eb="6">
      <t>カミウチ</t>
    </rPh>
    <rPh sb="5" eb="6">
      <t>ナイ</t>
    </rPh>
    <phoneticPr fontId="1" alignment="distributed"/>
  </si>
  <si>
    <t>那須　文章</t>
    <rPh sb="0" eb="2">
      <t>ナス</t>
    </rPh>
    <rPh sb="3" eb="4">
      <t>ブン</t>
    </rPh>
    <rPh sb="4" eb="5">
      <t>ショウ</t>
    </rPh>
    <phoneticPr fontId="1"/>
  </si>
  <si>
    <t>内/消内/糖内/呼内/循内/腎内/外/消外/こう外/整外/脊椎・脊髄外/脳外/形外/美外/リウ/皮/泌/眼/リハ/放/麻</t>
    <rPh sb="0" eb="1">
      <t>ウチ</t>
    </rPh>
    <rPh sb="2" eb="4">
      <t>ショウナイ</t>
    </rPh>
    <rPh sb="5" eb="6">
      <t>トウ</t>
    </rPh>
    <rPh sb="6" eb="7">
      <t>ナイ</t>
    </rPh>
    <rPh sb="8" eb="10">
      <t>コナイ</t>
    </rPh>
    <rPh sb="11" eb="13">
      <t>ジュンナイ</t>
    </rPh>
    <rPh sb="14" eb="15">
      <t>ジン</t>
    </rPh>
    <rPh sb="15" eb="16">
      <t>ナイ</t>
    </rPh>
    <rPh sb="17" eb="18">
      <t>ソト</t>
    </rPh>
    <rPh sb="19" eb="21">
      <t>ショウゲ</t>
    </rPh>
    <rPh sb="24" eb="25">
      <t>ガイ</t>
    </rPh>
    <rPh sb="26" eb="27">
      <t>セイ</t>
    </rPh>
    <rPh sb="27" eb="28">
      <t>ガイ</t>
    </rPh>
    <rPh sb="29" eb="31">
      <t>セキツイ</t>
    </rPh>
    <rPh sb="32" eb="34">
      <t>セキズイ</t>
    </rPh>
    <rPh sb="34" eb="35">
      <t>ガイ</t>
    </rPh>
    <rPh sb="36" eb="38">
      <t>ノウゲ</t>
    </rPh>
    <rPh sb="39" eb="40">
      <t>カタチ</t>
    </rPh>
    <rPh sb="40" eb="41">
      <t>ガイ</t>
    </rPh>
    <rPh sb="42" eb="43">
      <t>ビ</t>
    </rPh>
    <rPh sb="43" eb="44">
      <t>ガイ</t>
    </rPh>
    <rPh sb="48" eb="49">
      <t>カワ</t>
    </rPh>
    <rPh sb="50" eb="51">
      <t>ヒツ</t>
    </rPh>
    <rPh sb="52" eb="53">
      <t>メ</t>
    </rPh>
    <rPh sb="57" eb="58">
      <t>ホウ</t>
    </rPh>
    <rPh sb="59" eb="60">
      <t>アサ</t>
    </rPh>
    <phoneticPr fontId="1"/>
  </si>
  <si>
    <t>内/ﾘﾊ/脳神外</t>
    <rPh sb="0" eb="1">
      <t>ナイ</t>
    </rPh>
    <rPh sb="5" eb="6">
      <t>ノウ</t>
    </rPh>
    <rPh sb="6" eb="7">
      <t>カミ</t>
    </rPh>
    <rPh sb="7" eb="8">
      <t>ソト</t>
    </rPh>
    <phoneticPr fontId="1"/>
  </si>
  <si>
    <t>内/消内/循内/脳神内/糖内/外/消外/整/リハ/放/歯/結核内科/肛門外科</t>
    <rPh sb="0" eb="1">
      <t>ウチ</t>
    </rPh>
    <rPh sb="2" eb="4">
      <t>ショウナイ</t>
    </rPh>
    <rPh sb="5" eb="7">
      <t>ジュンナイ</t>
    </rPh>
    <rPh sb="8" eb="9">
      <t>ノウ</t>
    </rPh>
    <rPh sb="9" eb="11">
      <t>カミウチ</t>
    </rPh>
    <rPh sb="12" eb="13">
      <t>トウ</t>
    </rPh>
    <rPh sb="13" eb="14">
      <t>ナイ</t>
    </rPh>
    <rPh sb="15" eb="16">
      <t>ソト</t>
    </rPh>
    <rPh sb="17" eb="19">
      <t>ショウゲ</t>
    </rPh>
    <rPh sb="20" eb="21">
      <t>セイ</t>
    </rPh>
    <rPh sb="25" eb="26">
      <t>ホウ</t>
    </rPh>
    <rPh sb="27" eb="28">
      <t>ハ</t>
    </rPh>
    <rPh sb="29" eb="31">
      <t>ケッカク</t>
    </rPh>
    <rPh sb="31" eb="33">
      <t>ナイカ</t>
    </rPh>
    <rPh sb="34" eb="36">
      <t>コウモン</t>
    </rPh>
    <rPh sb="36" eb="38">
      <t>ゲカ</t>
    </rPh>
    <phoneticPr fontId="1"/>
  </si>
  <si>
    <t>小/内/外/整/ﾘﾊ/脳神外/産婦/心血外/眼/放/耳/皮/消内/循内/神内/心療内/呼内/精/消外/泌/血液内/麻/形</t>
    <rPh sb="12" eb="13">
      <t>カミ</t>
    </rPh>
    <rPh sb="13" eb="14">
      <t>ソト</t>
    </rPh>
    <rPh sb="19" eb="20">
      <t>チ</t>
    </rPh>
    <rPh sb="41" eb="42">
      <t>ナイ</t>
    </rPh>
    <rPh sb="46" eb="47">
      <t>セイ</t>
    </rPh>
    <rPh sb="48" eb="49">
      <t>キエル</t>
    </rPh>
    <rPh sb="49" eb="50">
      <t>ガイ</t>
    </rPh>
    <rPh sb="51" eb="52">
      <t>ヒツ</t>
    </rPh>
    <rPh sb="53" eb="55">
      <t>ケツエキ</t>
    </rPh>
    <rPh sb="55" eb="56">
      <t>ナイ</t>
    </rPh>
    <rPh sb="57" eb="58">
      <t>アサ</t>
    </rPh>
    <rPh sb="59" eb="60">
      <t>カタチ</t>
    </rPh>
    <phoneticPr fontId="24"/>
  </si>
  <si>
    <t>内/外/整/ﾘﾊ/脳神外/皮</t>
    <rPh sb="10" eb="11">
      <t>カミ</t>
    </rPh>
    <rPh sb="11" eb="12">
      <t>ソト</t>
    </rPh>
    <rPh sb="13" eb="14">
      <t>カワ</t>
    </rPh>
    <phoneticPr fontId="1"/>
  </si>
  <si>
    <t>兵庫県内　開設者別病院数・病床数（R8.4.1現在）</t>
    <rPh sb="0" eb="2">
      <t>ヒョウゴ</t>
    </rPh>
    <rPh sb="2" eb="4">
      <t>ケンナイ</t>
    </rPh>
    <rPh sb="5" eb="8">
      <t>カイセツシャ</t>
    </rPh>
    <rPh sb="8" eb="9">
      <t>ベツ</t>
    </rPh>
    <rPh sb="9" eb="12">
      <t>ビョウインスウ</t>
    </rPh>
    <rPh sb="13" eb="16">
      <t>ビョウショウスウ</t>
    </rPh>
    <rPh sb="23" eb="25">
      <t>ゲンザイ</t>
    </rPh>
    <phoneticPr fontId="1"/>
  </si>
  <si>
    <t>令　和　８　年　４　月　１　日　現　在</t>
    <rPh sb="0" eb="1">
      <t>レイ</t>
    </rPh>
    <rPh sb="2" eb="3">
      <t>ワ</t>
    </rPh>
    <rPh sb="6" eb="7">
      <t>ネン</t>
    </rPh>
    <rPh sb="10" eb="11">
      <t>ガツ</t>
    </rPh>
    <rPh sb="14" eb="15">
      <t>ニチ</t>
    </rPh>
    <rPh sb="16" eb="17">
      <t>ウツツ</t>
    </rPh>
    <rPh sb="18" eb="19">
      <t>ザイ</t>
    </rPh>
    <phoneticPr fontId="1"/>
  </si>
  <si>
    <t>東灘区</t>
    <rPh sb="0" eb="3">
      <t>ヒガシナダク</t>
    </rPh>
    <phoneticPr fontId="1"/>
  </si>
  <si>
    <t>灘区</t>
    <rPh sb="0" eb="1">
      <t>ナダ</t>
    </rPh>
    <rPh sb="1" eb="2">
      <t>ク</t>
    </rPh>
    <phoneticPr fontId="1"/>
  </si>
  <si>
    <t>中央区</t>
    <rPh sb="0" eb="2">
      <t>チュウオウ</t>
    </rPh>
    <rPh sb="2" eb="3">
      <t>ク</t>
    </rPh>
    <phoneticPr fontId="1"/>
  </si>
  <si>
    <t>兵庫区</t>
    <rPh sb="0" eb="2">
      <t>ヒョウゴ</t>
    </rPh>
    <rPh sb="2" eb="3">
      <t>ク</t>
    </rPh>
    <phoneticPr fontId="1"/>
  </si>
  <si>
    <t>北区</t>
    <rPh sb="0" eb="1">
      <t>キタ</t>
    </rPh>
    <rPh sb="1" eb="2">
      <t>ク</t>
    </rPh>
    <phoneticPr fontId="1"/>
  </si>
  <si>
    <t>長田区</t>
    <rPh sb="0" eb="2">
      <t>ナガタ</t>
    </rPh>
    <rPh sb="2" eb="3">
      <t>ク</t>
    </rPh>
    <phoneticPr fontId="1"/>
  </si>
  <si>
    <t>須磨区</t>
    <rPh sb="0" eb="2">
      <t>スマ</t>
    </rPh>
    <rPh sb="2" eb="3">
      <t>ク</t>
    </rPh>
    <phoneticPr fontId="1"/>
  </si>
  <si>
    <t>垂水区</t>
    <rPh sb="0" eb="2">
      <t>タルミ</t>
    </rPh>
    <rPh sb="2" eb="3">
      <t>ク</t>
    </rPh>
    <phoneticPr fontId="1"/>
  </si>
  <si>
    <t>西区</t>
    <rPh sb="0" eb="1">
      <t>ニシ</t>
    </rPh>
    <rPh sb="1" eb="2">
      <t>ク</t>
    </rPh>
    <phoneticPr fontId="1"/>
  </si>
  <si>
    <t>指定都市・政令市保健所</t>
    <rPh sb="0" eb="4">
      <t>シテイトシ</t>
    </rPh>
    <rPh sb="5" eb="8">
      <t>セイレイシ</t>
    </rPh>
    <rPh sb="8" eb="11">
      <t>ホケンショ</t>
    </rPh>
    <phoneticPr fontId="1"/>
  </si>
  <si>
    <t>灘保健センター</t>
    <rPh sb="0" eb="1">
      <t>ナダ</t>
    </rPh>
    <rPh sb="1" eb="3">
      <t>ホケン</t>
    </rPh>
    <phoneticPr fontId="1"/>
  </si>
  <si>
    <t>中央保健センター</t>
    <rPh sb="0" eb="2">
      <t>チュウオウ</t>
    </rPh>
    <rPh sb="2" eb="4">
      <t>ホケン</t>
    </rPh>
    <phoneticPr fontId="1"/>
  </si>
  <si>
    <t>兵庫保健センター</t>
    <rPh sb="0" eb="2">
      <t>ヒョウゴ</t>
    </rPh>
    <rPh sb="2" eb="4">
      <t>ホケン</t>
    </rPh>
    <phoneticPr fontId="1"/>
  </si>
  <si>
    <t>須磨保健センター</t>
    <rPh sb="0" eb="2">
      <t>スマ</t>
    </rPh>
    <rPh sb="2" eb="4">
      <t>ホケン</t>
    </rPh>
    <phoneticPr fontId="1"/>
  </si>
  <si>
    <t>垂水保健センター</t>
    <rPh sb="0" eb="2">
      <t>タルミ</t>
    </rPh>
    <rPh sb="2" eb="4">
      <t>ホケン</t>
    </rPh>
    <phoneticPr fontId="1"/>
  </si>
  <si>
    <t>(078)593-1111（代）
(078)981-5377(代)</t>
    <rPh sb="31" eb="32">
      <t>ダイ</t>
    </rPh>
    <phoneticPr fontId="1"/>
  </si>
  <si>
    <t>〒651-2295　神戸市西区糀台5丁目4-1</t>
    <rPh sb="13" eb="14">
      <t>ニシ</t>
    </rPh>
    <rPh sb="15" eb="16">
      <t>コウジ</t>
    </rPh>
    <rPh sb="16" eb="17">
      <t>ダイ</t>
    </rPh>
    <rPh sb="18" eb="20">
      <t>チョウメ</t>
    </rPh>
    <phoneticPr fontId="1"/>
  </si>
  <si>
    <t>西保健センター</t>
    <rPh sb="0" eb="1">
      <t>ニシ</t>
    </rPh>
    <rPh sb="1" eb="3">
      <t>ホケン</t>
    </rPh>
    <phoneticPr fontId="1"/>
  </si>
  <si>
    <t>北保健センター,北神保健センター</t>
    <rPh sb="0" eb="1">
      <t>キタ</t>
    </rPh>
    <rPh sb="1" eb="3">
      <t>ホケン</t>
    </rPh>
    <rPh sb="8" eb="10">
      <t>ホクシン</t>
    </rPh>
    <rPh sb="10" eb="12">
      <t>ホケン</t>
    </rPh>
    <phoneticPr fontId="1"/>
  </si>
  <si>
    <t>東灘保健センター</t>
    <rPh sb="2" eb="4">
      <t>ホケン</t>
    </rPh>
    <phoneticPr fontId="1"/>
  </si>
  <si>
    <t>長田保健センター</t>
    <rPh sb="0" eb="2">
      <t>ナガタ</t>
    </rPh>
    <rPh sb="2" eb="4">
      <t>ホケン</t>
    </rPh>
    <phoneticPr fontId="1"/>
  </si>
  <si>
    <t>鬼頭あつ志</t>
    <rPh sb="0" eb="2">
      <t>キトウ</t>
    </rPh>
    <rPh sb="4" eb="5">
      <t>ココロザシ</t>
    </rPh>
    <phoneticPr fontId="1"/>
  </si>
  <si>
    <t>ｍ</t>
    <phoneticPr fontId="1"/>
  </si>
  <si>
    <t>松田病院</t>
    <rPh sb="0" eb="2">
      <t>マツダ</t>
    </rPh>
    <rPh sb="2" eb="4">
      <t>ビョウイン</t>
    </rPh>
    <phoneticPr fontId="1"/>
  </si>
  <si>
    <t>神戸市立医療センター中央市民病院</t>
    <rPh sb="0" eb="4">
      <t>コウベシリツ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1"/>
  </si>
  <si>
    <t>医療法人　　　　　　　　　聖和錦秀会　　　　　　　　神出病院</t>
    <rPh sb="13" eb="15">
      <t>セイワ</t>
    </rPh>
    <rPh sb="15" eb="16">
      <t>ニシキ</t>
    </rPh>
    <rPh sb="16" eb="17">
      <t>ヒデ</t>
    </rPh>
    <rPh sb="17" eb="18">
      <t>カイ</t>
    </rPh>
    <rPh sb="26" eb="27">
      <t>カミ</t>
    </rPh>
    <rPh sb="27" eb="28">
      <t>デ</t>
    </rPh>
    <rPh sb="28" eb="30">
      <t>ビョウイン</t>
    </rPh>
    <phoneticPr fontId="1"/>
  </si>
  <si>
    <t>医療法人社団　　　　　　みどりの会　　　　　　　　酒井病院</t>
    <rPh sb="0" eb="2">
      <t>イリョウ</t>
    </rPh>
    <rPh sb="2" eb="4">
      <t>ホウジン</t>
    </rPh>
    <rPh sb="4" eb="6">
      <t>シャダン</t>
    </rPh>
    <rPh sb="16" eb="17">
      <t>カイ</t>
    </rPh>
    <rPh sb="25" eb="27">
      <t>サカイ</t>
    </rPh>
    <rPh sb="27" eb="29">
      <t>ビョウイン</t>
    </rPh>
    <phoneticPr fontId="1"/>
  </si>
  <si>
    <t>尼崎新都心病院</t>
    <rPh sb="0" eb="2">
      <t>アマガサキ</t>
    </rPh>
    <rPh sb="2" eb="3">
      <t>シン</t>
    </rPh>
    <rPh sb="3" eb="5">
      <t>トシン</t>
    </rPh>
    <rPh sb="5" eb="7">
      <t>ビョウイン</t>
    </rPh>
    <phoneticPr fontId="1"/>
  </si>
  <si>
    <t>西宮市立中央病院</t>
    <rPh sb="0" eb="2">
      <t>ニシノミヤ</t>
    </rPh>
    <rPh sb="2" eb="4">
      <t>シリツ</t>
    </rPh>
    <rPh sb="4" eb="6">
      <t>チュウオウ</t>
    </rPh>
    <rPh sb="6" eb="8">
      <t>ビョウイン</t>
    </rPh>
    <phoneticPr fontId="1"/>
  </si>
  <si>
    <t>社会医療法人愛仁会　明石医療センター</t>
    <rPh sb="0" eb="2">
      <t>シャカイ</t>
    </rPh>
    <rPh sb="2" eb="4">
      <t>イリョウ</t>
    </rPh>
    <rPh sb="4" eb="6">
      <t>ホウジン</t>
    </rPh>
    <rPh sb="6" eb="7">
      <t>アイ</t>
    </rPh>
    <rPh sb="7" eb="8">
      <t>ジン</t>
    </rPh>
    <rPh sb="8" eb="9">
      <t>カイ</t>
    </rPh>
    <rPh sb="10" eb="12">
      <t>アカシ</t>
    </rPh>
    <rPh sb="12" eb="14">
      <t>イリョウ</t>
    </rPh>
    <phoneticPr fontId="1"/>
  </si>
  <si>
    <t>こだま病院</t>
    <rPh sb="3" eb="5">
      <t>ビョウイン</t>
    </rPh>
    <phoneticPr fontId="1"/>
  </si>
  <si>
    <t>川西市立　　　　　　　　　総合医療センター</t>
    <rPh sb="0" eb="2">
      <t>カワニシ</t>
    </rPh>
    <rPh sb="2" eb="4">
      <t>シリツ</t>
    </rPh>
    <rPh sb="13" eb="15">
      <t>ソウゴウ</t>
    </rPh>
    <rPh sb="15" eb="17">
      <t>イリョウ</t>
    </rPh>
    <phoneticPr fontId="1"/>
  </si>
  <si>
    <t>共立会病院</t>
    <rPh sb="0" eb="2">
      <t>キョウリツ</t>
    </rPh>
    <rPh sb="2" eb="3">
      <t>カイ</t>
    </rPh>
    <rPh sb="3" eb="5">
      <t>ビョウイン</t>
    </rPh>
    <phoneticPr fontId="1"/>
  </si>
  <si>
    <t>西脇市立西脇病院</t>
    <rPh sb="0" eb="2">
      <t>ニシワキ</t>
    </rPh>
    <rPh sb="2" eb="4">
      <t>シリツ</t>
    </rPh>
    <rPh sb="4" eb="6">
      <t>ニシワキ</t>
    </rPh>
    <rPh sb="6" eb="8">
      <t>ビョウイン</t>
    </rPh>
    <phoneticPr fontId="1"/>
  </si>
  <si>
    <t>兵庫県立リハビリテーション西播磨病院</t>
    <rPh sb="0" eb="2">
      <t>ヒョウゴ</t>
    </rPh>
    <rPh sb="2" eb="4">
      <t>ケンリツ</t>
    </rPh>
    <rPh sb="13" eb="14">
      <t>ニシ</t>
    </rPh>
    <rPh sb="14" eb="16">
      <t>ハリマ</t>
    </rPh>
    <rPh sb="16" eb="18">
      <t>ビョウイン</t>
    </rPh>
    <phoneticPr fontId="1"/>
  </si>
  <si>
    <t>〒651-1195 神戸市北区鈴蘭台北町1-9-1〒651-1302 神戸市北区藤原台中町1-2-1北神中央ビル</t>
    <rPh sb="10" eb="13">
      <t>コウベシ</t>
    </rPh>
    <rPh sb="13" eb="14">
      <t>キタ</t>
    </rPh>
    <rPh sb="15" eb="18">
      <t>スズランダイ</t>
    </rPh>
    <rPh sb="18" eb="19">
      <t>キタ</t>
    </rPh>
    <rPh sb="19" eb="20">
      <t>マチ</t>
    </rPh>
    <rPh sb="35" eb="38">
      <t>コウベシ</t>
    </rPh>
    <rPh sb="38" eb="40">
      <t>キタク</t>
    </rPh>
    <rPh sb="40" eb="43">
      <t>フジワラダイ</t>
    </rPh>
    <rPh sb="43" eb="45">
      <t>ナカマチ</t>
    </rPh>
    <rPh sb="50" eb="52">
      <t>ホクシン</t>
    </rPh>
    <rPh sb="52" eb="54">
      <t>チュウオウ</t>
    </rPh>
    <phoneticPr fontId="1"/>
  </si>
  <si>
    <t>肝臓・消化器内科</t>
    <rPh sb="0" eb="2">
      <t>カンゾウ</t>
    </rPh>
    <rPh sb="3" eb="6">
      <t>ショウカキ</t>
    </rPh>
    <rPh sb="6" eb="8">
      <t>ナイカ</t>
    </rPh>
    <phoneticPr fontId="1"/>
  </si>
  <si>
    <t>※掲載されている病院は、令和8年4月1日現在で開設されている病院です。病床数は医療法上の許可(開設許可・病床数変更許可)を受けた病床数を記載しています。</t>
    <rPh sb="1" eb="3">
      <t>ケイサイ</t>
    </rPh>
    <rPh sb="8" eb="10">
      <t>ビョウイン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3" eb="25">
      <t>カイセツ</t>
    </rPh>
    <rPh sb="30" eb="32">
      <t>ビョウイン</t>
    </rPh>
    <rPh sb="35" eb="38">
      <t>ビョウショウスウ</t>
    </rPh>
    <rPh sb="39" eb="42">
      <t>イリョウホウ</t>
    </rPh>
    <rPh sb="42" eb="43">
      <t>ジョウ</t>
    </rPh>
    <rPh sb="44" eb="46">
      <t>キョカ</t>
    </rPh>
    <rPh sb="47" eb="49">
      <t>カイセツ</t>
    </rPh>
    <rPh sb="49" eb="51">
      <t>キョカ</t>
    </rPh>
    <rPh sb="52" eb="55">
      <t>ビョウショウスウ</t>
    </rPh>
    <rPh sb="55" eb="57">
      <t>ヘンコウ</t>
    </rPh>
    <rPh sb="57" eb="59">
      <t>キョカ</t>
    </rPh>
    <rPh sb="61" eb="62">
      <t>ウ</t>
    </rPh>
    <rPh sb="64" eb="67">
      <t>ビョウショウスウ</t>
    </rPh>
    <rPh sb="68" eb="70">
      <t>キサイ</t>
    </rPh>
    <phoneticPr fontId="1"/>
  </si>
  <si>
    <t>アレルギー科</t>
    <rPh sb="5" eb="6">
      <t>カ</t>
    </rPh>
    <phoneticPr fontId="1"/>
  </si>
  <si>
    <t>小/内/呼内/消内/心血内/外/整/ﾘﾊ/脳神外/心血外/泌/放/麻/産婦/眼/救</t>
    <rPh sb="4" eb="5">
      <t>コ</t>
    </rPh>
    <rPh sb="5" eb="6">
      <t>ナイ</t>
    </rPh>
    <rPh sb="8" eb="9">
      <t>ナイ</t>
    </rPh>
    <rPh sb="10" eb="11">
      <t>ココロ</t>
    </rPh>
    <rPh sb="12" eb="13">
      <t>ナイ</t>
    </rPh>
    <rPh sb="21" eb="22">
      <t>ノウ</t>
    </rPh>
    <rPh sb="22" eb="23">
      <t>カミ</t>
    </rPh>
    <rPh sb="23" eb="24">
      <t>ソト</t>
    </rPh>
    <rPh sb="26" eb="27">
      <t>チ</t>
    </rPh>
    <rPh sb="29" eb="30">
      <t>ヒ</t>
    </rPh>
    <rPh sb="33" eb="34">
      <t>マ</t>
    </rPh>
    <rPh sb="35" eb="36">
      <t>サン</t>
    </rPh>
    <rPh sb="36" eb="37">
      <t>フ</t>
    </rPh>
    <rPh sb="38" eb="39">
      <t>メ</t>
    </rPh>
    <rPh sb="40" eb="41">
      <t>キュウ</t>
    </rPh>
    <phoneticPr fontId="1"/>
  </si>
  <si>
    <t>齋藤　実</t>
    <rPh sb="0" eb="2">
      <t>サイトウ</t>
    </rPh>
    <rPh sb="3" eb="4">
      <t>ミノル</t>
    </rPh>
    <phoneticPr fontId="1"/>
  </si>
  <si>
    <t>平見　恭彦</t>
    <rPh sb="0" eb="1">
      <t>ヒラ</t>
    </rPh>
    <rPh sb="1" eb="2">
      <t>ミ</t>
    </rPh>
    <rPh sb="3" eb="5">
      <t>ヤスヒコ</t>
    </rPh>
    <phoneticPr fontId="1"/>
  </si>
  <si>
    <t>内/循内/脳神内/内泌内/外科/脳神外/整/ﾘﾊ/放/歯/呼内</t>
    <rPh sb="0" eb="1">
      <t>ナイ</t>
    </rPh>
    <rPh sb="2" eb="4">
      <t>ジュンナイ</t>
    </rPh>
    <rPh sb="5" eb="6">
      <t>ノウ</t>
    </rPh>
    <rPh sb="6" eb="8">
      <t>カミウチ</t>
    </rPh>
    <rPh sb="9" eb="10">
      <t>ナイ</t>
    </rPh>
    <rPh sb="10" eb="11">
      <t>ヒツ</t>
    </rPh>
    <rPh sb="11" eb="12">
      <t>ナイ</t>
    </rPh>
    <rPh sb="13" eb="15">
      <t>ゲカ</t>
    </rPh>
    <rPh sb="16" eb="17">
      <t>ノウ</t>
    </rPh>
    <rPh sb="17" eb="18">
      <t>カミ</t>
    </rPh>
    <rPh sb="18" eb="19">
      <t>ガイ</t>
    </rPh>
    <rPh sb="20" eb="21">
      <t>セイ</t>
    </rPh>
    <rPh sb="25" eb="26">
      <t>ホウ</t>
    </rPh>
    <rPh sb="27" eb="28">
      <t>ハ</t>
    </rPh>
    <rPh sb="29" eb="30">
      <t>コ</t>
    </rPh>
    <rPh sb="30" eb="31">
      <t>ナイ</t>
    </rPh>
    <phoneticPr fontId="1"/>
  </si>
  <si>
    <t>内/循内/消内/外/糖内/整/ﾘﾊ/放/呼内/形外/皮</t>
    <rPh sb="0" eb="1">
      <t>ナイ</t>
    </rPh>
    <rPh sb="2" eb="3">
      <t>メグル</t>
    </rPh>
    <rPh sb="3" eb="4">
      <t>ナイ</t>
    </rPh>
    <rPh sb="5" eb="6">
      <t>ケ</t>
    </rPh>
    <rPh sb="6" eb="7">
      <t>ナイ</t>
    </rPh>
    <rPh sb="8" eb="9">
      <t>ソト</t>
    </rPh>
    <rPh sb="10" eb="11">
      <t>トウ</t>
    </rPh>
    <rPh sb="11" eb="12">
      <t>ナイ</t>
    </rPh>
    <rPh sb="13" eb="14">
      <t>セイ</t>
    </rPh>
    <rPh sb="18" eb="19">
      <t>ホウ</t>
    </rPh>
    <rPh sb="20" eb="22">
      <t>コナイ</t>
    </rPh>
    <rPh sb="23" eb="24">
      <t>カタチ</t>
    </rPh>
    <rPh sb="24" eb="25">
      <t>ソト</t>
    </rPh>
    <rPh sb="26" eb="27">
      <t>カワ</t>
    </rPh>
    <phoneticPr fontId="1"/>
  </si>
  <si>
    <t>小/内/消内/循内/血液内/外/整/脳神外/皮/小外/泌/耳/産婦/眼/麻/心療内/歯外/呼内/呼外/老内/ｱﾚﾘｳ/形/精/病/乳外/放診/放治/糖/内泌/代内/ﾘﾊ/心血外/消外/脳神内/救/臨/腎内</t>
    <rPh sb="11" eb="12">
      <t>エキ</t>
    </rPh>
    <rPh sb="19" eb="20">
      <t>カミ</t>
    </rPh>
    <rPh sb="20" eb="21">
      <t>ソト</t>
    </rPh>
    <rPh sb="40" eb="41">
      <t>ナイ</t>
    </rPh>
    <rPh sb="69" eb="70">
      <t>チン</t>
    </rPh>
    <rPh sb="71" eb="72">
      <t>ホウ</t>
    </rPh>
    <rPh sb="74" eb="75">
      <t>トウ</t>
    </rPh>
    <rPh sb="76" eb="77">
      <t>ウチ</t>
    </rPh>
    <rPh sb="77" eb="78">
      <t>ヒツ</t>
    </rPh>
    <rPh sb="79" eb="80">
      <t>ダイ</t>
    </rPh>
    <rPh sb="80" eb="81">
      <t>ナイ</t>
    </rPh>
    <rPh sb="89" eb="90">
      <t>キエル</t>
    </rPh>
    <rPh sb="90" eb="91">
      <t>ガイ</t>
    </rPh>
    <rPh sb="92" eb="93">
      <t>ノウ</t>
    </rPh>
    <rPh sb="93" eb="94">
      <t>カミ</t>
    </rPh>
    <rPh sb="94" eb="95">
      <t>ナイ</t>
    </rPh>
    <rPh sb="96" eb="97">
      <t>キュウ</t>
    </rPh>
    <rPh sb="98" eb="99">
      <t>リン</t>
    </rPh>
    <rPh sb="100" eb="102">
      <t>ジンナイ</t>
    </rPh>
    <phoneticPr fontId="1" alignment="distributed"/>
  </si>
  <si>
    <t>670-0974</t>
    <phoneticPr fontId="1"/>
  </si>
  <si>
    <t>社会福祉法人平成記念会
サポートハウス
ココロネ住吉</t>
    <rPh sb="0" eb="2">
      <t>シャカイ</t>
    </rPh>
    <rPh sb="2" eb="4">
      <t>フクシ</t>
    </rPh>
    <rPh sb="4" eb="6">
      <t>ホウジン</t>
    </rPh>
    <rPh sb="6" eb="8">
      <t>ヘイセイ</t>
    </rPh>
    <rPh sb="8" eb="10">
      <t>キネン</t>
    </rPh>
    <rPh sb="10" eb="11">
      <t>カイ</t>
    </rPh>
    <rPh sb="24" eb="26">
      <t>スミヨシ</t>
    </rPh>
    <phoneticPr fontId="1"/>
  </si>
  <si>
    <t>外/ﾘﾊ/透内/循内/整/糖内/内分内/透内</t>
    <rPh sb="0" eb="1">
      <t>ソト</t>
    </rPh>
    <rPh sb="5" eb="6">
      <t>トオル</t>
    </rPh>
    <rPh sb="6" eb="7">
      <t>ナイ</t>
    </rPh>
    <rPh sb="8" eb="10">
      <t>ジュンナイ</t>
    </rPh>
    <rPh sb="11" eb="12">
      <t>ヒトシ</t>
    </rPh>
    <rPh sb="13" eb="14">
      <t>トウ</t>
    </rPh>
    <rPh sb="14" eb="15">
      <t>ナイ</t>
    </rPh>
    <rPh sb="16" eb="18">
      <t>ナイブン</t>
    </rPh>
    <rPh sb="18" eb="19">
      <t>ナイ</t>
    </rPh>
    <rPh sb="20" eb="21">
      <t>トウ</t>
    </rPh>
    <rPh sb="21" eb="22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</si>
</sst>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&lt;=999]000;000\-00"/>
    <numFmt numFmtId="177" formatCode="###\ｰ####"/>
    <numFmt numFmtId="178" formatCode="###\-####"/>
    <numFmt numFmtId="179" formatCode="###_ "/>
    <numFmt numFmtId="180" formatCode="0_ "/>
  </numFmts>
  <fonts count="3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3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8"/>
      <name val="ＭＳ ゴシック"/>
      <family val="3"/>
      <charset val="128"/>
    </font>
    <font>
      <i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i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6.5"/>
      <name val="ＭＳ Ｐゴシック"/>
      <family val="3"/>
      <charset val="128"/>
    </font>
    <font>
      <sz val="7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7.5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color indexed="10"/>
      <name val="ＭＳ Ｐゴシック"/>
      <family val="3"/>
      <charset val="128"/>
    </font>
    <font>
      <strike/>
      <sz val="8"/>
      <color indexed="10"/>
      <name val="ＭＳ Ｐゴシック"/>
      <family val="3"/>
      <charset val="128"/>
    </font>
    <font>
      <sz val="5.099999999999999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81">
    <xf numFmtId="0" fontId="0" fillId="0" borderId="0"/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5" fillId="0" borderId="0"/>
  </cellStyleXfs>
  <cellXfs count="61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177" fontId="3" fillId="0" borderId="0" xfId="0" applyNumberFormat="1" applyFont="1"/>
    <xf numFmtId="0" fontId="3" fillId="0" borderId="0" xfId="0" applyFont="1" applyAlignment="1">
      <alignment horizontal="center"/>
    </xf>
    <xf numFmtId="179" fontId="4" fillId="0" borderId="1" xfId="0" applyNumberFormat="1" applyFont="1" applyBorder="1" applyAlignment="1">
      <alignment horizontal="center" vertical="center" textRotation="255" wrapText="1"/>
    </xf>
    <xf numFmtId="0" fontId="4" fillId="0" borderId="0" xfId="0" applyFont="1"/>
    <xf numFmtId="179" fontId="4" fillId="0" borderId="0" xfId="0" applyNumberFormat="1" applyFont="1" applyAlignment="1">
      <alignment horizontal="right"/>
    </xf>
    <xf numFmtId="179" fontId="4" fillId="0" borderId="0" xfId="0" applyNumberFormat="1" applyFont="1" applyAlignment="1">
      <alignment horizontal="center"/>
    </xf>
    <xf numFmtId="0" fontId="4" fillId="0" borderId="6" xfId="0" applyFont="1" applyBorder="1" applyAlignment="1">
      <alignment horizontal="distributed" vertical="center" wrapText="1"/>
    </xf>
    <xf numFmtId="178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179" fontId="2" fillId="0" borderId="7" xfId="0" applyNumberFormat="1" applyFont="1" applyBorder="1" applyAlignment="1">
      <alignment horizontal="right" vertical="center"/>
    </xf>
    <xf numFmtId="179" fontId="2" fillId="0" borderId="7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 textRotation="255"/>
    </xf>
    <xf numFmtId="178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/>
    </xf>
    <xf numFmtId="0" fontId="4" fillId="0" borderId="10" xfId="0" applyFont="1" applyBorder="1" applyAlignment="1">
      <alignment vertical="center" wrapText="1"/>
    </xf>
    <xf numFmtId="179" fontId="2" fillId="0" borderId="10" xfId="0" applyNumberFormat="1" applyFont="1" applyBorder="1" applyAlignment="1">
      <alignment horizontal="right" vertical="center"/>
    </xf>
    <xf numFmtId="179" fontId="2" fillId="0" borderId="1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wrapText="1" justifyLastLine="1"/>
    </xf>
    <xf numFmtId="0" fontId="4" fillId="0" borderId="0" xfId="0" applyFont="1" applyAlignment="1">
      <alignment vertical="center" wrapText="1"/>
    </xf>
    <xf numFmtId="177" fontId="4" fillId="0" borderId="0" xfId="0" applyNumberFormat="1" applyFont="1"/>
    <xf numFmtId="0" fontId="4" fillId="0" borderId="0" xfId="0" applyFont="1" applyAlignment="1">
      <alignment horizontal="distributed"/>
    </xf>
    <xf numFmtId="179" fontId="4" fillId="0" borderId="0" xfId="0" applyNumberFormat="1" applyFont="1" applyAlignment="1">
      <alignment horizontal="center" vertical="center"/>
    </xf>
    <xf numFmtId="176" fontId="4" fillId="0" borderId="0" xfId="0" applyNumberFormat="1" applyFont="1"/>
    <xf numFmtId="0" fontId="4" fillId="0" borderId="9" xfId="0" applyFont="1" applyBorder="1" applyAlignment="1">
      <alignment horizontal="distributed" vertical="center" wrapText="1"/>
    </xf>
    <xf numFmtId="179" fontId="2" fillId="2" borderId="7" xfId="0" applyNumberFormat="1" applyFont="1" applyFill="1" applyBorder="1" applyAlignment="1">
      <alignment horizontal="right" vertical="center"/>
    </xf>
    <xf numFmtId="179" fontId="2" fillId="2" borderId="10" xfId="0" applyNumberFormat="1" applyFont="1" applyFill="1" applyBorder="1" applyAlignment="1">
      <alignment horizontal="right" vertical="center"/>
    </xf>
    <xf numFmtId="179" fontId="4" fillId="0" borderId="0" xfId="0" applyNumberFormat="1" applyFont="1"/>
    <xf numFmtId="0" fontId="4" fillId="0" borderId="0" xfId="0" applyFont="1" applyAlignment="1">
      <alignment horizontal="centerContinuous" wrapText="1"/>
    </xf>
    <xf numFmtId="179" fontId="4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horizontal="center"/>
    </xf>
    <xf numFmtId="179" fontId="2" fillId="0" borderId="0" xfId="0" applyNumberFormat="1" applyFont="1"/>
    <xf numFmtId="0" fontId="4" fillId="0" borderId="7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15" fillId="0" borderId="13" xfId="0" applyFont="1" applyBorder="1" applyAlignment="1">
      <alignment horizontal="distributed" vertical="center"/>
    </xf>
    <xf numFmtId="0" fontId="15" fillId="0" borderId="16" xfId="0" applyFont="1" applyBorder="1" applyAlignment="1">
      <alignment horizontal="distributed" vertical="center"/>
    </xf>
    <xf numFmtId="0" fontId="14" fillId="0" borderId="0" xfId="0" applyFont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13" fillId="0" borderId="8" xfId="0" applyFont="1" applyBorder="1" applyAlignment="1">
      <alignment horizontal="distributed" vertical="center"/>
    </xf>
    <xf numFmtId="0" fontId="13" fillId="0" borderId="39" xfId="0" applyFont="1" applyBorder="1" applyAlignment="1">
      <alignment horizontal="distributed" vertical="center"/>
    </xf>
    <xf numFmtId="0" fontId="13" fillId="0" borderId="32" xfId="0" applyFont="1" applyBorder="1" applyAlignment="1">
      <alignment horizontal="distributed" vertical="center"/>
    </xf>
    <xf numFmtId="179" fontId="20" fillId="0" borderId="7" xfId="0" applyNumberFormat="1" applyFont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right" vertical="center"/>
    </xf>
    <xf numFmtId="179" fontId="4" fillId="2" borderId="7" xfId="0" applyNumberFormat="1" applyFont="1" applyFill="1" applyBorder="1" applyAlignment="1">
      <alignment horizontal="right" vertical="center"/>
    </xf>
    <xf numFmtId="179" fontId="4" fillId="0" borderId="10" xfId="0" applyNumberFormat="1" applyFont="1" applyBorder="1" applyAlignment="1">
      <alignment horizontal="right" vertical="center"/>
    </xf>
    <xf numFmtId="179" fontId="4" fillId="2" borderId="10" xfId="0" applyNumberFormat="1" applyFont="1" applyFill="1" applyBorder="1" applyAlignment="1">
      <alignment horizontal="right" vertical="center"/>
    </xf>
    <xf numFmtId="0" fontId="3" fillId="0" borderId="39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distributed" vertical="center"/>
    </xf>
    <xf numFmtId="0" fontId="4" fillId="0" borderId="7" xfId="0" applyFont="1" applyBorder="1" applyAlignment="1">
      <alignment horizontal="centerContinuous" vertical="center" wrapText="1"/>
    </xf>
    <xf numFmtId="0" fontId="4" fillId="3" borderId="7" xfId="0" applyFont="1" applyFill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distributed" vertical="center" wrapText="1"/>
    </xf>
    <xf numFmtId="0" fontId="4" fillId="0" borderId="6" xfId="0" applyFont="1" applyBorder="1" applyAlignment="1">
      <alignment vertical="center"/>
    </xf>
    <xf numFmtId="179" fontId="2" fillId="5" borderId="7" xfId="0" applyNumberFormat="1" applyFont="1" applyFill="1" applyBorder="1" applyAlignment="1">
      <alignment horizontal="right" vertical="center"/>
    </xf>
    <xf numFmtId="0" fontId="4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 wrapText="1"/>
    </xf>
    <xf numFmtId="179" fontId="2" fillId="4" borderId="7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distributed" vertical="center" wrapText="1"/>
    </xf>
    <xf numFmtId="0" fontId="3" fillId="0" borderId="51" xfId="0" applyFont="1" applyBorder="1" applyAlignment="1">
      <alignment horizontal="left" vertical="center"/>
    </xf>
    <xf numFmtId="38" fontId="4" fillId="0" borderId="0" xfId="0" applyNumberFormat="1" applyFont="1"/>
    <xf numFmtId="38" fontId="4" fillId="0" borderId="0" xfId="0" applyNumberFormat="1" applyFont="1" applyAlignment="1">
      <alignment horizontal="right"/>
    </xf>
    <xf numFmtId="38" fontId="2" fillId="0" borderId="0" xfId="0" applyNumberFormat="1" applyFont="1" applyAlignment="1">
      <alignment horizontal="center"/>
    </xf>
    <xf numFmtId="38" fontId="4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shrinkToFit="1"/>
    </xf>
    <xf numFmtId="38" fontId="2" fillId="0" borderId="0" xfId="0" applyNumberFormat="1" applyFont="1" applyAlignment="1">
      <alignment shrinkToFit="1"/>
    </xf>
    <xf numFmtId="38" fontId="2" fillId="0" borderId="0" xfId="0" applyNumberFormat="1" applyFont="1" applyAlignment="1">
      <alignment horizontal="right"/>
    </xf>
    <xf numFmtId="0" fontId="28" fillId="0" borderId="7" xfId="0" applyFont="1" applyBorder="1" applyAlignment="1">
      <alignment horizontal="distributed" vertical="center"/>
    </xf>
    <xf numFmtId="0" fontId="28" fillId="0" borderId="7" xfId="0" applyFont="1" applyBorder="1" applyAlignment="1">
      <alignment horizontal="distributed" vertical="center" wrapText="1"/>
    </xf>
    <xf numFmtId="0" fontId="8" fillId="0" borderId="29" xfId="0" applyFont="1" applyBorder="1" applyAlignment="1">
      <alignment vertical="center"/>
    </xf>
    <xf numFmtId="0" fontId="16" fillId="0" borderId="44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6" fillId="0" borderId="16" xfId="0" applyFont="1" applyBorder="1" applyAlignment="1">
      <alignment vertical="center"/>
    </xf>
    <xf numFmtId="0" fontId="18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distributed" vertical="center" wrapText="1"/>
    </xf>
    <xf numFmtId="0" fontId="4" fillId="4" borderId="6" xfId="0" applyFont="1" applyFill="1" applyBorder="1" applyAlignment="1">
      <alignment horizontal="distributed" vertical="center" wrapText="1"/>
    </xf>
    <xf numFmtId="0" fontId="18" fillId="0" borderId="6" xfId="0" applyFont="1" applyBorder="1" applyAlignment="1">
      <alignment horizontal="distributed" vertical="center" wrapText="1"/>
    </xf>
    <xf numFmtId="0" fontId="3" fillId="0" borderId="39" xfId="0" applyFont="1" applyBorder="1" applyAlignment="1">
      <alignment horizontal="center" vertical="center"/>
    </xf>
    <xf numFmtId="178" fontId="4" fillId="4" borderId="7" xfId="0" applyNumberFormat="1" applyFont="1" applyFill="1" applyBorder="1" applyAlignment="1">
      <alignment horizontal="center" vertical="center"/>
    </xf>
    <xf numFmtId="179" fontId="0" fillId="0" borderId="0" xfId="0" applyNumberFormat="1"/>
    <xf numFmtId="0" fontId="18" fillId="4" borderId="7" xfId="0" applyFont="1" applyFill="1" applyBorder="1" applyAlignment="1">
      <alignment horizontal="distributed" vertical="center" wrapText="1"/>
    </xf>
    <xf numFmtId="0" fontId="3" fillId="0" borderId="0" xfId="0" applyFont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4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54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176" fontId="0" fillId="0" borderId="0" xfId="0" applyNumberFormat="1"/>
    <xf numFmtId="0" fontId="4" fillId="4" borderId="9" xfId="0" applyFont="1" applyFill="1" applyBorder="1" applyAlignment="1">
      <alignment horizontal="distributed" vertical="center" wrapText="1"/>
    </xf>
    <xf numFmtId="178" fontId="4" fillId="4" borderId="1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distributed" vertical="center"/>
    </xf>
    <xf numFmtId="0" fontId="4" fillId="4" borderId="10" xfId="0" applyFont="1" applyFill="1" applyBorder="1" applyAlignment="1">
      <alignment horizontal="distributed" vertical="center" wrapText="1"/>
    </xf>
    <xf numFmtId="179" fontId="2" fillId="4" borderId="10" xfId="0" applyNumberFormat="1" applyFont="1" applyFill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 wrapText="1"/>
    </xf>
    <xf numFmtId="179" fontId="4" fillId="0" borderId="7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179" fontId="4" fillId="0" borderId="10" xfId="0" applyNumberFormat="1" applyFont="1" applyBorder="1" applyAlignment="1">
      <alignment horizontal="center"/>
    </xf>
    <xf numFmtId="0" fontId="29" fillId="4" borderId="0" xfId="0" applyFont="1" applyFill="1"/>
    <xf numFmtId="179" fontId="30" fillId="0" borderId="7" xfId="0" applyNumberFormat="1" applyFont="1" applyBorder="1" applyAlignment="1">
      <alignment horizontal="center" vertical="center"/>
    </xf>
    <xf numFmtId="179" fontId="5" fillId="0" borderId="0" xfId="0" applyNumberFormat="1" applyFont="1"/>
    <xf numFmtId="179" fontId="2" fillId="0" borderId="0" xfId="0" applyNumberFormat="1" applyFont="1" applyAlignment="1">
      <alignment horizontal="right"/>
    </xf>
    <xf numFmtId="179" fontId="30" fillId="2" borderId="10" xfId="0" applyNumberFormat="1" applyFont="1" applyFill="1" applyBorder="1" applyAlignment="1">
      <alignment horizontal="right" vertical="center"/>
    </xf>
    <xf numFmtId="179" fontId="2" fillId="0" borderId="17" xfId="0" applyNumberFormat="1" applyFont="1" applyBorder="1" applyAlignment="1">
      <alignment horizontal="center" vertical="center"/>
    </xf>
    <xf numFmtId="0" fontId="0" fillId="10" borderId="0" xfId="0" applyFill="1"/>
    <xf numFmtId="0" fontId="2" fillId="0" borderId="0" xfId="0" applyFont="1" applyAlignment="1">
      <alignment horizontal="center" vertical="center"/>
    </xf>
    <xf numFmtId="0" fontId="0" fillId="0" borderId="64" xfId="0" applyBorder="1"/>
    <xf numFmtId="0" fontId="0" fillId="10" borderId="65" xfId="0" applyFill="1" applyBorder="1"/>
    <xf numFmtId="0" fontId="0" fillId="7" borderId="65" xfId="0" applyFill="1" applyBorder="1"/>
    <xf numFmtId="0" fontId="0" fillId="8" borderId="65" xfId="0" applyFill="1" applyBorder="1"/>
    <xf numFmtId="0" fontId="0" fillId="9" borderId="65" xfId="0" applyFill="1" applyBorder="1"/>
    <xf numFmtId="0" fontId="0" fillId="6" borderId="65" xfId="0" applyFill="1" applyBorder="1"/>
    <xf numFmtId="0" fontId="0" fillId="6" borderId="66" xfId="0" applyFill="1" applyBorder="1"/>
    <xf numFmtId="0" fontId="29" fillId="0" borderId="0" xfId="0" applyFont="1"/>
    <xf numFmtId="0" fontId="3" fillId="0" borderId="63" xfId="0" applyFont="1" applyBorder="1" applyAlignment="1">
      <alignment horizontal="center" vertical="center"/>
    </xf>
    <xf numFmtId="0" fontId="32" fillId="0" borderId="39" xfId="0" applyFont="1" applyBorder="1" applyAlignment="1">
      <alignment vertical="center"/>
    </xf>
    <xf numFmtId="0" fontId="32" fillId="0" borderId="3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wrapText="1" shrinkToFit="1"/>
    </xf>
    <xf numFmtId="179" fontId="29" fillId="0" borderId="7" xfId="0" applyNumberFormat="1" applyFont="1" applyBorder="1" applyAlignment="1">
      <alignment horizontal="center" vertical="center"/>
    </xf>
    <xf numFmtId="179" fontId="31" fillId="0" borderId="7" xfId="0" applyNumberFormat="1" applyFont="1" applyBorder="1" applyAlignment="1">
      <alignment horizontal="center" vertical="center"/>
    </xf>
    <xf numFmtId="0" fontId="34" fillId="0" borderId="34" xfId="0" applyFont="1" applyBorder="1" applyAlignment="1">
      <alignment vertical="center"/>
    </xf>
    <xf numFmtId="179" fontId="30" fillId="2" borderId="7" xfId="0" applyNumberFormat="1" applyFont="1" applyFill="1" applyBorder="1" applyAlignment="1">
      <alignment horizontal="right" vertical="center"/>
    </xf>
    <xf numFmtId="179" fontId="28" fillId="0" borderId="7" xfId="0" applyNumberFormat="1" applyFont="1" applyBorder="1" applyAlignment="1">
      <alignment horizontal="center" vertical="center"/>
    </xf>
    <xf numFmtId="0" fontId="28" fillId="0" borderId="7" xfId="0" applyFont="1" applyBorder="1" applyAlignment="1">
      <alignment vertical="center" wrapText="1"/>
    </xf>
    <xf numFmtId="0" fontId="28" fillId="0" borderId="7" xfId="0" applyFont="1" applyBorder="1" applyAlignment="1">
      <alignment horizontal="distributed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7" fillId="0" borderId="44" xfId="0" applyFont="1" applyBorder="1" applyAlignment="1">
      <alignment horizontal="left" vertical="center"/>
    </xf>
    <xf numFmtId="179" fontId="4" fillId="0" borderId="7" xfId="0" applyNumberFormat="1" applyFont="1" applyBorder="1" applyAlignment="1">
      <alignment horizontal="center" vertical="center" textRotation="255"/>
    </xf>
    <xf numFmtId="179" fontId="4" fillId="0" borderId="7" xfId="0" applyNumberFormat="1" applyFont="1" applyBorder="1" applyAlignment="1">
      <alignment horizontal="center" vertical="center" textRotation="255" wrapText="1"/>
    </xf>
    <xf numFmtId="179" fontId="4" fillId="0" borderId="10" xfId="0" applyNumberFormat="1" applyFont="1" applyBorder="1" applyAlignment="1">
      <alignment horizontal="center" vertical="center" textRotation="255"/>
    </xf>
    <xf numFmtId="179" fontId="4" fillId="4" borderId="7" xfId="0" applyNumberFormat="1" applyFont="1" applyFill="1" applyBorder="1" applyAlignment="1">
      <alignment horizontal="center" vertical="center" textRotation="255" wrapText="1"/>
    </xf>
    <xf numFmtId="179" fontId="4" fillId="0" borderId="10" xfId="0" applyNumberFormat="1" applyFont="1" applyBorder="1" applyAlignment="1">
      <alignment horizontal="center" vertical="center" textRotation="255" wrapText="1"/>
    </xf>
    <xf numFmtId="179" fontId="4" fillId="0" borderId="7" xfId="0" applyNumberFormat="1" applyFont="1" applyBorder="1" applyAlignment="1">
      <alignment horizontal="center" textRotation="255" wrapText="1"/>
    </xf>
    <xf numFmtId="179" fontId="4" fillId="4" borderId="10" xfId="0" applyNumberFormat="1" applyFont="1" applyFill="1" applyBorder="1" applyAlignment="1">
      <alignment horizontal="center" vertical="center" textRotation="255" wrapText="1"/>
    </xf>
    <xf numFmtId="179" fontId="28" fillId="0" borderId="10" xfId="0" applyNumberFormat="1" applyFont="1" applyBorder="1" applyAlignment="1">
      <alignment horizontal="center" vertical="center" textRotation="255" wrapText="1"/>
    </xf>
    <xf numFmtId="179" fontId="28" fillId="0" borderId="7" xfId="0" applyNumberFormat="1" applyFont="1" applyBorder="1" applyAlignment="1">
      <alignment horizontal="center" vertical="center" textRotation="255" wrapText="1"/>
    </xf>
    <xf numFmtId="179" fontId="4" fillId="0" borderId="61" xfId="0" applyNumberFormat="1" applyFont="1" applyBorder="1"/>
    <xf numFmtId="179" fontId="4" fillId="0" borderId="67" xfId="0" applyNumberFormat="1" applyFont="1" applyBorder="1" applyAlignment="1">
      <alignment horizontal="right"/>
    </xf>
    <xf numFmtId="0" fontId="8" fillId="0" borderId="67" xfId="0" applyFont="1" applyBorder="1" applyAlignment="1">
      <alignment vertical="center"/>
    </xf>
    <xf numFmtId="0" fontId="8" fillId="0" borderId="67" xfId="0" applyFont="1" applyBorder="1"/>
    <xf numFmtId="179" fontId="4" fillId="0" borderId="49" xfId="0" applyNumberFormat="1" applyFont="1" applyBorder="1" applyAlignment="1">
      <alignment horizontal="right"/>
    </xf>
    <xf numFmtId="179" fontId="4" fillId="0" borderId="49" xfId="0" applyNumberFormat="1" applyFont="1" applyBorder="1" applyAlignment="1">
      <alignment horizontal="center"/>
    </xf>
    <xf numFmtId="179" fontId="4" fillId="0" borderId="27" xfId="0" applyNumberFormat="1" applyFont="1" applyBorder="1" applyAlignment="1">
      <alignment horizontal="right"/>
    </xf>
    <xf numFmtId="179" fontId="2" fillId="0" borderId="68" xfId="0" applyNumberFormat="1" applyFont="1" applyBorder="1" applyAlignment="1">
      <alignment horizontal="center" vertical="center"/>
    </xf>
    <xf numFmtId="179" fontId="29" fillId="0" borderId="1" xfId="0" applyNumberFormat="1" applyFont="1" applyBorder="1" applyAlignment="1">
      <alignment horizontal="right"/>
    </xf>
    <xf numFmtId="179" fontId="4" fillId="0" borderId="2" xfId="0" applyNumberFormat="1" applyFont="1" applyBorder="1" applyAlignment="1">
      <alignment horizontal="center" vertical="center" textRotation="255" wrapText="1"/>
    </xf>
    <xf numFmtId="179" fontId="4" fillId="5" borderId="7" xfId="0" applyNumberFormat="1" applyFont="1" applyFill="1" applyBorder="1" applyAlignment="1">
      <alignment horizontal="center" vertical="center"/>
    </xf>
    <xf numFmtId="179" fontId="2" fillId="5" borderId="10" xfId="0" applyNumberFormat="1" applyFont="1" applyFill="1" applyBorder="1" applyAlignment="1">
      <alignment horizontal="right" vertical="center"/>
    </xf>
    <xf numFmtId="179" fontId="4" fillId="0" borderId="2" xfId="0" applyNumberFormat="1" applyFont="1" applyBorder="1" applyAlignment="1">
      <alignment horizontal="center" vertical="center" textRotation="255"/>
    </xf>
    <xf numFmtId="179" fontId="4" fillId="2" borderId="7" xfId="0" applyNumberFormat="1" applyFont="1" applyFill="1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textRotation="255"/>
    </xf>
    <xf numFmtId="178" fontId="4" fillId="3" borderId="7" xfId="0" applyNumberFormat="1" applyFont="1" applyFill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9" fontId="4" fillId="4" borderId="1" xfId="0" applyNumberFormat="1" applyFont="1" applyFill="1" applyBorder="1" applyAlignment="1">
      <alignment horizontal="center" vertical="center" textRotation="255" wrapText="1"/>
    </xf>
    <xf numFmtId="179" fontId="4" fillId="4" borderId="2" xfId="0" applyNumberFormat="1" applyFont="1" applyFill="1" applyBorder="1" applyAlignment="1">
      <alignment horizontal="center" vertical="center" textRotation="255" wrapText="1"/>
    </xf>
    <xf numFmtId="179" fontId="4" fillId="0" borderId="1" xfId="0" applyNumberFormat="1" applyFont="1" applyBorder="1" applyAlignment="1">
      <alignment horizontal="right" vertical="center"/>
    </xf>
    <xf numFmtId="179" fontId="4" fillId="4" borderId="10" xfId="0" applyNumberFormat="1" applyFont="1" applyFill="1" applyBorder="1" applyAlignment="1">
      <alignment horizontal="right" vertical="center" wrapText="1"/>
    </xf>
    <xf numFmtId="179" fontId="4" fillId="4" borderId="10" xfId="0" applyNumberFormat="1" applyFont="1" applyFill="1" applyBorder="1" applyAlignment="1">
      <alignment horizontal="right" vertical="center"/>
    </xf>
    <xf numFmtId="179" fontId="4" fillId="5" borderId="10" xfId="0" applyNumberFormat="1" applyFont="1" applyFill="1" applyBorder="1" applyAlignment="1">
      <alignment horizontal="right" vertical="center"/>
    </xf>
    <xf numFmtId="179" fontId="4" fillId="4" borderId="10" xfId="0" applyNumberFormat="1" applyFont="1" applyFill="1" applyBorder="1" applyAlignment="1">
      <alignment horizontal="center" vertical="center"/>
    </xf>
    <xf numFmtId="179" fontId="4" fillId="4" borderId="10" xfId="0" applyNumberFormat="1" applyFont="1" applyFill="1" applyBorder="1" applyAlignment="1">
      <alignment horizontal="center" vertical="center" textRotation="255"/>
    </xf>
    <xf numFmtId="179" fontId="4" fillId="4" borderId="2" xfId="0" applyNumberFormat="1" applyFont="1" applyFill="1" applyBorder="1" applyAlignment="1">
      <alignment horizontal="right" vertical="center"/>
    </xf>
    <xf numFmtId="179" fontId="2" fillId="3" borderId="7" xfId="0" applyNumberFormat="1" applyFont="1" applyFill="1" applyBorder="1" applyAlignment="1">
      <alignment horizontal="center" vertical="center"/>
    </xf>
    <xf numFmtId="179" fontId="28" fillId="0" borderId="7" xfId="0" applyNumberFormat="1" applyFont="1" applyBorder="1" applyAlignment="1">
      <alignment horizontal="center" vertical="center" textRotation="255"/>
    </xf>
    <xf numFmtId="179" fontId="28" fillId="0" borderId="1" xfId="0" applyNumberFormat="1" applyFont="1" applyBorder="1" applyAlignment="1">
      <alignment horizontal="center" vertical="center" textRotation="255"/>
    </xf>
    <xf numFmtId="0" fontId="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Continuous" vertical="center" wrapText="1"/>
    </xf>
    <xf numFmtId="179" fontId="2" fillId="4" borderId="7" xfId="0" applyNumberFormat="1" applyFont="1" applyFill="1" applyBorder="1" applyAlignment="1">
      <alignment horizontal="right" vertical="center"/>
    </xf>
    <xf numFmtId="179" fontId="4" fillId="4" borderId="7" xfId="0" applyNumberFormat="1" applyFont="1" applyFill="1" applyBorder="1" applyAlignment="1">
      <alignment horizontal="center" vertical="center" textRotation="255"/>
    </xf>
    <xf numFmtId="179" fontId="4" fillId="4" borderId="1" xfId="0" applyNumberFormat="1" applyFont="1" applyFill="1" applyBorder="1" applyAlignment="1">
      <alignment horizontal="center" vertical="center" textRotation="255"/>
    </xf>
    <xf numFmtId="0" fontId="28" fillId="0" borderId="7" xfId="0" applyFont="1" applyBorder="1" applyAlignment="1">
      <alignment vertical="center"/>
    </xf>
    <xf numFmtId="179" fontId="28" fillId="2" borderId="7" xfId="0" applyNumberFormat="1" applyFont="1" applyFill="1" applyBorder="1" applyAlignment="1">
      <alignment horizontal="right" vertical="center"/>
    </xf>
    <xf numFmtId="179" fontId="28" fillId="0" borderId="1" xfId="0" applyNumberFormat="1" applyFont="1" applyBorder="1" applyAlignment="1">
      <alignment horizontal="center" vertical="center" textRotation="255" wrapText="1"/>
    </xf>
    <xf numFmtId="179" fontId="19" fillId="0" borderId="7" xfId="0" applyNumberFormat="1" applyFont="1" applyBorder="1" applyAlignment="1">
      <alignment horizontal="center" vertical="center"/>
    </xf>
    <xf numFmtId="179" fontId="30" fillId="0" borderId="10" xfId="0" applyNumberFormat="1" applyFont="1" applyBorder="1" applyAlignment="1">
      <alignment horizontal="center" vertical="center"/>
    </xf>
    <xf numFmtId="179" fontId="28" fillId="0" borderId="2" xfId="0" applyNumberFormat="1" applyFont="1" applyBorder="1" applyAlignment="1">
      <alignment horizontal="center" vertical="center" textRotation="255" wrapText="1"/>
    </xf>
    <xf numFmtId="6" fontId="4" fillId="0" borderId="7" xfId="1" applyFont="1" applyFill="1" applyBorder="1" applyAlignment="1">
      <alignment horizontal="distributed" vertical="center"/>
    </xf>
    <xf numFmtId="0" fontId="8" fillId="0" borderId="44" xfId="0" applyFont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38" fontId="0" fillId="0" borderId="0" xfId="48" applyFont="1" applyAlignment="1"/>
    <xf numFmtId="38" fontId="0" fillId="0" borderId="25" xfId="48" applyFont="1" applyBorder="1" applyAlignment="1"/>
    <xf numFmtId="38" fontId="0" fillId="0" borderId="0" xfId="48" applyFont="1" applyBorder="1" applyAlignment="1"/>
    <xf numFmtId="38" fontId="0" fillId="0" borderId="7" xfId="48" applyFont="1" applyBorder="1" applyAlignment="1">
      <alignment horizontal="center"/>
    </xf>
    <xf numFmtId="38" fontId="0" fillId="0" borderId="0" xfId="48" applyFont="1" applyAlignment="1">
      <alignment horizontal="center"/>
    </xf>
    <xf numFmtId="38" fontId="0" fillId="0" borderId="7" xfId="48" applyFont="1" applyBorder="1" applyAlignment="1"/>
    <xf numFmtId="38" fontId="0" fillId="4" borderId="7" xfId="48" applyFont="1" applyFill="1" applyBorder="1" applyAlignment="1"/>
    <xf numFmtId="179" fontId="2" fillId="11" borderId="17" xfId="0" applyNumberFormat="1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/>
    </xf>
    <xf numFmtId="179" fontId="4" fillId="0" borderId="73" xfId="0" applyNumberFormat="1" applyFont="1" applyBorder="1" applyAlignment="1">
      <alignment horizontal="center" vertical="center" textRotation="255" wrapText="1"/>
    </xf>
    <xf numFmtId="179" fontId="2" fillId="4" borderId="7" xfId="0" quotePrefix="1" applyNumberFormat="1" applyFont="1" applyFill="1" applyBorder="1" applyAlignment="1">
      <alignment horizontal="right" vertical="center"/>
    </xf>
    <xf numFmtId="179" fontId="2" fillId="4" borderId="4" xfId="0" applyNumberFormat="1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distributed" vertical="center"/>
    </xf>
    <xf numFmtId="0" fontId="28" fillId="4" borderId="7" xfId="0" applyFont="1" applyFill="1" applyBorder="1" applyAlignment="1">
      <alignment horizontal="distributed" vertical="center" wrapText="1"/>
    </xf>
    <xf numFmtId="0" fontId="28" fillId="4" borderId="10" xfId="0" applyFont="1" applyFill="1" applyBorder="1" applyAlignment="1">
      <alignment horizontal="distributed" vertical="center"/>
    </xf>
    <xf numFmtId="179" fontId="30" fillId="4" borderId="7" xfId="0" applyNumberFormat="1" applyFont="1" applyFill="1" applyBorder="1" applyAlignment="1">
      <alignment horizontal="right" vertical="center"/>
    </xf>
    <xf numFmtId="0" fontId="28" fillId="4" borderId="6" xfId="0" applyFont="1" applyFill="1" applyBorder="1" applyAlignment="1">
      <alignment horizontal="distributed" vertical="center" wrapText="1"/>
    </xf>
    <xf numFmtId="179" fontId="30" fillId="0" borderId="7" xfId="0" applyNumberFormat="1" applyFont="1" applyBorder="1" applyAlignment="1">
      <alignment horizontal="right" vertical="center"/>
    </xf>
    <xf numFmtId="0" fontId="28" fillId="4" borderId="7" xfId="0" applyFont="1" applyFill="1" applyBorder="1" applyAlignment="1">
      <alignment vertical="center" wrapText="1"/>
    </xf>
    <xf numFmtId="0" fontId="32" fillId="0" borderId="8" xfId="0" applyFont="1" applyBorder="1" applyAlignment="1">
      <alignment vertical="center"/>
    </xf>
    <xf numFmtId="0" fontId="28" fillId="4" borderId="7" xfId="0" applyFont="1" applyFill="1" applyBorder="1" applyAlignment="1">
      <alignment vertical="center"/>
    </xf>
    <xf numFmtId="0" fontId="28" fillId="4" borderId="10" xfId="0" applyFont="1" applyFill="1" applyBorder="1" applyAlignment="1">
      <alignment horizontal="distributed" vertical="center" wrapText="1"/>
    </xf>
    <xf numFmtId="0" fontId="28" fillId="4" borderId="10" xfId="0" applyFont="1" applyFill="1" applyBorder="1" applyAlignment="1">
      <alignment vertical="center" wrapText="1"/>
    </xf>
    <xf numFmtId="179" fontId="28" fillId="4" borderId="7" xfId="0" applyNumberFormat="1" applyFont="1" applyFill="1" applyBorder="1" applyAlignment="1">
      <alignment horizontal="center" vertical="center"/>
    </xf>
    <xf numFmtId="0" fontId="28" fillId="0" borderId="74" xfId="0" applyFont="1" applyBorder="1" applyAlignment="1">
      <alignment horizontal="distributed" vertical="center" wrapText="1"/>
    </xf>
    <xf numFmtId="178" fontId="28" fillId="0" borderId="75" xfId="0" applyNumberFormat="1" applyFont="1" applyBorder="1" applyAlignment="1">
      <alignment horizontal="center" vertical="center"/>
    </xf>
    <xf numFmtId="0" fontId="28" fillId="0" borderId="75" xfId="0" applyFont="1" applyBorder="1" applyAlignment="1">
      <alignment vertical="center"/>
    </xf>
    <xf numFmtId="0" fontId="28" fillId="0" borderId="75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Continuous" vertical="center" wrapText="1"/>
    </xf>
    <xf numFmtId="0" fontId="28" fillId="0" borderId="75" xfId="0" applyFont="1" applyBorder="1" applyAlignment="1">
      <alignment horizontal="distributed" vertical="center" wrapText="1"/>
    </xf>
    <xf numFmtId="179" fontId="30" fillId="2" borderId="75" xfId="0" applyNumberFormat="1" applyFont="1" applyFill="1" applyBorder="1" applyAlignment="1">
      <alignment horizontal="right" vertical="center"/>
    </xf>
    <xf numFmtId="179" fontId="30" fillId="0" borderId="75" xfId="0" applyNumberFormat="1" applyFont="1" applyBorder="1" applyAlignment="1">
      <alignment horizontal="center" vertical="center"/>
    </xf>
    <xf numFmtId="179" fontId="28" fillId="0" borderId="75" xfId="0" applyNumberFormat="1" applyFont="1" applyBorder="1" applyAlignment="1">
      <alignment horizontal="center" vertical="center" textRotation="255"/>
    </xf>
    <xf numFmtId="179" fontId="29" fillId="0" borderId="15" xfId="0" applyNumberFormat="1" applyFont="1" applyBorder="1" applyAlignment="1">
      <alignment horizontal="center" vertical="center" textRotation="255"/>
    </xf>
    <xf numFmtId="179" fontId="30" fillId="4" borderId="10" xfId="0" applyNumberFormat="1" applyFont="1" applyFill="1" applyBorder="1" applyAlignment="1">
      <alignment horizontal="right" vertical="center"/>
    </xf>
    <xf numFmtId="0" fontId="4" fillId="0" borderId="49" xfId="0" applyFont="1" applyBorder="1"/>
    <xf numFmtId="0" fontId="4" fillId="0" borderId="49" xfId="0" applyFont="1" applyBorder="1" applyAlignment="1">
      <alignment horizontal="distributed"/>
    </xf>
    <xf numFmtId="179" fontId="4" fillId="0" borderId="49" xfId="0" applyNumberFormat="1" applyFont="1" applyBorder="1" applyAlignment="1">
      <alignment horizontal="center" vertical="center"/>
    </xf>
    <xf numFmtId="179" fontId="4" fillId="0" borderId="49" xfId="0" applyNumberFormat="1" applyFont="1" applyBorder="1"/>
    <xf numFmtId="179" fontId="2" fillId="0" borderId="49" xfId="0" applyNumberFormat="1" applyFont="1" applyBorder="1" applyAlignment="1">
      <alignment horizontal="right"/>
    </xf>
    <xf numFmtId="179" fontId="2" fillId="0" borderId="49" xfId="0" applyNumberFormat="1" applyFont="1" applyBorder="1" applyAlignment="1">
      <alignment horizontal="center"/>
    </xf>
    <xf numFmtId="179" fontId="4" fillId="0" borderId="49" xfId="0" applyNumberFormat="1" applyFont="1" applyBorder="1" applyAlignment="1">
      <alignment horizontal="right" vertical="center"/>
    </xf>
    <xf numFmtId="38" fontId="4" fillId="0" borderId="49" xfId="0" applyNumberFormat="1" applyFont="1" applyBorder="1" applyAlignment="1">
      <alignment horizontal="right"/>
    </xf>
    <xf numFmtId="0" fontId="0" fillId="0" borderId="49" xfId="0" applyBorder="1"/>
    <xf numFmtId="0" fontId="0" fillId="0" borderId="49" xfId="0" applyBorder="1" applyAlignment="1">
      <alignment horizontal="center"/>
    </xf>
    <xf numFmtId="179" fontId="0" fillId="0" borderId="49" xfId="0" applyNumberFormat="1" applyBorder="1"/>
    <xf numFmtId="0" fontId="3" fillId="0" borderId="11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7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vertical="center"/>
    </xf>
    <xf numFmtId="0" fontId="3" fillId="0" borderId="49" xfId="0" applyFont="1" applyBorder="1" applyAlignment="1">
      <alignment horizontal="center" vertical="center"/>
    </xf>
    <xf numFmtId="0" fontId="8" fillId="0" borderId="49" xfId="0" applyFont="1" applyBorder="1"/>
    <xf numFmtId="179" fontId="4" fillId="0" borderId="78" xfId="0" applyNumberFormat="1" applyFont="1" applyBorder="1" applyAlignment="1">
      <alignment horizontal="right"/>
    </xf>
    <xf numFmtId="179" fontId="4" fillId="0" borderId="78" xfId="0" applyNumberFormat="1" applyFont="1" applyBorder="1"/>
    <xf numFmtId="179" fontId="0" fillId="0" borderId="78" xfId="0" applyNumberFormat="1" applyBorder="1"/>
    <xf numFmtId="0" fontId="3" fillId="0" borderId="78" xfId="0" applyFont="1" applyBorder="1" applyAlignment="1">
      <alignment horizontal="center" vertical="center"/>
    </xf>
    <xf numFmtId="0" fontId="8" fillId="0" borderId="78" xfId="0" applyFont="1" applyBorder="1"/>
    <xf numFmtId="179" fontId="30" fillId="4" borderId="10" xfId="0" applyNumberFormat="1" applyFont="1" applyFill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 textRotation="255" wrapText="1"/>
    </xf>
    <xf numFmtId="179" fontId="30" fillId="5" borderId="10" xfId="0" applyNumberFormat="1" applyFont="1" applyFill="1" applyBorder="1" applyAlignment="1">
      <alignment horizontal="right" vertical="center"/>
    </xf>
    <xf numFmtId="179" fontId="30" fillId="0" borderId="10" xfId="0" applyNumberFormat="1" applyFont="1" applyBorder="1" applyAlignment="1">
      <alignment horizontal="right" vertical="center"/>
    </xf>
    <xf numFmtId="179" fontId="4" fillId="0" borderId="18" xfId="0" applyNumberFormat="1" applyFont="1" applyBorder="1" applyAlignment="1">
      <alignment horizontal="right"/>
    </xf>
    <xf numFmtId="179" fontId="4" fillId="0" borderId="1" xfId="0" applyNumberFormat="1" applyFont="1" applyBorder="1" applyAlignment="1">
      <alignment horizontal="center" vertical="center"/>
    </xf>
    <xf numFmtId="178" fontId="4" fillId="4" borderId="1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distributed" vertical="center"/>
    </xf>
    <xf numFmtId="179" fontId="2" fillId="4" borderId="12" xfId="0" applyNumberFormat="1" applyFont="1" applyFill="1" applyBorder="1" applyAlignment="1">
      <alignment horizontal="right" vertical="center"/>
    </xf>
    <xf numFmtId="179" fontId="4" fillId="2" borderId="75" xfId="0" applyNumberFormat="1" applyFont="1" applyFill="1" applyBorder="1" applyAlignment="1">
      <alignment horizontal="right" vertical="center"/>
    </xf>
    <xf numFmtId="179" fontId="2" fillId="4" borderId="12" xfId="0" applyNumberFormat="1" applyFont="1" applyFill="1" applyBorder="1" applyAlignment="1">
      <alignment horizontal="center" vertical="center"/>
    </xf>
    <xf numFmtId="179" fontId="4" fillId="0" borderId="75" xfId="0" applyNumberFormat="1" applyFont="1" applyBorder="1" applyAlignment="1">
      <alignment horizontal="center" vertical="center"/>
    </xf>
    <xf numFmtId="179" fontId="4" fillId="0" borderId="15" xfId="0" applyNumberFormat="1" applyFont="1" applyBorder="1" applyAlignment="1">
      <alignment horizontal="left" vertical="center" wrapText="1"/>
    </xf>
    <xf numFmtId="179" fontId="33" fillId="4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textRotation="255" wrapText="1"/>
    </xf>
    <xf numFmtId="0" fontId="4" fillId="4" borderId="10" xfId="0" applyFont="1" applyFill="1" applyBorder="1" applyAlignment="1">
      <alignment vertical="center" wrapText="1"/>
    </xf>
    <xf numFmtId="179" fontId="29" fillId="0" borderId="1" xfId="0" applyNumberFormat="1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wrapText="1"/>
    </xf>
    <xf numFmtId="179" fontId="4" fillId="4" borderId="7" xfId="0" applyNumberFormat="1" applyFont="1" applyFill="1" applyBorder="1" applyAlignment="1">
      <alignment horizontal="right" vertical="center"/>
    </xf>
    <xf numFmtId="0" fontId="28" fillId="4" borderId="75" xfId="0" applyFont="1" applyFill="1" applyBorder="1" applyAlignment="1">
      <alignment vertical="center" wrapText="1"/>
    </xf>
    <xf numFmtId="179" fontId="2" fillId="12" borderId="7" xfId="0" applyNumberFormat="1" applyFont="1" applyFill="1" applyBorder="1" applyAlignment="1">
      <alignment horizontal="right" vertical="center"/>
    </xf>
    <xf numFmtId="180" fontId="31" fillId="4" borderId="7" xfId="0" applyNumberFormat="1" applyFont="1" applyFill="1" applyBorder="1" applyAlignment="1">
      <alignment horizontal="right" vertical="center"/>
    </xf>
    <xf numFmtId="179" fontId="4" fillId="12" borderId="7" xfId="0" applyNumberFormat="1" applyFont="1" applyFill="1" applyBorder="1" applyAlignment="1">
      <alignment horizontal="right" vertical="center"/>
    </xf>
    <xf numFmtId="179" fontId="4" fillId="4" borderId="0" xfId="0" applyNumberFormat="1" applyFont="1" applyFill="1" applyAlignment="1">
      <alignment horizontal="right"/>
    </xf>
    <xf numFmtId="179" fontId="4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4" fillId="4" borderId="0" xfId="0" applyFont="1" applyFill="1"/>
    <xf numFmtId="179" fontId="4" fillId="4" borderId="7" xfId="0" applyNumberFormat="1" applyFont="1" applyFill="1" applyBorder="1" applyAlignment="1">
      <alignment horizontal="center" vertical="center"/>
    </xf>
    <xf numFmtId="179" fontId="2" fillId="4" borderId="17" xfId="0" applyNumberFormat="1" applyFont="1" applyFill="1" applyBorder="1" applyAlignment="1">
      <alignment horizontal="center" vertical="center"/>
    </xf>
    <xf numFmtId="179" fontId="19" fillId="4" borderId="7" xfId="0" applyNumberFormat="1" applyFont="1" applyFill="1" applyBorder="1" applyAlignment="1">
      <alignment horizontal="center" vertical="center"/>
    </xf>
    <xf numFmtId="179" fontId="19" fillId="4" borderId="1" xfId="0" applyNumberFormat="1" applyFont="1" applyFill="1" applyBorder="1" applyAlignment="1">
      <alignment horizontal="center" vertical="center" textRotation="255" wrapText="1"/>
    </xf>
    <xf numFmtId="0" fontId="4" fillId="4" borderId="7" xfId="0" applyFont="1" applyFill="1" applyBorder="1" applyAlignment="1">
      <alignment horizontal="center" vertical="center"/>
    </xf>
    <xf numFmtId="179" fontId="28" fillId="4" borderId="7" xfId="0" applyNumberFormat="1" applyFont="1" applyFill="1" applyBorder="1" applyAlignment="1">
      <alignment horizontal="right" vertical="center"/>
    </xf>
    <xf numFmtId="179" fontId="2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distributed"/>
    </xf>
    <xf numFmtId="38" fontId="4" fillId="4" borderId="0" xfId="0" applyNumberFormat="1" applyFont="1" applyFill="1" applyAlignment="1">
      <alignment horizontal="right"/>
    </xf>
    <xf numFmtId="179" fontId="4" fillId="4" borderId="0" xfId="0" applyNumberFormat="1" applyFont="1" applyFill="1" applyAlignment="1">
      <alignment horizontal="center" vertical="center"/>
    </xf>
    <xf numFmtId="176" fontId="4" fillId="4" borderId="0" xfId="0" applyNumberFormat="1" applyFont="1" applyFill="1"/>
    <xf numFmtId="0" fontId="4" fillId="4" borderId="49" xfId="0" applyFont="1" applyFill="1" applyBorder="1"/>
    <xf numFmtId="0" fontId="4" fillId="4" borderId="49" xfId="0" applyFont="1" applyFill="1" applyBorder="1" applyAlignment="1">
      <alignment horizontal="distributed"/>
    </xf>
    <xf numFmtId="179" fontId="4" fillId="4" borderId="49" xfId="0" applyNumberFormat="1" applyFont="1" applyFill="1" applyBorder="1" applyAlignment="1">
      <alignment horizontal="right"/>
    </xf>
    <xf numFmtId="179" fontId="4" fillId="4" borderId="49" xfId="0" applyNumberFormat="1" applyFont="1" applyFill="1" applyBorder="1" applyAlignment="1">
      <alignment horizontal="center"/>
    </xf>
    <xf numFmtId="179" fontId="4" fillId="4" borderId="49" xfId="0" applyNumberFormat="1" applyFont="1" applyFill="1" applyBorder="1" applyAlignment="1">
      <alignment horizontal="center" vertical="center"/>
    </xf>
    <xf numFmtId="179" fontId="4" fillId="4" borderId="67" xfId="0" applyNumberFormat="1" applyFont="1" applyFill="1" applyBorder="1" applyAlignment="1">
      <alignment horizontal="right"/>
    </xf>
    <xf numFmtId="179" fontId="2" fillId="4" borderId="10" xfId="0" applyNumberFormat="1" applyFont="1" applyFill="1" applyBorder="1" applyAlignment="1">
      <alignment horizontal="right" vertical="center"/>
    </xf>
    <xf numFmtId="38" fontId="2" fillId="4" borderId="0" xfId="0" applyNumberFormat="1" applyFont="1" applyFill="1" applyAlignment="1">
      <alignment horizontal="right"/>
    </xf>
    <xf numFmtId="0" fontId="4" fillId="4" borderId="7" xfId="380" applyFont="1" applyFill="1" applyBorder="1" applyAlignment="1">
      <alignment vertical="center" wrapText="1"/>
    </xf>
    <xf numFmtId="0" fontId="28" fillId="4" borderId="7" xfId="380" applyFont="1" applyFill="1" applyBorder="1" applyAlignment="1">
      <alignment horizontal="distributed" vertical="center" wrapText="1"/>
    </xf>
    <xf numFmtId="179" fontId="4" fillId="4" borderId="7" xfId="0" applyNumberFormat="1" applyFont="1" applyFill="1" applyBorder="1" applyAlignment="1">
      <alignment horizontal="right" vertical="center" wrapText="1"/>
    </xf>
    <xf numFmtId="179" fontId="4" fillId="4" borderId="7" xfId="0" applyNumberFormat="1" applyFont="1" applyFill="1" applyBorder="1" applyAlignment="1">
      <alignment vertical="center"/>
    </xf>
    <xf numFmtId="179" fontId="4" fillId="4" borderId="10" xfId="0" applyNumberFormat="1" applyFont="1" applyFill="1" applyBorder="1" applyAlignment="1">
      <alignment horizontal="right"/>
    </xf>
    <xf numFmtId="0" fontId="18" fillId="4" borderId="6" xfId="0" applyFont="1" applyFill="1" applyBorder="1" applyAlignment="1">
      <alignment horizontal="distributed" vertical="center" wrapText="1"/>
    </xf>
    <xf numFmtId="0" fontId="4" fillId="4" borderId="7" xfId="0" applyFont="1" applyFill="1" applyBorder="1" applyAlignment="1">
      <alignment horizontal="left" vertical="center" wrapText="1"/>
    </xf>
    <xf numFmtId="179" fontId="2" fillId="4" borderId="7" xfId="0" applyNumberFormat="1" applyFont="1" applyFill="1" applyBorder="1" applyAlignment="1">
      <alignment horizontal="right" vertical="center" wrapText="1"/>
    </xf>
    <xf numFmtId="178" fontId="28" fillId="4" borderId="7" xfId="0" applyNumberFormat="1" applyFont="1" applyFill="1" applyBorder="1" applyAlignment="1">
      <alignment horizontal="center" vertical="center"/>
    </xf>
    <xf numFmtId="179" fontId="29" fillId="4" borderId="7" xfId="0" applyNumberFormat="1" applyFont="1" applyFill="1" applyBorder="1" applyAlignment="1">
      <alignment horizontal="right" vertical="center"/>
    </xf>
    <xf numFmtId="38" fontId="4" fillId="4" borderId="0" xfId="0" applyNumberFormat="1" applyFont="1" applyFill="1"/>
    <xf numFmtId="179" fontId="4" fillId="4" borderId="0" xfId="0" applyNumberFormat="1" applyFont="1" applyFill="1"/>
    <xf numFmtId="179" fontId="4" fillId="4" borderId="49" xfId="0" applyNumberFormat="1" applyFont="1" applyFill="1" applyBorder="1"/>
    <xf numFmtId="179" fontId="4" fillId="4" borderId="67" xfId="0" applyNumberFormat="1" applyFont="1" applyFill="1" applyBorder="1"/>
    <xf numFmtId="38" fontId="4" fillId="4" borderId="0" xfId="0" applyNumberFormat="1" applyFont="1" applyFill="1" applyAlignment="1">
      <alignment shrinkToFit="1"/>
    </xf>
    <xf numFmtId="179" fontId="2" fillId="4" borderId="7" xfId="0" applyNumberFormat="1" applyFont="1" applyFill="1" applyBorder="1" applyAlignment="1">
      <alignment horizontal="left" vertical="center"/>
    </xf>
    <xf numFmtId="179" fontId="4" fillId="4" borderId="62" xfId="0" applyNumberFormat="1" applyFont="1" applyFill="1" applyBorder="1" applyAlignment="1">
      <alignment horizontal="right"/>
    </xf>
    <xf numFmtId="0" fontId="4" fillId="4" borderId="7" xfId="0" applyFont="1" applyFill="1" applyBorder="1" applyAlignment="1">
      <alignment horizontal="distributed" vertical="center" readingOrder="1"/>
    </xf>
    <xf numFmtId="0" fontId="22" fillId="4" borderId="6" xfId="0" applyFont="1" applyFill="1" applyBorder="1" applyAlignment="1">
      <alignment horizontal="distributed" vertical="center" wrapText="1"/>
    </xf>
    <xf numFmtId="0" fontId="4" fillId="4" borderId="72" xfId="0" applyFont="1" applyFill="1" applyBorder="1" applyAlignment="1">
      <alignment horizontal="distributed" vertical="center" wrapText="1"/>
    </xf>
    <xf numFmtId="178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distributed" vertical="center"/>
    </xf>
    <xf numFmtId="0" fontId="4" fillId="4" borderId="4" xfId="0" applyFont="1" applyFill="1" applyBorder="1" applyAlignment="1">
      <alignment horizontal="distributed" vertical="center" wrapText="1"/>
    </xf>
    <xf numFmtId="0" fontId="4" fillId="4" borderId="4" xfId="0" applyFont="1" applyFill="1" applyBorder="1" applyAlignment="1">
      <alignment vertical="center" wrapText="1"/>
    </xf>
    <xf numFmtId="179" fontId="2" fillId="4" borderId="4" xfId="0" applyNumberFormat="1" applyFont="1" applyFill="1" applyBorder="1" applyAlignment="1">
      <alignment horizontal="right" vertical="center"/>
    </xf>
    <xf numFmtId="179" fontId="2" fillId="4" borderId="49" xfId="0" applyNumberFormat="1" applyFont="1" applyFill="1" applyBorder="1" applyAlignment="1">
      <alignment horizontal="right"/>
    </xf>
    <xf numFmtId="179" fontId="2" fillId="4" borderId="0" xfId="0" applyNumberFormat="1" applyFont="1" applyFill="1" applyAlignment="1">
      <alignment horizontal="right"/>
    </xf>
    <xf numFmtId="179" fontId="4" fillId="4" borderId="7" xfId="0" applyNumberFormat="1" applyFont="1" applyFill="1" applyBorder="1" applyAlignment="1">
      <alignment horizontal="left" vertical="center"/>
    </xf>
    <xf numFmtId="179" fontId="30" fillId="4" borderId="75" xfId="0" applyNumberFormat="1" applyFont="1" applyFill="1" applyBorder="1" applyAlignment="1">
      <alignment horizontal="right" vertical="center"/>
    </xf>
    <xf numFmtId="38" fontId="2" fillId="4" borderId="0" xfId="0" applyNumberFormat="1" applyFont="1" applyFill="1" applyAlignment="1">
      <alignment shrinkToFit="1"/>
    </xf>
    <xf numFmtId="0" fontId="4" fillId="4" borderId="75" xfId="0" applyFont="1" applyFill="1" applyBorder="1" applyAlignment="1">
      <alignment horizontal="distributed" vertical="center" wrapText="1"/>
    </xf>
    <xf numFmtId="179" fontId="30" fillId="4" borderId="75" xfId="0" applyNumberFormat="1" applyFont="1" applyFill="1" applyBorder="1" applyAlignment="1">
      <alignment horizontal="center" vertical="center"/>
    </xf>
    <xf numFmtId="179" fontId="2" fillId="4" borderId="0" xfId="0" applyNumberFormat="1" applyFont="1" applyFill="1"/>
    <xf numFmtId="0" fontId="4" fillId="4" borderId="12" xfId="0" applyFont="1" applyFill="1" applyBorder="1" applyAlignment="1">
      <alignment vertical="center" wrapText="1"/>
    </xf>
    <xf numFmtId="179" fontId="4" fillId="4" borderId="75" xfId="0" applyNumberFormat="1" applyFont="1" applyFill="1" applyBorder="1" applyAlignment="1">
      <alignment horizontal="right" vertical="center"/>
    </xf>
    <xf numFmtId="179" fontId="2" fillId="4" borderId="75" xfId="0" applyNumberFormat="1" applyFont="1" applyFill="1" applyBorder="1" applyAlignment="1">
      <alignment horizontal="right" vertical="center"/>
    </xf>
    <xf numFmtId="0" fontId="4" fillId="4" borderId="74" xfId="0" applyFont="1" applyFill="1" applyBorder="1" applyAlignment="1">
      <alignment horizontal="distributed" vertical="center" wrapText="1"/>
    </xf>
    <xf numFmtId="0" fontId="4" fillId="4" borderId="75" xfId="0" applyFont="1" applyFill="1" applyBorder="1" applyAlignment="1">
      <alignment vertical="center" wrapText="1"/>
    </xf>
    <xf numFmtId="0" fontId="4" fillId="4" borderId="75" xfId="0" applyFont="1" applyFill="1" applyBorder="1" applyAlignment="1">
      <alignment horizontal="distributed" vertical="center"/>
    </xf>
    <xf numFmtId="179" fontId="20" fillId="4" borderId="7" xfId="0" applyNumberFormat="1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left" vertical="center" wrapText="1" indent="1"/>
    </xf>
    <xf numFmtId="179" fontId="31" fillId="4" borderId="7" xfId="0" applyNumberFormat="1" applyFont="1" applyFill="1" applyBorder="1" applyAlignment="1">
      <alignment horizontal="right" vertical="center"/>
    </xf>
    <xf numFmtId="179" fontId="4" fillId="4" borderId="7" xfId="0" applyNumberFormat="1" applyFont="1" applyFill="1" applyBorder="1" applyAlignment="1">
      <alignment horizontal="right"/>
    </xf>
    <xf numFmtId="179" fontId="29" fillId="4" borderId="7" xfId="0" applyNumberFormat="1" applyFont="1" applyFill="1" applyBorder="1" applyAlignment="1">
      <alignment horizontal="right"/>
    </xf>
    <xf numFmtId="0" fontId="1" fillId="4" borderId="7" xfId="0" applyFont="1" applyFill="1" applyBorder="1" applyAlignment="1">
      <alignment horizontal="distributed" vertical="center"/>
    </xf>
    <xf numFmtId="0" fontId="4" fillId="4" borderId="3" xfId="0" applyFont="1" applyFill="1" applyBorder="1" applyAlignment="1">
      <alignment horizontal="left" vertical="center" indent="1"/>
    </xf>
    <xf numFmtId="179" fontId="18" fillId="4" borderId="7" xfId="0" applyNumberFormat="1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178" fontId="4" fillId="4" borderId="10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horizontal="left" vertical="center" indent="1"/>
    </xf>
    <xf numFmtId="0" fontId="4" fillId="4" borderId="0" xfId="0" applyFont="1" applyFill="1" applyAlignment="1">
      <alignment vertical="center" wrapText="1"/>
    </xf>
    <xf numFmtId="179" fontId="4" fillId="4" borderId="0" xfId="0" applyNumberFormat="1" applyFont="1" applyFill="1" applyAlignment="1">
      <alignment horizontal="left"/>
    </xf>
    <xf numFmtId="179" fontId="2" fillId="4" borderId="7" xfId="0" applyNumberFormat="1" applyFont="1" applyFill="1" applyBorder="1" applyAlignment="1">
      <alignment horizontal="left" vertical="center" wrapText="1" indent="1"/>
    </xf>
    <xf numFmtId="0" fontId="4" fillId="4" borderId="12" xfId="0" applyFont="1" applyFill="1" applyBorder="1" applyAlignment="1">
      <alignment horizontal="distributed" vertical="center" wrapText="1"/>
    </xf>
    <xf numFmtId="0" fontId="4" fillId="4" borderId="0" xfId="0" applyFont="1" applyFill="1" applyAlignment="1">
      <alignment horizontal="distributed" vertical="center"/>
    </xf>
    <xf numFmtId="0" fontId="4" fillId="4" borderId="49" xfId="0" applyFont="1" applyFill="1" applyBorder="1" applyAlignment="1">
      <alignment horizontal="distributed" vertical="center"/>
    </xf>
    <xf numFmtId="38" fontId="4" fillId="4" borderId="7" xfId="0" applyNumberFormat="1" applyFont="1" applyFill="1" applyBorder="1" applyAlignment="1">
      <alignment horizontal="distributed" vertical="center"/>
    </xf>
    <xf numFmtId="0" fontId="22" fillId="4" borderId="7" xfId="0" applyFont="1" applyFill="1" applyBorder="1" applyAlignment="1">
      <alignment horizontal="distributed" vertical="center" wrapText="1"/>
    </xf>
    <xf numFmtId="38" fontId="4" fillId="4" borderId="49" xfId="0" applyNumberFormat="1" applyFont="1" applyFill="1" applyBorder="1" applyAlignment="1">
      <alignment horizontal="right"/>
    </xf>
    <xf numFmtId="179" fontId="2" fillId="4" borderId="7" xfId="0" applyNumberFormat="1" applyFont="1" applyFill="1" applyBorder="1" applyAlignment="1">
      <alignment vertical="center"/>
    </xf>
    <xf numFmtId="179" fontId="2" fillId="4" borderId="7" xfId="0" applyNumberFormat="1" applyFont="1" applyFill="1" applyBorder="1" applyAlignment="1">
      <alignment horizontal="center" vertical="center" wrapText="1"/>
    </xf>
    <xf numFmtId="179" fontId="2" fillId="4" borderId="10" xfId="0" applyNumberFormat="1" applyFont="1" applyFill="1" applyBorder="1" applyAlignment="1">
      <alignment vertical="center"/>
    </xf>
    <xf numFmtId="0" fontId="4" fillId="4" borderId="7" xfId="0" quotePrefix="1" applyFon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/>
    <xf numFmtId="179" fontId="0" fillId="4" borderId="0" xfId="0" applyNumberFormat="1" applyFill="1"/>
    <xf numFmtId="0" fontId="0" fillId="4" borderId="49" xfId="0" applyFill="1" applyBorder="1"/>
    <xf numFmtId="179" fontId="0" fillId="4" borderId="49" xfId="0" applyNumberFormat="1" applyFill="1" applyBorder="1"/>
    <xf numFmtId="179" fontId="0" fillId="4" borderId="67" xfId="0" applyNumberFormat="1" applyFill="1" applyBorder="1"/>
    <xf numFmtId="0" fontId="4" fillId="0" borderId="60" xfId="0" applyFont="1" applyBorder="1" applyAlignment="1">
      <alignment horizontal="distributed" vertical="center"/>
    </xf>
    <xf numFmtId="0" fontId="4" fillId="4" borderId="60" xfId="0" applyFont="1" applyFill="1" applyBorder="1" applyAlignment="1">
      <alignment horizontal="distributed" vertical="center"/>
    </xf>
    <xf numFmtId="0" fontId="4" fillId="0" borderId="60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distributed" vertical="center" wrapText="1"/>
    </xf>
    <xf numFmtId="178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79" fontId="2" fillId="2" borderId="4" xfId="0" applyNumberFormat="1" applyFont="1" applyFill="1" applyBorder="1" applyAlignment="1">
      <alignment horizontal="right" vertical="center"/>
    </xf>
    <xf numFmtId="179" fontId="4" fillId="0" borderId="4" xfId="0" applyNumberFormat="1" applyFont="1" applyBorder="1" applyAlignment="1">
      <alignment horizontal="center" vertical="center" textRotation="255"/>
    </xf>
    <xf numFmtId="179" fontId="4" fillId="0" borderId="73" xfId="0" applyNumberFormat="1" applyFont="1" applyBorder="1" applyAlignment="1">
      <alignment horizontal="center" vertical="center" textRotation="255"/>
    </xf>
    <xf numFmtId="0" fontId="18" fillId="4" borderId="4" xfId="0" applyFont="1" applyFill="1" applyBorder="1" applyAlignment="1">
      <alignment horizontal="distributed" vertical="center" wrapText="1"/>
    </xf>
    <xf numFmtId="0" fontId="28" fillId="4" borderId="4" xfId="0" applyFont="1" applyFill="1" applyBorder="1" applyAlignment="1">
      <alignment horizontal="distributed" vertical="center" wrapText="1"/>
    </xf>
    <xf numFmtId="179" fontId="30" fillId="4" borderId="4" xfId="0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vertical="center" shrinkToFit="1"/>
    </xf>
    <xf numFmtId="0" fontId="4" fillId="0" borderId="69" xfId="0" applyFont="1" applyBorder="1" applyAlignment="1">
      <alignment horizontal="distributed" vertical="center" wrapText="1"/>
    </xf>
    <xf numFmtId="178" fontId="4" fillId="0" borderId="60" xfId="0" applyNumberFormat="1" applyFont="1" applyBorder="1" applyAlignment="1">
      <alignment horizontal="center" vertical="center"/>
    </xf>
    <xf numFmtId="0" fontId="4" fillId="4" borderId="60" xfId="0" applyFont="1" applyFill="1" applyBorder="1" applyAlignment="1">
      <alignment vertical="center"/>
    </xf>
    <xf numFmtId="0" fontId="4" fillId="4" borderId="60" xfId="0" applyFont="1" applyFill="1" applyBorder="1" applyAlignment="1">
      <alignment horizontal="distributed" vertical="center" wrapText="1"/>
    </xf>
    <xf numFmtId="0" fontId="4" fillId="4" borderId="60" xfId="0" applyFont="1" applyFill="1" applyBorder="1" applyAlignment="1">
      <alignment vertical="center" wrapText="1"/>
    </xf>
    <xf numFmtId="179" fontId="2" fillId="4" borderId="60" xfId="0" applyNumberFormat="1" applyFont="1" applyFill="1" applyBorder="1" applyAlignment="1">
      <alignment horizontal="right" vertical="center"/>
    </xf>
    <xf numFmtId="179" fontId="2" fillId="2" borderId="60" xfId="0" applyNumberFormat="1" applyFont="1" applyFill="1" applyBorder="1" applyAlignment="1">
      <alignment horizontal="right" vertical="center"/>
    </xf>
    <xf numFmtId="179" fontId="2" fillId="0" borderId="60" xfId="0" applyNumberFormat="1" applyFont="1" applyBorder="1" applyAlignment="1">
      <alignment horizontal="center" vertical="center"/>
    </xf>
    <xf numFmtId="179" fontId="4" fillId="0" borderId="60" xfId="0" applyNumberFormat="1" applyFont="1" applyBorder="1" applyAlignment="1">
      <alignment horizontal="center" vertical="center" textRotation="255"/>
    </xf>
    <xf numFmtId="179" fontId="4" fillId="0" borderId="3" xfId="0" applyNumberFormat="1" applyFont="1" applyBorder="1" applyAlignment="1">
      <alignment horizontal="center" vertical="center" textRotation="255"/>
    </xf>
    <xf numFmtId="179" fontId="20" fillId="0" borderId="1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Continuous" vertical="center" wrapText="1"/>
    </xf>
    <xf numFmtId="179" fontId="2" fillId="4" borderId="10" xfId="0" applyNumberFormat="1" applyFont="1" applyFill="1" applyBorder="1" applyAlignment="1">
      <alignment horizontal="right" vertical="center" wrapText="1"/>
    </xf>
    <xf numFmtId="0" fontId="4" fillId="0" borderId="60" xfId="0" applyFont="1" applyBorder="1" applyAlignment="1">
      <alignment vertical="center"/>
    </xf>
    <xf numFmtId="0" fontId="4" fillId="0" borderId="60" xfId="0" applyFont="1" applyBorder="1" applyAlignment="1">
      <alignment horizontal="centerContinuous" vertical="center" wrapText="1"/>
    </xf>
    <xf numFmtId="0" fontId="4" fillId="0" borderId="60" xfId="0" applyFont="1" applyBorder="1" applyAlignment="1">
      <alignment horizontal="distributed" vertical="center" wrapText="1"/>
    </xf>
    <xf numFmtId="179" fontId="2" fillId="4" borderId="60" xfId="0" applyNumberFormat="1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distributed" vertical="center" wrapText="1"/>
    </xf>
    <xf numFmtId="0" fontId="28" fillId="4" borderId="10" xfId="0" applyFont="1" applyFill="1" applyBorder="1" applyAlignment="1">
      <alignment vertical="center"/>
    </xf>
    <xf numFmtId="179" fontId="2" fillId="4" borderId="10" xfId="0" quotePrefix="1" applyNumberFormat="1" applyFont="1" applyFill="1" applyBorder="1" applyAlignment="1">
      <alignment horizontal="center" vertical="center" wrapText="1" readingOrder="1"/>
    </xf>
    <xf numFmtId="179" fontId="2" fillId="4" borderId="10" xfId="0" quotePrefix="1" applyNumberFormat="1" applyFont="1" applyFill="1" applyBorder="1" applyAlignment="1">
      <alignment horizontal="right" vertical="center"/>
    </xf>
    <xf numFmtId="179" fontId="2" fillId="0" borderId="11" xfId="0" applyNumberFormat="1" applyFont="1" applyBorder="1" applyAlignment="1">
      <alignment horizontal="center" vertical="center"/>
    </xf>
    <xf numFmtId="0" fontId="4" fillId="4" borderId="69" xfId="0" applyFont="1" applyFill="1" applyBorder="1" applyAlignment="1">
      <alignment horizontal="distributed" vertical="center" wrapText="1"/>
    </xf>
    <xf numFmtId="178" fontId="4" fillId="4" borderId="60" xfId="0" applyNumberFormat="1" applyFont="1" applyFill="1" applyBorder="1" applyAlignment="1">
      <alignment horizontal="center" vertical="center"/>
    </xf>
    <xf numFmtId="179" fontId="4" fillId="0" borderId="60" xfId="0" applyNumberFormat="1" applyFont="1" applyBorder="1" applyAlignment="1">
      <alignment horizontal="center" vertical="center" textRotation="255" wrapText="1"/>
    </xf>
    <xf numFmtId="179" fontId="4" fillId="0" borderId="3" xfId="0" applyNumberFormat="1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distributed" vertical="center"/>
    </xf>
    <xf numFmtId="179" fontId="4" fillId="4" borderId="4" xfId="0" applyNumberFormat="1" applyFont="1" applyFill="1" applyBorder="1" applyAlignment="1">
      <alignment horizontal="right" vertical="center"/>
    </xf>
    <xf numFmtId="179" fontId="4" fillId="4" borderId="4" xfId="0" applyNumberFormat="1" applyFont="1" applyFill="1" applyBorder="1" applyAlignment="1">
      <alignment horizontal="right" vertical="center" wrapText="1"/>
    </xf>
    <xf numFmtId="179" fontId="4" fillId="2" borderId="4" xfId="0" applyNumberFormat="1" applyFont="1" applyFill="1" applyBorder="1" applyAlignment="1">
      <alignment horizontal="right" vertical="center"/>
    </xf>
    <xf numFmtId="179" fontId="4" fillId="0" borderId="4" xfId="0" applyNumberFormat="1" applyFont="1" applyBorder="1" applyAlignment="1">
      <alignment horizontal="left" vertical="center"/>
    </xf>
    <xf numFmtId="179" fontId="4" fillId="0" borderId="4" xfId="0" applyNumberFormat="1" applyFont="1" applyBorder="1" applyAlignment="1">
      <alignment horizontal="center" vertical="center"/>
    </xf>
    <xf numFmtId="179" fontId="4" fillId="4" borderId="4" xfId="0" applyNumberFormat="1" applyFont="1" applyFill="1" applyBorder="1" applyAlignment="1">
      <alignment horizontal="center" vertical="center" textRotation="255" wrapText="1"/>
    </xf>
    <xf numFmtId="179" fontId="4" fillId="3" borderId="10" xfId="0" applyNumberFormat="1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distributed" vertical="center"/>
    </xf>
    <xf numFmtId="179" fontId="4" fillId="4" borderId="60" xfId="0" applyNumberFormat="1" applyFont="1" applyFill="1" applyBorder="1" applyAlignment="1">
      <alignment horizontal="right" vertical="center"/>
    </xf>
    <xf numFmtId="179" fontId="4" fillId="2" borderId="60" xfId="0" applyNumberFormat="1" applyFont="1" applyFill="1" applyBorder="1" applyAlignment="1">
      <alignment horizontal="right" vertical="center"/>
    </xf>
    <xf numFmtId="179" fontId="4" fillId="0" borderId="60" xfId="0" applyNumberFormat="1" applyFont="1" applyBorder="1" applyAlignment="1">
      <alignment horizontal="center" vertical="center"/>
    </xf>
    <xf numFmtId="179" fontId="4" fillId="4" borderId="60" xfId="0" applyNumberFormat="1" applyFont="1" applyFill="1" applyBorder="1" applyAlignment="1">
      <alignment horizontal="center" vertical="center"/>
    </xf>
    <xf numFmtId="179" fontId="4" fillId="12" borderId="10" xfId="0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left" vertical="center" wrapText="1"/>
    </xf>
    <xf numFmtId="0" fontId="28" fillId="4" borderId="60" xfId="0" applyFont="1" applyFill="1" applyBorder="1" applyAlignment="1">
      <alignment horizontal="distributed" vertical="center"/>
    </xf>
    <xf numFmtId="0" fontId="2" fillId="4" borderId="60" xfId="0" applyFont="1" applyFill="1" applyBorder="1" applyAlignment="1">
      <alignment horizontal="right" vertical="center"/>
    </xf>
    <xf numFmtId="0" fontId="28" fillId="4" borderId="80" xfId="0" applyFont="1" applyFill="1" applyBorder="1" applyAlignment="1">
      <alignment horizontal="left" vertical="center" indent="1"/>
    </xf>
    <xf numFmtId="179" fontId="1" fillId="0" borderId="7" xfId="0" applyNumberFormat="1" applyFont="1" applyBorder="1" applyAlignment="1">
      <alignment horizontal="center" vertical="center" textRotation="255"/>
    </xf>
    <xf numFmtId="0" fontId="4" fillId="4" borderId="7" xfId="0" applyFont="1" applyFill="1" applyBorder="1" applyAlignment="1">
      <alignment horizontal="distributed" vertical="center"/>
    </xf>
    <xf numFmtId="0" fontId="4" fillId="4" borderId="2" xfId="0" applyFont="1" applyFill="1" applyBorder="1" applyAlignment="1">
      <alignment horizontal="left" vertical="center" wrapText="1" indent="1"/>
    </xf>
    <xf numFmtId="179" fontId="2" fillId="0" borderId="0" xfId="0" applyNumberFormat="1" applyFont="1" applyBorder="1" applyAlignment="1">
      <alignment horizontal="center" vertical="center"/>
    </xf>
    <xf numFmtId="179" fontId="1" fillId="0" borderId="10" xfId="0" applyNumberFormat="1" applyFont="1" applyBorder="1" applyAlignment="1">
      <alignment horizontal="center" vertical="center" textRotation="255"/>
    </xf>
    <xf numFmtId="179" fontId="1" fillId="0" borderId="4" xfId="0" applyNumberFormat="1" applyFont="1" applyBorder="1" applyAlignment="1">
      <alignment horizontal="center" vertical="center" textRotation="255"/>
    </xf>
    <xf numFmtId="179" fontId="1" fillId="4" borderId="7" xfId="0" applyNumberFormat="1" applyFont="1" applyFill="1" applyBorder="1" applyAlignment="1">
      <alignment horizontal="center" vertical="center" textRotation="255" wrapText="1"/>
    </xf>
    <xf numFmtId="179" fontId="1" fillId="0" borderId="14" xfId="0" applyNumberFormat="1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distributed" vertical="center"/>
    </xf>
    <xf numFmtId="0" fontId="4" fillId="4" borderId="7" xfId="0" applyFont="1" applyFill="1" applyBorder="1" applyAlignment="1">
      <alignment horizontal="distributed" vertical="center"/>
    </xf>
    <xf numFmtId="0" fontId="2" fillId="0" borderId="37" xfId="0" applyFont="1" applyBorder="1" applyAlignment="1">
      <alignment vertical="center"/>
    </xf>
    <xf numFmtId="0" fontId="4" fillId="4" borderId="80" xfId="0" applyFont="1" applyFill="1" applyBorder="1" applyAlignment="1">
      <alignment horizontal="left" vertical="center" indent="1"/>
    </xf>
    <xf numFmtId="0" fontId="17" fillId="0" borderId="7" xfId="0" applyFont="1" applyBorder="1" applyAlignment="1">
      <alignment horizontal="distributed" vertical="center" wrapText="1"/>
    </xf>
    <xf numFmtId="0" fontId="0" fillId="0" borderId="8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3" fillId="0" borderId="4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60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179" fontId="1" fillId="0" borderId="60" xfId="0" applyNumberFormat="1" applyFont="1" applyBorder="1" applyAlignment="1">
      <alignment horizontal="center" vertical="center" textRotation="255"/>
    </xf>
    <xf numFmtId="179" fontId="1" fillId="0" borderId="7" xfId="0" applyNumberFormat="1" applyFont="1" applyBorder="1" applyAlignment="1">
      <alignment horizontal="center" vertical="center" textRotation="255"/>
    </xf>
    <xf numFmtId="179" fontId="4" fillId="0" borderId="3" xfId="0" applyNumberFormat="1" applyFont="1" applyBorder="1" applyAlignment="1">
      <alignment horizontal="center" vertical="distributed" textRotation="255"/>
    </xf>
    <xf numFmtId="179" fontId="4" fillId="0" borderId="1" xfId="0" applyNumberFormat="1" applyFont="1" applyBorder="1" applyAlignment="1">
      <alignment horizontal="center" vertical="distributed" textRotation="255"/>
    </xf>
    <xf numFmtId="0" fontId="4" fillId="0" borderId="60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4" borderId="60" xfId="0" applyFont="1" applyFill="1" applyBorder="1" applyAlignment="1">
      <alignment horizontal="distributed" vertical="center" justifyLastLine="1"/>
    </xf>
    <xf numFmtId="0" fontId="4" fillId="4" borderId="7" xfId="0" applyFont="1" applyFill="1" applyBorder="1" applyAlignment="1">
      <alignment horizontal="distributed" vertical="center" justifyLastLine="1"/>
    </xf>
    <xf numFmtId="179" fontId="4" fillId="0" borderId="60" xfId="0" applyNumberFormat="1" applyFont="1" applyBorder="1" applyAlignment="1">
      <alignment horizontal="center"/>
    </xf>
    <xf numFmtId="179" fontId="4" fillId="0" borderId="60" xfId="0" applyNumberFormat="1" applyFont="1" applyBorder="1" applyAlignment="1">
      <alignment horizontal="center" vertical="distributed" textRotation="255"/>
    </xf>
    <xf numFmtId="179" fontId="4" fillId="0" borderId="7" xfId="0" applyNumberFormat="1" applyFont="1" applyBorder="1" applyAlignment="1">
      <alignment horizontal="center" vertical="distributed" textRotation="255"/>
    </xf>
    <xf numFmtId="0" fontId="4" fillId="0" borderId="69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6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9" fontId="35" fillId="4" borderId="0" xfId="0" applyNumberFormat="1" applyFont="1" applyFill="1" applyAlignment="1">
      <alignment horizontal="center"/>
    </xf>
    <xf numFmtId="0" fontId="4" fillId="0" borderId="50" xfId="0" applyFont="1" applyBorder="1" applyAlignment="1">
      <alignment horizontal="distributed" vertical="center"/>
    </xf>
    <xf numFmtId="0" fontId="4" fillId="0" borderId="43" xfId="0" applyFont="1" applyBorder="1" applyAlignment="1">
      <alignment horizontal="distributed" vertical="center"/>
    </xf>
    <xf numFmtId="0" fontId="4" fillId="0" borderId="41" xfId="0" applyFont="1" applyBorder="1" applyAlignment="1">
      <alignment horizontal="left" vertical="center" indent="1"/>
    </xf>
    <xf numFmtId="0" fontId="4" fillId="0" borderId="42" xfId="0" applyFont="1" applyBorder="1" applyAlignment="1">
      <alignment horizontal="left" vertical="center" indent="1"/>
    </xf>
    <xf numFmtId="0" fontId="4" fillId="0" borderId="43" xfId="0" applyFont="1" applyBorder="1" applyAlignment="1">
      <alignment horizontal="left" vertical="center" indent="1"/>
    </xf>
    <xf numFmtId="0" fontId="4" fillId="0" borderId="57" xfId="0" applyFont="1" applyBorder="1" applyAlignment="1">
      <alignment horizontal="distributed" vertical="center"/>
    </xf>
    <xf numFmtId="0" fontId="4" fillId="0" borderId="58" xfId="0" applyFont="1" applyBorder="1" applyAlignment="1">
      <alignment horizontal="distributed" vertical="center"/>
    </xf>
    <xf numFmtId="0" fontId="4" fillId="0" borderId="11" xfId="0" applyFont="1" applyBorder="1" applyAlignment="1">
      <alignment horizontal="left" vertical="center" indent="1"/>
    </xf>
    <xf numFmtId="0" fontId="4" fillId="0" borderId="59" xfId="0" applyFont="1" applyBorder="1" applyAlignment="1">
      <alignment horizontal="left" vertical="center" indent="1"/>
    </xf>
    <xf numFmtId="0" fontId="4" fillId="0" borderId="58" xfId="0" applyFont="1" applyBorder="1" applyAlignment="1">
      <alignment horizontal="left" vertical="center" indent="1"/>
    </xf>
    <xf numFmtId="0" fontId="4" fillId="4" borderId="60" xfId="0" applyFont="1" applyFill="1" applyBorder="1" applyAlignment="1">
      <alignment horizontal="distributed" vertical="center"/>
    </xf>
    <xf numFmtId="0" fontId="4" fillId="4" borderId="7" xfId="0" applyFont="1" applyFill="1" applyBorder="1" applyAlignment="1">
      <alignment horizontal="distributed" vertical="center"/>
    </xf>
    <xf numFmtId="0" fontId="4" fillId="4" borderId="6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8" fillId="4" borderId="11" xfId="0" applyFont="1" applyFill="1" applyBorder="1" applyAlignment="1">
      <alignment horizontal="left" vertical="center" indent="1"/>
    </xf>
    <xf numFmtId="0" fontId="28" fillId="4" borderId="59" xfId="0" applyFont="1" applyFill="1" applyBorder="1" applyAlignment="1">
      <alignment horizontal="left" vertical="center" indent="1"/>
    </xf>
    <xf numFmtId="0" fontId="28" fillId="4" borderId="58" xfId="0" applyFont="1" applyFill="1" applyBorder="1" applyAlignment="1">
      <alignment horizontal="left" vertical="center" indent="1"/>
    </xf>
    <xf numFmtId="0" fontId="4" fillId="4" borderId="41" xfId="0" applyFont="1" applyFill="1" applyBorder="1" applyAlignment="1">
      <alignment horizontal="left" vertical="center" indent="1"/>
    </xf>
    <xf numFmtId="0" fontId="4" fillId="4" borderId="42" xfId="0" applyFont="1" applyFill="1" applyBorder="1" applyAlignment="1">
      <alignment horizontal="left" vertical="center" indent="1"/>
    </xf>
    <xf numFmtId="0" fontId="4" fillId="4" borderId="43" xfId="0" applyFont="1" applyFill="1" applyBorder="1" applyAlignment="1">
      <alignment horizontal="left" vertical="center" indent="1"/>
    </xf>
    <xf numFmtId="0" fontId="4" fillId="4" borderId="11" xfId="0" applyFont="1" applyFill="1" applyBorder="1" applyAlignment="1">
      <alignment horizontal="left" vertical="center"/>
    </xf>
    <xf numFmtId="0" fontId="4" fillId="4" borderId="59" xfId="0" applyFont="1" applyFill="1" applyBorder="1" applyAlignment="1">
      <alignment horizontal="left" vertical="center"/>
    </xf>
    <xf numFmtId="0" fontId="4" fillId="4" borderId="58" xfId="0" applyFont="1" applyFill="1" applyBorder="1" applyAlignment="1">
      <alignment horizontal="left" vertical="center"/>
    </xf>
    <xf numFmtId="179" fontId="4" fillId="0" borderId="7" xfId="0" applyNumberFormat="1" applyFont="1" applyBorder="1" applyAlignment="1">
      <alignment horizontal="center"/>
    </xf>
    <xf numFmtId="0" fontId="4" fillId="0" borderId="79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4" fillId="0" borderId="13" xfId="0" applyFont="1" applyBorder="1" applyAlignment="1">
      <alignment horizontal="left" vertical="center" indent="1"/>
    </xf>
    <xf numFmtId="0" fontId="4" fillId="0" borderId="44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0" fontId="4" fillId="4" borderId="69" xfId="0" applyFont="1" applyFill="1" applyBorder="1" applyAlignment="1">
      <alignment horizontal="distributed" vertical="center" justifyLastLine="1"/>
    </xf>
    <xf numFmtId="0" fontId="4" fillId="4" borderId="6" xfId="0" applyFont="1" applyFill="1" applyBorder="1" applyAlignment="1">
      <alignment horizontal="distributed" vertical="center" justifyLastLine="1"/>
    </xf>
    <xf numFmtId="0" fontId="4" fillId="4" borderId="50" xfId="0" applyFont="1" applyFill="1" applyBorder="1" applyAlignment="1">
      <alignment horizontal="distributed" vertical="center"/>
    </xf>
    <xf numFmtId="0" fontId="4" fillId="4" borderId="43" xfId="0" applyFont="1" applyFill="1" applyBorder="1" applyAlignment="1">
      <alignment horizontal="distributed" vertical="center"/>
    </xf>
    <xf numFmtId="0" fontId="4" fillId="4" borderId="79" xfId="0" applyFont="1" applyFill="1" applyBorder="1" applyAlignment="1">
      <alignment horizontal="distributed" vertical="center"/>
    </xf>
    <xf numFmtId="0" fontId="4" fillId="4" borderId="16" xfId="0" applyFont="1" applyFill="1" applyBorder="1" applyAlignment="1">
      <alignment horizontal="distributed" vertical="center"/>
    </xf>
    <xf numFmtId="0" fontId="28" fillId="4" borderId="13" xfId="0" applyFont="1" applyFill="1" applyBorder="1" applyAlignment="1">
      <alignment horizontal="left" vertical="center" indent="1"/>
    </xf>
    <xf numFmtId="0" fontId="28" fillId="4" borderId="44" xfId="0" applyFont="1" applyFill="1" applyBorder="1" applyAlignment="1">
      <alignment horizontal="left" vertical="center" indent="1"/>
    </xf>
    <xf numFmtId="0" fontId="28" fillId="4" borderId="16" xfId="0" applyFont="1" applyFill="1" applyBorder="1" applyAlignment="1">
      <alignment horizontal="left" vertical="center" indent="1"/>
    </xf>
    <xf numFmtId="0" fontId="4" fillId="0" borderId="47" xfId="0" applyFont="1" applyBorder="1" applyAlignment="1">
      <alignment horizontal="distributed" vertical="center"/>
    </xf>
    <xf numFmtId="0" fontId="4" fillId="0" borderId="61" xfId="0" applyFont="1" applyBorder="1" applyAlignment="1">
      <alignment horizontal="distributed" vertical="center"/>
    </xf>
    <xf numFmtId="0" fontId="4" fillId="0" borderId="62" xfId="0" applyFont="1" applyBorder="1" applyAlignment="1">
      <alignment horizontal="distributed" vertical="center"/>
    </xf>
    <xf numFmtId="0" fontId="4" fillId="0" borderId="55" xfId="0" applyFont="1" applyBorder="1" applyAlignment="1">
      <alignment horizontal="distributed" vertical="center"/>
    </xf>
    <xf numFmtId="0" fontId="4" fillId="4" borderId="48" xfId="0" applyFont="1" applyFill="1" applyBorder="1" applyAlignment="1">
      <alignment horizontal="left" vertical="center" indent="1"/>
    </xf>
    <xf numFmtId="0" fontId="4" fillId="4" borderId="27" xfId="0" applyFont="1" applyFill="1" applyBorder="1" applyAlignment="1">
      <alignment horizontal="left" vertical="center" indent="1"/>
    </xf>
    <xf numFmtId="0" fontId="4" fillId="4" borderId="61" xfId="0" applyFont="1" applyFill="1" applyBorder="1" applyAlignment="1">
      <alignment horizontal="left" vertical="center" indent="1"/>
    </xf>
    <xf numFmtId="0" fontId="4" fillId="4" borderId="14" xfId="0" applyFont="1" applyFill="1" applyBorder="1" applyAlignment="1">
      <alignment horizontal="left" vertical="center" indent="1"/>
    </xf>
    <xf numFmtId="0" fontId="4" fillId="4" borderId="49" xfId="0" applyFont="1" applyFill="1" applyBorder="1" applyAlignment="1">
      <alignment horizontal="left" vertical="center" indent="1"/>
    </xf>
    <xf numFmtId="0" fontId="4" fillId="4" borderId="55" xfId="0" applyFont="1" applyFill="1" applyBorder="1" applyAlignment="1">
      <alignment horizontal="left" vertical="center" indent="1"/>
    </xf>
    <xf numFmtId="0" fontId="4" fillId="4" borderId="56" xfId="0" applyFont="1" applyFill="1" applyBorder="1" applyAlignment="1">
      <alignment horizontal="left" vertical="center" indent="1"/>
    </xf>
    <xf numFmtId="0" fontId="4" fillId="4" borderId="15" xfId="0" applyFont="1" applyFill="1" applyBorder="1" applyAlignment="1">
      <alignment horizontal="left" vertical="center" indent="1"/>
    </xf>
    <xf numFmtId="0" fontId="4" fillId="4" borderId="47" xfId="0" applyFont="1" applyFill="1" applyBorder="1" applyAlignment="1">
      <alignment horizontal="distributed" vertical="center"/>
    </xf>
    <xf numFmtId="0" fontId="4" fillId="4" borderId="61" xfId="0" applyFont="1" applyFill="1" applyBorder="1" applyAlignment="1">
      <alignment horizontal="distributed" vertical="center"/>
    </xf>
    <xf numFmtId="0" fontId="4" fillId="4" borderId="62" xfId="0" applyFont="1" applyFill="1" applyBorder="1" applyAlignment="1">
      <alignment horizontal="distributed" vertical="center"/>
    </xf>
    <xf numFmtId="0" fontId="4" fillId="4" borderId="55" xfId="0" applyFont="1" applyFill="1" applyBorder="1" applyAlignment="1">
      <alignment horizontal="distributed" vertical="center"/>
    </xf>
    <xf numFmtId="179" fontId="1" fillId="4" borderId="60" xfId="0" applyNumberFormat="1" applyFont="1" applyFill="1" applyBorder="1" applyAlignment="1">
      <alignment horizontal="center" vertical="center" textRotation="255"/>
    </xf>
    <xf numFmtId="179" fontId="1" fillId="4" borderId="7" xfId="0" applyNumberFormat="1" applyFont="1" applyFill="1" applyBorder="1" applyAlignment="1">
      <alignment horizontal="center" vertical="center" textRotation="255"/>
    </xf>
    <xf numFmtId="0" fontId="4" fillId="0" borderId="48" xfId="0" applyFont="1" applyBorder="1" applyAlignment="1">
      <alignment horizontal="left" vertical="center" indent="1"/>
    </xf>
    <xf numFmtId="0" fontId="4" fillId="0" borderId="27" xfId="0" applyFont="1" applyBorder="1" applyAlignment="1">
      <alignment horizontal="left" vertical="center" indent="1"/>
    </xf>
    <xf numFmtId="0" fontId="4" fillId="0" borderId="61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49" xfId="0" applyFont="1" applyBorder="1" applyAlignment="1">
      <alignment horizontal="left" vertical="center" indent="1"/>
    </xf>
    <xf numFmtId="0" fontId="4" fillId="0" borderId="55" xfId="0" applyFont="1" applyBorder="1" applyAlignment="1">
      <alignment horizontal="left" vertical="center" indent="1"/>
    </xf>
    <xf numFmtId="0" fontId="4" fillId="0" borderId="6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8" fillId="4" borderId="48" xfId="0" applyFont="1" applyFill="1" applyBorder="1" applyAlignment="1">
      <alignment horizontal="left" vertical="center" indent="1"/>
    </xf>
    <xf numFmtId="0" fontId="28" fillId="4" borderId="27" xfId="0" applyFont="1" applyFill="1" applyBorder="1" applyAlignment="1">
      <alignment horizontal="left" vertical="center" indent="1"/>
    </xf>
    <xf numFmtId="0" fontId="28" fillId="4" borderId="61" xfId="0" applyFont="1" applyFill="1" applyBorder="1" applyAlignment="1">
      <alignment horizontal="left" vertical="center" indent="1"/>
    </xf>
    <xf numFmtId="0" fontId="28" fillId="4" borderId="14" xfId="0" applyFont="1" applyFill="1" applyBorder="1" applyAlignment="1">
      <alignment horizontal="left" vertical="center" indent="1"/>
    </xf>
    <xf numFmtId="0" fontId="28" fillId="4" borderId="49" xfId="0" applyFont="1" applyFill="1" applyBorder="1" applyAlignment="1">
      <alignment horizontal="left" vertical="center" indent="1"/>
    </xf>
    <xf numFmtId="0" fontId="28" fillId="4" borderId="55" xfId="0" applyFont="1" applyFill="1" applyBorder="1" applyAlignment="1">
      <alignment horizontal="left" vertical="center" indent="1"/>
    </xf>
    <xf numFmtId="0" fontId="4" fillId="0" borderId="56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179" fontId="4" fillId="4" borderId="3" xfId="0" applyNumberFormat="1" applyFont="1" applyFill="1" applyBorder="1" applyAlignment="1">
      <alignment horizontal="center" vertical="distributed" textRotation="255"/>
    </xf>
    <xf numFmtId="179" fontId="4" fillId="4" borderId="1" xfId="0" applyNumberFormat="1" applyFont="1" applyFill="1" applyBorder="1" applyAlignment="1">
      <alignment horizontal="center" vertical="distributed" textRotation="255"/>
    </xf>
    <xf numFmtId="179" fontId="4" fillId="4" borderId="60" xfId="0" applyNumberFormat="1" applyFont="1" applyFill="1" applyBorder="1" applyAlignment="1">
      <alignment horizontal="center"/>
    </xf>
    <xf numFmtId="179" fontId="4" fillId="4" borderId="60" xfId="0" applyNumberFormat="1" applyFont="1" applyFill="1" applyBorder="1" applyAlignment="1">
      <alignment horizontal="center" vertical="distributed" textRotation="255"/>
    </xf>
    <xf numFmtId="179" fontId="4" fillId="4" borderId="7" xfId="0" applyNumberFormat="1" applyFont="1" applyFill="1" applyBorder="1" applyAlignment="1">
      <alignment horizontal="center" vertical="distributed" textRotation="255"/>
    </xf>
    <xf numFmtId="38" fontId="0" fillId="0" borderId="25" xfId="48" applyFont="1" applyBorder="1" applyAlignment="1">
      <alignment horizontal="center" wrapText="1"/>
    </xf>
    <xf numFmtId="38" fontId="35" fillId="0" borderId="0" xfId="48" applyFont="1" applyAlignment="1">
      <alignment horizontal="center"/>
    </xf>
    <xf numFmtId="38" fontId="0" fillId="0" borderId="7" xfId="48" applyFont="1" applyBorder="1" applyAlignment="1">
      <alignment horizontal="center"/>
    </xf>
  </cellXfs>
  <cellStyles count="381">
    <cellStyle name="桁区切り" xfId="48" builtinId="6"/>
    <cellStyle name="通貨" xfId="1" builtinId="7"/>
    <cellStyle name="通貨 10" xfId="65" xr:uid="{00000000-0005-0000-0000-00006D000000}"/>
    <cellStyle name="通貨 10 2" xfId="254" xr:uid="{4EB6D655-84AC-4047-890E-3CF01815AC95}"/>
    <cellStyle name="通貨 11" xfId="128" xr:uid="{00000000-0005-0000-0000-0000AC000000}"/>
    <cellStyle name="通貨 11 2" xfId="317" xr:uid="{375DDF89-597D-42EE-A4F7-8E44B74EECAA}"/>
    <cellStyle name="通貨 12" xfId="191" xr:uid="{54D2B14C-49C8-4BBD-9768-4A5CF9EEF9B9}"/>
    <cellStyle name="通貨 2" xfId="3" xr:uid="{00000000-0005-0000-0000-000002000000}"/>
    <cellStyle name="通貨 2 10" xfId="193" xr:uid="{95DD4FEE-2376-4AE7-83E9-4395B7CB86DD}"/>
    <cellStyle name="通貨 2 2" xfId="7" xr:uid="{00000000-0005-0000-0000-000003000000}"/>
    <cellStyle name="通貨 2 2 2" xfId="23" xr:uid="{00000000-0005-0000-0000-000002000000}"/>
    <cellStyle name="通貨 2 2 2 2" xfId="87" xr:uid="{00000000-0005-0000-0000-000004000000}"/>
    <cellStyle name="通貨 2 2 2 2 2" xfId="276" xr:uid="{D12468F1-03F4-4CF3-8D83-267E6BBB3E96}"/>
    <cellStyle name="通貨 2 2 2 3" xfId="150" xr:uid="{00000000-0005-0000-0000-000004000000}"/>
    <cellStyle name="通貨 2 2 2 3 2" xfId="339" xr:uid="{0E552EF6-87D0-4F59-BA52-647A82A031AA}"/>
    <cellStyle name="通貨 2 2 2 4" xfId="213" xr:uid="{F123A502-7A73-4BEA-8E30-8105F43401DF}"/>
    <cellStyle name="通貨 2 2 3" xfId="38" xr:uid="{00000000-0005-0000-0000-000001000000}"/>
    <cellStyle name="通貨 2 2 3 2" xfId="102" xr:uid="{00000000-0005-0000-0000-000005000000}"/>
    <cellStyle name="通貨 2 2 3 2 2" xfId="291" xr:uid="{840D4A0F-AF4D-4A69-8C1D-3E2323BDF3A1}"/>
    <cellStyle name="通貨 2 2 3 3" xfId="165" xr:uid="{00000000-0005-0000-0000-000005000000}"/>
    <cellStyle name="通貨 2 2 3 3 2" xfId="354" xr:uid="{1629D990-C3F2-4B33-9499-0D476468F87B}"/>
    <cellStyle name="通貨 2 2 3 4" xfId="228" xr:uid="{D7C23E10-340A-4483-B80B-6A845A597698}"/>
    <cellStyle name="通貨 2 2 4" xfId="55" xr:uid="{00000000-0005-0000-0000-000003000000}"/>
    <cellStyle name="通貨 2 2 4 2" xfId="118" xr:uid="{00000000-0005-0000-0000-000006000000}"/>
    <cellStyle name="通貨 2 2 4 2 2" xfId="307" xr:uid="{0E559FCA-A005-4B54-B11B-4B40FBAA27AC}"/>
    <cellStyle name="通貨 2 2 4 3" xfId="181" xr:uid="{00000000-0005-0000-0000-000006000000}"/>
    <cellStyle name="通貨 2 2 4 3 2" xfId="370" xr:uid="{D040229F-ECD7-4AB1-A6D2-C54ABC27CDFD}"/>
    <cellStyle name="通貨 2 2 4 4" xfId="244" xr:uid="{8F167ED3-B4B4-4AED-84C7-5A9A02900E4C}"/>
    <cellStyle name="通貨 2 2 5" xfId="71" xr:uid="{00000000-0005-0000-0000-000003000000}"/>
    <cellStyle name="通貨 2 2 5 2" xfId="260" xr:uid="{31D9A78C-102D-4E51-8689-7FEF203DD735}"/>
    <cellStyle name="通貨 2 2 6" xfId="134" xr:uid="{00000000-0005-0000-0000-000003000000}"/>
    <cellStyle name="通貨 2 2 6 2" xfId="323" xr:uid="{31BBF630-74A8-4C25-8348-EEBF9482F5A7}"/>
    <cellStyle name="通貨 2 2 7" xfId="197" xr:uid="{937D0C64-0E3A-4B3E-9D91-393828BCCC3C}"/>
    <cellStyle name="通貨 2 3" xfId="11" xr:uid="{00000000-0005-0000-0000-000004000000}"/>
    <cellStyle name="通貨 2 3 2" xfId="27" xr:uid="{00000000-0005-0000-0000-000003000000}"/>
    <cellStyle name="通貨 2 3 2 2" xfId="91" xr:uid="{00000000-0005-0000-0000-000008000000}"/>
    <cellStyle name="通貨 2 3 2 2 2" xfId="280" xr:uid="{6F19A902-9B45-418E-B10E-8FFB364A1547}"/>
    <cellStyle name="通貨 2 3 2 3" xfId="154" xr:uid="{00000000-0005-0000-0000-000008000000}"/>
    <cellStyle name="通貨 2 3 2 3 2" xfId="343" xr:uid="{30C88C85-1EFB-4CA2-AF0B-1A86BD76A46B}"/>
    <cellStyle name="通貨 2 3 2 4" xfId="217" xr:uid="{769A6543-C3CE-4FA6-8BCA-A0A27E14B0F0}"/>
    <cellStyle name="通貨 2 3 3" xfId="42" xr:uid="{00000000-0005-0000-0000-000002000000}"/>
    <cellStyle name="通貨 2 3 3 2" xfId="106" xr:uid="{00000000-0005-0000-0000-000009000000}"/>
    <cellStyle name="通貨 2 3 3 2 2" xfId="295" xr:uid="{FB4112F7-8F3D-4006-BD73-BE8AA6B8BC30}"/>
    <cellStyle name="通貨 2 3 3 3" xfId="169" xr:uid="{00000000-0005-0000-0000-000009000000}"/>
    <cellStyle name="通貨 2 3 3 3 2" xfId="358" xr:uid="{3475765D-59C2-4C13-B978-2F3A1DA17F02}"/>
    <cellStyle name="通貨 2 3 3 4" xfId="232" xr:uid="{FCDFBD22-238F-4B32-B0B8-57EB1D46510A}"/>
    <cellStyle name="通貨 2 3 4" xfId="59" xr:uid="{00000000-0005-0000-0000-000004000000}"/>
    <cellStyle name="通貨 2 3 4 2" xfId="122" xr:uid="{00000000-0005-0000-0000-00000A000000}"/>
    <cellStyle name="通貨 2 3 4 2 2" xfId="311" xr:uid="{8BE348B4-AF72-4EF8-83BF-C2F55950A2D4}"/>
    <cellStyle name="通貨 2 3 4 3" xfId="185" xr:uid="{00000000-0005-0000-0000-00000A000000}"/>
    <cellStyle name="通貨 2 3 4 3 2" xfId="374" xr:uid="{5FAA62B9-4A3B-459E-A684-E25D38FFDA7E}"/>
    <cellStyle name="通貨 2 3 4 4" xfId="248" xr:uid="{4A68ED75-BE35-4F1A-A56F-7D329C3DB631}"/>
    <cellStyle name="通貨 2 3 5" xfId="75" xr:uid="{00000000-0005-0000-0000-000007000000}"/>
    <cellStyle name="通貨 2 3 5 2" xfId="264" xr:uid="{8F648C9D-7643-4BD5-AEC5-93DE4888294F}"/>
    <cellStyle name="通貨 2 3 6" xfId="138" xr:uid="{00000000-0005-0000-0000-000007000000}"/>
    <cellStyle name="通貨 2 3 6 2" xfId="327" xr:uid="{02B75766-26C7-4D9F-ACC4-69A78172BB85}"/>
    <cellStyle name="通貨 2 3 7" xfId="201" xr:uid="{0C74EE1E-7303-4380-BDAB-C45F237A753E}"/>
    <cellStyle name="通貨 2 4" xfId="15" xr:uid="{00000000-0005-0000-0000-000005000000}"/>
    <cellStyle name="通貨 2 4 2" xfId="31" xr:uid="{00000000-0005-0000-0000-000004000000}"/>
    <cellStyle name="通貨 2 4 2 2" xfId="95" xr:uid="{00000000-0005-0000-0000-00000C000000}"/>
    <cellStyle name="通貨 2 4 2 2 2" xfId="284" xr:uid="{237BCF1D-5844-44BE-8A2F-42112DF61DFD}"/>
    <cellStyle name="通貨 2 4 2 3" xfId="158" xr:uid="{00000000-0005-0000-0000-00000C000000}"/>
    <cellStyle name="通貨 2 4 2 3 2" xfId="347" xr:uid="{38A8C1CA-B7B4-45B4-B375-C25F316A82BA}"/>
    <cellStyle name="通貨 2 4 2 4" xfId="221" xr:uid="{39427E87-1F82-4BCA-8BE8-9356B0B8B654}"/>
    <cellStyle name="通貨 2 4 3" xfId="46" xr:uid="{00000000-0005-0000-0000-000003000000}"/>
    <cellStyle name="通貨 2 4 3 2" xfId="110" xr:uid="{00000000-0005-0000-0000-00000D000000}"/>
    <cellStyle name="通貨 2 4 3 2 2" xfId="299" xr:uid="{05FFB36B-83A5-481E-8591-F21B5636A44B}"/>
    <cellStyle name="通貨 2 4 3 3" xfId="173" xr:uid="{00000000-0005-0000-0000-00000D000000}"/>
    <cellStyle name="通貨 2 4 3 3 2" xfId="362" xr:uid="{744A8482-6B26-44A8-A1E3-8BA5DE385AD0}"/>
    <cellStyle name="通貨 2 4 3 4" xfId="236" xr:uid="{75FB22CA-60B2-41AA-9F18-52FC3D7AA974}"/>
    <cellStyle name="通貨 2 4 4" xfId="63" xr:uid="{00000000-0005-0000-0000-000005000000}"/>
    <cellStyle name="通貨 2 4 4 2" xfId="126" xr:uid="{00000000-0005-0000-0000-00000E000000}"/>
    <cellStyle name="通貨 2 4 4 2 2" xfId="315" xr:uid="{9F0AE34A-E169-4932-A8D5-0C15A38B646D}"/>
    <cellStyle name="通貨 2 4 4 3" xfId="189" xr:uid="{00000000-0005-0000-0000-00000E000000}"/>
    <cellStyle name="通貨 2 4 4 3 2" xfId="378" xr:uid="{4FDDD717-CCC0-492F-BCE6-2A863C8ACB71}"/>
    <cellStyle name="通貨 2 4 4 4" xfId="252" xr:uid="{8921FF1E-41DC-4EB3-9EB8-2709AF94907F}"/>
    <cellStyle name="通貨 2 4 5" xfId="79" xr:uid="{00000000-0005-0000-0000-00000B000000}"/>
    <cellStyle name="通貨 2 4 5 2" xfId="268" xr:uid="{E7983BAD-14E8-438B-A408-F9C44A681BF7}"/>
    <cellStyle name="通貨 2 4 6" xfId="142" xr:uid="{00000000-0005-0000-0000-00000B000000}"/>
    <cellStyle name="通貨 2 4 6 2" xfId="331" xr:uid="{D88BB386-C15B-4CFA-B600-51CCF4ED1B45}"/>
    <cellStyle name="通貨 2 4 7" xfId="205" xr:uid="{FC38D75B-8755-43A6-8875-44209069BBCF}"/>
    <cellStyle name="通貨 2 5" xfId="19" xr:uid="{00000000-0005-0000-0000-000001000000}"/>
    <cellStyle name="通貨 2 5 2" xfId="83" xr:uid="{00000000-0005-0000-0000-00000F000000}"/>
    <cellStyle name="通貨 2 5 2 2" xfId="272" xr:uid="{AD0302B9-5F06-4D1E-9297-623A18839EFD}"/>
    <cellStyle name="通貨 2 5 3" xfId="146" xr:uid="{00000000-0005-0000-0000-00000F000000}"/>
    <cellStyle name="通貨 2 5 3 2" xfId="335" xr:uid="{208C2957-59CC-4F60-8E25-F39ED52512CA}"/>
    <cellStyle name="通貨 2 5 4" xfId="209" xr:uid="{0CFADAC2-0C85-4DE8-BC23-A5ABEBF5E760}"/>
    <cellStyle name="通貨 2 6" xfId="34" xr:uid="{00000000-0005-0000-0000-000000000000}"/>
    <cellStyle name="通貨 2 6 2" xfId="98" xr:uid="{00000000-0005-0000-0000-000010000000}"/>
    <cellStyle name="通貨 2 6 2 2" xfId="287" xr:uid="{DE1F306C-1BDD-4D56-A730-71516E02D3A6}"/>
    <cellStyle name="通貨 2 6 3" xfId="161" xr:uid="{00000000-0005-0000-0000-000010000000}"/>
    <cellStyle name="通貨 2 6 3 2" xfId="350" xr:uid="{4F3CC2CA-D78A-44FC-A78A-6D85EB842698}"/>
    <cellStyle name="通貨 2 6 4" xfId="224" xr:uid="{BA683D79-437F-4053-B705-9605B0D712FC}"/>
    <cellStyle name="通貨 2 7" xfId="51" xr:uid="{00000000-0005-0000-0000-000002000000}"/>
    <cellStyle name="通貨 2 7 2" xfId="114" xr:uid="{00000000-0005-0000-0000-000011000000}"/>
    <cellStyle name="通貨 2 7 2 2" xfId="303" xr:uid="{D7097BCA-92FC-4D78-BD06-EE21060D81D0}"/>
    <cellStyle name="通貨 2 7 3" xfId="177" xr:uid="{00000000-0005-0000-0000-000011000000}"/>
    <cellStyle name="通貨 2 7 3 2" xfId="366" xr:uid="{1BF3FC83-D687-48EE-AFB6-2B5533BE64EC}"/>
    <cellStyle name="通貨 2 7 4" xfId="240" xr:uid="{96B76989-26E6-4D0C-B393-1E78AB5AFF26}"/>
    <cellStyle name="通貨 2 8" xfId="67" xr:uid="{00000000-0005-0000-0000-000002000000}"/>
    <cellStyle name="通貨 2 8 2" xfId="256" xr:uid="{5DE491F8-FCE6-44C4-8ACB-2D1325134E73}"/>
    <cellStyle name="通貨 2 9" xfId="130" xr:uid="{00000000-0005-0000-0000-000002000000}"/>
    <cellStyle name="通貨 2 9 2" xfId="319" xr:uid="{6F764459-D4B5-477C-95A1-7C33018894D1}"/>
    <cellStyle name="通貨 3" xfId="4" xr:uid="{00000000-0005-0000-0000-000006000000}"/>
    <cellStyle name="通貨 3 10" xfId="194" xr:uid="{1B13ACC4-3707-48BE-9060-C32FC3CC209A}"/>
    <cellStyle name="通貨 3 2" xfId="8" xr:uid="{00000000-0005-0000-0000-000007000000}"/>
    <cellStyle name="通貨 3 2 2" xfId="24" xr:uid="{00000000-0005-0000-0000-000006000000}"/>
    <cellStyle name="通貨 3 2 2 2" xfId="88" xr:uid="{00000000-0005-0000-0000-000014000000}"/>
    <cellStyle name="通貨 3 2 2 2 2" xfId="277" xr:uid="{5943A6BF-ED2E-41AF-BA23-ECF0D2BE9DDB}"/>
    <cellStyle name="通貨 3 2 2 3" xfId="151" xr:uid="{00000000-0005-0000-0000-000014000000}"/>
    <cellStyle name="通貨 3 2 2 3 2" xfId="340" xr:uid="{67413721-D45A-4DAB-8D4F-6A155CC6F2C4}"/>
    <cellStyle name="通貨 3 2 2 4" xfId="214" xr:uid="{6683B7EB-6A9F-41E0-A6E5-32DA27DFFDD2}"/>
    <cellStyle name="通貨 3 2 3" xfId="39" xr:uid="{00000000-0005-0000-0000-000005000000}"/>
    <cellStyle name="通貨 3 2 3 2" xfId="103" xr:uid="{00000000-0005-0000-0000-000015000000}"/>
    <cellStyle name="通貨 3 2 3 2 2" xfId="292" xr:uid="{9092EBC3-2923-4759-8583-2EE38CC568F3}"/>
    <cellStyle name="通貨 3 2 3 3" xfId="166" xr:uid="{00000000-0005-0000-0000-000015000000}"/>
    <cellStyle name="通貨 3 2 3 3 2" xfId="355" xr:uid="{174CFF41-EDFA-40AD-83F4-699FFF9B46C6}"/>
    <cellStyle name="通貨 3 2 3 4" xfId="229" xr:uid="{1CB8F0C1-15A1-45C4-9671-51C99AE76F18}"/>
    <cellStyle name="通貨 3 2 4" xfId="56" xr:uid="{00000000-0005-0000-0000-000007000000}"/>
    <cellStyle name="通貨 3 2 4 2" xfId="119" xr:uid="{00000000-0005-0000-0000-000016000000}"/>
    <cellStyle name="通貨 3 2 4 2 2" xfId="308" xr:uid="{32E2E3EB-3CF2-4FB2-AAB6-C40B5E6E8E3A}"/>
    <cellStyle name="通貨 3 2 4 3" xfId="182" xr:uid="{00000000-0005-0000-0000-000016000000}"/>
    <cellStyle name="通貨 3 2 4 3 2" xfId="371" xr:uid="{F784708E-732B-4010-9BDB-498D17CCB471}"/>
    <cellStyle name="通貨 3 2 4 4" xfId="245" xr:uid="{7EAABAB7-A0FC-43F1-BFEC-750ACEC43226}"/>
    <cellStyle name="通貨 3 2 5" xfId="72" xr:uid="{00000000-0005-0000-0000-000013000000}"/>
    <cellStyle name="通貨 3 2 5 2" xfId="261" xr:uid="{E925E1B5-8199-4338-9A1D-88E256EFEF9C}"/>
    <cellStyle name="通貨 3 2 6" xfId="135" xr:uid="{00000000-0005-0000-0000-000013000000}"/>
    <cellStyle name="通貨 3 2 6 2" xfId="324" xr:uid="{BD8574E0-AEF9-4FB5-94EE-B364D89A108D}"/>
    <cellStyle name="通貨 3 2 7" xfId="198" xr:uid="{891C5835-81F9-45E5-8944-A0505DEC11EA}"/>
    <cellStyle name="通貨 3 3" xfId="12" xr:uid="{00000000-0005-0000-0000-000008000000}"/>
    <cellStyle name="通貨 3 3 2" xfId="28" xr:uid="{00000000-0005-0000-0000-000007000000}"/>
    <cellStyle name="通貨 3 3 2 2" xfId="92" xr:uid="{00000000-0005-0000-0000-000018000000}"/>
    <cellStyle name="通貨 3 3 2 2 2" xfId="281" xr:uid="{49B51B83-CD2D-436D-9EC1-46DBD7D1FB81}"/>
    <cellStyle name="通貨 3 3 2 3" xfId="155" xr:uid="{00000000-0005-0000-0000-000018000000}"/>
    <cellStyle name="通貨 3 3 2 3 2" xfId="344" xr:uid="{9437FBE6-327B-4636-853C-6CE05C5AFFD0}"/>
    <cellStyle name="通貨 3 3 2 4" xfId="218" xr:uid="{0FE25A3B-EB4B-4FE3-A041-9387159E5BF2}"/>
    <cellStyle name="通貨 3 3 3" xfId="43" xr:uid="{00000000-0005-0000-0000-000006000000}"/>
    <cellStyle name="通貨 3 3 3 2" xfId="107" xr:uid="{00000000-0005-0000-0000-000019000000}"/>
    <cellStyle name="通貨 3 3 3 2 2" xfId="296" xr:uid="{9E872302-C4DB-4E25-9D01-FA6A9DE862AB}"/>
    <cellStyle name="通貨 3 3 3 3" xfId="170" xr:uid="{00000000-0005-0000-0000-000019000000}"/>
    <cellStyle name="通貨 3 3 3 3 2" xfId="359" xr:uid="{A6269B19-E7A2-4D2B-9219-A0B3BC59ECBB}"/>
    <cellStyle name="通貨 3 3 3 4" xfId="233" xr:uid="{AE08CD58-D224-49C1-9CF3-6DA8061978B9}"/>
    <cellStyle name="通貨 3 3 4" xfId="60" xr:uid="{00000000-0005-0000-0000-000008000000}"/>
    <cellStyle name="通貨 3 3 4 2" xfId="123" xr:uid="{00000000-0005-0000-0000-00001A000000}"/>
    <cellStyle name="通貨 3 3 4 2 2" xfId="312" xr:uid="{FD000460-4DA5-422D-A912-7B077A8463BE}"/>
    <cellStyle name="通貨 3 3 4 3" xfId="186" xr:uid="{00000000-0005-0000-0000-00001A000000}"/>
    <cellStyle name="通貨 3 3 4 3 2" xfId="375" xr:uid="{B0045F58-6C40-4D83-A608-B20C2F582A89}"/>
    <cellStyle name="通貨 3 3 4 4" xfId="249" xr:uid="{FF5388CE-92D0-45AD-B292-7B461F9F7564}"/>
    <cellStyle name="通貨 3 3 5" xfId="76" xr:uid="{00000000-0005-0000-0000-000017000000}"/>
    <cellStyle name="通貨 3 3 5 2" xfId="265" xr:uid="{358D8399-0D72-4CEF-875B-B47F102FAD11}"/>
    <cellStyle name="通貨 3 3 6" xfId="139" xr:uid="{00000000-0005-0000-0000-000017000000}"/>
    <cellStyle name="通貨 3 3 6 2" xfId="328" xr:uid="{D55BB635-D7E5-447C-AA4D-651B8D685E8C}"/>
    <cellStyle name="通貨 3 3 7" xfId="202" xr:uid="{D1A7304D-49FC-412C-8ECF-7E0FAA335D2D}"/>
    <cellStyle name="通貨 3 4" xfId="16" xr:uid="{00000000-0005-0000-0000-000009000000}"/>
    <cellStyle name="通貨 3 4 2" xfId="32" xr:uid="{00000000-0005-0000-0000-000008000000}"/>
    <cellStyle name="通貨 3 4 2 2" xfId="96" xr:uid="{00000000-0005-0000-0000-00001C000000}"/>
    <cellStyle name="通貨 3 4 2 2 2" xfId="285" xr:uid="{EEA830B9-BB2B-41A6-BA5A-4E77171E05CD}"/>
    <cellStyle name="通貨 3 4 2 3" xfId="159" xr:uid="{00000000-0005-0000-0000-00001C000000}"/>
    <cellStyle name="通貨 3 4 2 3 2" xfId="348" xr:uid="{5A329395-9BEA-4D8F-90A6-64022D855357}"/>
    <cellStyle name="通貨 3 4 2 4" xfId="222" xr:uid="{C7B4D079-437D-4214-9354-412E805D5EC5}"/>
    <cellStyle name="通貨 3 4 3" xfId="47" xr:uid="{00000000-0005-0000-0000-000007000000}"/>
    <cellStyle name="通貨 3 4 3 2" xfId="111" xr:uid="{00000000-0005-0000-0000-00001D000000}"/>
    <cellStyle name="通貨 3 4 3 2 2" xfId="300" xr:uid="{3AA1D347-7D46-42EF-941D-B625F95542A1}"/>
    <cellStyle name="通貨 3 4 3 3" xfId="174" xr:uid="{00000000-0005-0000-0000-00001D000000}"/>
    <cellStyle name="通貨 3 4 3 3 2" xfId="363" xr:uid="{7CD22FBF-6A70-4686-814B-15BA6BC8E130}"/>
    <cellStyle name="通貨 3 4 3 4" xfId="237" xr:uid="{553A26FF-3014-47FC-826B-A36C1818FD36}"/>
    <cellStyle name="通貨 3 4 4" xfId="64" xr:uid="{00000000-0005-0000-0000-000009000000}"/>
    <cellStyle name="通貨 3 4 4 2" xfId="127" xr:uid="{00000000-0005-0000-0000-00001E000000}"/>
    <cellStyle name="通貨 3 4 4 2 2" xfId="316" xr:uid="{7A0E3356-8EFC-46B4-9D9A-A1F4A9EE86E8}"/>
    <cellStyle name="通貨 3 4 4 3" xfId="190" xr:uid="{00000000-0005-0000-0000-00001E000000}"/>
    <cellStyle name="通貨 3 4 4 3 2" xfId="379" xr:uid="{D5D63474-C41C-466C-BCBD-95D1CEA9891D}"/>
    <cellStyle name="通貨 3 4 4 4" xfId="253" xr:uid="{C29AF59D-CB5B-4666-A3DD-107EDE40B13B}"/>
    <cellStyle name="通貨 3 4 5" xfId="80" xr:uid="{00000000-0005-0000-0000-00001B000000}"/>
    <cellStyle name="通貨 3 4 5 2" xfId="269" xr:uid="{E26D7B17-7069-4F70-A0F4-F056EA08399E}"/>
    <cellStyle name="通貨 3 4 6" xfId="143" xr:uid="{00000000-0005-0000-0000-00001B000000}"/>
    <cellStyle name="通貨 3 4 6 2" xfId="332" xr:uid="{4D2403AF-08A5-4458-8A5B-1E83C0E1469A}"/>
    <cellStyle name="通貨 3 4 7" xfId="206" xr:uid="{04443723-94A5-4190-8C3F-AB6018FED21F}"/>
    <cellStyle name="通貨 3 5" xfId="20" xr:uid="{00000000-0005-0000-0000-000005000000}"/>
    <cellStyle name="通貨 3 5 2" xfId="84" xr:uid="{00000000-0005-0000-0000-00001F000000}"/>
    <cellStyle name="通貨 3 5 2 2" xfId="273" xr:uid="{AB07DC47-27F1-49B7-A1C0-0097A86234B1}"/>
    <cellStyle name="通貨 3 5 3" xfId="147" xr:uid="{00000000-0005-0000-0000-00001F000000}"/>
    <cellStyle name="通貨 3 5 3 2" xfId="336" xr:uid="{2E37769D-A106-41C7-A93A-EF8D9C390150}"/>
    <cellStyle name="通貨 3 5 4" xfId="210" xr:uid="{B0E6796D-96F2-4993-8A1E-7B0D8BDB91ED}"/>
    <cellStyle name="通貨 3 6" xfId="35" xr:uid="{00000000-0005-0000-0000-000004000000}"/>
    <cellStyle name="通貨 3 6 2" xfId="99" xr:uid="{00000000-0005-0000-0000-000020000000}"/>
    <cellStyle name="通貨 3 6 2 2" xfId="288" xr:uid="{FEB4911D-C2F9-4E77-974D-3AF015A40FA6}"/>
    <cellStyle name="通貨 3 6 3" xfId="162" xr:uid="{00000000-0005-0000-0000-000020000000}"/>
    <cellStyle name="通貨 3 6 3 2" xfId="351" xr:uid="{37841B07-A13A-4823-A858-ACFB49A80418}"/>
    <cellStyle name="通貨 3 6 4" xfId="225" xr:uid="{E5A64C17-A071-493A-84C5-272ADB70C8A4}"/>
    <cellStyle name="通貨 3 7" xfId="52" xr:uid="{00000000-0005-0000-0000-000006000000}"/>
    <cellStyle name="通貨 3 7 2" xfId="115" xr:uid="{00000000-0005-0000-0000-000021000000}"/>
    <cellStyle name="通貨 3 7 2 2" xfId="304" xr:uid="{CB8C5974-C275-4B41-8271-5DA028DE3383}"/>
    <cellStyle name="通貨 3 7 3" xfId="178" xr:uid="{00000000-0005-0000-0000-000021000000}"/>
    <cellStyle name="通貨 3 7 3 2" xfId="367" xr:uid="{3F9E4C79-EB51-49C9-9A6B-9CD468DD29D2}"/>
    <cellStyle name="通貨 3 7 4" xfId="241" xr:uid="{F2634A43-D580-4926-AB16-D21927E86EC5}"/>
    <cellStyle name="通貨 3 8" xfId="68" xr:uid="{00000000-0005-0000-0000-000012000000}"/>
    <cellStyle name="通貨 3 8 2" xfId="257" xr:uid="{E8E45792-E649-44F6-B381-9AD8DC2FC8B2}"/>
    <cellStyle name="通貨 3 9" xfId="131" xr:uid="{00000000-0005-0000-0000-000012000000}"/>
    <cellStyle name="通貨 3 9 2" xfId="320" xr:uid="{28312DF5-7EDA-40BE-B89B-612D91645BDC}"/>
    <cellStyle name="通貨 4" xfId="2" xr:uid="{00000000-0005-0000-0000-00000A000000}"/>
    <cellStyle name="通貨 4 10" xfId="192" xr:uid="{F8410B03-29CA-4180-BDC2-4C0FB58D772F}"/>
    <cellStyle name="通貨 4 2" xfId="6" xr:uid="{00000000-0005-0000-0000-00000B000000}"/>
    <cellStyle name="通貨 4 2 2" xfId="22" xr:uid="{00000000-0005-0000-0000-00000A000000}"/>
    <cellStyle name="通貨 4 2 2 2" xfId="86" xr:uid="{00000000-0005-0000-0000-000024000000}"/>
    <cellStyle name="通貨 4 2 2 2 2" xfId="275" xr:uid="{9D3AAA29-8AB1-40B4-98CB-B1221D173F87}"/>
    <cellStyle name="通貨 4 2 2 3" xfId="149" xr:uid="{00000000-0005-0000-0000-000024000000}"/>
    <cellStyle name="通貨 4 2 2 3 2" xfId="338" xr:uid="{F59D9F9E-DAEF-4E18-A272-8F1D5B994906}"/>
    <cellStyle name="通貨 4 2 2 4" xfId="212" xr:uid="{F65E7E93-B5E7-48E2-8D04-32E15BB30A6D}"/>
    <cellStyle name="通貨 4 2 3" xfId="37" xr:uid="{00000000-0005-0000-0000-000009000000}"/>
    <cellStyle name="通貨 4 2 3 2" xfId="101" xr:uid="{00000000-0005-0000-0000-000025000000}"/>
    <cellStyle name="通貨 4 2 3 2 2" xfId="290" xr:uid="{6A15056D-CA6B-4571-97DE-D7BF679E0EA2}"/>
    <cellStyle name="通貨 4 2 3 3" xfId="164" xr:uid="{00000000-0005-0000-0000-000025000000}"/>
    <cellStyle name="通貨 4 2 3 3 2" xfId="353" xr:uid="{5C93B393-CA8F-40E7-B93D-126F6757A53A}"/>
    <cellStyle name="通貨 4 2 3 4" xfId="227" xr:uid="{8F618D4F-B76F-41CB-AA21-08CD160B3447}"/>
    <cellStyle name="通貨 4 2 4" xfId="54" xr:uid="{00000000-0005-0000-0000-00000B000000}"/>
    <cellStyle name="通貨 4 2 4 2" xfId="117" xr:uid="{00000000-0005-0000-0000-000026000000}"/>
    <cellStyle name="通貨 4 2 4 2 2" xfId="306" xr:uid="{E9093184-1770-45C8-AE99-EA0DEA58111D}"/>
    <cellStyle name="通貨 4 2 4 3" xfId="180" xr:uid="{00000000-0005-0000-0000-000026000000}"/>
    <cellStyle name="通貨 4 2 4 3 2" xfId="369" xr:uid="{AFC7D49C-3C4B-4E92-8BA2-37DCBA29DC9A}"/>
    <cellStyle name="通貨 4 2 4 4" xfId="243" xr:uid="{108C56E7-6AC5-4DBF-9363-9C456CFACFC3}"/>
    <cellStyle name="通貨 4 2 5" xfId="70" xr:uid="{00000000-0005-0000-0000-000023000000}"/>
    <cellStyle name="通貨 4 2 5 2" xfId="259" xr:uid="{C7E7F089-16E8-4DB7-B057-4192D4D83CAE}"/>
    <cellStyle name="通貨 4 2 6" xfId="133" xr:uid="{00000000-0005-0000-0000-000023000000}"/>
    <cellStyle name="通貨 4 2 6 2" xfId="322" xr:uid="{AFFD8A33-6C72-4200-A7DE-6FC3F1E55ACB}"/>
    <cellStyle name="通貨 4 2 7" xfId="196" xr:uid="{D73F9115-F595-496D-A0D9-BDDD31272A5B}"/>
    <cellStyle name="通貨 4 3" xfId="10" xr:uid="{00000000-0005-0000-0000-00000C000000}"/>
    <cellStyle name="通貨 4 3 2" xfId="26" xr:uid="{00000000-0005-0000-0000-00000B000000}"/>
    <cellStyle name="通貨 4 3 2 2" xfId="90" xr:uid="{00000000-0005-0000-0000-000028000000}"/>
    <cellStyle name="通貨 4 3 2 2 2" xfId="279" xr:uid="{F31B0C99-7997-4F49-920A-F956433A0FD5}"/>
    <cellStyle name="通貨 4 3 2 3" xfId="153" xr:uid="{00000000-0005-0000-0000-000028000000}"/>
    <cellStyle name="通貨 4 3 2 3 2" xfId="342" xr:uid="{EFD27987-5A4B-4A84-906A-101DD1D44467}"/>
    <cellStyle name="通貨 4 3 2 4" xfId="216" xr:uid="{34A5D7E7-A7B1-4E4C-AEBC-710DCE3F24F6}"/>
    <cellStyle name="通貨 4 3 3" xfId="41" xr:uid="{00000000-0005-0000-0000-00000A000000}"/>
    <cellStyle name="通貨 4 3 3 2" xfId="105" xr:uid="{00000000-0005-0000-0000-000029000000}"/>
    <cellStyle name="通貨 4 3 3 2 2" xfId="294" xr:uid="{8D6A9066-A9B4-4C12-8A11-501AAAFF4FCF}"/>
    <cellStyle name="通貨 4 3 3 3" xfId="168" xr:uid="{00000000-0005-0000-0000-000029000000}"/>
    <cellStyle name="通貨 4 3 3 3 2" xfId="357" xr:uid="{B266D3E9-0605-4EB5-A6C9-C9BF1953F088}"/>
    <cellStyle name="通貨 4 3 3 4" xfId="231" xr:uid="{AD1BE90C-0CA0-409D-B0C7-7F682399F207}"/>
    <cellStyle name="通貨 4 3 4" xfId="58" xr:uid="{00000000-0005-0000-0000-00000C000000}"/>
    <cellStyle name="通貨 4 3 4 2" xfId="121" xr:uid="{00000000-0005-0000-0000-00002A000000}"/>
    <cellStyle name="通貨 4 3 4 2 2" xfId="310" xr:uid="{2DCBDDC4-6A1D-4471-AFBD-724A5E19984B}"/>
    <cellStyle name="通貨 4 3 4 3" xfId="184" xr:uid="{00000000-0005-0000-0000-00002A000000}"/>
    <cellStyle name="通貨 4 3 4 3 2" xfId="373" xr:uid="{0D6A538A-0DDC-472B-9382-8B2922BD162F}"/>
    <cellStyle name="通貨 4 3 4 4" xfId="247" xr:uid="{BD3B9414-9B4C-44A9-B74E-C09DB2D23481}"/>
    <cellStyle name="通貨 4 3 5" xfId="74" xr:uid="{00000000-0005-0000-0000-000027000000}"/>
    <cellStyle name="通貨 4 3 5 2" xfId="263" xr:uid="{01A74099-D948-436D-A36B-47F8546F6040}"/>
    <cellStyle name="通貨 4 3 6" xfId="137" xr:uid="{00000000-0005-0000-0000-000027000000}"/>
    <cellStyle name="通貨 4 3 6 2" xfId="326" xr:uid="{E10EEA66-0D32-43F7-9299-C7B6F89B3BCE}"/>
    <cellStyle name="通貨 4 3 7" xfId="200" xr:uid="{8FEEC844-D0C5-4D12-9722-9F5AAD030F10}"/>
    <cellStyle name="通貨 4 4" xfId="14" xr:uid="{00000000-0005-0000-0000-00000D000000}"/>
    <cellStyle name="通貨 4 4 2" xfId="30" xr:uid="{00000000-0005-0000-0000-00000C000000}"/>
    <cellStyle name="通貨 4 4 2 2" xfId="94" xr:uid="{00000000-0005-0000-0000-00002C000000}"/>
    <cellStyle name="通貨 4 4 2 2 2" xfId="283" xr:uid="{5747FCC2-ADBE-4ADA-B8EC-834984802E9D}"/>
    <cellStyle name="通貨 4 4 2 3" xfId="157" xr:uid="{00000000-0005-0000-0000-00002C000000}"/>
    <cellStyle name="通貨 4 4 2 3 2" xfId="346" xr:uid="{CD54C8F4-9948-4D5D-AB38-16BFBB35A78E}"/>
    <cellStyle name="通貨 4 4 2 4" xfId="220" xr:uid="{1B640833-3814-4D24-A688-24118070D8C6}"/>
    <cellStyle name="通貨 4 4 3" xfId="45" xr:uid="{00000000-0005-0000-0000-00000B000000}"/>
    <cellStyle name="通貨 4 4 3 2" xfId="109" xr:uid="{00000000-0005-0000-0000-00002D000000}"/>
    <cellStyle name="通貨 4 4 3 2 2" xfId="298" xr:uid="{B6007227-00B8-4E21-B1BB-251805B1E519}"/>
    <cellStyle name="通貨 4 4 3 3" xfId="172" xr:uid="{00000000-0005-0000-0000-00002D000000}"/>
    <cellStyle name="通貨 4 4 3 3 2" xfId="361" xr:uid="{6C39C809-3B06-4A5D-84ED-1C0AD638A436}"/>
    <cellStyle name="通貨 4 4 3 4" xfId="235" xr:uid="{8297B43A-A3A7-4194-BD76-C5D3CC913DEB}"/>
    <cellStyle name="通貨 4 4 4" xfId="62" xr:uid="{00000000-0005-0000-0000-00000D000000}"/>
    <cellStyle name="通貨 4 4 4 2" xfId="125" xr:uid="{00000000-0005-0000-0000-00002E000000}"/>
    <cellStyle name="通貨 4 4 4 2 2" xfId="314" xr:uid="{1C5491F6-7021-417D-9842-A5736BC5E2B3}"/>
    <cellStyle name="通貨 4 4 4 3" xfId="188" xr:uid="{00000000-0005-0000-0000-00002E000000}"/>
    <cellStyle name="通貨 4 4 4 3 2" xfId="377" xr:uid="{CBA2E1C4-192F-46C7-9077-B4E0E2D465C9}"/>
    <cellStyle name="通貨 4 4 4 4" xfId="251" xr:uid="{E6C3E8CB-4B5F-4E03-B227-CB7EF891B6D5}"/>
    <cellStyle name="通貨 4 4 5" xfId="78" xr:uid="{00000000-0005-0000-0000-00002B000000}"/>
    <cellStyle name="通貨 4 4 5 2" xfId="267" xr:uid="{EBB58E98-DC76-4569-950B-F3E23B52362D}"/>
    <cellStyle name="通貨 4 4 6" xfId="141" xr:uid="{00000000-0005-0000-0000-00002B000000}"/>
    <cellStyle name="通貨 4 4 6 2" xfId="330" xr:uid="{D3DDE3B5-C11A-4946-962E-89B39FB21F03}"/>
    <cellStyle name="通貨 4 4 7" xfId="204" xr:uid="{C08823AF-546F-4B4F-A950-A4641CE510A6}"/>
    <cellStyle name="通貨 4 5" xfId="18" xr:uid="{00000000-0005-0000-0000-000009000000}"/>
    <cellStyle name="通貨 4 5 2" xfId="82" xr:uid="{00000000-0005-0000-0000-00002F000000}"/>
    <cellStyle name="通貨 4 5 2 2" xfId="271" xr:uid="{FB313EF3-AAAA-4321-9EDB-23652CC9ABA1}"/>
    <cellStyle name="通貨 4 5 3" xfId="145" xr:uid="{00000000-0005-0000-0000-00002F000000}"/>
    <cellStyle name="通貨 4 5 3 2" xfId="334" xr:uid="{A84B2099-EC80-41A5-A4F5-28B004451297}"/>
    <cellStyle name="通貨 4 5 4" xfId="208" xr:uid="{70E13A17-1397-447C-BDA1-BEB92707A78B}"/>
    <cellStyle name="通貨 4 6" xfId="33" xr:uid="{00000000-0005-0000-0000-000008000000}"/>
    <cellStyle name="通貨 4 6 2" xfId="97" xr:uid="{00000000-0005-0000-0000-000030000000}"/>
    <cellStyle name="通貨 4 6 2 2" xfId="286" xr:uid="{6DB6EC8B-5433-4FA6-954E-5E6B83E5BB1C}"/>
    <cellStyle name="通貨 4 6 3" xfId="160" xr:uid="{00000000-0005-0000-0000-000030000000}"/>
    <cellStyle name="通貨 4 6 3 2" xfId="349" xr:uid="{26792606-2E98-4053-9E4E-AE781699C0BD}"/>
    <cellStyle name="通貨 4 6 4" xfId="223" xr:uid="{6D43B55C-4DB8-4BD1-8E5B-851312C1AF8D}"/>
    <cellStyle name="通貨 4 7" xfId="50" xr:uid="{00000000-0005-0000-0000-00000A000000}"/>
    <cellStyle name="通貨 4 7 2" xfId="113" xr:uid="{00000000-0005-0000-0000-000031000000}"/>
    <cellStyle name="通貨 4 7 2 2" xfId="302" xr:uid="{407319CB-25EF-422F-A60E-9C9B47CE91E9}"/>
    <cellStyle name="通貨 4 7 3" xfId="176" xr:uid="{00000000-0005-0000-0000-000031000000}"/>
    <cellStyle name="通貨 4 7 3 2" xfId="365" xr:uid="{5DCC3C0B-16EF-4750-B6C6-73ADC7AB8FD1}"/>
    <cellStyle name="通貨 4 7 4" xfId="239" xr:uid="{98F37803-932C-4459-9376-AEF76918855A}"/>
    <cellStyle name="通貨 4 8" xfId="66" xr:uid="{00000000-0005-0000-0000-000022000000}"/>
    <cellStyle name="通貨 4 8 2" xfId="255" xr:uid="{252663A0-45CD-4C3B-9FC9-C45FDDFFDBC6}"/>
    <cellStyle name="通貨 4 9" xfId="129" xr:uid="{00000000-0005-0000-0000-000022000000}"/>
    <cellStyle name="通貨 4 9 2" xfId="318" xr:uid="{2C11F0DC-7E3F-4589-AB34-CF63DBC6D697}"/>
    <cellStyle name="通貨 5" xfId="5" xr:uid="{00000000-0005-0000-0000-00000E000000}"/>
    <cellStyle name="通貨 5 2" xfId="21" xr:uid="{00000000-0005-0000-0000-00000D000000}"/>
    <cellStyle name="通貨 5 2 2" xfId="85" xr:uid="{00000000-0005-0000-0000-000033000000}"/>
    <cellStyle name="通貨 5 2 2 2" xfId="274" xr:uid="{6AE99037-E8EF-4E1A-9A5B-A129B1A22D7F}"/>
    <cellStyle name="通貨 5 2 3" xfId="148" xr:uid="{00000000-0005-0000-0000-000033000000}"/>
    <cellStyle name="通貨 5 2 3 2" xfId="337" xr:uid="{3B484B19-E390-4FD9-968C-2C3F25EB44DD}"/>
    <cellStyle name="通貨 5 2 4" xfId="211" xr:uid="{02971534-4EDB-482A-AF41-A7AC43B90560}"/>
    <cellStyle name="通貨 5 3" xfId="36" xr:uid="{00000000-0005-0000-0000-00000C000000}"/>
    <cellStyle name="通貨 5 3 2" xfId="100" xr:uid="{00000000-0005-0000-0000-000034000000}"/>
    <cellStyle name="通貨 5 3 2 2" xfId="289" xr:uid="{E3E80DF3-5C58-4B2B-ADCB-48E93B01831F}"/>
    <cellStyle name="通貨 5 3 3" xfId="163" xr:uid="{00000000-0005-0000-0000-000034000000}"/>
    <cellStyle name="通貨 5 3 3 2" xfId="352" xr:uid="{81DCBA8B-0526-4730-8D5A-03F9E03032FC}"/>
    <cellStyle name="通貨 5 3 4" xfId="226" xr:uid="{C43DCAC0-9277-48D4-A743-8E20A87731D2}"/>
    <cellStyle name="通貨 5 4" xfId="53" xr:uid="{00000000-0005-0000-0000-00000E000000}"/>
    <cellStyle name="通貨 5 4 2" xfId="116" xr:uid="{00000000-0005-0000-0000-000035000000}"/>
    <cellStyle name="通貨 5 4 2 2" xfId="305" xr:uid="{869B3324-4A88-480A-8735-789B96A035C4}"/>
    <cellStyle name="通貨 5 4 3" xfId="179" xr:uid="{00000000-0005-0000-0000-000035000000}"/>
    <cellStyle name="通貨 5 4 3 2" xfId="368" xr:uid="{85124AC1-B699-4836-91DC-4FB051BA7184}"/>
    <cellStyle name="通貨 5 4 4" xfId="242" xr:uid="{007CE2AE-9C05-47BD-B0E1-70F551ADE9A1}"/>
    <cellStyle name="通貨 5 5" xfId="69" xr:uid="{00000000-0005-0000-0000-000032000000}"/>
    <cellStyle name="通貨 5 5 2" xfId="258" xr:uid="{CB05ED3B-1AB0-4D1D-9544-1C3D65DBE3A5}"/>
    <cellStyle name="通貨 5 6" xfId="132" xr:uid="{00000000-0005-0000-0000-000032000000}"/>
    <cellStyle name="通貨 5 6 2" xfId="321" xr:uid="{21247570-139C-4AC6-BF66-033125F261E1}"/>
    <cellStyle name="通貨 5 7" xfId="195" xr:uid="{756DBD90-33EE-4498-A292-84E3CCFFB255}"/>
    <cellStyle name="通貨 6" xfId="9" xr:uid="{00000000-0005-0000-0000-00000F000000}"/>
    <cellStyle name="通貨 6 2" xfId="25" xr:uid="{00000000-0005-0000-0000-00000E000000}"/>
    <cellStyle name="通貨 6 2 2" xfId="89" xr:uid="{00000000-0005-0000-0000-000037000000}"/>
    <cellStyle name="通貨 6 2 2 2" xfId="278" xr:uid="{D2E6F7C3-4766-40B1-A804-7FEB21ECDA05}"/>
    <cellStyle name="通貨 6 2 3" xfId="152" xr:uid="{00000000-0005-0000-0000-000037000000}"/>
    <cellStyle name="通貨 6 2 3 2" xfId="341" xr:uid="{113B60E5-DE73-4A82-8D4B-158A5D3C69F6}"/>
    <cellStyle name="通貨 6 2 4" xfId="215" xr:uid="{33CC1057-B6D0-43EA-A0DC-F40AF356CE9E}"/>
    <cellStyle name="通貨 6 3" xfId="40" xr:uid="{00000000-0005-0000-0000-00000D000000}"/>
    <cellStyle name="通貨 6 3 2" xfId="104" xr:uid="{00000000-0005-0000-0000-000038000000}"/>
    <cellStyle name="通貨 6 3 2 2" xfId="293" xr:uid="{1E67D3E6-01B4-4AC4-AB52-0BF53E0F8BE0}"/>
    <cellStyle name="通貨 6 3 3" xfId="167" xr:uid="{00000000-0005-0000-0000-000038000000}"/>
    <cellStyle name="通貨 6 3 3 2" xfId="356" xr:uid="{03832459-D86F-40A3-A6D8-5B012AAC6F41}"/>
    <cellStyle name="通貨 6 3 4" xfId="230" xr:uid="{869BB1DA-CE98-47F9-949B-4594F85AE79B}"/>
    <cellStyle name="通貨 6 4" xfId="57" xr:uid="{00000000-0005-0000-0000-00000F000000}"/>
    <cellStyle name="通貨 6 4 2" xfId="120" xr:uid="{00000000-0005-0000-0000-000039000000}"/>
    <cellStyle name="通貨 6 4 2 2" xfId="309" xr:uid="{C35837C6-3A63-4B91-94B6-592D5AB025C9}"/>
    <cellStyle name="通貨 6 4 3" xfId="183" xr:uid="{00000000-0005-0000-0000-000039000000}"/>
    <cellStyle name="通貨 6 4 3 2" xfId="372" xr:uid="{704F9D13-ED59-47F5-84F7-36469399BB8F}"/>
    <cellStyle name="通貨 6 4 4" xfId="246" xr:uid="{B956976E-3950-42A4-B960-363A5ED9D3C0}"/>
    <cellStyle name="通貨 6 5" xfId="73" xr:uid="{00000000-0005-0000-0000-000036000000}"/>
    <cellStyle name="通貨 6 5 2" xfId="262" xr:uid="{EFF50775-E614-43EE-9FDB-1FD724B295FD}"/>
    <cellStyle name="通貨 6 6" xfId="136" xr:uid="{00000000-0005-0000-0000-000036000000}"/>
    <cellStyle name="通貨 6 6 2" xfId="325" xr:uid="{E2BE98A4-30B5-4B25-9E90-299ACB7B1355}"/>
    <cellStyle name="通貨 6 7" xfId="199" xr:uid="{992DCFE3-99F6-442F-AAAD-4A72B08E673D}"/>
    <cellStyle name="通貨 7" xfId="13" xr:uid="{00000000-0005-0000-0000-000010000000}"/>
    <cellStyle name="通貨 7 2" xfId="29" xr:uid="{00000000-0005-0000-0000-00000F000000}"/>
    <cellStyle name="通貨 7 2 2" xfId="93" xr:uid="{00000000-0005-0000-0000-00003B000000}"/>
    <cellStyle name="通貨 7 2 2 2" xfId="282" xr:uid="{62DED00F-BB51-4A1F-9702-77712DACAC5A}"/>
    <cellStyle name="通貨 7 2 3" xfId="156" xr:uid="{00000000-0005-0000-0000-00003B000000}"/>
    <cellStyle name="通貨 7 2 3 2" xfId="345" xr:uid="{BF1CDD11-4D19-4BF8-ABDB-47B1BD1AFCE5}"/>
    <cellStyle name="通貨 7 2 4" xfId="219" xr:uid="{B6F7EBE8-A84F-4B11-8339-0F7E8DD8CBF8}"/>
    <cellStyle name="通貨 7 3" xfId="44" xr:uid="{00000000-0005-0000-0000-00000E000000}"/>
    <cellStyle name="通貨 7 3 2" xfId="108" xr:uid="{00000000-0005-0000-0000-00003C000000}"/>
    <cellStyle name="通貨 7 3 2 2" xfId="297" xr:uid="{CA6F9E56-7602-479E-A02E-993137B1642F}"/>
    <cellStyle name="通貨 7 3 3" xfId="171" xr:uid="{00000000-0005-0000-0000-00003C000000}"/>
    <cellStyle name="通貨 7 3 3 2" xfId="360" xr:uid="{A35EDF5D-2F2F-477D-A810-AF97E07E2752}"/>
    <cellStyle name="通貨 7 3 4" xfId="234" xr:uid="{12DCB772-5A2F-4B83-A0A7-B157D293F5CB}"/>
    <cellStyle name="通貨 7 4" xfId="61" xr:uid="{00000000-0005-0000-0000-000010000000}"/>
    <cellStyle name="通貨 7 4 2" xfId="124" xr:uid="{00000000-0005-0000-0000-00003D000000}"/>
    <cellStyle name="通貨 7 4 2 2" xfId="313" xr:uid="{F4416F11-3142-4225-B893-61F264222FC6}"/>
    <cellStyle name="通貨 7 4 3" xfId="187" xr:uid="{00000000-0005-0000-0000-00003D000000}"/>
    <cellStyle name="通貨 7 4 3 2" xfId="376" xr:uid="{28C35B86-A23C-4685-ABDE-B6C98E0B32D6}"/>
    <cellStyle name="通貨 7 4 4" xfId="250" xr:uid="{FDCD6C22-A64E-4D7A-8E7A-AE437FA7888A}"/>
    <cellStyle name="通貨 7 5" xfId="77" xr:uid="{00000000-0005-0000-0000-00003A000000}"/>
    <cellStyle name="通貨 7 5 2" xfId="266" xr:uid="{09E76914-F6CA-4BC8-8790-791905AC36F1}"/>
    <cellStyle name="通貨 7 6" xfId="140" xr:uid="{00000000-0005-0000-0000-00003A000000}"/>
    <cellStyle name="通貨 7 6 2" xfId="329" xr:uid="{83AC1CD5-026B-4CD5-8BAA-183AE4325783}"/>
    <cellStyle name="通貨 7 7" xfId="203" xr:uid="{C61C02DD-34C1-4D5B-96C3-61AE8DCBEE7D}"/>
    <cellStyle name="通貨 8" xfId="17" xr:uid="{00000000-0005-0000-0000-00003E000000}"/>
    <cellStyle name="通貨 8 2" xfId="81" xr:uid="{00000000-0005-0000-0000-00003E000000}"/>
    <cellStyle name="通貨 8 2 2" xfId="270" xr:uid="{12DD56BF-5771-47D7-AEAF-5E7C3826EFAB}"/>
    <cellStyle name="通貨 8 3" xfId="144" xr:uid="{00000000-0005-0000-0000-00003E000000}"/>
    <cellStyle name="通貨 8 3 2" xfId="333" xr:uid="{7710FD2A-AD96-4581-B2CD-77FE0D297CB5}"/>
    <cellStyle name="通貨 8 4" xfId="207" xr:uid="{7B7EE207-94DE-4F48-A854-E5FEE729558D}"/>
    <cellStyle name="通貨 9" xfId="49" xr:uid="{00000000-0005-0000-0000-00005D000000}"/>
    <cellStyle name="通貨 9 2" xfId="112" xr:uid="{00000000-0005-0000-0000-00003F000000}"/>
    <cellStyle name="通貨 9 2 2" xfId="301" xr:uid="{2CA7B003-550E-4979-A2EF-E1B3E5461519}"/>
    <cellStyle name="通貨 9 3" xfId="175" xr:uid="{00000000-0005-0000-0000-00003F000000}"/>
    <cellStyle name="通貨 9 3 2" xfId="364" xr:uid="{EE95C36C-E8F3-4146-A111-4D01DC0898B2}"/>
    <cellStyle name="通貨 9 4" xfId="238" xr:uid="{79904828-9341-4E49-81BF-BD08B549D1F0}"/>
    <cellStyle name="標準" xfId="0" builtinId="0"/>
    <cellStyle name="標準 2" xfId="380" xr:uid="{1A6FF38F-A6A5-4CC1-8AFA-1326CE41741C}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4"/>
  <sheetViews>
    <sheetView tabSelected="1" showRuler="0" view="pageBreakPreview" zoomScaleNormal="100" zoomScaleSheetLayoutView="100" workbookViewId="0">
      <selection activeCell="A2" sqref="A2"/>
    </sheetView>
  </sheetViews>
  <sheetFormatPr defaultColWidth="9" defaultRowHeight="13" x14ac:dyDescent="0.2"/>
  <cols>
    <col min="1" max="1" width="131.90625" style="39" customWidth="1"/>
    <col min="2" max="16384" width="9" style="39"/>
  </cols>
  <sheetData>
    <row r="1" spans="1:20" ht="100.5" customHeight="1" x14ac:dyDescent="0.2"/>
    <row r="2" spans="1:20" ht="41.5" x14ac:dyDescent="0.55000000000000004">
      <c r="A2" s="40" t="s">
        <v>2451</v>
      </c>
    </row>
    <row r="3" spans="1:20" ht="249.75" customHeight="1" x14ac:dyDescent="0.2"/>
    <row r="4" spans="1:20" ht="19" x14ac:dyDescent="0.3">
      <c r="A4" s="41" t="s">
        <v>2782</v>
      </c>
    </row>
    <row r="5" spans="1:20" ht="20.25" customHeight="1" x14ac:dyDescent="0.2"/>
    <row r="6" spans="1:20" ht="23.5" x14ac:dyDescent="0.35">
      <c r="A6" s="42" t="s">
        <v>2355</v>
      </c>
    </row>
    <row r="13" spans="1:20" x14ac:dyDescent="0.2">
      <c r="T13" s="320"/>
    </row>
    <row r="16" spans="1:20" x14ac:dyDescent="0.2">
      <c r="A16" s="39" t="s">
        <v>2805</v>
      </c>
    </row>
    <row r="17" spans="1:21" x14ac:dyDescent="0.2">
      <c r="U17" s="39" t="s">
        <v>2179</v>
      </c>
    </row>
    <row r="29" spans="1:21" ht="13.5" thickBot="1" x14ac:dyDescent="0.25">
      <c r="A29" s="315"/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</row>
    <row r="34" spans="13:13" x14ac:dyDescent="0.2">
      <c r="M34" s="215"/>
    </row>
  </sheetData>
  <phoneticPr fontId="1"/>
  <pageMargins left="0.88" right="0.75" top="1" bottom="1" header="0.51200000000000001" footer="0.51200000000000001"/>
  <pageSetup paperSize="9" scale="9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0"/>
    <pageSetUpPr autoPageBreaks="0"/>
  </sheetPr>
  <dimension ref="A1:V34"/>
  <sheetViews>
    <sheetView showRuler="0" view="pageBreakPreview" topLeftCell="A8" zoomScale="130" zoomScaleNormal="100" zoomScaleSheetLayoutView="130" workbookViewId="0">
      <selection activeCell="G10" sqref="G10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5" width="9.6328125" style="26" customWidth="1"/>
    <col min="6" max="6" width="11.6328125" style="347" customWidth="1"/>
    <col min="7" max="7" width="8.08984375" style="347" bestFit="1" customWidth="1"/>
    <col min="8" max="8" width="18.7265625" style="347" customWidth="1"/>
    <col min="9" max="9" width="4" style="344" customWidth="1"/>
    <col min="10" max="10" width="3.7265625" style="344" customWidth="1"/>
    <col min="11" max="11" width="3.90625" style="344" customWidth="1"/>
    <col min="12" max="12" width="3.36328125" style="344" customWidth="1"/>
    <col min="13" max="13" width="2.90625" style="344" customWidth="1"/>
    <col min="14" max="14" width="4.08984375" style="7" customWidth="1"/>
    <col min="15" max="16" width="3.6328125" style="8" customWidth="1"/>
    <col min="17" max="17" width="3.6328125" style="27" customWidth="1"/>
    <col min="18" max="18" width="3.453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3">
      <c r="A1" s="535" t="s">
        <v>414</v>
      </c>
      <c r="B1" s="536"/>
      <c r="C1" s="537" t="s">
        <v>1652</v>
      </c>
      <c r="D1" s="538"/>
      <c r="E1" s="538"/>
      <c r="F1" s="538"/>
      <c r="G1" s="539"/>
      <c r="H1" s="413" t="s">
        <v>1655</v>
      </c>
      <c r="J1" s="534" t="s">
        <v>2789</v>
      </c>
      <c r="K1" s="534"/>
      <c r="L1" s="534"/>
      <c r="M1" s="534"/>
      <c r="Q1" s="8"/>
      <c r="R1" s="8"/>
      <c r="U1" s="173" t="s">
        <v>2186</v>
      </c>
      <c r="V1" s="173" t="s">
        <v>2185</v>
      </c>
    </row>
    <row r="2" spans="1:22" ht="17.25" customHeight="1" x14ac:dyDescent="0.15">
      <c r="A2" s="559" t="s">
        <v>2796</v>
      </c>
      <c r="B2" s="560"/>
      <c r="C2" s="561" t="s">
        <v>1662</v>
      </c>
      <c r="D2" s="562"/>
      <c r="E2" s="562"/>
      <c r="F2" s="562"/>
      <c r="G2" s="563"/>
      <c r="H2" s="509" t="s">
        <v>1663</v>
      </c>
      <c r="Q2" s="8"/>
      <c r="R2" s="8"/>
    </row>
    <row r="3" spans="1:22" ht="17.25" customHeight="1" x14ac:dyDescent="0.15">
      <c r="A3" s="518" t="s">
        <v>83</v>
      </c>
      <c r="B3" s="524" t="s">
        <v>810</v>
      </c>
      <c r="C3" s="518" t="s">
        <v>811</v>
      </c>
      <c r="D3" s="518" t="s">
        <v>223</v>
      </c>
      <c r="E3" s="533" t="s">
        <v>64</v>
      </c>
      <c r="F3" s="526" t="s">
        <v>224</v>
      </c>
      <c r="G3" s="546" t="s">
        <v>225</v>
      </c>
      <c r="H3" s="526" t="s">
        <v>226</v>
      </c>
      <c r="I3" s="558" t="s">
        <v>227</v>
      </c>
      <c r="J3" s="558"/>
      <c r="K3" s="558"/>
      <c r="L3" s="558"/>
      <c r="M3" s="558"/>
      <c r="N3" s="558"/>
      <c r="O3" s="520" t="s">
        <v>143</v>
      </c>
      <c r="P3" s="520" t="s">
        <v>344</v>
      </c>
      <c r="Q3" s="520" t="s">
        <v>36</v>
      </c>
      <c r="R3" s="520" t="s">
        <v>445</v>
      </c>
      <c r="S3" s="529" t="s">
        <v>2422</v>
      </c>
      <c r="T3" s="529" t="s">
        <v>2426</v>
      </c>
    </row>
    <row r="4" spans="1:22" ht="17.25" customHeight="1" x14ac:dyDescent="0.15">
      <c r="A4" s="518"/>
      <c r="B4" s="524"/>
      <c r="C4" s="518"/>
      <c r="D4" s="518"/>
      <c r="E4" s="533"/>
      <c r="F4" s="526"/>
      <c r="G4" s="546"/>
      <c r="H4" s="526"/>
      <c r="I4" s="348" t="s">
        <v>351</v>
      </c>
      <c r="J4" s="348" t="s">
        <v>499</v>
      </c>
      <c r="K4" s="348" t="s">
        <v>255</v>
      </c>
      <c r="L4" s="348" t="s">
        <v>256</v>
      </c>
      <c r="M4" s="348" t="s">
        <v>257</v>
      </c>
      <c r="N4" s="225" t="s">
        <v>258</v>
      </c>
      <c r="O4" s="520"/>
      <c r="P4" s="520"/>
      <c r="Q4" s="520"/>
      <c r="R4" s="520"/>
      <c r="S4" s="529"/>
      <c r="T4" s="529"/>
    </row>
    <row r="5" spans="1:22" ht="55.5" customHeight="1" x14ac:dyDescent="0.15">
      <c r="A5" s="38" t="s">
        <v>113</v>
      </c>
      <c r="B5" s="10">
        <v>6540048</v>
      </c>
      <c r="C5" s="11" t="s">
        <v>1530</v>
      </c>
      <c r="D5" s="506" t="s">
        <v>1095</v>
      </c>
      <c r="E5" s="506" t="s">
        <v>1096</v>
      </c>
      <c r="F5" s="126" t="s">
        <v>340</v>
      </c>
      <c r="G5" s="275" t="s">
        <v>2539</v>
      </c>
      <c r="H5" s="107" t="s">
        <v>2755</v>
      </c>
      <c r="I5" s="243">
        <v>147</v>
      </c>
      <c r="J5" s="243"/>
      <c r="K5" s="243"/>
      <c r="L5" s="243"/>
      <c r="M5" s="243"/>
      <c r="N5" s="30">
        <f t="shared" ref="N5:N13" si="0">SUM(I5:M5)</f>
        <v>147</v>
      </c>
      <c r="O5" s="14" t="s">
        <v>530</v>
      </c>
      <c r="P5" s="14" t="s">
        <v>33</v>
      </c>
      <c r="Q5" s="14" t="s">
        <v>33</v>
      </c>
      <c r="R5" s="14"/>
      <c r="S5" s="204" t="str">
        <f>VLOOKUP(U5,開設者別!B:D,3,FALSE)</f>
        <v>医療法人</v>
      </c>
      <c r="T5" s="204"/>
      <c r="U5" s="501" t="s">
        <v>2179</v>
      </c>
      <c r="V5" s="173" t="str">
        <f>VLOOKUP(U5,開設者別!B:D,3,FALSE)</f>
        <v>医療法人</v>
      </c>
    </row>
    <row r="6" spans="1:22" ht="55.5" customHeight="1" x14ac:dyDescent="0.15">
      <c r="A6" s="38" t="s">
        <v>161</v>
      </c>
      <c r="B6" s="10">
        <v>6540076</v>
      </c>
      <c r="C6" s="11" t="s">
        <v>450</v>
      </c>
      <c r="D6" s="506" t="s">
        <v>1097</v>
      </c>
      <c r="E6" s="506" t="s">
        <v>1098</v>
      </c>
      <c r="F6" s="126" t="s">
        <v>928</v>
      </c>
      <c r="G6" s="126" t="s">
        <v>1603</v>
      </c>
      <c r="H6" s="107" t="s">
        <v>1851</v>
      </c>
      <c r="I6" s="243"/>
      <c r="J6" s="243">
        <v>126</v>
      </c>
      <c r="K6" s="243"/>
      <c r="L6" s="243"/>
      <c r="M6" s="243"/>
      <c r="N6" s="30">
        <f t="shared" si="0"/>
        <v>126</v>
      </c>
      <c r="O6" s="14"/>
      <c r="P6" s="14"/>
      <c r="Q6" s="14"/>
      <c r="R6" s="14"/>
      <c r="S6" s="204" t="str">
        <f>VLOOKUP(U6,開設者別!B:D,3,FALSE)</f>
        <v>医療法人</v>
      </c>
      <c r="T6" s="204"/>
      <c r="U6" s="501" t="s">
        <v>2179</v>
      </c>
      <c r="V6" s="173" t="str">
        <f>VLOOKUP(U6,開設者別!B:D,3,FALSE)</f>
        <v>医療法人</v>
      </c>
    </row>
    <row r="7" spans="1:22" ht="55.5" customHeight="1" x14ac:dyDescent="0.15">
      <c r="A7" s="38" t="s">
        <v>187</v>
      </c>
      <c r="B7" s="10">
        <v>6540055</v>
      </c>
      <c r="C7" s="11" t="s">
        <v>647</v>
      </c>
      <c r="D7" s="506" t="s">
        <v>1099</v>
      </c>
      <c r="E7" s="506"/>
      <c r="F7" s="126" t="s">
        <v>260</v>
      </c>
      <c r="G7" s="507" t="s">
        <v>1100</v>
      </c>
      <c r="H7" s="107" t="s">
        <v>1852</v>
      </c>
      <c r="I7" s="243">
        <v>92</v>
      </c>
      <c r="J7" s="243">
        <v>72</v>
      </c>
      <c r="K7" s="243"/>
      <c r="L7" s="243"/>
      <c r="M7" s="243"/>
      <c r="N7" s="30">
        <f t="shared" si="0"/>
        <v>164</v>
      </c>
      <c r="O7" s="14" t="s">
        <v>530</v>
      </c>
      <c r="P7" s="14" t="s">
        <v>33</v>
      </c>
      <c r="Q7" s="14" t="s">
        <v>33</v>
      </c>
      <c r="R7" s="14"/>
      <c r="S7" s="204" t="str">
        <f>VLOOKUP(U7,開設者別!B:D,3,FALSE)</f>
        <v>医療法人</v>
      </c>
      <c r="T7" s="204"/>
      <c r="U7" s="501" t="s">
        <v>2179</v>
      </c>
      <c r="V7" s="173" t="str">
        <f>VLOOKUP(U7,開設者別!B:D,3,FALSE)</f>
        <v>医療法人</v>
      </c>
    </row>
    <row r="8" spans="1:22" ht="55.5" customHeight="1" x14ac:dyDescent="0.15">
      <c r="A8" s="38" t="s">
        <v>837</v>
      </c>
      <c r="B8" s="10">
        <v>6540155</v>
      </c>
      <c r="C8" s="11" t="s">
        <v>443</v>
      </c>
      <c r="D8" s="506" t="s">
        <v>1101</v>
      </c>
      <c r="E8" s="506" t="s">
        <v>1102</v>
      </c>
      <c r="F8" s="126" t="s">
        <v>192</v>
      </c>
      <c r="G8" s="507" t="s">
        <v>2363</v>
      </c>
      <c r="H8" s="107" t="s">
        <v>1853</v>
      </c>
      <c r="I8" s="243">
        <v>304</v>
      </c>
      <c r="J8" s="243"/>
      <c r="K8" s="243"/>
      <c r="L8" s="243"/>
      <c r="M8" s="243"/>
      <c r="N8" s="30">
        <f t="shared" si="0"/>
        <v>304</v>
      </c>
      <c r="O8" s="14" t="s">
        <v>530</v>
      </c>
      <c r="P8" s="14" t="s">
        <v>33</v>
      </c>
      <c r="Q8" s="14" t="s">
        <v>33</v>
      </c>
      <c r="R8" s="14"/>
      <c r="S8" s="204" t="str">
        <f>VLOOKUP(U8,開設者別!B:D,3,FALSE)</f>
        <v>国</v>
      </c>
      <c r="T8" s="204"/>
      <c r="U8" s="501" t="s">
        <v>2162</v>
      </c>
      <c r="V8" s="173" t="str">
        <f>VLOOKUP(U8,開設者別!B:D,3,FALSE)</f>
        <v>国</v>
      </c>
    </row>
    <row r="9" spans="1:22" ht="55.5" customHeight="1" x14ac:dyDescent="0.15">
      <c r="A9" s="38" t="s">
        <v>54</v>
      </c>
      <c r="B9" s="10">
        <v>6540102</v>
      </c>
      <c r="C9" s="11" t="s">
        <v>924</v>
      </c>
      <c r="D9" s="506" t="s">
        <v>1103</v>
      </c>
      <c r="E9" s="506" t="s">
        <v>1104</v>
      </c>
      <c r="F9" s="126" t="s">
        <v>718</v>
      </c>
      <c r="G9" s="507" t="s">
        <v>2364</v>
      </c>
      <c r="H9" s="107" t="s">
        <v>2756</v>
      </c>
      <c r="I9" s="243">
        <v>144</v>
      </c>
      <c r="J9" s="243">
        <v>0</v>
      </c>
      <c r="K9" s="243"/>
      <c r="L9" s="243"/>
      <c r="M9" s="243"/>
      <c r="N9" s="30">
        <f t="shared" si="0"/>
        <v>144</v>
      </c>
      <c r="O9" s="14" t="s">
        <v>530</v>
      </c>
      <c r="P9" s="14" t="s">
        <v>33</v>
      </c>
      <c r="Q9" s="14" t="s">
        <v>33</v>
      </c>
      <c r="R9" s="14"/>
      <c r="S9" s="204" t="str">
        <f>VLOOKUP(U9,開設者別!B:D,3,FALSE)</f>
        <v>医療法人</v>
      </c>
      <c r="T9" s="204"/>
      <c r="U9" s="501" t="s">
        <v>2179</v>
      </c>
      <c r="V9" s="173" t="str">
        <f>VLOOKUP(U9,開設者別!B:D,3,FALSE)</f>
        <v>医療法人</v>
      </c>
    </row>
    <row r="10" spans="1:22" ht="55.5" customHeight="1" x14ac:dyDescent="0.15">
      <c r="A10" s="38" t="s">
        <v>396</v>
      </c>
      <c r="B10" s="10" t="s">
        <v>1105</v>
      </c>
      <c r="C10" s="11" t="s">
        <v>862</v>
      </c>
      <c r="D10" s="506" t="s">
        <v>1106</v>
      </c>
      <c r="E10" s="506" t="s">
        <v>1107</v>
      </c>
      <c r="F10" s="126" t="s">
        <v>2719</v>
      </c>
      <c r="G10" s="507" t="s">
        <v>2720</v>
      </c>
      <c r="H10" s="107" t="s">
        <v>1854</v>
      </c>
      <c r="I10" s="243">
        <v>49</v>
      </c>
      <c r="J10" s="243">
        <v>49</v>
      </c>
      <c r="K10" s="243"/>
      <c r="L10" s="243"/>
      <c r="M10" s="243"/>
      <c r="N10" s="30">
        <f t="shared" si="0"/>
        <v>98</v>
      </c>
      <c r="O10" s="14" t="s">
        <v>530</v>
      </c>
      <c r="P10" s="14" t="s">
        <v>33</v>
      </c>
      <c r="Q10" s="14" t="s">
        <v>33</v>
      </c>
      <c r="R10" s="14"/>
      <c r="S10" s="204" t="str">
        <f>VLOOKUP(U10,開設者別!B:D,3,FALSE)</f>
        <v>医療法人</v>
      </c>
      <c r="T10" s="204"/>
      <c r="U10" s="501" t="s">
        <v>2179</v>
      </c>
      <c r="V10" s="173" t="str">
        <f>VLOOKUP(U10,開設者別!B:D,3,FALSE)</f>
        <v>医療法人</v>
      </c>
    </row>
    <row r="11" spans="1:22" ht="55.5" customHeight="1" x14ac:dyDescent="0.15">
      <c r="A11" s="38" t="s">
        <v>684</v>
      </c>
      <c r="B11" s="10">
        <v>6540026</v>
      </c>
      <c r="C11" s="11" t="s">
        <v>121</v>
      </c>
      <c r="D11" s="506" t="s">
        <v>1108</v>
      </c>
      <c r="E11" s="506" t="s">
        <v>1109</v>
      </c>
      <c r="F11" s="126" t="s">
        <v>66</v>
      </c>
      <c r="G11" s="126" t="s">
        <v>449</v>
      </c>
      <c r="H11" s="107" t="s">
        <v>1855</v>
      </c>
      <c r="I11" s="243">
        <v>112</v>
      </c>
      <c r="J11" s="243"/>
      <c r="K11" s="243"/>
      <c r="L11" s="243"/>
      <c r="M11" s="243"/>
      <c r="N11" s="30">
        <f t="shared" si="0"/>
        <v>112</v>
      </c>
      <c r="O11" s="14" t="s">
        <v>530</v>
      </c>
      <c r="P11" s="14" t="s">
        <v>33</v>
      </c>
      <c r="Q11" s="14" t="s">
        <v>33</v>
      </c>
      <c r="R11" s="14"/>
      <c r="S11" s="204" t="str">
        <f>VLOOKUP(U11,開設者別!B:D,3,FALSE)</f>
        <v>医療法人</v>
      </c>
      <c r="T11" s="204"/>
      <c r="U11" s="501" t="s">
        <v>2179</v>
      </c>
      <c r="V11" s="173" t="str">
        <f>VLOOKUP(U11,開設者別!B:D,3,FALSE)</f>
        <v>医療法人</v>
      </c>
    </row>
    <row r="12" spans="1:22" ht="55.5" customHeight="1" x14ac:dyDescent="0.15">
      <c r="A12" s="510" t="s">
        <v>362</v>
      </c>
      <c r="B12" s="10" t="s">
        <v>1110</v>
      </c>
      <c r="C12" s="12" t="s">
        <v>1856</v>
      </c>
      <c r="D12" s="506" t="s">
        <v>1111</v>
      </c>
      <c r="E12" s="506" t="s">
        <v>1112</v>
      </c>
      <c r="F12" s="126" t="s">
        <v>340</v>
      </c>
      <c r="G12" s="126" t="s">
        <v>2608</v>
      </c>
      <c r="H12" s="107" t="s">
        <v>1857</v>
      </c>
      <c r="I12" s="243">
        <v>56</v>
      </c>
      <c r="J12" s="243"/>
      <c r="K12" s="243"/>
      <c r="L12" s="243"/>
      <c r="M12" s="243"/>
      <c r="N12" s="30">
        <f t="shared" si="0"/>
        <v>56</v>
      </c>
      <c r="O12" s="14"/>
      <c r="P12" s="14"/>
      <c r="Q12" s="14"/>
      <c r="R12" s="14"/>
      <c r="S12" s="204" t="str">
        <f>VLOOKUP(U12,開設者別!B:D,3,FALSE)</f>
        <v>医療法人</v>
      </c>
      <c r="T12" s="204"/>
      <c r="U12" s="501" t="s">
        <v>2179</v>
      </c>
      <c r="V12" s="173" t="str">
        <f>VLOOKUP(U12,開設者別!B:D,3,FALSE)</f>
        <v>医療法人</v>
      </c>
    </row>
    <row r="13" spans="1:22" ht="55.5" customHeight="1" x14ac:dyDescent="0.15">
      <c r="A13" s="38" t="s">
        <v>95</v>
      </c>
      <c r="B13" s="10" t="s">
        <v>1113</v>
      </c>
      <c r="C13" s="11" t="s">
        <v>1858</v>
      </c>
      <c r="D13" s="506" t="s">
        <v>1114</v>
      </c>
      <c r="E13" s="506" t="s">
        <v>1115</v>
      </c>
      <c r="F13" s="126" t="s">
        <v>2192</v>
      </c>
      <c r="G13" s="507" t="s">
        <v>2676</v>
      </c>
      <c r="H13" s="107" t="s">
        <v>2830</v>
      </c>
      <c r="I13" s="243">
        <v>0</v>
      </c>
      <c r="J13" s="243">
        <v>35</v>
      </c>
      <c r="K13" s="243"/>
      <c r="L13" s="243"/>
      <c r="M13" s="243"/>
      <c r="N13" s="30">
        <f t="shared" si="0"/>
        <v>35</v>
      </c>
      <c r="O13" s="14"/>
      <c r="P13" s="14"/>
      <c r="Q13" s="14"/>
      <c r="R13" s="14"/>
      <c r="S13" s="204" t="str">
        <f>VLOOKUP(U13,開設者別!B:D,3,FALSE)</f>
        <v>医療法人</v>
      </c>
      <c r="T13" s="204"/>
      <c r="U13" s="89" t="s">
        <v>2179</v>
      </c>
      <c r="V13" s="173" t="str">
        <f>VLOOKUP(U13,開設者別!B:D,3,FALSE)</f>
        <v>医療法人</v>
      </c>
    </row>
    <row r="14" spans="1:22" x14ac:dyDescent="0.15">
      <c r="A14" s="24">
        <f>COUNTA(A5:A13)</f>
        <v>9</v>
      </c>
      <c r="B14" s="25"/>
      <c r="F14" s="418"/>
      <c r="H14" s="418"/>
      <c r="I14" s="356">
        <f t="shared" ref="I14:N14" si="1">SUM(I5:I13)</f>
        <v>904</v>
      </c>
      <c r="J14" s="356">
        <f t="shared" si="1"/>
        <v>282</v>
      </c>
      <c r="K14" s="356">
        <f t="shared" si="1"/>
        <v>0</v>
      </c>
      <c r="L14" s="356">
        <f t="shared" si="1"/>
        <v>0</v>
      </c>
      <c r="M14" s="356">
        <f t="shared" si="1"/>
        <v>0</v>
      </c>
      <c r="N14" s="112">
        <f t="shared" si="1"/>
        <v>1186</v>
      </c>
      <c r="O14" s="27"/>
      <c r="P14" s="27"/>
      <c r="Q14" s="89"/>
      <c r="R14" s="89"/>
      <c r="U14" s="171"/>
      <c r="V14" s="173" t="e">
        <f>VLOOKUP(U14,開設者別!B:D,3,FALSE)</f>
        <v>#N/A</v>
      </c>
    </row>
    <row r="15" spans="1:22" ht="8.25" customHeight="1" x14ac:dyDescent="0.15">
      <c r="V15" s="173" t="e">
        <f>VLOOKUP(U15,開設者別!B:D,3,FALSE)</f>
        <v>#N/A</v>
      </c>
    </row>
    <row r="16" spans="1:22" x14ac:dyDescent="0.15">
      <c r="V16" s="173" t="e">
        <f>VLOOKUP(U16,開設者別!B:D,3,FALSE)</f>
        <v>#N/A</v>
      </c>
    </row>
    <row r="17" spans="1:22" x14ac:dyDescent="0.15">
      <c r="V17" s="173" t="e">
        <f>VLOOKUP(U17,開設者別!B:D,3,FALSE)</f>
        <v>#N/A</v>
      </c>
    </row>
    <row r="18" spans="1:22" x14ac:dyDescent="0.15">
      <c r="B18" s="28"/>
      <c r="V18" s="173" t="e">
        <f>VLOOKUP(U18,開設者別!B:D,3,FALSE)</f>
        <v>#N/A</v>
      </c>
    </row>
    <row r="19" spans="1:22" x14ac:dyDescent="0.15">
      <c r="V19" s="173" t="e">
        <f>VLOOKUP(U19,開設者別!B:D,3,FALSE)</f>
        <v>#N/A</v>
      </c>
    </row>
    <row r="20" spans="1:22" x14ac:dyDescent="0.15">
      <c r="V20" s="173" t="e">
        <f>VLOOKUP(U20,開設者別!B:D,3,FALSE)</f>
        <v>#N/A</v>
      </c>
    </row>
    <row r="21" spans="1:22" x14ac:dyDescent="0.15">
      <c r="V21" s="173" t="e">
        <f>VLOOKUP(U21,開設者別!B:D,3,FALSE)</f>
        <v>#N/A</v>
      </c>
    </row>
    <row r="22" spans="1:22" x14ac:dyDescent="0.15">
      <c r="V22" s="173" t="e">
        <f>VLOOKUP(U22,開設者別!B:D,3,FALSE)</f>
        <v>#N/A</v>
      </c>
    </row>
    <row r="23" spans="1:22" x14ac:dyDescent="0.15">
      <c r="V23" s="173" t="e">
        <f>VLOOKUP(U23,開設者別!B:D,3,FALSE)</f>
        <v>#N/A</v>
      </c>
    </row>
    <row r="24" spans="1:22" x14ac:dyDescent="0.15">
      <c r="V24" s="173" t="e">
        <f>VLOOKUP(U24,開設者別!B:D,3,FALSE)</f>
        <v>#N/A</v>
      </c>
    </row>
    <row r="25" spans="1:22" x14ac:dyDescent="0.15">
      <c r="V25" s="173" t="e">
        <f>VLOOKUP(U25,開設者別!B:D,3,FALSE)</f>
        <v>#N/A</v>
      </c>
    </row>
    <row r="26" spans="1:22" x14ac:dyDescent="0.15">
      <c r="V26" s="173" t="e">
        <f>VLOOKUP(U26,開設者別!B:D,3,FALSE)</f>
        <v>#N/A</v>
      </c>
    </row>
    <row r="27" spans="1:22" x14ac:dyDescent="0.15">
      <c r="V27" s="173" t="e">
        <f>VLOOKUP(U27,開設者別!B:D,3,FALSE)</f>
        <v>#N/A</v>
      </c>
    </row>
    <row r="28" spans="1:22" x14ac:dyDescent="0.15">
      <c r="V28" s="173" t="e">
        <f>VLOOKUP(U28,開設者別!B:D,3,FALSE)</f>
        <v>#N/A</v>
      </c>
    </row>
    <row r="29" spans="1:22" ht="11.5" thickBot="1" x14ac:dyDescent="0.2">
      <c r="A29" s="298"/>
      <c r="B29" s="298"/>
      <c r="C29" s="298"/>
      <c r="D29" s="299"/>
      <c r="E29" s="299"/>
      <c r="F29" s="359"/>
      <c r="G29" s="359"/>
      <c r="H29" s="359"/>
      <c r="I29" s="361"/>
      <c r="J29" s="361"/>
      <c r="K29" s="361"/>
      <c r="L29" s="361"/>
      <c r="M29" s="361"/>
      <c r="N29" s="216"/>
      <c r="O29" s="217"/>
      <c r="P29" s="217"/>
      <c r="Q29" s="300"/>
      <c r="R29" s="300"/>
      <c r="S29" s="216"/>
      <c r="T29" s="216"/>
    </row>
    <row r="34" spans="13:13" x14ac:dyDescent="0.15">
      <c r="M34" s="364"/>
    </row>
  </sheetData>
  <mergeCells count="20">
    <mergeCell ref="J1:M1"/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9" orientation="landscape" useFirstPageNumber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開設者別!$B$2:$B$22</xm:f>
          </x14:formula1>
          <xm:sqref>U5:U31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0"/>
  </sheetPr>
  <dimension ref="A1:V34"/>
  <sheetViews>
    <sheetView showRuler="0" view="pageBreakPreview" zoomScale="145" zoomScaleNormal="85" zoomScaleSheetLayoutView="145" workbookViewId="0">
      <selection activeCell="H5" sqref="H5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5" width="9.6328125" style="26" customWidth="1"/>
    <col min="6" max="6" width="11.6328125" style="6" customWidth="1"/>
    <col min="7" max="7" width="8.08984375" style="6" customWidth="1"/>
    <col min="8" max="8" width="21.08984375" style="347" customWidth="1"/>
    <col min="9" max="13" width="4.08984375" style="344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3">
      <c r="A1" s="535" t="s">
        <v>414</v>
      </c>
      <c r="B1" s="536"/>
      <c r="C1" s="537" t="s">
        <v>1652</v>
      </c>
      <c r="D1" s="538"/>
      <c r="E1" s="538"/>
      <c r="F1" s="538"/>
      <c r="G1" s="539"/>
      <c r="H1" s="413" t="s">
        <v>1655</v>
      </c>
      <c r="J1" s="534" t="s">
        <v>2790</v>
      </c>
      <c r="K1" s="534"/>
      <c r="L1" s="534"/>
      <c r="M1" s="534"/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40" t="s">
        <v>2797</v>
      </c>
      <c r="B2" s="541"/>
      <c r="C2" s="542" t="s">
        <v>1664</v>
      </c>
      <c r="D2" s="543"/>
      <c r="E2" s="543"/>
      <c r="F2" s="543"/>
      <c r="G2" s="544"/>
      <c r="H2" s="417" t="s">
        <v>1665</v>
      </c>
      <c r="Q2" s="8"/>
      <c r="R2" s="8"/>
    </row>
    <row r="3" spans="1:22" ht="17.25" customHeight="1" x14ac:dyDescent="0.15">
      <c r="A3" s="530" t="s">
        <v>83</v>
      </c>
      <c r="B3" s="523" t="s">
        <v>810</v>
      </c>
      <c r="C3" s="517" t="s">
        <v>811</v>
      </c>
      <c r="D3" s="517" t="s">
        <v>223</v>
      </c>
      <c r="E3" s="532" t="s">
        <v>64</v>
      </c>
      <c r="F3" s="517" t="s">
        <v>224</v>
      </c>
      <c r="G3" s="523" t="s">
        <v>225</v>
      </c>
      <c r="H3" s="525" t="s">
        <v>226</v>
      </c>
      <c r="I3" s="527" t="s">
        <v>2596</v>
      </c>
      <c r="J3" s="527"/>
      <c r="K3" s="527"/>
      <c r="L3" s="527"/>
      <c r="M3" s="527"/>
      <c r="N3" s="527"/>
      <c r="O3" s="519" t="s">
        <v>143</v>
      </c>
      <c r="P3" s="519" t="s">
        <v>344</v>
      </c>
      <c r="Q3" s="519" t="s">
        <v>36</v>
      </c>
      <c r="R3" s="519" t="s">
        <v>445</v>
      </c>
      <c r="S3" s="528" t="s">
        <v>2422</v>
      </c>
      <c r="T3" s="521" t="s">
        <v>2426</v>
      </c>
    </row>
    <row r="4" spans="1:22" ht="17.25" customHeight="1" x14ac:dyDescent="0.15">
      <c r="A4" s="531"/>
      <c r="B4" s="524"/>
      <c r="C4" s="518"/>
      <c r="D4" s="518"/>
      <c r="E4" s="533"/>
      <c r="F4" s="518"/>
      <c r="G4" s="524"/>
      <c r="H4" s="526"/>
      <c r="I4" s="348" t="s">
        <v>351</v>
      </c>
      <c r="J4" s="348" t="s">
        <v>499</v>
      </c>
      <c r="K4" s="348" t="s">
        <v>255</v>
      </c>
      <c r="L4" s="348" t="s">
        <v>256</v>
      </c>
      <c r="M4" s="348" t="s">
        <v>257</v>
      </c>
      <c r="N4" s="225" t="s">
        <v>258</v>
      </c>
      <c r="O4" s="520"/>
      <c r="P4" s="520"/>
      <c r="Q4" s="520"/>
      <c r="R4" s="520"/>
      <c r="S4" s="529"/>
      <c r="T4" s="522"/>
    </row>
    <row r="5" spans="1:22" ht="47" customHeight="1" x14ac:dyDescent="0.15">
      <c r="A5" s="9" t="s">
        <v>2266</v>
      </c>
      <c r="B5" s="10">
        <v>6550017</v>
      </c>
      <c r="C5" s="11" t="s">
        <v>233</v>
      </c>
      <c r="D5" s="37" t="s">
        <v>1116</v>
      </c>
      <c r="E5" s="37" t="s">
        <v>1117</v>
      </c>
      <c r="F5" s="38" t="s">
        <v>2339</v>
      </c>
      <c r="G5" s="276" t="s">
        <v>2540</v>
      </c>
      <c r="H5" s="107" t="s">
        <v>2822</v>
      </c>
      <c r="I5" s="339">
        <v>230</v>
      </c>
      <c r="J5" s="339">
        <v>79</v>
      </c>
      <c r="K5" s="339"/>
      <c r="L5" s="339"/>
      <c r="M5" s="339"/>
      <c r="N5" s="93">
        <f t="shared" ref="N5:N9" si="0">SUM(I5:M5)</f>
        <v>309</v>
      </c>
      <c r="O5" s="91" t="s">
        <v>530</v>
      </c>
      <c r="P5" s="91" t="s">
        <v>33</v>
      </c>
      <c r="Q5" s="91" t="s">
        <v>33</v>
      </c>
      <c r="R5" s="91"/>
      <c r="S5" s="203" t="str">
        <f>VLOOKUP(U5,開設者別!B:D,3,FALSE)</f>
        <v>医療法人</v>
      </c>
      <c r="T5" s="231"/>
      <c r="U5" s="171" t="s">
        <v>2179</v>
      </c>
      <c r="V5" s="173" t="str">
        <f>VLOOKUP(U5,開設者別!B:D,3,FALSE)</f>
        <v>医療法人</v>
      </c>
    </row>
    <row r="6" spans="1:22" ht="47" customHeight="1" x14ac:dyDescent="0.15">
      <c r="A6" s="9" t="s">
        <v>1118</v>
      </c>
      <c r="B6" s="10">
        <v>6550031</v>
      </c>
      <c r="C6" s="11" t="s">
        <v>415</v>
      </c>
      <c r="D6" s="37" t="s">
        <v>1119</v>
      </c>
      <c r="E6" s="37" t="s">
        <v>1120</v>
      </c>
      <c r="F6" s="38" t="s">
        <v>368</v>
      </c>
      <c r="G6" s="37" t="s">
        <v>1859</v>
      </c>
      <c r="H6" s="107" t="s">
        <v>2752</v>
      </c>
      <c r="I6" s="339">
        <v>131</v>
      </c>
      <c r="J6" s="339"/>
      <c r="K6" s="339"/>
      <c r="L6" s="339"/>
      <c r="M6" s="339"/>
      <c r="N6" s="93">
        <f t="shared" si="0"/>
        <v>131</v>
      </c>
      <c r="O6" s="91" t="s">
        <v>530</v>
      </c>
      <c r="P6" s="91" t="s">
        <v>33</v>
      </c>
      <c r="Q6" s="91" t="s">
        <v>33</v>
      </c>
      <c r="R6" s="91"/>
      <c r="S6" s="203" t="str">
        <f>VLOOKUP(U6,開設者別!B:D,3,FALSE)</f>
        <v>医療法人</v>
      </c>
      <c r="T6" s="231"/>
      <c r="U6" s="171" t="s">
        <v>2179</v>
      </c>
      <c r="V6" s="173" t="str">
        <f>VLOOKUP(U6,開設者別!B:D,3,FALSE)</f>
        <v>医療法人</v>
      </c>
    </row>
    <row r="7" spans="1:22" ht="47" customHeight="1" x14ac:dyDescent="0.15">
      <c r="A7" s="9" t="s">
        <v>1121</v>
      </c>
      <c r="B7" s="10">
        <v>6550046</v>
      </c>
      <c r="C7" s="11" t="s">
        <v>807</v>
      </c>
      <c r="D7" s="37" t="s">
        <v>1122</v>
      </c>
      <c r="E7" s="37"/>
      <c r="F7" s="38" t="s">
        <v>375</v>
      </c>
      <c r="G7" s="38" t="s">
        <v>2300</v>
      </c>
      <c r="H7" s="107" t="s">
        <v>2753</v>
      </c>
      <c r="I7" s="339">
        <v>60</v>
      </c>
      <c r="J7" s="339">
        <v>60</v>
      </c>
      <c r="K7" s="339"/>
      <c r="L7" s="339"/>
      <c r="M7" s="339"/>
      <c r="N7" s="93">
        <f t="shared" si="0"/>
        <v>120</v>
      </c>
      <c r="O7" s="91" t="s">
        <v>530</v>
      </c>
      <c r="P7" s="91" t="s">
        <v>33</v>
      </c>
      <c r="Q7" s="91" t="s">
        <v>33</v>
      </c>
      <c r="R7" s="91"/>
      <c r="S7" s="203" t="str">
        <f>VLOOKUP(U7,開設者別!B:D,3,FALSE)</f>
        <v>医療法人</v>
      </c>
      <c r="T7" s="231"/>
      <c r="U7" s="171" t="s">
        <v>2179</v>
      </c>
      <c r="V7" s="173" t="str">
        <f>VLOOKUP(U7,開設者別!B:D,3,FALSE)</f>
        <v>医療法人</v>
      </c>
    </row>
    <row r="8" spans="1:22" ht="47" customHeight="1" x14ac:dyDescent="0.15">
      <c r="A8" s="9" t="s">
        <v>1123</v>
      </c>
      <c r="B8" s="10">
        <v>6550004</v>
      </c>
      <c r="C8" s="11" t="s">
        <v>372</v>
      </c>
      <c r="D8" s="37" t="s">
        <v>1124</v>
      </c>
      <c r="E8" s="37" t="s">
        <v>1125</v>
      </c>
      <c r="F8" s="38" t="s">
        <v>1860</v>
      </c>
      <c r="G8" s="38" t="s">
        <v>1861</v>
      </c>
      <c r="H8" s="107" t="s">
        <v>2624</v>
      </c>
      <c r="I8" s="339">
        <v>315</v>
      </c>
      <c r="J8" s="339"/>
      <c r="K8" s="339"/>
      <c r="L8" s="339"/>
      <c r="M8" s="339"/>
      <c r="N8" s="93">
        <f t="shared" si="0"/>
        <v>315</v>
      </c>
      <c r="O8" s="91" t="s">
        <v>530</v>
      </c>
      <c r="P8" s="91" t="s">
        <v>33</v>
      </c>
      <c r="Q8" s="91" t="s">
        <v>33</v>
      </c>
      <c r="R8" s="91"/>
      <c r="S8" s="203" t="str">
        <f>VLOOKUP(U8,開設者別!B:D,3,FALSE)</f>
        <v>公益法人</v>
      </c>
      <c r="T8" s="231"/>
      <c r="U8" s="171" t="s">
        <v>2178</v>
      </c>
      <c r="V8" s="173" t="str">
        <f>VLOOKUP(U8,開設者別!B:D,3,FALSE)</f>
        <v>公益法人</v>
      </c>
    </row>
    <row r="9" spans="1:22" ht="47" customHeight="1" x14ac:dyDescent="0.15">
      <c r="A9" s="9" t="s">
        <v>774</v>
      </c>
      <c r="B9" s="10">
        <v>6550852</v>
      </c>
      <c r="C9" s="11" t="s">
        <v>1862</v>
      </c>
      <c r="D9" s="37" t="s">
        <v>1128</v>
      </c>
      <c r="E9" s="37" t="s">
        <v>1129</v>
      </c>
      <c r="F9" s="38" t="s">
        <v>718</v>
      </c>
      <c r="G9" s="37" t="s">
        <v>926</v>
      </c>
      <c r="H9" s="107" t="s">
        <v>2400</v>
      </c>
      <c r="I9" s="339">
        <v>60</v>
      </c>
      <c r="J9" s="339">
        <v>52</v>
      </c>
      <c r="K9" s="339"/>
      <c r="L9" s="339"/>
      <c r="M9" s="339"/>
      <c r="N9" s="93">
        <f t="shared" si="0"/>
        <v>112</v>
      </c>
      <c r="O9" s="91" t="s">
        <v>33</v>
      </c>
      <c r="P9" s="91" t="s">
        <v>33</v>
      </c>
      <c r="Q9" s="91" t="s">
        <v>33</v>
      </c>
      <c r="R9" s="91"/>
      <c r="S9" s="203" t="str">
        <f>VLOOKUP(U9,開設者別!B:D,3,FALSE)</f>
        <v>医療法人</v>
      </c>
      <c r="T9" s="231"/>
      <c r="U9" s="171" t="s">
        <v>2179</v>
      </c>
      <c r="V9" s="173" t="str">
        <f>VLOOKUP(U9,開設者別!B:D,3,FALSE)</f>
        <v>医療法人</v>
      </c>
    </row>
    <row r="10" spans="1:22" s="166" customFormat="1" ht="47" customHeight="1" thickBot="1" x14ac:dyDescent="0.2">
      <c r="A10" s="154" t="s">
        <v>2223</v>
      </c>
      <c r="B10" s="155">
        <v>6550874</v>
      </c>
      <c r="C10" s="156" t="s">
        <v>2224</v>
      </c>
      <c r="D10" s="157" t="s">
        <v>1126</v>
      </c>
      <c r="E10" s="157" t="s">
        <v>1127</v>
      </c>
      <c r="F10" s="158" t="s">
        <v>2197</v>
      </c>
      <c r="G10" s="18" t="s">
        <v>2267</v>
      </c>
      <c r="H10" s="336" t="s">
        <v>2754</v>
      </c>
      <c r="I10" s="232">
        <v>118</v>
      </c>
      <c r="J10" s="233"/>
      <c r="K10" s="233"/>
      <c r="L10" s="233"/>
      <c r="M10" s="233"/>
      <c r="N10" s="234">
        <f t="shared" ref="N10" si="1">SUM(I10:M10)</f>
        <v>118</v>
      </c>
      <c r="O10" s="235" t="s">
        <v>33</v>
      </c>
      <c r="P10" s="235" t="s">
        <v>33</v>
      </c>
      <c r="Q10" s="235" t="s">
        <v>33</v>
      </c>
      <c r="R10" s="235"/>
      <c r="S10" s="236" t="str">
        <f>VLOOKUP(U10,開設者別!B:D,3,FALSE)</f>
        <v>医療法人</v>
      </c>
      <c r="T10" s="237"/>
      <c r="U10" s="171" t="s">
        <v>2179</v>
      </c>
      <c r="V10" s="173" t="str">
        <f>VLOOKUP(U10,開設者別!B:D,3,FALSE)</f>
        <v>医療法人</v>
      </c>
    </row>
    <row r="11" spans="1:22" x14ac:dyDescent="0.15">
      <c r="A11" s="24">
        <f>COUNTA(A5:A10)</f>
        <v>6</v>
      </c>
      <c r="B11" s="25"/>
      <c r="F11" s="24"/>
      <c r="H11" s="418"/>
      <c r="I11" s="344">
        <f>SUM(I5:I10)</f>
        <v>914</v>
      </c>
      <c r="J11" s="344">
        <f t="shared" ref="J11:N11" si="2">SUM(J5:J10)</f>
        <v>191</v>
      </c>
      <c r="K11" s="344">
        <f t="shared" si="2"/>
        <v>0</v>
      </c>
      <c r="L11" s="344">
        <f t="shared" si="2"/>
        <v>0</v>
      </c>
      <c r="M11" s="344">
        <f t="shared" si="2"/>
        <v>0</v>
      </c>
      <c r="N11" s="7">
        <f t="shared" si="2"/>
        <v>1105</v>
      </c>
      <c r="O11" s="27"/>
      <c r="P11" s="27"/>
      <c r="T11" s="218"/>
      <c r="U11" s="89"/>
      <c r="V11" s="173" t="e">
        <f>VLOOKUP(U11,開設者別!B:D,3,FALSE)</f>
        <v>#N/A</v>
      </c>
    </row>
    <row r="12" spans="1:22" x14ac:dyDescent="0.15">
      <c r="U12" s="89"/>
      <c r="V12" s="173" t="e">
        <f>VLOOKUP(U12,開設者別!B:D,3,FALSE)</f>
        <v>#N/A</v>
      </c>
    </row>
    <row r="13" spans="1:22" x14ac:dyDescent="0.15">
      <c r="T13" s="316"/>
      <c r="U13" s="89"/>
      <c r="V13" s="173" t="e">
        <f>VLOOKUP(U13,開設者別!B:D,3,FALSE)</f>
        <v>#N/A</v>
      </c>
    </row>
    <row r="14" spans="1:22" x14ac:dyDescent="0.15">
      <c r="V14" s="173" t="e">
        <f>VLOOKUP(U14,開設者別!B:D,3,FALSE)</f>
        <v>#N/A</v>
      </c>
    </row>
    <row r="15" spans="1:22" x14ac:dyDescent="0.15">
      <c r="B15" s="28"/>
      <c r="V15" s="173" t="e">
        <f>VLOOKUP(U15,開設者別!B:D,3,FALSE)</f>
        <v>#N/A</v>
      </c>
    </row>
    <row r="16" spans="1:22" x14ac:dyDescent="0.15">
      <c r="A16" s="6" t="s">
        <v>2805</v>
      </c>
      <c r="V16" s="173" t="e">
        <f>VLOOKUP(U16,開設者別!B:D,3,FALSE)</f>
        <v>#N/A</v>
      </c>
    </row>
    <row r="17" spans="1:22" x14ac:dyDescent="0.15">
      <c r="V17" s="173" t="e">
        <f>VLOOKUP(U17,開設者別!B:D,3,FALSE)</f>
        <v>#N/A</v>
      </c>
    </row>
    <row r="18" spans="1:22" x14ac:dyDescent="0.15">
      <c r="V18" s="173" t="e">
        <f>VLOOKUP(U18,開設者別!B:D,3,FALSE)</f>
        <v>#N/A</v>
      </c>
    </row>
    <row r="19" spans="1:22" x14ac:dyDescent="0.15">
      <c r="V19" s="173" t="e">
        <f>VLOOKUP(U19,開設者別!B:D,3,FALSE)</f>
        <v>#N/A</v>
      </c>
    </row>
    <row r="20" spans="1:22" x14ac:dyDescent="0.15">
      <c r="V20" s="173" t="e">
        <f>VLOOKUP(U20,開設者別!B:D,3,FALSE)</f>
        <v>#N/A</v>
      </c>
    </row>
    <row r="21" spans="1:22" x14ac:dyDescent="0.15">
      <c r="V21" s="173" t="e">
        <f>VLOOKUP(U21,開設者別!B:D,3,FALSE)</f>
        <v>#N/A</v>
      </c>
    </row>
    <row r="22" spans="1:22" x14ac:dyDescent="0.15">
      <c r="V22" s="173" t="e">
        <f>VLOOKUP(U22,開設者別!B:D,3,FALSE)</f>
        <v>#N/A</v>
      </c>
    </row>
    <row r="23" spans="1:22" x14ac:dyDescent="0.15">
      <c r="V23" s="173" t="e">
        <f>VLOOKUP(U23,開設者別!B:D,3,FALSE)</f>
        <v>#N/A</v>
      </c>
    </row>
    <row r="24" spans="1:22" x14ac:dyDescent="0.15">
      <c r="V24" s="173" t="e">
        <f>VLOOKUP(U24,開設者別!B:D,3,FALSE)</f>
        <v>#N/A</v>
      </c>
    </row>
    <row r="25" spans="1:22" x14ac:dyDescent="0.15">
      <c r="V25" s="173" t="e">
        <f>VLOOKUP(U25,開設者別!B:D,3,FALSE)</f>
        <v>#N/A</v>
      </c>
    </row>
    <row r="26" spans="1:22" x14ac:dyDescent="0.15">
      <c r="V26" s="173" t="e">
        <f>VLOOKUP(U26,開設者別!B:D,3,FALSE)</f>
        <v>#N/A</v>
      </c>
    </row>
    <row r="27" spans="1:22" x14ac:dyDescent="0.15">
      <c r="V27" s="173" t="e">
        <f>VLOOKUP(U27,開設者別!B:D,3,FALSE)</f>
        <v>#N/A</v>
      </c>
    </row>
    <row r="29" spans="1:22" ht="11.5" thickBot="1" x14ac:dyDescent="0.2">
      <c r="A29" s="298"/>
      <c r="B29" s="298"/>
      <c r="C29" s="298"/>
      <c r="D29" s="299"/>
      <c r="E29" s="299"/>
      <c r="F29" s="298"/>
      <c r="G29" s="298"/>
      <c r="H29" s="359"/>
      <c r="I29" s="361"/>
      <c r="J29" s="361"/>
      <c r="K29" s="361"/>
      <c r="L29" s="361"/>
      <c r="M29" s="361"/>
      <c r="N29" s="216"/>
      <c r="O29" s="217"/>
      <c r="P29" s="217"/>
      <c r="Q29" s="300"/>
      <c r="R29" s="300"/>
      <c r="S29" s="216"/>
      <c r="T29" s="216"/>
    </row>
    <row r="34" spans="13:13" x14ac:dyDescent="0.15">
      <c r="M34" s="364"/>
    </row>
  </sheetData>
  <mergeCells count="20">
    <mergeCell ref="J1:M1"/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10" orientation="landscape" useFirstPageNumber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開設者別!$B$2:$B$22</xm:f>
          </x14:formula1>
          <xm:sqref>U5:U30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0"/>
  </sheetPr>
  <dimension ref="A1:V34"/>
  <sheetViews>
    <sheetView showRuler="0" zoomScale="145" zoomScaleNormal="145" zoomScaleSheetLayoutView="85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D18" sqref="D18"/>
    </sheetView>
  </sheetViews>
  <sheetFormatPr defaultColWidth="9" defaultRowHeight="11" x14ac:dyDescent="0.15"/>
  <cols>
    <col min="1" max="1" width="15.6328125" style="347" customWidth="1"/>
    <col min="2" max="2" width="8.1796875" style="347" bestFit="1" customWidth="1"/>
    <col min="3" max="3" width="26.08984375" style="347" customWidth="1"/>
    <col min="4" max="5" width="9.6328125" style="355" customWidth="1"/>
    <col min="6" max="6" width="11.6328125" style="347" customWidth="1"/>
    <col min="7" max="7" width="8.08984375" style="347" bestFit="1" customWidth="1"/>
    <col min="8" max="8" width="21.08984375" style="347" customWidth="1"/>
    <col min="9" max="9" width="5.453125" style="344" bestFit="1" customWidth="1"/>
    <col min="10" max="10" width="4.08984375" style="344" customWidth="1"/>
    <col min="11" max="11" width="5.453125" style="344" bestFit="1" customWidth="1"/>
    <col min="12" max="13" width="4.08984375" style="344" customWidth="1"/>
    <col min="14" max="14" width="4.08984375" style="7" customWidth="1"/>
    <col min="15" max="16" width="3.6328125" style="32" customWidth="1"/>
    <col min="17" max="18" width="3.6328125" style="27" customWidth="1"/>
    <col min="19" max="20" width="3.6328125" style="32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3">
      <c r="A1" s="566" t="s">
        <v>414</v>
      </c>
      <c r="B1" s="567"/>
      <c r="C1" s="552" t="s">
        <v>1666</v>
      </c>
      <c r="D1" s="553"/>
      <c r="E1" s="553"/>
      <c r="F1" s="553"/>
      <c r="G1" s="554"/>
      <c r="H1" s="413" t="s">
        <v>1655</v>
      </c>
      <c r="J1" s="534" t="s">
        <v>2791</v>
      </c>
      <c r="K1" s="534"/>
      <c r="L1" s="534"/>
      <c r="M1" s="534"/>
      <c r="O1" s="8"/>
      <c r="P1" s="8"/>
      <c r="Q1" s="8"/>
      <c r="R1" s="8"/>
      <c r="S1" s="7"/>
      <c r="T1" s="7"/>
      <c r="U1" s="173" t="s">
        <v>2186</v>
      </c>
      <c r="V1" s="173" t="s">
        <v>2185</v>
      </c>
    </row>
    <row r="2" spans="1:22" ht="17.25" customHeight="1" thickBot="1" x14ac:dyDescent="0.2">
      <c r="A2" s="568" t="s">
        <v>2800</v>
      </c>
      <c r="B2" s="569"/>
      <c r="C2" s="570" t="s">
        <v>2799</v>
      </c>
      <c r="D2" s="571"/>
      <c r="E2" s="571"/>
      <c r="F2" s="571"/>
      <c r="G2" s="572"/>
      <c r="H2" s="497" t="s">
        <v>2541</v>
      </c>
      <c r="O2" s="8"/>
      <c r="P2" s="8"/>
      <c r="Q2" s="8"/>
      <c r="R2" s="8"/>
      <c r="S2" s="7"/>
      <c r="T2" s="7"/>
    </row>
    <row r="3" spans="1:22" ht="17.25" customHeight="1" x14ac:dyDescent="0.15">
      <c r="A3" s="564" t="s">
        <v>83</v>
      </c>
      <c r="B3" s="545" t="s">
        <v>810</v>
      </c>
      <c r="C3" s="525" t="s">
        <v>811</v>
      </c>
      <c r="D3" s="525" t="s">
        <v>223</v>
      </c>
      <c r="E3" s="547" t="s">
        <v>64</v>
      </c>
      <c r="F3" s="525" t="s">
        <v>224</v>
      </c>
      <c r="G3" s="545" t="s">
        <v>225</v>
      </c>
      <c r="H3" s="525" t="s">
        <v>226</v>
      </c>
      <c r="I3" s="527" t="s">
        <v>227</v>
      </c>
      <c r="J3" s="527"/>
      <c r="K3" s="527"/>
      <c r="L3" s="527"/>
      <c r="M3" s="527"/>
      <c r="N3" s="527"/>
      <c r="O3" s="519" t="s">
        <v>143</v>
      </c>
      <c r="P3" s="519" t="s">
        <v>344</v>
      </c>
      <c r="Q3" s="519" t="s">
        <v>36</v>
      </c>
      <c r="R3" s="519" t="s">
        <v>445</v>
      </c>
      <c r="S3" s="528" t="s">
        <v>2422</v>
      </c>
      <c r="T3" s="521" t="s">
        <v>2426</v>
      </c>
    </row>
    <row r="4" spans="1:22" ht="17.25" customHeight="1" x14ac:dyDescent="0.15">
      <c r="A4" s="565"/>
      <c r="B4" s="546"/>
      <c r="C4" s="526"/>
      <c r="D4" s="526"/>
      <c r="E4" s="548"/>
      <c r="F4" s="526"/>
      <c r="G4" s="546"/>
      <c r="H4" s="526"/>
      <c r="I4" s="348" t="s">
        <v>351</v>
      </c>
      <c r="J4" s="348" t="s">
        <v>499</v>
      </c>
      <c r="K4" s="348" t="s">
        <v>255</v>
      </c>
      <c r="L4" s="348" t="s">
        <v>256</v>
      </c>
      <c r="M4" s="348" t="s">
        <v>257</v>
      </c>
      <c r="N4" s="225" t="s">
        <v>258</v>
      </c>
      <c r="O4" s="520"/>
      <c r="P4" s="520"/>
      <c r="Q4" s="520"/>
      <c r="R4" s="520"/>
      <c r="S4" s="529"/>
      <c r="T4" s="522"/>
    </row>
    <row r="5" spans="1:22" ht="34.5" customHeight="1" x14ac:dyDescent="0.15">
      <c r="A5" s="127" t="s">
        <v>1130</v>
      </c>
      <c r="B5" s="130">
        <v>6512181</v>
      </c>
      <c r="C5" s="106" t="s">
        <v>265</v>
      </c>
      <c r="D5" s="99" t="s">
        <v>1131</v>
      </c>
      <c r="E5" s="99" t="s">
        <v>1132</v>
      </c>
      <c r="F5" s="126" t="s">
        <v>839</v>
      </c>
      <c r="G5" s="99" t="s">
        <v>2365</v>
      </c>
      <c r="H5" s="107" t="s">
        <v>1863</v>
      </c>
      <c r="I5" s="243">
        <v>520</v>
      </c>
      <c r="J5" s="243"/>
      <c r="K5" s="243"/>
      <c r="L5" s="243"/>
      <c r="M5" s="243"/>
      <c r="N5" s="30">
        <f t="shared" ref="N5:N21" si="0">SUM(I5:M5)</f>
        <v>520</v>
      </c>
      <c r="O5" s="14"/>
      <c r="P5" s="14"/>
      <c r="Q5" s="14"/>
      <c r="R5" s="14"/>
      <c r="S5" s="204" t="str">
        <f>VLOOKUP(U5,開設者別!B:D,3,FALSE)</f>
        <v>公的</v>
      </c>
      <c r="T5" s="5"/>
      <c r="U5" s="89" t="s">
        <v>330</v>
      </c>
      <c r="V5" s="173" t="str">
        <f>VLOOKUP(U5,開設者別!B:D,3,FALSE)</f>
        <v>公的</v>
      </c>
    </row>
    <row r="6" spans="1:22" ht="34.5" customHeight="1" x14ac:dyDescent="0.15">
      <c r="A6" s="127" t="s">
        <v>761</v>
      </c>
      <c r="B6" s="130">
        <v>6512113</v>
      </c>
      <c r="C6" s="106" t="s">
        <v>2268</v>
      </c>
      <c r="D6" s="99" t="s">
        <v>1133</v>
      </c>
      <c r="E6" s="99" t="s">
        <v>1134</v>
      </c>
      <c r="F6" s="126" t="s">
        <v>2269</v>
      </c>
      <c r="G6" s="126" t="s">
        <v>2269</v>
      </c>
      <c r="H6" s="107" t="s">
        <v>2401</v>
      </c>
      <c r="I6" s="243">
        <v>60</v>
      </c>
      <c r="J6" s="243"/>
      <c r="K6" s="243"/>
      <c r="L6" s="243"/>
      <c r="M6" s="243"/>
      <c r="N6" s="30">
        <f t="shared" si="0"/>
        <v>60</v>
      </c>
      <c r="O6" s="14" t="s">
        <v>530</v>
      </c>
      <c r="P6" s="14" t="s">
        <v>33</v>
      </c>
      <c r="Q6" s="14" t="s">
        <v>33</v>
      </c>
      <c r="R6" s="14"/>
      <c r="S6" s="204" t="str">
        <f>VLOOKUP(U6,開設者別!B:D,3,FALSE)</f>
        <v>個人</v>
      </c>
      <c r="T6" s="5"/>
      <c r="U6" s="89" t="s">
        <v>2184</v>
      </c>
      <c r="V6" s="173" t="str">
        <f>VLOOKUP(U6,開設者別!B:D,3,FALSE)</f>
        <v>個人</v>
      </c>
    </row>
    <row r="7" spans="1:22" ht="43" customHeight="1" x14ac:dyDescent="0.15">
      <c r="A7" s="127" t="s">
        <v>85</v>
      </c>
      <c r="B7" s="130">
        <v>6512124</v>
      </c>
      <c r="C7" s="107" t="s">
        <v>2155</v>
      </c>
      <c r="D7" s="99" t="s">
        <v>1135</v>
      </c>
      <c r="E7" s="99"/>
      <c r="F7" s="126" t="s">
        <v>141</v>
      </c>
      <c r="G7" s="99" t="s">
        <v>456</v>
      </c>
      <c r="H7" s="107" t="s">
        <v>557</v>
      </c>
      <c r="I7" s="243"/>
      <c r="J7" s="243"/>
      <c r="K7" s="374">
        <v>168</v>
      </c>
      <c r="L7" s="243"/>
      <c r="M7" s="243"/>
      <c r="N7" s="30">
        <f t="shared" si="0"/>
        <v>168</v>
      </c>
      <c r="O7" s="14"/>
      <c r="P7" s="14"/>
      <c r="Q7" s="14"/>
      <c r="R7" s="14"/>
      <c r="S7" s="204" t="str">
        <f>VLOOKUP(U7,開設者別!B:D,3,FALSE)</f>
        <v>医療法人</v>
      </c>
      <c r="T7" s="5"/>
      <c r="U7" s="89" t="s">
        <v>2179</v>
      </c>
      <c r="V7" s="173" t="str">
        <f>VLOOKUP(U7,開設者別!B:D,3,FALSE)</f>
        <v>医療法人</v>
      </c>
    </row>
    <row r="8" spans="1:22" ht="43" customHeight="1" x14ac:dyDescent="0.15">
      <c r="A8" s="127" t="s">
        <v>2225</v>
      </c>
      <c r="B8" s="130">
        <v>6512111</v>
      </c>
      <c r="C8" s="106" t="s">
        <v>320</v>
      </c>
      <c r="D8" s="99" t="s">
        <v>1136</v>
      </c>
      <c r="E8" s="99" t="s">
        <v>1137</v>
      </c>
      <c r="F8" s="126" t="s">
        <v>2226</v>
      </c>
      <c r="G8" s="126" t="s">
        <v>2609</v>
      </c>
      <c r="H8" s="107" t="s">
        <v>2657</v>
      </c>
      <c r="I8" s="243"/>
      <c r="J8" s="243">
        <v>56</v>
      </c>
      <c r="K8" s="243"/>
      <c r="L8" s="243"/>
      <c r="M8" s="243"/>
      <c r="N8" s="30">
        <f t="shared" si="0"/>
        <v>56</v>
      </c>
      <c r="O8" s="14"/>
      <c r="P8" s="14"/>
      <c r="Q8" s="14"/>
      <c r="R8" s="14"/>
      <c r="S8" s="204" t="str">
        <f>VLOOKUP(U8,開設者別!B:D,3,FALSE)</f>
        <v>医療法人</v>
      </c>
      <c r="T8" s="5"/>
      <c r="U8" s="89" t="s">
        <v>2179</v>
      </c>
      <c r="V8" s="173" t="str">
        <f>VLOOKUP(U8,開設者別!B:D,3,FALSE)</f>
        <v>医療法人</v>
      </c>
    </row>
    <row r="9" spans="1:22" ht="43" customHeight="1" x14ac:dyDescent="0.15">
      <c r="A9" s="127" t="s">
        <v>763</v>
      </c>
      <c r="B9" s="130">
        <v>6512403</v>
      </c>
      <c r="C9" s="106" t="s">
        <v>426</v>
      </c>
      <c r="D9" s="99" t="s">
        <v>1138</v>
      </c>
      <c r="E9" s="99" t="s">
        <v>1139</v>
      </c>
      <c r="F9" s="126" t="s">
        <v>525</v>
      </c>
      <c r="G9" s="126" t="s">
        <v>2804</v>
      </c>
      <c r="H9" s="107" t="s">
        <v>1826</v>
      </c>
      <c r="I9" s="243"/>
      <c r="J9" s="243"/>
      <c r="K9" s="374">
        <v>394</v>
      </c>
      <c r="L9" s="243"/>
      <c r="M9" s="243"/>
      <c r="N9" s="30">
        <f t="shared" si="0"/>
        <v>394</v>
      </c>
      <c r="O9" s="14"/>
      <c r="P9" s="14"/>
      <c r="Q9" s="14"/>
      <c r="R9" s="14"/>
      <c r="S9" s="204" t="str">
        <f>VLOOKUP(U9,開設者別!B:D,3,FALSE)</f>
        <v>医療法人</v>
      </c>
      <c r="T9" s="5"/>
      <c r="U9" s="89" t="s">
        <v>2179</v>
      </c>
      <c r="V9" s="173" t="str">
        <f>VLOOKUP(U9,開設者別!B:D,3,FALSE)</f>
        <v>医療法人</v>
      </c>
    </row>
    <row r="10" spans="1:22" ht="43" customHeight="1" x14ac:dyDescent="0.15">
      <c r="A10" s="127" t="s">
        <v>284</v>
      </c>
      <c r="B10" s="130">
        <v>6512133</v>
      </c>
      <c r="C10" s="106" t="s">
        <v>38</v>
      </c>
      <c r="D10" s="99" t="s">
        <v>1140</v>
      </c>
      <c r="E10" s="99" t="s">
        <v>1141</v>
      </c>
      <c r="F10" s="126" t="s">
        <v>62</v>
      </c>
      <c r="G10" s="126" t="s">
        <v>2658</v>
      </c>
      <c r="H10" s="107" t="s">
        <v>2625</v>
      </c>
      <c r="I10" s="243">
        <v>108</v>
      </c>
      <c r="J10" s="243"/>
      <c r="K10" s="243"/>
      <c r="L10" s="243"/>
      <c r="M10" s="243"/>
      <c r="N10" s="30">
        <f t="shared" si="0"/>
        <v>108</v>
      </c>
      <c r="O10" s="14" t="s">
        <v>530</v>
      </c>
      <c r="P10" s="14" t="s">
        <v>33</v>
      </c>
      <c r="Q10" s="14" t="s">
        <v>33</v>
      </c>
      <c r="R10" s="14"/>
      <c r="S10" s="204" t="str">
        <f>VLOOKUP(U10,開設者別!B:D,3,FALSE)</f>
        <v>医療法人</v>
      </c>
      <c r="T10" s="5"/>
      <c r="U10" s="89" t="s">
        <v>2179</v>
      </c>
      <c r="V10" s="173" t="str">
        <f>VLOOKUP(U10,開設者別!B:D,3,FALSE)</f>
        <v>医療法人</v>
      </c>
    </row>
    <row r="11" spans="1:22" ht="43" customHeight="1" x14ac:dyDescent="0.15">
      <c r="A11" s="386" t="s">
        <v>2749</v>
      </c>
      <c r="B11" s="130">
        <v>6512211</v>
      </c>
      <c r="C11" s="107" t="s">
        <v>388</v>
      </c>
      <c r="D11" s="99" t="s">
        <v>1142</v>
      </c>
      <c r="E11" s="99" t="s">
        <v>1143</v>
      </c>
      <c r="F11" s="126" t="s">
        <v>2340</v>
      </c>
      <c r="G11" s="99" t="s">
        <v>2681</v>
      </c>
      <c r="H11" s="107" t="s">
        <v>2750</v>
      </c>
      <c r="I11" s="243">
        <v>54</v>
      </c>
      <c r="J11" s="243">
        <v>45</v>
      </c>
      <c r="K11" s="243"/>
      <c r="L11" s="243"/>
      <c r="M11" s="243"/>
      <c r="N11" s="30">
        <f t="shared" si="0"/>
        <v>99</v>
      </c>
      <c r="O11" s="14" t="s">
        <v>530</v>
      </c>
      <c r="P11" s="14" t="s">
        <v>33</v>
      </c>
      <c r="Q11" s="14" t="s">
        <v>33</v>
      </c>
      <c r="R11" s="14"/>
      <c r="S11" s="204" t="str">
        <f>VLOOKUP(U11,開設者別!B:D,3,FALSE)</f>
        <v>医療法人</v>
      </c>
      <c r="T11" s="5"/>
      <c r="U11" s="89" t="s">
        <v>2179</v>
      </c>
      <c r="V11" s="173" t="str">
        <f>VLOOKUP(U11,開設者別!B:D,3,FALSE)</f>
        <v>医療法人</v>
      </c>
    </row>
    <row r="12" spans="1:22" ht="43" customHeight="1" x14ac:dyDescent="0.15">
      <c r="A12" s="127" t="s">
        <v>753</v>
      </c>
      <c r="B12" s="130">
        <v>6512202</v>
      </c>
      <c r="C12" s="106" t="s">
        <v>405</v>
      </c>
      <c r="D12" s="99" t="s">
        <v>1144</v>
      </c>
      <c r="E12" s="99" t="s">
        <v>1145</v>
      </c>
      <c r="F12" s="126" t="s">
        <v>391</v>
      </c>
      <c r="G12" s="126" t="s">
        <v>2721</v>
      </c>
      <c r="H12" s="107" t="s">
        <v>1864</v>
      </c>
      <c r="I12" s="339"/>
      <c r="J12" s="414"/>
      <c r="K12" s="243">
        <v>289</v>
      </c>
      <c r="L12" s="243"/>
      <c r="M12" s="243"/>
      <c r="N12" s="30">
        <f t="shared" si="0"/>
        <v>289</v>
      </c>
      <c r="O12" s="14"/>
      <c r="P12" s="14"/>
      <c r="Q12" s="14"/>
      <c r="R12" s="14"/>
      <c r="S12" s="204" t="str">
        <f>VLOOKUP(U12,開設者別!B:D,3,FALSE)</f>
        <v>公益法人</v>
      </c>
      <c r="T12" s="5"/>
      <c r="U12" s="89" t="s">
        <v>2178</v>
      </c>
      <c r="V12" s="173" t="str">
        <f>VLOOKUP(U12,開設者別!B:D,3,FALSE)</f>
        <v>公益法人</v>
      </c>
    </row>
    <row r="13" spans="1:22" ht="43" customHeight="1" x14ac:dyDescent="0.15">
      <c r="A13" s="127" t="s">
        <v>760</v>
      </c>
      <c r="B13" s="130">
        <v>6512304</v>
      </c>
      <c r="C13" s="106" t="s">
        <v>588</v>
      </c>
      <c r="D13" s="99" t="s">
        <v>1146</v>
      </c>
      <c r="E13" s="99" t="s">
        <v>1147</v>
      </c>
      <c r="F13" s="126" t="s">
        <v>441</v>
      </c>
      <c r="G13" s="126" t="s">
        <v>1647</v>
      </c>
      <c r="H13" s="107" t="s">
        <v>1148</v>
      </c>
      <c r="I13" s="243"/>
      <c r="J13" s="243"/>
      <c r="K13" s="243">
        <v>176</v>
      </c>
      <c r="L13" s="243"/>
      <c r="M13" s="243"/>
      <c r="N13" s="30">
        <f t="shared" si="0"/>
        <v>176</v>
      </c>
      <c r="O13" s="14"/>
      <c r="P13" s="14"/>
      <c r="Q13" s="14"/>
      <c r="R13" s="14"/>
      <c r="S13" s="204" t="str">
        <f>VLOOKUP(U13,開設者別!B:D,3,FALSE)</f>
        <v>医療法人</v>
      </c>
      <c r="T13" s="5"/>
      <c r="U13" s="89" t="s">
        <v>2179</v>
      </c>
      <c r="V13" s="173" t="str">
        <f>VLOOKUP(U13,開設者別!B:D,3,FALSE)</f>
        <v>医療法人</v>
      </c>
    </row>
    <row r="14" spans="1:22" ht="43" customHeight="1" x14ac:dyDescent="0.15">
      <c r="A14" s="127" t="s">
        <v>831</v>
      </c>
      <c r="B14" s="130">
        <v>6512304</v>
      </c>
      <c r="C14" s="106" t="s">
        <v>417</v>
      </c>
      <c r="D14" s="99" t="s">
        <v>1149</v>
      </c>
      <c r="E14" s="99" t="s">
        <v>1150</v>
      </c>
      <c r="F14" s="126" t="s">
        <v>501</v>
      </c>
      <c r="G14" s="126" t="s">
        <v>125</v>
      </c>
      <c r="H14" s="107" t="s">
        <v>1865</v>
      </c>
      <c r="I14" s="243"/>
      <c r="J14" s="243"/>
      <c r="K14" s="243">
        <v>278</v>
      </c>
      <c r="L14" s="243"/>
      <c r="M14" s="243"/>
      <c r="N14" s="30">
        <f t="shared" si="0"/>
        <v>278</v>
      </c>
      <c r="O14" s="14"/>
      <c r="P14" s="14"/>
      <c r="Q14" s="14"/>
      <c r="R14" s="14"/>
      <c r="S14" s="204" t="str">
        <f>VLOOKUP(U14,開設者別!B:D,3,FALSE)</f>
        <v>医療法人</v>
      </c>
      <c r="T14" s="5"/>
      <c r="U14" s="89" t="s">
        <v>2179</v>
      </c>
      <c r="V14" s="173" t="str">
        <f>VLOOKUP(U14,開設者別!B:D,3,FALSE)</f>
        <v>医療法人</v>
      </c>
    </row>
    <row r="15" spans="1:22" ht="43" customHeight="1" x14ac:dyDescent="0.15">
      <c r="A15" s="127" t="s">
        <v>655</v>
      </c>
      <c r="B15" s="130">
        <v>6512331</v>
      </c>
      <c r="C15" s="107" t="s">
        <v>119</v>
      </c>
      <c r="D15" s="99" t="s">
        <v>1151</v>
      </c>
      <c r="E15" s="99" t="s">
        <v>1152</v>
      </c>
      <c r="F15" s="126" t="s">
        <v>776</v>
      </c>
      <c r="G15" s="126" t="s">
        <v>677</v>
      </c>
      <c r="H15" s="107" t="s">
        <v>2270</v>
      </c>
      <c r="I15" s="243"/>
      <c r="J15" s="243">
        <v>116</v>
      </c>
      <c r="K15" s="243"/>
      <c r="L15" s="243"/>
      <c r="M15" s="243"/>
      <c r="N15" s="30">
        <f t="shared" si="0"/>
        <v>116</v>
      </c>
      <c r="O15" s="14"/>
      <c r="P15" s="14"/>
      <c r="Q15" s="14"/>
      <c r="R15" s="14"/>
      <c r="S15" s="204" t="str">
        <f>VLOOKUP(U15,開設者別!B:D,3,FALSE)</f>
        <v>医療法人</v>
      </c>
      <c r="T15" s="5"/>
      <c r="U15" s="89" t="s">
        <v>2179</v>
      </c>
      <c r="V15" s="173" t="str">
        <f>VLOOKUP(U15,開設者別!B:D,3,FALSE)</f>
        <v>医療法人</v>
      </c>
    </row>
    <row r="16" spans="1:22" ht="43" customHeight="1" thickBot="1" x14ac:dyDescent="0.2">
      <c r="A16" s="154" t="s">
        <v>2808</v>
      </c>
      <c r="B16" s="155">
        <v>6512301</v>
      </c>
      <c r="C16" s="336" t="s">
        <v>378</v>
      </c>
      <c r="D16" s="157" t="s">
        <v>1153</v>
      </c>
      <c r="E16" s="157" t="s">
        <v>1154</v>
      </c>
      <c r="F16" s="158" t="s">
        <v>2444</v>
      </c>
      <c r="G16" s="158" t="s">
        <v>2271</v>
      </c>
      <c r="H16" s="336" t="s">
        <v>1866</v>
      </c>
      <c r="I16" s="365"/>
      <c r="J16" s="365"/>
      <c r="K16" s="365">
        <v>448</v>
      </c>
      <c r="L16" s="365"/>
      <c r="M16" s="365"/>
      <c r="N16" s="31">
        <f t="shared" si="0"/>
        <v>448</v>
      </c>
      <c r="O16" s="22"/>
      <c r="P16" s="22"/>
      <c r="Q16" s="22"/>
      <c r="R16" s="22"/>
      <c r="S16" s="207" t="str">
        <f>VLOOKUP(U16,開設者別!B:D,3,FALSE)</f>
        <v>医療法人</v>
      </c>
      <c r="T16" s="221"/>
      <c r="U16" s="89" t="s">
        <v>2179</v>
      </c>
      <c r="V16" s="173" t="str">
        <f>VLOOKUP(U16,開設者別!B:D,3,FALSE)</f>
        <v>医療法人</v>
      </c>
    </row>
    <row r="17" spans="1:22" ht="43" customHeight="1" x14ac:dyDescent="0.15">
      <c r="A17" s="476" t="s">
        <v>1155</v>
      </c>
      <c r="B17" s="477">
        <v>6512215</v>
      </c>
      <c r="C17" s="454" t="s">
        <v>252</v>
      </c>
      <c r="D17" s="438" t="s">
        <v>1156</v>
      </c>
      <c r="E17" s="438" t="s">
        <v>1157</v>
      </c>
      <c r="F17" s="438" t="s">
        <v>500</v>
      </c>
      <c r="G17" s="495" t="s">
        <v>2493</v>
      </c>
      <c r="H17" s="454" t="s">
        <v>2751</v>
      </c>
      <c r="I17" s="496"/>
      <c r="J17" s="455">
        <v>147</v>
      </c>
      <c r="K17" s="455"/>
      <c r="L17" s="455"/>
      <c r="M17" s="455"/>
      <c r="N17" s="456">
        <f>SUM(I17:M17)</f>
        <v>147</v>
      </c>
      <c r="O17" s="457"/>
      <c r="P17" s="470"/>
      <c r="Q17" s="470"/>
      <c r="R17" s="457"/>
      <c r="S17" s="478" t="str">
        <f>VLOOKUP(U17,開設者別!B:D,3,FALSE)</f>
        <v>医療法人</v>
      </c>
      <c r="T17" s="479"/>
      <c r="U17" s="89" t="s">
        <v>2179</v>
      </c>
      <c r="V17" s="173" t="str">
        <f>VLOOKUP(U17,開設者別!B:D,3,FALSE)</f>
        <v>医療法人</v>
      </c>
    </row>
    <row r="18" spans="1:22" ht="51.5" customHeight="1" x14ac:dyDescent="0.15">
      <c r="A18" s="386" t="s">
        <v>2443</v>
      </c>
      <c r="B18" s="387">
        <v>6512273</v>
      </c>
      <c r="C18" s="391" t="s">
        <v>907</v>
      </c>
      <c r="D18" s="389" t="s">
        <v>1158</v>
      </c>
      <c r="E18" s="389" t="s">
        <v>1159</v>
      </c>
      <c r="F18" s="446" t="s">
        <v>1571</v>
      </c>
      <c r="G18" s="447" t="s">
        <v>2542</v>
      </c>
      <c r="H18" s="391" t="s">
        <v>2301</v>
      </c>
      <c r="I18" s="392">
        <v>425</v>
      </c>
      <c r="J18" s="392"/>
      <c r="K18" s="392"/>
      <c r="L18" s="448">
        <v>45</v>
      </c>
      <c r="M18" s="392"/>
      <c r="N18" s="443">
        <f t="shared" si="0"/>
        <v>470</v>
      </c>
      <c r="O18" s="271" t="s">
        <v>530</v>
      </c>
      <c r="P18" s="271"/>
      <c r="Q18" s="271" t="s">
        <v>33</v>
      </c>
      <c r="R18" s="271"/>
      <c r="S18" s="322" t="str">
        <f>VLOOKUP(U18,開設者別!B:D,3,FALSE)</f>
        <v>公的</v>
      </c>
      <c r="T18" s="272"/>
      <c r="U18" s="89" t="s">
        <v>2159</v>
      </c>
      <c r="V18" s="173" t="str">
        <f>VLOOKUP(U18,開設者別!B:D,3,FALSE)</f>
        <v>公的</v>
      </c>
    </row>
    <row r="19" spans="1:22" ht="43" customHeight="1" x14ac:dyDescent="0.15">
      <c r="A19" s="127" t="s">
        <v>762</v>
      </c>
      <c r="B19" s="130">
        <v>6512131</v>
      </c>
      <c r="C19" s="106" t="s">
        <v>633</v>
      </c>
      <c r="D19" s="99" t="s">
        <v>1160</v>
      </c>
      <c r="E19" s="99" t="s">
        <v>1161</v>
      </c>
      <c r="F19" s="126" t="s">
        <v>418</v>
      </c>
      <c r="G19" s="126" t="s">
        <v>286</v>
      </c>
      <c r="H19" s="107" t="s">
        <v>2198</v>
      </c>
      <c r="I19" s="243">
        <v>79</v>
      </c>
      <c r="J19" s="243"/>
      <c r="K19" s="243"/>
      <c r="L19" s="243"/>
      <c r="M19" s="243"/>
      <c r="N19" s="30">
        <f t="shared" si="0"/>
        <v>79</v>
      </c>
      <c r="O19" s="14" t="s">
        <v>530</v>
      </c>
      <c r="P19" s="14" t="s">
        <v>33</v>
      </c>
      <c r="Q19" s="14" t="s">
        <v>33</v>
      </c>
      <c r="R19" s="14"/>
      <c r="S19" s="204" t="str">
        <f>VLOOKUP(U19,開設者別!B:D,3,FALSE)</f>
        <v>医療法人</v>
      </c>
      <c r="T19" s="5"/>
      <c r="U19" s="89" t="s">
        <v>2179</v>
      </c>
      <c r="V19" s="173" t="str">
        <f>VLOOKUP(U19,開設者別!B:D,3,FALSE)</f>
        <v>医療法人</v>
      </c>
    </row>
    <row r="20" spans="1:22" ht="43" customHeight="1" x14ac:dyDescent="0.15">
      <c r="A20" s="127" t="s">
        <v>154</v>
      </c>
      <c r="B20" s="130">
        <v>6512111</v>
      </c>
      <c r="C20" s="106" t="s">
        <v>1867</v>
      </c>
      <c r="D20" s="99" t="s">
        <v>1162</v>
      </c>
      <c r="E20" s="99" t="s">
        <v>1163</v>
      </c>
      <c r="F20" s="126" t="s">
        <v>114</v>
      </c>
      <c r="G20" s="126" t="s">
        <v>2577</v>
      </c>
      <c r="H20" s="107" t="s">
        <v>1868</v>
      </c>
      <c r="I20" s="243">
        <v>115</v>
      </c>
      <c r="J20" s="382"/>
      <c r="K20" s="243"/>
      <c r="L20" s="243"/>
      <c r="M20" s="243"/>
      <c r="N20" s="30">
        <f t="shared" si="0"/>
        <v>115</v>
      </c>
      <c r="O20" s="14" t="s">
        <v>33</v>
      </c>
      <c r="P20" s="14" t="s">
        <v>33</v>
      </c>
      <c r="Q20" s="14" t="s">
        <v>33</v>
      </c>
      <c r="R20" s="14"/>
      <c r="S20" s="204" t="str">
        <f>VLOOKUP(U20,開設者別!B:D,3,FALSE)</f>
        <v>医療法人</v>
      </c>
      <c r="T20" s="5"/>
      <c r="U20" s="89" t="s">
        <v>2179</v>
      </c>
      <c r="V20" s="173" t="str">
        <f>VLOOKUP(U20,開設者別!B:D,3,FALSE)</f>
        <v>医療法人</v>
      </c>
    </row>
    <row r="21" spans="1:22" ht="43" customHeight="1" thickBot="1" x14ac:dyDescent="0.2">
      <c r="A21" s="154" t="s">
        <v>155</v>
      </c>
      <c r="B21" s="416" t="s">
        <v>1164</v>
      </c>
      <c r="C21" s="156" t="s">
        <v>1869</v>
      </c>
      <c r="D21" s="157" t="s">
        <v>1165</v>
      </c>
      <c r="E21" s="157" t="s">
        <v>1166</v>
      </c>
      <c r="F21" s="158" t="s">
        <v>115</v>
      </c>
      <c r="G21" s="158" t="s">
        <v>915</v>
      </c>
      <c r="H21" s="336" t="s">
        <v>1870</v>
      </c>
      <c r="I21" s="365">
        <v>36</v>
      </c>
      <c r="J21" s="365"/>
      <c r="K21" s="365"/>
      <c r="L21" s="365"/>
      <c r="M21" s="365"/>
      <c r="N21" s="31">
        <f t="shared" si="0"/>
        <v>36</v>
      </c>
      <c r="O21" s="22" t="s">
        <v>33</v>
      </c>
      <c r="P21" s="22"/>
      <c r="Q21" s="22"/>
      <c r="R21" s="22"/>
      <c r="S21" s="207" t="str">
        <f>VLOOKUP(U21,開設者別!B:D,3,FALSE)</f>
        <v>医療法人</v>
      </c>
      <c r="T21" s="221"/>
      <c r="U21" s="89" t="s">
        <v>2179</v>
      </c>
      <c r="V21" s="173" t="str">
        <f>VLOOKUP(U21,開設者別!B:D,3,FALSE)</f>
        <v>医療法人</v>
      </c>
    </row>
    <row r="22" spans="1:22" x14ac:dyDescent="0.15">
      <c r="A22" s="347">
        <f>COUNTA(A5:A21)</f>
        <v>17</v>
      </c>
      <c r="I22" s="356">
        <f t="shared" ref="I22:N22" si="1">SUM(I5:I21)</f>
        <v>1397</v>
      </c>
      <c r="J22" s="356">
        <f t="shared" si="1"/>
        <v>364</v>
      </c>
      <c r="K22" s="356">
        <f>SUM(K5:K21)</f>
        <v>1753</v>
      </c>
      <c r="L22" s="356">
        <f t="shared" si="1"/>
        <v>45</v>
      </c>
      <c r="M22" s="356">
        <f t="shared" si="1"/>
        <v>0</v>
      </c>
      <c r="N22" s="112">
        <f t="shared" si="1"/>
        <v>3559</v>
      </c>
      <c r="O22" s="111"/>
      <c r="U22" s="171"/>
      <c r="V22" s="173" t="e">
        <f>VLOOKUP(U22,#REF!,3,FALSE)</f>
        <v>#REF!</v>
      </c>
    </row>
    <row r="23" spans="1:22" x14ac:dyDescent="0.15">
      <c r="U23" s="171"/>
      <c r="V23" s="173" t="e">
        <f>VLOOKUP(U23,#REF!,3,FALSE)</f>
        <v>#REF!</v>
      </c>
    </row>
    <row r="24" spans="1:22" x14ac:dyDescent="0.15">
      <c r="U24" s="171"/>
      <c r="V24" s="173" t="e">
        <f>VLOOKUP(U24,#REF!,3,FALSE)</f>
        <v>#REF!</v>
      </c>
    </row>
    <row r="25" spans="1:22" x14ac:dyDescent="0.15">
      <c r="U25" s="171"/>
      <c r="V25" s="173" t="e">
        <f>VLOOKUP(U25,#REF!,3,FALSE)</f>
        <v>#REF!</v>
      </c>
    </row>
    <row r="26" spans="1:22" x14ac:dyDescent="0.15">
      <c r="U26" s="171"/>
      <c r="V26" s="173" t="e">
        <f>VLOOKUP(U26,#REF!,3,FALSE)</f>
        <v>#REF!</v>
      </c>
    </row>
    <row r="27" spans="1:22" x14ac:dyDescent="0.15">
      <c r="U27" s="171"/>
      <c r="V27" s="173" t="e">
        <f>VLOOKUP(U27,#REF!,3,FALSE)</f>
        <v>#REF!</v>
      </c>
    </row>
    <row r="28" spans="1:22" x14ac:dyDescent="0.15">
      <c r="B28" s="358"/>
      <c r="U28" s="171"/>
      <c r="V28" s="173" t="e">
        <f>VLOOKUP(U28,#REF!,3,FALSE)</f>
        <v>#REF!</v>
      </c>
    </row>
    <row r="29" spans="1:22" ht="11.5" thickBot="1" x14ac:dyDescent="0.2">
      <c r="A29" s="359"/>
      <c r="B29" s="359"/>
      <c r="C29" s="359"/>
      <c r="D29" s="360"/>
      <c r="E29" s="360"/>
      <c r="F29" s="359"/>
      <c r="G29" s="359"/>
      <c r="H29" s="359"/>
      <c r="I29" s="361"/>
      <c r="J29" s="361"/>
      <c r="K29" s="361"/>
      <c r="L29" s="361"/>
      <c r="M29" s="361"/>
      <c r="N29" s="216"/>
      <c r="O29" s="301"/>
      <c r="P29" s="301"/>
      <c r="Q29" s="300"/>
      <c r="R29" s="300"/>
      <c r="S29" s="301"/>
      <c r="T29" s="301"/>
    </row>
    <row r="34" spans="13:13" x14ac:dyDescent="0.15">
      <c r="M34" s="364"/>
    </row>
  </sheetData>
  <mergeCells count="20">
    <mergeCell ref="J1:M1"/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dataValidations count="1">
    <dataValidation type="list" allowBlank="1" showInputMessage="1" showErrorMessage="1" sqref="U5:U31" xr:uid="{ADF76BBA-1F0D-47EB-9971-7225AEE4ED52}">
      <formula1>#REF!</formula1>
    </dataValidation>
  </dataValidations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11" orientation="landscape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0"/>
    <pageSetUpPr autoPageBreaks="0"/>
  </sheetPr>
  <dimension ref="A1:W39"/>
  <sheetViews>
    <sheetView showRuler="0" zoomScale="130" zoomScaleNormal="130" zoomScaleSheetLayoutView="85" workbookViewId="0">
      <pane xSplit="1" ySplit="4" topLeftCell="B31" activePane="bottomRight" state="frozen"/>
      <selection activeCell="A3" sqref="A3"/>
      <selection pane="topRight" activeCell="A3" sqref="A3"/>
      <selection pane="bottomLeft" activeCell="A3" sqref="A3"/>
      <selection pane="bottomRight" activeCell="A27" sqref="A27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347" customWidth="1"/>
    <col min="4" max="5" width="10.08984375" style="355" customWidth="1"/>
    <col min="6" max="6" width="11.6328125" style="347" customWidth="1"/>
    <col min="7" max="7" width="8.08984375" style="347" customWidth="1"/>
    <col min="8" max="8" width="21.08984375" style="347" customWidth="1"/>
    <col min="9" max="10" width="5.453125" style="344" bestFit="1" customWidth="1"/>
    <col min="11" max="13" width="4.08984375" style="344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23" width="9" style="6" customWidth="1"/>
    <col min="24" max="16384" width="9" style="6"/>
  </cols>
  <sheetData>
    <row r="1" spans="1:22" ht="17.25" customHeight="1" x14ac:dyDescent="0.15">
      <c r="A1" s="573" t="s">
        <v>863</v>
      </c>
      <c r="B1" s="574"/>
      <c r="C1" s="577" t="s">
        <v>1667</v>
      </c>
      <c r="D1" s="578"/>
      <c r="E1" s="578"/>
      <c r="F1" s="578"/>
      <c r="G1" s="579"/>
      <c r="H1" s="583" t="s">
        <v>1668</v>
      </c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75"/>
      <c r="B2" s="576"/>
      <c r="C2" s="580"/>
      <c r="D2" s="581"/>
      <c r="E2" s="581"/>
      <c r="F2" s="581"/>
      <c r="G2" s="582"/>
      <c r="H2" s="584"/>
      <c r="Q2" s="8"/>
      <c r="R2" s="8"/>
    </row>
    <row r="3" spans="1:22" ht="17.25" customHeight="1" x14ac:dyDescent="0.15">
      <c r="A3" s="530" t="s">
        <v>83</v>
      </c>
      <c r="B3" s="523" t="s">
        <v>810</v>
      </c>
      <c r="C3" s="525" t="s">
        <v>811</v>
      </c>
      <c r="D3" s="525" t="s">
        <v>223</v>
      </c>
      <c r="E3" s="547" t="s">
        <v>64</v>
      </c>
      <c r="F3" s="525" t="s">
        <v>224</v>
      </c>
      <c r="G3" s="545" t="s">
        <v>225</v>
      </c>
      <c r="H3" s="525" t="s">
        <v>226</v>
      </c>
      <c r="I3" s="527" t="s">
        <v>227</v>
      </c>
      <c r="J3" s="527"/>
      <c r="K3" s="527"/>
      <c r="L3" s="527"/>
      <c r="M3" s="527"/>
      <c r="N3" s="527"/>
      <c r="O3" s="519" t="s">
        <v>143</v>
      </c>
      <c r="P3" s="519" t="s">
        <v>344</v>
      </c>
      <c r="Q3" s="519" t="s">
        <v>36</v>
      </c>
      <c r="R3" s="519" t="s">
        <v>445</v>
      </c>
      <c r="S3" s="528" t="s">
        <v>2422</v>
      </c>
      <c r="T3" s="521" t="s">
        <v>2426</v>
      </c>
    </row>
    <row r="4" spans="1:22" ht="17.25" customHeight="1" x14ac:dyDescent="0.15">
      <c r="A4" s="531"/>
      <c r="B4" s="524"/>
      <c r="C4" s="526"/>
      <c r="D4" s="526"/>
      <c r="E4" s="548"/>
      <c r="F4" s="526"/>
      <c r="G4" s="546"/>
      <c r="H4" s="526"/>
      <c r="I4" s="348" t="s">
        <v>351</v>
      </c>
      <c r="J4" s="348" t="s">
        <v>499</v>
      </c>
      <c r="K4" s="348" t="s">
        <v>255</v>
      </c>
      <c r="L4" s="348" t="s">
        <v>256</v>
      </c>
      <c r="M4" s="348" t="s">
        <v>257</v>
      </c>
      <c r="N4" s="225" t="s">
        <v>258</v>
      </c>
      <c r="O4" s="520"/>
      <c r="P4" s="520"/>
      <c r="Q4" s="520"/>
      <c r="R4" s="520"/>
      <c r="S4" s="529"/>
      <c r="T4" s="522"/>
    </row>
    <row r="5" spans="1:22" ht="33.75" customHeight="1" x14ac:dyDescent="0.15">
      <c r="A5" s="9" t="s">
        <v>819</v>
      </c>
      <c r="B5" s="10">
        <v>6712222</v>
      </c>
      <c r="C5" s="106" t="s">
        <v>650</v>
      </c>
      <c r="D5" s="99" t="s">
        <v>1167</v>
      </c>
      <c r="E5" s="99" t="s">
        <v>1168</v>
      </c>
      <c r="F5" s="126" t="s">
        <v>1871</v>
      </c>
      <c r="G5" s="126" t="s">
        <v>1871</v>
      </c>
      <c r="H5" s="107" t="s">
        <v>2404</v>
      </c>
      <c r="I5" s="243">
        <v>50</v>
      </c>
      <c r="J5" s="243">
        <v>180</v>
      </c>
      <c r="K5" s="243"/>
      <c r="L5" s="243"/>
      <c r="M5" s="243"/>
      <c r="N5" s="30">
        <f t="shared" ref="N5:N33" si="0">SUM(I5:M5)</f>
        <v>230</v>
      </c>
      <c r="O5" s="14" t="s">
        <v>530</v>
      </c>
      <c r="P5" s="14"/>
      <c r="Q5" s="14"/>
      <c r="R5" s="14"/>
      <c r="S5" s="203" t="str">
        <f>VLOOKUP(U5,開設者別!B:D,3,FALSE)</f>
        <v>個人</v>
      </c>
      <c r="T5" s="15"/>
      <c r="U5" s="171" t="s">
        <v>2184</v>
      </c>
      <c r="V5" s="173" t="str">
        <f>VLOOKUP(U5,開設者別!B:D,3,FALSE)</f>
        <v>個人</v>
      </c>
    </row>
    <row r="6" spans="1:22" ht="33.75" customHeight="1" x14ac:dyDescent="0.15">
      <c r="A6" s="9" t="s">
        <v>766</v>
      </c>
      <c r="B6" s="10">
        <v>6711241</v>
      </c>
      <c r="C6" s="106" t="s">
        <v>97</v>
      </c>
      <c r="D6" s="99" t="s">
        <v>1169</v>
      </c>
      <c r="E6" s="99" t="s">
        <v>1170</v>
      </c>
      <c r="F6" s="126" t="s">
        <v>1872</v>
      </c>
      <c r="G6" s="99" t="s">
        <v>641</v>
      </c>
      <c r="H6" s="107" t="s">
        <v>1873</v>
      </c>
      <c r="I6" s="243">
        <v>0</v>
      </c>
      <c r="J6" s="243">
        <v>36</v>
      </c>
      <c r="K6" s="243"/>
      <c r="L6" s="243"/>
      <c r="M6" s="243"/>
      <c r="N6" s="30">
        <f t="shared" si="0"/>
        <v>36</v>
      </c>
      <c r="O6" s="14"/>
      <c r="P6" s="14"/>
      <c r="Q6" s="14"/>
      <c r="R6" s="14"/>
      <c r="S6" s="203" t="str">
        <f>VLOOKUP(U6,開設者別!B:D,3,FALSE)</f>
        <v>個人</v>
      </c>
      <c r="T6" s="15"/>
      <c r="U6" s="171" t="s">
        <v>2184</v>
      </c>
      <c r="V6" s="173" t="str">
        <f>VLOOKUP(U6,開設者別!B:D,3,FALSE)</f>
        <v>個人</v>
      </c>
    </row>
    <row r="7" spans="1:22" ht="43.5" customHeight="1" x14ac:dyDescent="0.15">
      <c r="A7" s="9" t="s">
        <v>1580</v>
      </c>
      <c r="B7" s="10">
        <v>6711227</v>
      </c>
      <c r="C7" s="107" t="s">
        <v>185</v>
      </c>
      <c r="D7" s="99" t="s">
        <v>1171</v>
      </c>
      <c r="E7" s="99"/>
      <c r="F7" s="126" t="s">
        <v>1581</v>
      </c>
      <c r="G7" s="126" t="s">
        <v>2723</v>
      </c>
      <c r="H7" s="281" t="s">
        <v>2575</v>
      </c>
      <c r="I7" s="243">
        <v>386</v>
      </c>
      <c r="J7" s="243"/>
      <c r="K7" s="243"/>
      <c r="L7" s="243"/>
      <c r="M7" s="243"/>
      <c r="N7" s="30">
        <f t="shared" si="0"/>
        <v>386</v>
      </c>
      <c r="O7" s="14" t="s">
        <v>33</v>
      </c>
      <c r="P7" s="14" t="s">
        <v>33</v>
      </c>
      <c r="Q7" s="14" t="s">
        <v>33</v>
      </c>
      <c r="R7" s="14"/>
      <c r="S7" s="203" t="str">
        <f>VLOOKUP(U7,開設者別!B:D,3,FALSE)</f>
        <v>医療法人</v>
      </c>
      <c r="T7" s="15"/>
      <c r="U7" s="171" t="s">
        <v>2179</v>
      </c>
      <c r="V7" s="173" t="str">
        <f>VLOOKUP(U7,開設者別!B:D,3,FALSE)</f>
        <v>医療法人</v>
      </c>
    </row>
    <row r="8" spans="1:22" ht="39" x14ac:dyDescent="0.15">
      <c r="A8" s="9" t="s">
        <v>2626</v>
      </c>
      <c r="B8" s="9" t="s">
        <v>2828</v>
      </c>
      <c r="C8" s="107" t="s">
        <v>2724</v>
      </c>
      <c r="D8" s="126" t="s">
        <v>2725</v>
      </c>
      <c r="E8" s="99" t="s">
        <v>1874</v>
      </c>
      <c r="F8" s="126" t="s">
        <v>2627</v>
      </c>
      <c r="G8" s="126" t="s">
        <v>1875</v>
      </c>
      <c r="H8" s="107" t="s">
        <v>2199</v>
      </c>
      <c r="I8" s="243">
        <v>55</v>
      </c>
      <c r="J8" s="243">
        <v>53</v>
      </c>
      <c r="K8" s="243"/>
      <c r="L8" s="243"/>
      <c r="M8" s="243"/>
      <c r="N8" s="105">
        <f t="shared" si="0"/>
        <v>108</v>
      </c>
      <c r="O8" s="167" t="s">
        <v>33</v>
      </c>
      <c r="P8" s="167" t="s">
        <v>33</v>
      </c>
      <c r="Q8" s="167" t="s">
        <v>33</v>
      </c>
      <c r="R8" s="14"/>
      <c r="S8" s="203" t="str">
        <f>VLOOKUP(U8,開設者別!B:D,3,FALSE)</f>
        <v>医療法人</v>
      </c>
      <c r="T8" s="15"/>
      <c r="U8" s="171" t="s">
        <v>2179</v>
      </c>
      <c r="V8" s="173" t="str">
        <f>VLOOKUP(U8,開設者別!B:D,3,FALSE)</f>
        <v>医療法人</v>
      </c>
    </row>
    <row r="9" spans="1:22" ht="48.5" x14ac:dyDescent="0.15">
      <c r="A9" s="9" t="s">
        <v>463</v>
      </c>
      <c r="B9" s="10">
        <v>6700822</v>
      </c>
      <c r="C9" s="106" t="s">
        <v>464</v>
      </c>
      <c r="D9" s="99" t="s">
        <v>1876</v>
      </c>
      <c r="E9" s="126" t="s">
        <v>2321</v>
      </c>
      <c r="F9" s="126" t="s">
        <v>335</v>
      </c>
      <c r="G9" s="126" t="s">
        <v>11</v>
      </c>
      <c r="H9" s="107" t="s">
        <v>1877</v>
      </c>
      <c r="I9" s="278">
        <v>48</v>
      </c>
      <c r="J9" s="243"/>
      <c r="K9" s="243"/>
      <c r="L9" s="243"/>
      <c r="M9" s="243"/>
      <c r="N9" s="190">
        <f t="shared" si="0"/>
        <v>48</v>
      </c>
      <c r="O9" s="14"/>
      <c r="P9" s="14"/>
      <c r="Q9" s="14"/>
      <c r="R9" s="14"/>
      <c r="S9" s="203" t="str">
        <f>VLOOKUP(U9,開設者別!B:D,3,FALSE)</f>
        <v>その他法人</v>
      </c>
      <c r="T9" s="15"/>
      <c r="U9" s="171" t="s">
        <v>2181</v>
      </c>
      <c r="V9" s="173" t="str">
        <f>VLOOKUP(U9,開設者別!B:D,3,FALSE)</f>
        <v>その他法人</v>
      </c>
    </row>
    <row r="10" spans="1:22" ht="39" x14ac:dyDescent="0.15">
      <c r="A10" s="9" t="s">
        <v>796</v>
      </c>
      <c r="B10" s="10">
        <v>6710101</v>
      </c>
      <c r="C10" s="106" t="s">
        <v>287</v>
      </c>
      <c r="D10" s="99" t="s">
        <v>1878</v>
      </c>
      <c r="E10" s="99" t="s">
        <v>1879</v>
      </c>
      <c r="F10" s="126" t="s">
        <v>398</v>
      </c>
      <c r="G10" s="99" t="s">
        <v>748</v>
      </c>
      <c r="H10" s="107" t="s">
        <v>1880</v>
      </c>
      <c r="I10" s="243">
        <v>0</v>
      </c>
      <c r="J10" s="243"/>
      <c r="K10" s="243">
        <v>278</v>
      </c>
      <c r="L10" s="243"/>
      <c r="M10" s="243"/>
      <c r="N10" s="30">
        <f t="shared" si="0"/>
        <v>278</v>
      </c>
      <c r="O10" s="14"/>
      <c r="P10" s="14"/>
      <c r="Q10" s="14"/>
      <c r="R10" s="14"/>
      <c r="S10" s="203" t="str">
        <f>VLOOKUP(U10,開設者別!B:D,3,FALSE)</f>
        <v>医療法人</v>
      </c>
      <c r="T10" s="15"/>
      <c r="U10" s="171" t="s">
        <v>2179</v>
      </c>
      <c r="V10" s="173" t="str">
        <f>VLOOKUP(U10,開設者別!B:D,3,FALSE)</f>
        <v>医療法人</v>
      </c>
    </row>
    <row r="11" spans="1:22" ht="39" x14ac:dyDescent="0.15">
      <c r="A11" s="9" t="s">
        <v>868</v>
      </c>
      <c r="B11" s="10">
        <v>6710102</v>
      </c>
      <c r="C11" s="106" t="s">
        <v>311</v>
      </c>
      <c r="D11" s="99" t="s">
        <v>1881</v>
      </c>
      <c r="E11" s="99" t="s">
        <v>1882</v>
      </c>
      <c r="F11" s="126" t="s">
        <v>1883</v>
      </c>
      <c r="G11" s="99" t="s">
        <v>642</v>
      </c>
      <c r="H11" s="107" t="s">
        <v>2302</v>
      </c>
      <c r="I11" s="243">
        <v>100</v>
      </c>
      <c r="J11" s="243"/>
      <c r="K11" s="243"/>
      <c r="L11" s="243"/>
      <c r="M11" s="243"/>
      <c r="N11" s="30">
        <f t="shared" si="0"/>
        <v>100</v>
      </c>
      <c r="O11" s="14" t="s">
        <v>530</v>
      </c>
      <c r="P11" s="14" t="s">
        <v>33</v>
      </c>
      <c r="Q11" s="14" t="s">
        <v>33</v>
      </c>
      <c r="R11" s="14"/>
      <c r="S11" s="203" t="str">
        <f>VLOOKUP(U11,開設者別!B:D,3,FALSE)</f>
        <v>医療法人</v>
      </c>
      <c r="T11" s="15"/>
      <c r="U11" s="171" t="s">
        <v>2179</v>
      </c>
      <c r="V11" s="173" t="str">
        <f>VLOOKUP(U11,開設者別!B:D,3,FALSE)</f>
        <v>医療法人</v>
      </c>
    </row>
    <row r="12" spans="1:22" ht="39" x14ac:dyDescent="0.15">
      <c r="A12" s="9" t="s">
        <v>1648</v>
      </c>
      <c r="B12" s="10">
        <v>6728092</v>
      </c>
      <c r="C12" s="106" t="s">
        <v>29</v>
      </c>
      <c r="D12" s="99" t="s">
        <v>1884</v>
      </c>
      <c r="E12" s="99" t="s">
        <v>1885</v>
      </c>
      <c r="F12" s="126" t="s">
        <v>1649</v>
      </c>
      <c r="G12" s="412" t="s">
        <v>2227</v>
      </c>
      <c r="H12" s="107" t="s">
        <v>1886</v>
      </c>
      <c r="I12" s="243">
        <v>107</v>
      </c>
      <c r="J12" s="243">
        <v>92</v>
      </c>
      <c r="K12" s="243"/>
      <c r="L12" s="243"/>
      <c r="M12" s="243"/>
      <c r="N12" s="30">
        <f t="shared" si="0"/>
        <v>199</v>
      </c>
      <c r="O12" s="14" t="s">
        <v>530</v>
      </c>
      <c r="P12" s="14" t="s">
        <v>33</v>
      </c>
      <c r="Q12" s="14" t="s">
        <v>33</v>
      </c>
      <c r="R12" s="14"/>
      <c r="S12" s="203" t="str">
        <f>VLOOKUP(U12,開設者別!B:D,3,FALSE)</f>
        <v>医療法人</v>
      </c>
      <c r="T12" s="15"/>
      <c r="U12" s="171" t="s">
        <v>2179</v>
      </c>
      <c r="V12" s="173" t="str">
        <f>VLOOKUP(U12,開設者別!B:D,3,FALSE)</f>
        <v>医療法人</v>
      </c>
    </row>
    <row r="13" spans="1:22" ht="39" x14ac:dyDescent="0.15">
      <c r="A13" s="9" t="s">
        <v>261</v>
      </c>
      <c r="B13" s="10">
        <v>6728044</v>
      </c>
      <c r="C13" s="106" t="s">
        <v>1566</v>
      </c>
      <c r="D13" s="99" t="s">
        <v>1887</v>
      </c>
      <c r="E13" s="99" t="s">
        <v>1888</v>
      </c>
      <c r="F13" s="126" t="s">
        <v>830</v>
      </c>
      <c r="G13" s="126" t="s">
        <v>643</v>
      </c>
      <c r="H13" s="107" t="s">
        <v>2403</v>
      </c>
      <c r="I13" s="243">
        <v>103</v>
      </c>
      <c r="J13" s="243"/>
      <c r="K13" s="243"/>
      <c r="L13" s="243"/>
      <c r="M13" s="243"/>
      <c r="N13" s="30">
        <f t="shared" si="0"/>
        <v>103</v>
      </c>
      <c r="O13" s="14" t="s">
        <v>530</v>
      </c>
      <c r="P13" s="14" t="s">
        <v>33</v>
      </c>
      <c r="Q13" s="14" t="s">
        <v>33</v>
      </c>
      <c r="R13" s="14"/>
      <c r="S13" s="203" t="str">
        <f>VLOOKUP(U13,開設者別!B:D,3,FALSE)</f>
        <v>医療法人</v>
      </c>
      <c r="T13" s="326"/>
      <c r="U13" s="89" t="s">
        <v>2179</v>
      </c>
      <c r="V13" s="173" t="str">
        <f>VLOOKUP(U13,開設者別!B:D,3,FALSE)</f>
        <v>医療法人</v>
      </c>
    </row>
    <row r="14" spans="1:22" ht="39" x14ac:dyDescent="0.15">
      <c r="A14" s="9" t="s">
        <v>153</v>
      </c>
      <c r="B14" s="10">
        <v>6728064</v>
      </c>
      <c r="C14" s="107" t="s">
        <v>1552</v>
      </c>
      <c r="D14" s="99" t="s">
        <v>1889</v>
      </c>
      <c r="E14" s="99" t="s">
        <v>1890</v>
      </c>
      <c r="F14" s="126" t="s">
        <v>63</v>
      </c>
      <c r="G14" s="126" t="s">
        <v>1891</v>
      </c>
      <c r="H14" s="107" t="s">
        <v>1892</v>
      </c>
      <c r="I14" s="243">
        <v>0</v>
      </c>
      <c r="J14" s="243">
        <v>60</v>
      </c>
      <c r="K14" s="243"/>
      <c r="L14" s="243"/>
      <c r="M14" s="243"/>
      <c r="N14" s="30">
        <f t="shared" si="0"/>
        <v>60</v>
      </c>
      <c r="O14" s="14"/>
      <c r="P14" s="14"/>
      <c r="Q14" s="14"/>
      <c r="R14" s="14"/>
      <c r="S14" s="203" t="str">
        <f>VLOOKUP(U14,開設者別!B:D,3,FALSE)</f>
        <v>医療法人</v>
      </c>
      <c r="T14" s="15"/>
      <c r="U14" s="171" t="s">
        <v>2179</v>
      </c>
      <c r="V14" s="173" t="str">
        <f>VLOOKUP(U14,開設者別!B:D,3,FALSE)</f>
        <v>医療法人</v>
      </c>
    </row>
    <row r="15" spans="1:22" ht="39" x14ac:dyDescent="0.15">
      <c r="A15" s="9" t="s">
        <v>690</v>
      </c>
      <c r="B15" s="10">
        <v>6728501</v>
      </c>
      <c r="C15" s="106" t="s">
        <v>621</v>
      </c>
      <c r="D15" s="99" t="s">
        <v>1893</v>
      </c>
      <c r="E15" s="99" t="s">
        <v>1894</v>
      </c>
      <c r="F15" s="126" t="s">
        <v>698</v>
      </c>
      <c r="G15" s="126" t="s">
        <v>1547</v>
      </c>
      <c r="H15" s="107" t="s">
        <v>1895</v>
      </c>
      <c r="I15" s="243">
        <v>235</v>
      </c>
      <c r="J15" s="243"/>
      <c r="K15" s="243"/>
      <c r="L15" s="243"/>
      <c r="M15" s="243"/>
      <c r="N15" s="30">
        <f t="shared" si="0"/>
        <v>235</v>
      </c>
      <c r="O15" s="14" t="s">
        <v>530</v>
      </c>
      <c r="P15" s="14" t="s">
        <v>33</v>
      </c>
      <c r="Q15" s="14" t="s">
        <v>33</v>
      </c>
      <c r="R15" s="14"/>
      <c r="S15" s="203" t="str">
        <f>VLOOKUP(U15,開設者別!B:D,3,FALSE)</f>
        <v>医療法人</v>
      </c>
      <c r="T15" s="15"/>
      <c r="U15" s="171" t="s">
        <v>2179</v>
      </c>
      <c r="V15" s="173" t="str">
        <f>VLOOKUP(U15,開設者別!B:D,3,FALSE)</f>
        <v>医療法人</v>
      </c>
    </row>
    <row r="16" spans="1:22" ht="39.5" thickBot="1" x14ac:dyDescent="0.2">
      <c r="A16" s="29" t="s">
        <v>2809</v>
      </c>
      <c r="B16" s="16">
        <v>6712216</v>
      </c>
      <c r="C16" s="156" t="s">
        <v>787</v>
      </c>
      <c r="D16" s="157" t="s">
        <v>1896</v>
      </c>
      <c r="E16" s="157" t="s">
        <v>1640</v>
      </c>
      <c r="F16" s="158" t="s">
        <v>792</v>
      </c>
      <c r="G16" s="158" t="s">
        <v>1641</v>
      </c>
      <c r="H16" s="336" t="s">
        <v>2510</v>
      </c>
      <c r="I16" s="365">
        <v>78</v>
      </c>
      <c r="J16" s="365">
        <v>34</v>
      </c>
      <c r="K16" s="365"/>
      <c r="L16" s="365"/>
      <c r="M16" s="365"/>
      <c r="N16" s="31">
        <f t="shared" si="0"/>
        <v>112</v>
      </c>
      <c r="O16" s="22" t="s">
        <v>530</v>
      </c>
      <c r="P16" s="22" t="s">
        <v>33</v>
      </c>
      <c r="Q16" s="22" t="s">
        <v>33</v>
      </c>
      <c r="R16" s="22"/>
      <c r="S16" s="205" t="str">
        <f>VLOOKUP(U16,開設者別!B:D,3,FALSE)</f>
        <v>医療法人</v>
      </c>
      <c r="T16" s="224"/>
      <c r="U16" s="171" t="s">
        <v>2179</v>
      </c>
      <c r="V16" s="173" t="str">
        <f>VLOOKUP(U16,開設者別!B:D,3,FALSE)</f>
        <v>医療法人</v>
      </c>
    </row>
    <row r="17" spans="1:23" ht="64.5" customHeight="1" x14ac:dyDescent="0.15">
      <c r="A17" s="450" t="s">
        <v>299</v>
      </c>
      <c r="B17" s="451">
        <v>6708540</v>
      </c>
      <c r="C17" s="452" t="s">
        <v>5</v>
      </c>
      <c r="D17" s="438" t="s">
        <v>1897</v>
      </c>
      <c r="E17" s="438" t="s">
        <v>1898</v>
      </c>
      <c r="F17" s="453" t="s">
        <v>1635</v>
      </c>
      <c r="G17" s="453" t="s">
        <v>2272</v>
      </c>
      <c r="H17" s="454" t="s">
        <v>2748</v>
      </c>
      <c r="I17" s="455">
        <v>554</v>
      </c>
      <c r="J17" s="455"/>
      <c r="K17" s="455"/>
      <c r="L17" s="455"/>
      <c r="M17" s="455">
        <v>6</v>
      </c>
      <c r="N17" s="456">
        <f t="shared" si="0"/>
        <v>560</v>
      </c>
      <c r="O17" s="457" t="s">
        <v>530</v>
      </c>
      <c r="P17" s="457" t="s">
        <v>33</v>
      </c>
      <c r="Q17" s="457" t="s">
        <v>33</v>
      </c>
      <c r="R17" s="457"/>
      <c r="S17" s="458" t="str">
        <f>VLOOKUP(U17,開設者別!B:D,3,FALSE)</f>
        <v>公的</v>
      </c>
      <c r="T17" s="459"/>
      <c r="U17" s="171" t="s">
        <v>2160</v>
      </c>
      <c r="V17" s="173" t="str">
        <f>VLOOKUP(U17,開設者別!B:D,3,FALSE)</f>
        <v>公的</v>
      </c>
    </row>
    <row r="18" spans="1:23" ht="39" x14ac:dyDescent="0.15">
      <c r="A18" s="9" t="s">
        <v>594</v>
      </c>
      <c r="B18" s="10">
        <v>6700845</v>
      </c>
      <c r="C18" s="106" t="s">
        <v>312</v>
      </c>
      <c r="D18" s="99" t="s">
        <v>1899</v>
      </c>
      <c r="E18" s="99" t="s">
        <v>1900</v>
      </c>
      <c r="F18" s="126" t="s">
        <v>673</v>
      </c>
      <c r="G18" s="126" t="s">
        <v>2273</v>
      </c>
      <c r="H18" s="107" t="s">
        <v>1901</v>
      </c>
      <c r="I18" s="243"/>
      <c r="J18" s="243">
        <v>54</v>
      </c>
      <c r="K18" s="243"/>
      <c r="L18" s="243"/>
      <c r="M18" s="243"/>
      <c r="N18" s="30">
        <f t="shared" si="0"/>
        <v>54</v>
      </c>
      <c r="O18" s="14"/>
      <c r="P18" s="14"/>
      <c r="Q18" s="14"/>
      <c r="R18" s="14"/>
      <c r="S18" s="203" t="str">
        <f>VLOOKUP(U18,開設者別!B:D,3,FALSE)</f>
        <v>医療法人</v>
      </c>
      <c r="T18" s="15"/>
      <c r="U18" s="171" t="s">
        <v>2179</v>
      </c>
      <c r="V18" s="173" t="str">
        <f>VLOOKUP(U18,開設者別!B:D,3,FALSE)</f>
        <v>医療法人</v>
      </c>
    </row>
    <row r="19" spans="1:23" ht="39" x14ac:dyDescent="0.15">
      <c r="A19" s="9" t="s">
        <v>116</v>
      </c>
      <c r="B19" s="10">
        <v>6712201</v>
      </c>
      <c r="C19" s="106" t="s">
        <v>135</v>
      </c>
      <c r="D19" s="99" t="s">
        <v>1902</v>
      </c>
      <c r="E19" s="99" t="s">
        <v>1903</v>
      </c>
      <c r="F19" s="126" t="s">
        <v>775</v>
      </c>
      <c r="G19" s="126" t="s">
        <v>55</v>
      </c>
      <c r="H19" s="107" t="s">
        <v>2747</v>
      </c>
      <c r="I19" s="243">
        <v>60</v>
      </c>
      <c r="J19" s="243">
        <v>38</v>
      </c>
      <c r="K19" s="243"/>
      <c r="L19" s="243"/>
      <c r="M19" s="243"/>
      <c r="N19" s="30">
        <f t="shared" si="0"/>
        <v>98</v>
      </c>
      <c r="O19" s="14" t="s">
        <v>530</v>
      </c>
      <c r="P19" s="14" t="s">
        <v>33</v>
      </c>
      <c r="Q19" s="14" t="s">
        <v>33</v>
      </c>
      <c r="R19" s="14"/>
      <c r="S19" s="203" t="str">
        <f>VLOOKUP(U19,開設者別!B:D,3,FALSE)</f>
        <v>医療法人</v>
      </c>
      <c r="T19" s="15"/>
      <c r="U19" s="171" t="s">
        <v>2179</v>
      </c>
      <c r="V19" s="173" t="str">
        <f>VLOOKUP(U19,開設者別!B:D,3,FALSE)</f>
        <v>医療法人</v>
      </c>
    </row>
    <row r="20" spans="1:23" ht="39" x14ac:dyDescent="0.15">
      <c r="A20" s="9" t="s">
        <v>889</v>
      </c>
      <c r="B20" s="10">
        <v>6712203</v>
      </c>
      <c r="C20" s="106" t="s">
        <v>303</v>
      </c>
      <c r="D20" s="99" t="s">
        <v>1904</v>
      </c>
      <c r="E20" s="99" t="s">
        <v>1905</v>
      </c>
      <c r="F20" s="126" t="s">
        <v>401</v>
      </c>
      <c r="G20" s="99" t="s">
        <v>2333</v>
      </c>
      <c r="H20" s="107" t="s">
        <v>2303</v>
      </c>
      <c r="I20" s="243">
        <v>0</v>
      </c>
      <c r="J20" s="243">
        <v>92</v>
      </c>
      <c r="K20" s="243"/>
      <c r="L20" s="243"/>
      <c r="M20" s="243"/>
      <c r="N20" s="30">
        <f t="shared" si="0"/>
        <v>92</v>
      </c>
      <c r="O20" s="14"/>
      <c r="P20" s="14"/>
      <c r="Q20" s="14"/>
      <c r="R20" s="14"/>
      <c r="S20" s="203" t="str">
        <f>VLOOKUP(U20,開設者別!B:D,3,FALSE)</f>
        <v>医療法人</v>
      </c>
      <c r="T20" s="15"/>
      <c r="U20" s="171" t="s">
        <v>2179</v>
      </c>
      <c r="V20" s="173" t="str">
        <f>VLOOKUP(U20,開設者別!B:D,3,FALSE)</f>
        <v>医療法人</v>
      </c>
    </row>
    <row r="21" spans="1:23" ht="39" x14ac:dyDescent="0.15">
      <c r="A21" s="9" t="s">
        <v>2150</v>
      </c>
      <c r="B21" s="10">
        <v>6700952</v>
      </c>
      <c r="C21" s="106" t="s">
        <v>84</v>
      </c>
      <c r="D21" s="99" t="s">
        <v>1906</v>
      </c>
      <c r="E21" s="99" t="s">
        <v>1907</v>
      </c>
      <c r="F21" s="126" t="s">
        <v>2151</v>
      </c>
      <c r="G21" s="126" t="s">
        <v>2683</v>
      </c>
      <c r="H21" s="107" t="s">
        <v>1908</v>
      </c>
      <c r="I21" s="243">
        <v>39</v>
      </c>
      <c r="J21" s="243"/>
      <c r="K21" s="243"/>
      <c r="L21" s="243"/>
      <c r="M21" s="243"/>
      <c r="N21" s="30">
        <f t="shared" si="0"/>
        <v>39</v>
      </c>
      <c r="O21" s="14"/>
      <c r="P21" s="14" t="s">
        <v>33</v>
      </c>
      <c r="Q21" s="14"/>
      <c r="R21" s="14"/>
      <c r="S21" s="203" t="str">
        <f>VLOOKUP(U21,開設者別!B:D,3,FALSE)</f>
        <v>医療法人</v>
      </c>
      <c r="T21" s="15"/>
      <c r="U21" s="171" t="s">
        <v>2179</v>
      </c>
      <c r="V21" s="173" t="str">
        <f>VLOOKUP(U21,開設者別!B:D,3,FALSE)</f>
        <v>医療法人</v>
      </c>
    </row>
    <row r="22" spans="1:23" ht="39" x14ac:dyDescent="0.15">
      <c r="A22" s="9" t="s">
        <v>189</v>
      </c>
      <c r="B22" s="10">
        <v>6700061</v>
      </c>
      <c r="C22" s="106" t="s">
        <v>519</v>
      </c>
      <c r="D22" s="99" t="s">
        <v>1909</v>
      </c>
      <c r="E22" s="99" t="s">
        <v>1910</v>
      </c>
      <c r="F22" s="126" t="s">
        <v>399</v>
      </c>
      <c r="G22" s="126" t="s">
        <v>2200</v>
      </c>
      <c r="H22" s="107" t="s">
        <v>2304</v>
      </c>
      <c r="I22" s="243">
        <v>72</v>
      </c>
      <c r="J22" s="243">
        <v>39</v>
      </c>
      <c r="K22" s="243"/>
      <c r="L22" s="243"/>
      <c r="M22" s="243"/>
      <c r="N22" s="30">
        <f t="shared" si="0"/>
        <v>111</v>
      </c>
      <c r="O22" s="14" t="s">
        <v>530</v>
      </c>
      <c r="P22" s="238" t="s">
        <v>33</v>
      </c>
      <c r="Q22" s="238" t="s">
        <v>33</v>
      </c>
      <c r="R22" s="14"/>
      <c r="S22" s="203" t="str">
        <f>VLOOKUP(U22,開設者別!B:D,3,FALSE)</f>
        <v>医療法人</v>
      </c>
      <c r="T22" s="15"/>
      <c r="U22" s="171" t="s">
        <v>2179</v>
      </c>
      <c r="V22" s="173" t="str">
        <f>VLOOKUP(U22,開設者別!B:D,3,FALSE)</f>
        <v>医療法人</v>
      </c>
    </row>
    <row r="23" spans="1:23" ht="39" x14ac:dyDescent="0.15">
      <c r="A23" s="9" t="s">
        <v>2305</v>
      </c>
      <c r="B23" s="10">
        <v>6700061</v>
      </c>
      <c r="C23" s="106" t="s">
        <v>712</v>
      </c>
      <c r="D23" s="99" t="s">
        <v>1911</v>
      </c>
      <c r="E23" s="99" t="s">
        <v>1912</v>
      </c>
      <c r="F23" s="126" t="s">
        <v>2306</v>
      </c>
      <c r="G23" s="126" t="s">
        <v>2394</v>
      </c>
      <c r="H23" s="107" t="s">
        <v>2201</v>
      </c>
      <c r="I23" s="243">
        <v>0</v>
      </c>
      <c r="J23" s="407"/>
      <c r="K23" s="243">
        <v>463</v>
      </c>
      <c r="L23" s="243"/>
      <c r="M23" s="243"/>
      <c r="N23" s="30">
        <f>SUM(I23:M23)</f>
        <v>463</v>
      </c>
      <c r="O23" s="14"/>
      <c r="P23" s="14"/>
      <c r="Q23" s="14"/>
      <c r="R23" s="14"/>
      <c r="S23" s="203" t="str">
        <f>VLOOKUP(U23,開設者別!B:D,3,FALSE)</f>
        <v>医療法人</v>
      </c>
      <c r="T23" s="15"/>
      <c r="U23" s="171" t="s">
        <v>2179</v>
      </c>
      <c r="V23" s="173" t="str">
        <f>VLOOKUP(U23,開設者別!B:D,3,FALSE)</f>
        <v>医療法人</v>
      </c>
    </row>
    <row r="24" spans="1:23" ht="54" customHeight="1" x14ac:dyDescent="0.15">
      <c r="A24" s="9" t="s">
        <v>117</v>
      </c>
      <c r="B24" s="10">
        <v>6700801</v>
      </c>
      <c r="C24" s="106" t="s">
        <v>275</v>
      </c>
      <c r="D24" s="126" t="s">
        <v>1913</v>
      </c>
      <c r="E24" s="99" t="s">
        <v>1914</v>
      </c>
      <c r="F24" s="126" t="s">
        <v>1915</v>
      </c>
      <c r="G24" s="99" t="s">
        <v>2228</v>
      </c>
      <c r="H24" s="107" t="s">
        <v>2372</v>
      </c>
      <c r="I24" s="243">
        <v>425</v>
      </c>
      <c r="J24" s="243"/>
      <c r="K24" s="243"/>
      <c r="L24" s="243"/>
      <c r="M24" s="243"/>
      <c r="N24" s="105">
        <f t="shared" si="0"/>
        <v>425</v>
      </c>
      <c r="O24" s="14" t="s">
        <v>530</v>
      </c>
      <c r="P24" s="14" t="s">
        <v>33</v>
      </c>
      <c r="Q24" s="14" t="s">
        <v>33</v>
      </c>
      <c r="R24" s="14"/>
      <c r="S24" s="203" t="str">
        <f>VLOOKUP(U24,開設者別!B:D,3,FALSE)</f>
        <v>医療法人</v>
      </c>
      <c r="T24" s="337"/>
      <c r="U24" s="171" t="s">
        <v>2179</v>
      </c>
      <c r="V24" s="173" t="str">
        <f>VLOOKUP(U24,開設者別!B:D,3,FALSE)</f>
        <v>医療法人</v>
      </c>
      <c r="W24" s="6" t="s">
        <v>2434</v>
      </c>
    </row>
    <row r="25" spans="1:23" ht="39" x14ac:dyDescent="0.15">
      <c r="A25" s="9" t="s">
        <v>564</v>
      </c>
      <c r="B25" s="10">
        <v>6700811</v>
      </c>
      <c r="C25" s="106" t="s">
        <v>520</v>
      </c>
      <c r="D25" s="99" t="s">
        <v>1916</v>
      </c>
      <c r="E25" s="99" t="s">
        <v>1917</v>
      </c>
      <c r="F25" s="126" t="s">
        <v>400</v>
      </c>
      <c r="G25" s="126" t="s">
        <v>2691</v>
      </c>
      <c r="H25" s="107" t="s">
        <v>2307</v>
      </c>
      <c r="I25" s="243">
        <v>0</v>
      </c>
      <c r="J25" s="243"/>
      <c r="K25" s="243">
        <v>211</v>
      </c>
      <c r="L25" s="243"/>
      <c r="M25" s="243"/>
      <c r="N25" s="30">
        <f t="shared" si="0"/>
        <v>211</v>
      </c>
      <c r="O25" s="14"/>
      <c r="P25" s="14"/>
      <c r="Q25" s="14"/>
      <c r="R25" s="14"/>
      <c r="S25" s="203" t="str">
        <f>VLOOKUP(U25,開設者別!B:D,3,FALSE)</f>
        <v>医療法人</v>
      </c>
      <c r="T25" s="15"/>
      <c r="U25" s="171" t="s">
        <v>2179</v>
      </c>
      <c r="V25" s="173" t="str">
        <f>VLOOKUP(U25,開設者別!B:D,3,FALSE)</f>
        <v>医療法人</v>
      </c>
    </row>
    <row r="26" spans="1:23" ht="39.5" thickBot="1" x14ac:dyDescent="0.2">
      <c r="A26" s="29" t="s">
        <v>297</v>
      </c>
      <c r="B26" s="16">
        <v>6711116</v>
      </c>
      <c r="C26" s="156" t="s">
        <v>19</v>
      </c>
      <c r="D26" s="157" t="s">
        <v>1918</v>
      </c>
      <c r="E26" s="157" t="s">
        <v>1919</v>
      </c>
      <c r="F26" s="158" t="s">
        <v>298</v>
      </c>
      <c r="G26" s="157" t="s">
        <v>1920</v>
      </c>
      <c r="H26" s="336" t="s">
        <v>2578</v>
      </c>
      <c r="I26" s="365">
        <v>0</v>
      </c>
      <c r="J26" s="365">
        <v>60</v>
      </c>
      <c r="K26" s="365"/>
      <c r="L26" s="365"/>
      <c r="M26" s="365"/>
      <c r="N26" s="31">
        <f t="shared" si="0"/>
        <v>60</v>
      </c>
      <c r="O26" s="22"/>
      <c r="P26" s="22"/>
      <c r="Q26" s="22"/>
      <c r="R26" s="22"/>
      <c r="S26" s="205" t="str">
        <f>VLOOKUP(U26,開設者別!B:D,3,FALSE)</f>
        <v>医療法人</v>
      </c>
      <c r="T26" s="224"/>
      <c r="U26" s="171" t="s">
        <v>2179</v>
      </c>
      <c r="V26" s="173" t="str">
        <f>VLOOKUP(U26,開設者別!B:D,3,FALSE)</f>
        <v>医療法人</v>
      </c>
    </row>
    <row r="27" spans="1:23" ht="39" x14ac:dyDescent="0.15">
      <c r="A27" s="440" t="s">
        <v>1554</v>
      </c>
      <c r="B27" s="441">
        <v>6711152</v>
      </c>
      <c r="C27" s="388" t="s">
        <v>1553</v>
      </c>
      <c r="D27" s="389" t="s">
        <v>1921</v>
      </c>
      <c r="E27" s="449" t="s">
        <v>1922</v>
      </c>
      <c r="F27" s="390" t="s">
        <v>1923</v>
      </c>
      <c r="G27" s="389" t="s">
        <v>34</v>
      </c>
      <c r="H27" s="391" t="s">
        <v>2598</v>
      </c>
      <c r="I27" s="392">
        <v>50</v>
      </c>
      <c r="J27" s="392"/>
      <c r="K27" s="392"/>
      <c r="L27" s="392"/>
      <c r="M27" s="392"/>
      <c r="N27" s="443">
        <f t="shared" si="0"/>
        <v>50</v>
      </c>
      <c r="O27" s="271" t="s">
        <v>530</v>
      </c>
      <c r="P27" s="271" t="s">
        <v>33</v>
      </c>
      <c r="Q27" s="271" t="s">
        <v>33</v>
      </c>
      <c r="R27" s="271"/>
      <c r="S27" s="444" t="str">
        <f>VLOOKUP(U27,開設者別!B:D,3,FALSE)</f>
        <v>医療法人</v>
      </c>
      <c r="T27" s="445"/>
      <c r="U27" s="171" t="s">
        <v>2179</v>
      </c>
      <c r="V27" s="173" t="str">
        <f>VLOOKUP(U27,開設者別!B:D,3,FALSE)</f>
        <v>医療法人</v>
      </c>
    </row>
    <row r="28" spans="1:23" ht="39" x14ac:dyDescent="0.15">
      <c r="A28" s="9" t="s">
        <v>506</v>
      </c>
      <c r="B28" s="10">
        <v>6710221</v>
      </c>
      <c r="C28" s="106" t="s">
        <v>1555</v>
      </c>
      <c r="D28" s="99" t="s">
        <v>1924</v>
      </c>
      <c r="E28" s="99" t="s">
        <v>1925</v>
      </c>
      <c r="F28" s="126" t="s">
        <v>234</v>
      </c>
      <c r="G28" s="99" t="s">
        <v>1926</v>
      </c>
      <c r="H28" s="408" t="s">
        <v>2597</v>
      </c>
      <c r="I28" s="243">
        <v>89</v>
      </c>
      <c r="J28" s="243">
        <v>117</v>
      </c>
      <c r="K28" s="243"/>
      <c r="L28" s="243"/>
      <c r="M28" s="243"/>
      <c r="N28" s="30">
        <f t="shared" si="0"/>
        <v>206</v>
      </c>
      <c r="O28" s="14" t="s">
        <v>530</v>
      </c>
      <c r="P28" s="14" t="s">
        <v>33</v>
      </c>
      <c r="Q28" s="14" t="s">
        <v>33</v>
      </c>
      <c r="R28" s="91"/>
      <c r="S28" s="203" t="str">
        <f>VLOOKUP(U28,開設者別!B:D,3,FALSE)</f>
        <v>医療法人</v>
      </c>
      <c r="T28" s="15"/>
      <c r="U28" s="171" t="s">
        <v>2179</v>
      </c>
      <c r="V28" s="173" t="str">
        <f>VLOOKUP(U28,開設者別!B:D,3,FALSE)</f>
        <v>医療法人</v>
      </c>
    </row>
    <row r="29" spans="1:23" ht="39" x14ac:dyDescent="0.15">
      <c r="A29" s="9" t="s">
        <v>920</v>
      </c>
      <c r="B29" s="10">
        <v>6700947</v>
      </c>
      <c r="C29" s="106" t="s">
        <v>451</v>
      </c>
      <c r="D29" s="99" t="s">
        <v>1927</v>
      </c>
      <c r="E29" s="99" t="s">
        <v>1928</v>
      </c>
      <c r="F29" s="126" t="s">
        <v>921</v>
      </c>
      <c r="G29" s="126" t="s">
        <v>2202</v>
      </c>
      <c r="H29" s="107" t="s">
        <v>1929</v>
      </c>
      <c r="I29" s="243">
        <v>102</v>
      </c>
      <c r="J29" s="243">
        <v>55</v>
      </c>
      <c r="K29" s="243"/>
      <c r="L29" s="243"/>
      <c r="M29" s="243"/>
      <c r="N29" s="30">
        <f t="shared" si="0"/>
        <v>157</v>
      </c>
      <c r="O29" s="14" t="s">
        <v>530</v>
      </c>
      <c r="P29" s="14" t="s">
        <v>33</v>
      </c>
      <c r="Q29" s="14" t="s">
        <v>33</v>
      </c>
      <c r="R29" s="91"/>
      <c r="S29" s="203" t="str">
        <f>VLOOKUP(U29,開設者別!B:D,3,FALSE)</f>
        <v>医療法人</v>
      </c>
      <c r="T29" s="15"/>
      <c r="U29" s="171" t="s">
        <v>2179</v>
      </c>
      <c r="V29" s="173" t="str">
        <f>VLOOKUP(U29,開設者別!B:D,3,FALSE)</f>
        <v>医療法人</v>
      </c>
    </row>
    <row r="30" spans="1:23" ht="39" x14ac:dyDescent="0.15">
      <c r="A30" s="9" t="s">
        <v>2246</v>
      </c>
      <c r="B30" s="10">
        <v>6700012</v>
      </c>
      <c r="C30" s="106" t="s">
        <v>2247</v>
      </c>
      <c r="D30" s="99" t="s">
        <v>1172</v>
      </c>
      <c r="E30" s="99" t="s">
        <v>1173</v>
      </c>
      <c r="F30" s="126" t="s">
        <v>397</v>
      </c>
      <c r="G30" s="99" t="s">
        <v>495</v>
      </c>
      <c r="H30" s="107" t="s">
        <v>1930</v>
      </c>
      <c r="I30" s="243">
        <v>51</v>
      </c>
      <c r="J30" s="243"/>
      <c r="K30" s="243"/>
      <c r="L30" s="243"/>
      <c r="M30" s="243"/>
      <c r="N30" s="30">
        <f t="shared" si="0"/>
        <v>51</v>
      </c>
      <c r="O30" s="14"/>
      <c r="P30" s="14"/>
      <c r="Q30" s="14"/>
      <c r="R30" s="91"/>
      <c r="S30" s="203" t="str">
        <f>VLOOKUP(U30,開設者別!B:D,3,FALSE)</f>
        <v>医療法人</v>
      </c>
      <c r="T30" s="15"/>
      <c r="U30" s="171" t="s">
        <v>2179</v>
      </c>
      <c r="V30" s="173" t="str">
        <f>VLOOKUP(U30,開設者別!B:D,3,FALSE)</f>
        <v>医療法人</v>
      </c>
    </row>
    <row r="31" spans="1:23" ht="60" customHeight="1" x14ac:dyDescent="0.15">
      <c r="A31" s="9" t="s">
        <v>267</v>
      </c>
      <c r="B31" s="10">
        <v>6708520</v>
      </c>
      <c r="C31" s="106" t="s">
        <v>738</v>
      </c>
      <c r="D31" s="99" t="s">
        <v>1174</v>
      </c>
      <c r="E31" s="99" t="s">
        <v>1175</v>
      </c>
      <c r="F31" s="126" t="s">
        <v>192</v>
      </c>
      <c r="G31" s="99" t="s">
        <v>2229</v>
      </c>
      <c r="H31" s="107" t="s">
        <v>2573</v>
      </c>
      <c r="I31" s="278">
        <v>405</v>
      </c>
      <c r="J31" s="243"/>
      <c r="K31" s="243"/>
      <c r="L31" s="243"/>
      <c r="M31" s="243"/>
      <c r="N31" s="190">
        <f t="shared" si="0"/>
        <v>405</v>
      </c>
      <c r="O31" s="14" t="s">
        <v>530</v>
      </c>
      <c r="P31" s="14" t="s">
        <v>33</v>
      </c>
      <c r="Q31" s="14" t="s">
        <v>33</v>
      </c>
      <c r="R31" s="91"/>
      <c r="S31" s="203" t="str">
        <f>VLOOKUP(U31,開設者別!B:D,3,FALSE)</f>
        <v>国</v>
      </c>
      <c r="T31" s="15"/>
      <c r="U31" s="171" t="s">
        <v>2162</v>
      </c>
      <c r="V31" s="173" t="str">
        <f>VLOOKUP(U31,開設者別!B:D,3,FALSE)</f>
        <v>国</v>
      </c>
    </row>
    <row r="32" spans="1:23" ht="43" customHeight="1" x14ac:dyDescent="0.15">
      <c r="A32" s="9" t="s">
        <v>679</v>
      </c>
      <c r="B32" s="10">
        <v>6700074</v>
      </c>
      <c r="C32" s="106" t="s">
        <v>376</v>
      </c>
      <c r="D32" s="99" t="s">
        <v>1176</v>
      </c>
      <c r="E32" s="99" t="s">
        <v>1177</v>
      </c>
      <c r="F32" s="126" t="s">
        <v>1178</v>
      </c>
      <c r="G32" s="126" t="s">
        <v>2589</v>
      </c>
      <c r="H32" s="107" t="s">
        <v>1931</v>
      </c>
      <c r="I32" s="243">
        <v>88</v>
      </c>
      <c r="J32" s="243"/>
      <c r="K32" s="243"/>
      <c r="L32" s="243"/>
      <c r="M32" s="243"/>
      <c r="N32" s="30">
        <f t="shared" si="0"/>
        <v>88</v>
      </c>
      <c r="O32" s="14" t="s">
        <v>530</v>
      </c>
      <c r="P32" s="14" t="s">
        <v>530</v>
      </c>
      <c r="Q32" s="14" t="s">
        <v>530</v>
      </c>
      <c r="R32" s="91"/>
      <c r="S32" s="203" t="str">
        <f>VLOOKUP(U32,開設者別!B:D,3,FALSE)</f>
        <v>医療法人</v>
      </c>
      <c r="T32" s="15"/>
      <c r="U32" s="171" t="s">
        <v>2179</v>
      </c>
      <c r="V32" s="173" t="str">
        <f>VLOOKUP(U32,開設者別!B:D,3,FALSE)</f>
        <v>医療法人</v>
      </c>
    </row>
    <row r="33" spans="1:23" ht="43" customHeight="1" x14ac:dyDescent="0.15">
      <c r="A33" s="9" t="s">
        <v>279</v>
      </c>
      <c r="B33" s="10">
        <v>6700875</v>
      </c>
      <c r="C33" s="106" t="s">
        <v>220</v>
      </c>
      <c r="D33" s="99" t="s">
        <v>1179</v>
      </c>
      <c r="E33" s="99" t="s">
        <v>1180</v>
      </c>
      <c r="F33" s="126" t="s">
        <v>2154</v>
      </c>
      <c r="G33" s="126" t="s">
        <v>1639</v>
      </c>
      <c r="H33" s="107" t="s">
        <v>1675</v>
      </c>
      <c r="I33" s="243">
        <v>44</v>
      </c>
      <c r="J33" s="243"/>
      <c r="K33" s="243"/>
      <c r="L33" s="243"/>
      <c r="M33" s="243"/>
      <c r="N33" s="30">
        <f t="shared" si="0"/>
        <v>44</v>
      </c>
      <c r="O33" s="14"/>
      <c r="P33" s="14"/>
      <c r="Q33" s="14"/>
      <c r="R33" s="91"/>
      <c r="S33" s="203" t="str">
        <f>VLOOKUP(U33,開設者別!B:D,3,FALSE)</f>
        <v>医療法人</v>
      </c>
      <c r="T33" s="15"/>
      <c r="U33" s="171" t="s">
        <v>2179</v>
      </c>
      <c r="V33" s="173" t="str">
        <f>VLOOKUP(U33,開設者別!B:D,3,FALSE)</f>
        <v>医療法人</v>
      </c>
    </row>
    <row r="34" spans="1:23" ht="43" customHeight="1" x14ac:dyDescent="0.15">
      <c r="A34" s="9" t="s">
        <v>403</v>
      </c>
      <c r="B34" s="10">
        <v>6710234</v>
      </c>
      <c r="C34" s="106" t="s">
        <v>841</v>
      </c>
      <c r="D34" s="99" t="s">
        <v>1932</v>
      </c>
      <c r="E34" s="99" t="s">
        <v>1933</v>
      </c>
      <c r="F34" s="126" t="s">
        <v>673</v>
      </c>
      <c r="G34" s="126" t="s">
        <v>1642</v>
      </c>
      <c r="H34" s="107" t="s">
        <v>2746</v>
      </c>
      <c r="I34" s="243">
        <v>50</v>
      </c>
      <c r="J34" s="243">
        <v>50</v>
      </c>
      <c r="K34" s="243"/>
      <c r="L34" s="243"/>
      <c r="M34" s="243"/>
      <c r="N34" s="30">
        <f>SUM(I34:M34)</f>
        <v>100</v>
      </c>
      <c r="O34" s="14" t="s">
        <v>530</v>
      </c>
      <c r="P34" s="14" t="s">
        <v>530</v>
      </c>
      <c r="Q34" s="14" t="s">
        <v>530</v>
      </c>
      <c r="R34" s="91"/>
      <c r="S34" s="203" t="str">
        <f>VLOOKUP(U34,開設者別!B:D,3,FALSE)</f>
        <v>医療法人</v>
      </c>
      <c r="T34" s="15"/>
      <c r="U34" s="171" t="s">
        <v>2179</v>
      </c>
      <c r="V34" s="173" t="str">
        <f>VLOOKUP(U34,開設者別!B:D,3,FALSE)</f>
        <v>医療法人</v>
      </c>
    </row>
    <row r="35" spans="1:23" ht="69.75" customHeight="1" x14ac:dyDescent="0.15">
      <c r="A35" s="9" t="s">
        <v>2322</v>
      </c>
      <c r="B35" s="10" t="s">
        <v>2323</v>
      </c>
      <c r="C35" s="106" t="s">
        <v>2324</v>
      </c>
      <c r="D35" s="99" t="s">
        <v>2325</v>
      </c>
      <c r="E35" s="99" t="s">
        <v>2326</v>
      </c>
      <c r="F35" s="126" t="s">
        <v>839</v>
      </c>
      <c r="G35" s="126" t="s">
        <v>2327</v>
      </c>
      <c r="H35" s="107" t="s">
        <v>2328</v>
      </c>
      <c r="I35" s="243">
        <v>720</v>
      </c>
      <c r="J35" s="243"/>
      <c r="K35" s="243">
        <v>16</v>
      </c>
      <c r="L35" s="409"/>
      <c r="M35" s="409"/>
      <c r="N35" s="30">
        <f>SUM(I35:M35)</f>
        <v>736</v>
      </c>
      <c r="O35" s="167" t="s">
        <v>530</v>
      </c>
      <c r="P35" s="167" t="s">
        <v>530</v>
      </c>
      <c r="Q35" s="167" t="s">
        <v>530</v>
      </c>
      <c r="R35" s="167" t="s">
        <v>530</v>
      </c>
      <c r="S35" s="239" t="str">
        <f>VLOOKUP(U35,開設者別!B:D,3,FALSE)</f>
        <v>公的</v>
      </c>
      <c r="T35" s="240"/>
      <c r="U35" s="171" t="s">
        <v>330</v>
      </c>
      <c r="V35" s="173" t="str">
        <f>VLOOKUP(U35,開設者別!B:D,3,FALSE)</f>
        <v>公的</v>
      </c>
    </row>
    <row r="36" spans="1:23" ht="48.5" customHeight="1" x14ac:dyDescent="0.15">
      <c r="A36" s="9" t="s">
        <v>2349</v>
      </c>
      <c r="B36" s="11" t="s">
        <v>2350</v>
      </c>
      <c r="C36" s="106" t="s">
        <v>2348</v>
      </c>
      <c r="D36" s="99" t="s">
        <v>2346</v>
      </c>
      <c r="E36" s="99" t="s">
        <v>2347</v>
      </c>
      <c r="F36" s="126" t="s">
        <v>1581</v>
      </c>
      <c r="G36" s="126" t="s">
        <v>2659</v>
      </c>
      <c r="H36" s="107" t="s">
        <v>2726</v>
      </c>
      <c r="I36" s="339">
        <v>150</v>
      </c>
      <c r="J36" s="410"/>
      <c r="K36" s="410"/>
      <c r="L36" s="411"/>
      <c r="M36" s="411"/>
      <c r="N36" s="190">
        <f>SUM(I36:M36)</f>
        <v>150</v>
      </c>
      <c r="O36" s="167" t="s">
        <v>530</v>
      </c>
      <c r="P36" s="167" t="s">
        <v>530</v>
      </c>
      <c r="Q36" s="91" t="s">
        <v>2610</v>
      </c>
      <c r="R36" s="187"/>
      <c r="S36" s="208" t="str">
        <f>VLOOKUP(U36,開設者別!B:D,3,FALSE)</f>
        <v>医療法人</v>
      </c>
      <c r="T36" s="220"/>
      <c r="U36" s="219" t="s">
        <v>2179</v>
      </c>
      <c r="V36" s="173" t="str">
        <f>VLOOKUP(U36,開設者別!B:D,3,FALSE)</f>
        <v>医療法人</v>
      </c>
      <c r="W36" s="6" t="s">
        <v>2692</v>
      </c>
    </row>
    <row r="37" spans="1:23" ht="51.5" customHeight="1" thickBot="1" x14ac:dyDescent="0.2">
      <c r="A37" s="29" t="s">
        <v>346</v>
      </c>
      <c r="B37" s="16">
        <v>6712103</v>
      </c>
      <c r="C37" s="156" t="s">
        <v>2491</v>
      </c>
      <c r="D37" s="157" t="s">
        <v>1934</v>
      </c>
      <c r="E37" s="157" t="s">
        <v>1935</v>
      </c>
      <c r="F37" s="158" t="s">
        <v>1936</v>
      </c>
      <c r="G37" s="157" t="s">
        <v>1556</v>
      </c>
      <c r="H37" s="336" t="s">
        <v>2402</v>
      </c>
      <c r="I37" s="365"/>
      <c r="J37" s="365">
        <v>50</v>
      </c>
      <c r="K37" s="365"/>
      <c r="L37" s="365"/>
      <c r="M37" s="365"/>
      <c r="N37" s="31">
        <f>SUM(I37:M37)</f>
        <v>50</v>
      </c>
      <c r="O37" s="321" t="s">
        <v>530</v>
      </c>
      <c r="P37" s="22"/>
      <c r="Q37" s="90"/>
      <c r="R37" s="90"/>
      <c r="S37" s="207" t="str">
        <f>VLOOKUP(U37,開設者別!B:D,3,FALSE)</f>
        <v>医療法人</v>
      </c>
      <c r="T37" s="221"/>
      <c r="U37" s="171" t="s">
        <v>2179</v>
      </c>
      <c r="V37" s="173" t="str">
        <f>VLOOKUP(U37,開設者別!B:D,3,FALSE)</f>
        <v>医療法人</v>
      </c>
    </row>
    <row r="38" spans="1:23" x14ac:dyDescent="0.2">
      <c r="A38" s="6">
        <f>COUNTA(A5:A37)</f>
        <v>33</v>
      </c>
      <c r="I38" s="356">
        <f t="shared" ref="I38:M38" si="1">SUM(I5:I37)</f>
        <v>4061</v>
      </c>
      <c r="J38" s="356">
        <f t="shared" si="1"/>
        <v>1010</v>
      </c>
      <c r="K38" s="356">
        <f t="shared" si="1"/>
        <v>968</v>
      </c>
      <c r="L38" s="356">
        <f t="shared" si="1"/>
        <v>0</v>
      </c>
      <c r="M38" s="356">
        <f t="shared" si="1"/>
        <v>6</v>
      </c>
      <c r="N38" s="112">
        <f>SUM(N5:N37)</f>
        <v>6045</v>
      </c>
      <c r="O38" s="113"/>
      <c r="P38" s="113"/>
      <c r="Q38" s="114"/>
      <c r="R38" s="114"/>
      <c r="S38" s="112"/>
      <c r="T38" s="112"/>
    </row>
    <row r="39" spans="1:23" x14ac:dyDescent="0.2">
      <c r="O39" s="35"/>
      <c r="P39" s="35"/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13" orientation="landscape" useFirstPageNumber="1" r:id="rId1"/>
  <headerFooter alignWithMargins="0"/>
  <rowBreaks count="2" manualBreakCount="2">
    <brk id="16" max="19" man="1"/>
    <brk id="26" max="1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開設者別!$B$2:$B$22</xm:f>
          </x14:formula1>
          <xm:sqref>U5:U37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0"/>
  </sheetPr>
  <dimension ref="A1:V39"/>
  <sheetViews>
    <sheetView showRuler="0" view="pageBreakPreview" zoomScale="115" zoomScaleNormal="100" zoomScaleSheetLayoutView="115" workbookViewId="0">
      <pane xSplit="1" ySplit="4" topLeftCell="B21" activePane="bottomRight" state="frozen"/>
      <selection activeCell="A3" sqref="A3"/>
      <selection pane="topRight" activeCell="A3" sqref="A3"/>
      <selection pane="bottomLeft" activeCell="A3" sqref="A3"/>
      <selection pane="bottomRight" activeCell="A26" sqref="A26"/>
    </sheetView>
  </sheetViews>
  <sheetFormatPr defaultColWidth="9" defaultRowHeight="11" x14ac:dyDescent="0.15"/>
  <cols>
    <col min="1" max="1" width="15.6328125" style="347" customWidth="1"/>
    <col min="2" max="2" width="8.54296875" style="347" bestFit="1" customWidth="1"/>
    <col min="3" max="3" width="26.08984375" style="347" customWidth="1"/>
    <col min="4" max="5" width="9.6328125" style="355" customWidth="1"/>
    <col min="6" max="6" width="11.6328125" style="347" customWidth="1"/>
    <col min="7" max="7" width="8.08984375" style="347" bestFit="1" customWidth="1"/>
    <col min="8" max="8" width="21.08984375" style="347" customWidth="1"/>
    <col min="9" max="9" width="4.08984375" style="378" customWidth="1"/>
    <col min="10" max="13" width="3.90625" style="378" customWidth="1"/>
    <col min="14" max="14" width="4.08984375" style="32" customWidth="1"/>
    <col min="15" max="18" width="3.6328125" style="27" customWidth="1"/>
    <col min="19" max="20" width="3.6328125" style="34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15">
      <c r="A1" s="585" t="s">
        <v>59</v>
      </c>
      <c r="B1" s="586"/>
      <c r="C1" s="577" t="s">
        <v>1937</v>
      </c>
      <c r="D1" s="578"/>
      <c r="E1" s="578"/>
      <c r="F1" s="578"/>
      <c r="G1" s="579"/>
      <c r="H1" s="583" t="s">
        <v>1938</v>
      </c>
      <c r="I1" s="344"/>
      <c r="J1" s="344"/>
      <c r="K1" s="344"/>
      <c r="L1" s="344"/>
      <c r="M1" s="344"/>
      <c r="N1" s="7"/>
      <c r="O1" s="8"/>
      <c r="P1" s="8"/>
      <c r="Q1" s="8"/>
      <c r="R1" s="8"/>
      <c r="S1" s="7"/>
      <c r="T1" s="7"/>
      <c r="U1" s="173" t="s">
        <v>2186</v>
      </c>
      <c r="V1" s="173" t="s">
        <v>2185</v>
      </c>
    </row>
    <row r="2" spans="1:22" ht="17.25" customHeight="1" thickBot="1" x14ac:dyDescent="0.2">
      <c r="A2" s="587"/>
      <c r="B2" s="588"/>
      <c r="C2" s="580"/>
      <c r="D2" s="581"/>
      <c r="E2" s="581"/>
      <c r="F2" s="581"/>
      <c r="G2" s="582"/>
      <c r="H2" s="584"/>
      <c r="I2" s="344"/>
      <c r="J2" s="344"/>
      <c r="K2" s="344"/>
      <c r="L2" s="344"/>
      <c r="M2" s="344"/>
      <c r="N2" s="7"/>
      <c r="O2" s="8"/>
      <c r="P2" s="8"/>
      <c r="Q2" s="8"/>
      <c r="R2" s="8"/>
      <c r="S2" s="7"/>
      <c r="T2" s="7"/>
    </row>
    <row r="3" spans="1:22" ht="17.25" customHeight="1" x14ac:dyDescent="0.15">
      <c r="A3" s="564" t="s">
        <v>83</v>
      </c>
      <c r="B3" s="545" t="s">
        <v>810</v>
      </c>
      <c r="C3" s="525" t="s">
        <v>1939</v>
      </c>
      <c r="D3" s="525" t="s">
        <v>223</v>
      </c>
      <c r="E3" s="547" t="s">
        <v>64</v>
      </c>
      <c r="F3" s="525" t="s">
        <v>224</v>
      </c>
      <c r="G3" s="545" t="s">
        <v>225</v>
      </c>
      <c r="H3" s="525" t="s">
        <v>226</v>
      </c>
      <c r="I3" s="527" t="s">
        <v>227</v>
      </c>
      <c r="J3" s="527"/>
      <c r="K3" s="527"/>
      <c r="L3" s="527"/>
      <c r="M3" s="527"/>
      <c r="N3" s="527"/>
      <c r="O3" s="519" t="s">
        <v>143</v>
      </c>
      <c r="P3" s="519" t="s">
        <v>344</v>
      </c>
      <c r="Q3" s="519" t="s">
        <v>36</v>
      </c>
      <c r="R3" s="519" t="s">
        <v>445</v>
      </c>
      <c r="S3" s="528" t="s">
        <v>2422</v>
      </c>
      <c r="T3" s="521" t="s">
        <v>2426</v>
      </c>
    </row>
    <row r="4" spans="1:22" ht="17.25" customHeight="1" x14ac:dyDescent="0.15">
      <c r="A4" s="565"/>
      <c r="B4" s="546"/>
      <c r="C4" s="526"/>
      <c r="D4" s="526"/>
      <c r="E4" s="548"/>
      <c r="F4" s="526"/>
      <c r="G4" s="546"/>
      <c r="H4" s="526"/>
      <c r="I4" s="348" t="s">
        <v>351</v>
      </c>
      <c r="J4" s="348" t="s">
        <v>499</v>
      </c>
      <c r="K4" s="348" t="s">
        <v>255</v>
      </c>
      <c r="L4" s="348" t="s">
        <v>256</v>
      </c>
      <c r="M4" s="348" t="s">
        <v>257</v>
      </c>
      <c r="N4" s="225" t="s">
        <v>258</v>
      </c>
      <c r="O4" s="520"/>
      <c r="P4" s="520"/>
      <c r="Q4" s="520"/>
      <c r="R4" s="520"/>
      <c r="S4" s="529"/>
      <c r="T4" s="522"/>
    </row>
    <row r="5" spans="1:22" ht="54" customHeight="1" x14ac:dyDescent="0.15">
      <c r="A5" s="127" t="s">
        <v>1582</v>
      </c>
      <c r="B5" s="130">
        <v>6600064</v>
      </c>
      <c r="C5" s="106" t="s">
        <v>193</v>
      </c>
      <c r="D5" s="99" t="s">
        <v>1181</v>
      </c>
      <c r="E5" s="99" t="s">
        <v>1182</v>
      </c>
      <c r="F5" s="126" t="s">
        <v>1644</v>
      </c>
      <c r="G5" s="126" t="s">
        <v>2615</v>
      </c>
      <c r="H5" s="107" t="s">
        <v>2308</v>
      </c>
      <c r="I5" s="243">
        <v>642</v>
      </c>
      <c r="J5" s="243"/>
      <c r="K5" s="243"/>
      <c r="L5" s="243"/>
      <c r="M5" s="243"/>
      <c r="N5" s="30">
        <f t="shared" ref="N5:N26" si="0">SUM(I5:M5)</f>
        <v>642</v>
      </c>
      <c r="O5" s="14" t="s">
        <v>33</v>
      </c>
      <c r="P5" s="14" t="s">
        <v>33</v>
      </c>
      <c r="Q5" s="14" t="s">
        <v>33</v>
      </c>
      <c r="R5" s="14"/>
      <c r="S5" s="204" t="str">
        <f>VLOOKUP(U5,開設者別!B:D,3,FALSE)</f>
        <v>国</v>
      </c>
      <c r="T5" s="5"/>
      <c r="U5" s="171" t="s">
        <v>2163</v>
      </c>
      <c r="V5" s="173" t="str">
        <f>VLOOKUP(U5,開設者別!B:D,3,FALSE)</f>
        <v>国</v>
      </c>
    </row>
    <row r="6" spans="1:22" ht="37" customHeight="1" x14ac:dyDescent="0.15">
      <c r="A6" s="127" t="s">
        <v>668</v>
      </c>
      <c r="B6" s="130">
        <v>6600862</v>
      </c>
      <c r="C6" s="106" t="s">
        <v>263</v>
      </c>
      <c r="D6" s="99" t="s">
        <v>1183</v>
      </c>
      <c r="E6" s="99" t="s">
        <v>1184</v>
      </c>
      <c r="F6" s="126" t="s">
        <v>170</v>
      </c>
      <c r="G6" s="126" t="s">
        <v>2667</v>
      </c>
      <c r="H6" s="107" t="s">
        <v>1940</v>
      </c>
      <c r="I6" s="243">
        <v>0</v>
      </c>
      <c r="J6" s="243">
        <v>65</v>
      </c>
      <c r="K6" s="243"/>
      <c r="L6" s="243"/>
      <c r="M6" s="243"/>
      <c r="N6" s="30">
        <f t="shared" si="0"/>
        <v>65</v>
      </c>
      <c r="O6" s="14"/>
      <c r="P6" s="14"/>
      <c r="Q6" s="14"/>
      <c r="R6" s="14"/>
      <c r="S6" s="498" t="str">
        <f>VLOOKUP(U6,開設者別!B:D,3,FALSE)</f>
        <v>医療法人</v>
      </c>
      <c r="T6" s="15"/>
      <c r="U6" s="171" t="s">
        <v>2179</v>
      </c>
      <c r="V6" s="173" t="str">
        <f>VLOOKUP(U6,開設者別!B:D,3,FALSE)</f>
        <v>医療法人</v>
      </c>
    </row>
    <row r="7" spans="1:22" ht="37" customHeight="1" x14ac:dyDescent="0.15">
      <c r="A7" s="127" t="s">
        <v>2628</v>
      </c>
      <c r="B7" s="130" t="s">
        <v>2591</v>
      </c>
      <c r="C7" s="106" t="s">
        <v>2590</v>
      </c>
      <c r="D7" s="99" t="s">
        <v>1185</v>
      </c>
      <c r="E7" s="99"/>
      <c r="F7" s="126" t="s">
        <v>92</v>
      </c>
      <c r="G7" s="126" t="s">
        <v>2593</v>
      </c>
      <c r="H7" s="107" t="s">
        <v>2632</v>
      </c>
      <c r="I7" s="243">
        <v>51</v>
      </c>
      <c r="J7" s="243">
        <v>96</v>
      </c>
      <c r="K7" s="243"/>
      <c r="L7" s="243"/>
      <c r="M7" s="243"/>
      <c r="N7" s="30">
        <f t="shared" si="0"/>
        <v>147</v>
      </c>
      <c r="O7" s="14" t="s">
        <v>530</v>
      </c>
      <c r="P7" s="14" t="s">
        <v>33</v>
      </c>
      <c r="Q7" s="14" t="s">
        <v>33</v>
      </c>
      <c r="R7" s="14"/>
      <c r="S7" s="498" t="str">
        <f>VLOOKUP(U7,開設者別!B:D,3,FALSE)</f>
        <v>医療法人</v>
      </c>
      <c r="T7" s="15"/>
      <c r="U7" s="171" t="s">
        <v>2179</v>
      </c>
      <c r="V7" s="173" t="str">
        <f>VLOOKUP(U7,開設者別!B:D,3,FALSE)</f>
        <v>医療法人</v>
      </c>
    </row>
    <row r="8" spans="1:22" ht="37" customHeight="1" x14ac:dyDescent="0.15">
      <c r="A8" s="127" t="s">
        <v>2629</v>
      </c>
      <c r="B8" s="130">
        <v>6610024</v>
      </c>
      <c r="C8" s="106" t="s">
        <v>280</v>
      </c>
      <c r="D8" s="99" t="s">
        <v>1186</v>
      </c>
      <c r="E8" s="99" t="s">
        <v>1187</v>
      </c>
      <c r="F8" s="126" t="s">
        <v>45</v>
      </c>
      <c r="G8" s="126" t="s">
        <v>2274</v>
      </c>
      <c r="H8" s="107" t="s">
        <v>2630</v>
      </c>
      <c r="I8" s="243"/>
      <c r="J8" s="243">
        <v>61</v>
      </c>
      <c r="K8" s="243"/>
      <c r="L8" s="243"/>
      <c r="M8" s="243"/>
      <c r="N8" s="30">
        <f t="shared" si="0"/>
        <v>61</v>
      </c>
      <c r="O8" s="14"/>
      <c r="P8" s="14"/>
      <c r="Q8" s="14"/>
      <c r="R8" s="14"/>
      <c r="S8" s="498" t="str">
        <f>VLOOKUP(U8,開設者別!B:D,3,FALSE)</f>
        <v>医療法人</v>
      </c>
      <c r="T8" s="15"/>
      <c r="U8" s="171" t="s">
        <v>2179</v>
      </c>
      <c r="V8" s="173" t="str">
        <f>VLOOKUP(U8,開設者別!B:D,3,FALSE)</f>
        <v>医療法人</v>
      </c>
    </row>
    <row r="9" spans="1:22" ht="37" customHeight="1" x14ac:dyDescent="0.15">
      <c r="A9" s="127" t="s">
        <v>1557</v>
      </c>
      <c r="B9" s="130">
        <v>6610976</v>
      </c>
      <c r="C9" s="107" t="s">
        <v>288</v>
      </c>
      <c r="D9" s="99" t="s">
        <v>1188</v>
      </c>
      <c r="E9" s="99" t="s">
        <v>1189</v>
      </c>
      <c r="F9" s="126" t="s">
        <v>1558</v>
      </c>
      <c r="G9" s="99" t="s">
        <v>509</v>
      </c>
      <c r="H9" s="281" t="s">
        <v>2553</v>
      </c>
      <c r="I9" s="243">
        <v>189</v>
      </c>
      <c r="J9" s="243">
        <v>27</v>
      </c>
      <c r="K9" s="243"/>
      <c r="L9" s="243"/>
      <c r="M9" s="243"/>
      <c r="N9" s="30">
        <f t="shared" si="0"/>
        <v>216</v>
      </c>
      <c r="O9" s="14" t="s">
        <v>530</v>
      </c>
      <c r="P9" s="14" t="s">
        <v>33</v>
      </c>
      <c r="Q9" s="14" t="s">
        <v>33</v>
      </c>
      <c r="R9" s="14"/>
      <c r="S9" s="498" t="str">
        <f>VLOOKUP(U9,開設者別!B:D,3,FALSE)</f>
        <v>医療法人</v>
      </c>
      <c r="T9" s="15"/>
      <c r="U9" s="171" t="s">
        <v>2179</v>
      </c>
      <c r="V9" s="173" t="str">
        <f>VLOOKUP(U9,開設者別!B:D,3,FALSE)</f>
        <v>医療法人</v>
      </c>
    </row>
    <row r="10" spans="1:22" ht="37" customHeight="1" x14ac:dyDescent="0.15">
      <c r="A10" s="127" t="s">
        <v>205</v>
      </c>
      <c r="B10" s="130">
        <v>6600881</v>
      </c>
      <c r="C10" s="106" t="s">
        <v>329</v>
      </c>
      <c r="D10" s="99" t="s">
        <v>1190</v>
      </c>
      <c r="E10" s="99" t="s">
        <v>1191</v>
      </c>
      <c r="F10" s="126" t="s">
        <v>216</v>
      </c>
      <c r="G10" s="99" t="s">
        <v>2600</v>
      </c>
      <c r="H10" s="107" t="s">
        <v>2631</v>
      </c>
      <c r="I10" s="243">
        <v>49</v>
      </c>
      <c r="J10" s="243"/>
      <c r="K10" s="243"/>
      <c r="L10" s="243"/>
      <c r="M10" s="243"/>
      <c r="N10" s="105">
        <f t="shared" si="0"/>
        <v>49</v>
      </c>
      <c r="O10" s="14"/>
      <c r="P10" s="14"/>
      <c r="Q10" s="14"/>
      <c r="R10" s="14"/>
      <c r="S10" s="498" t="str">
        <f>VLOOKUP(U10,開設者別!B:D,3,FALSE)</f>
        <v>医療法人</v>
      </c>
      <c r="T10" s="15"/>
      <c r="U10" s="171" t="s">
        <v>2179</v>
      </c>
      <c r="V10" s="173" t="str">
        <f>VLOOKUP(U10,開設者別!B:D,3,FALSE)</f>
        <v>医療法人</v>
      </c>
    </row>
    <row r="11" spans="1:22" ht="37" customHeight="1" x14ac:dyDescent="0.15">
      <c r="A11" s="127" t="s">
        <v>822</v>
      </c>
      <c r="B11" s="130">
        <v>6600881</v>
      </c>
      <c r="C11" s="106" t="s">
        <v>789</v>
      </c>
      <c r="D11" s="99" t="s">
        <v>1192</v>
      </c>
      <c r="E11" s="99" t="s">
        <v>1193</v>
      </c>
      <c r="F11" s="126" t="s">
        <v>521</v>
      </c>
      <c r="G11" s="99" t="s">
        <v>1941</v>
      </c>
      <c r="H11" s="107" t="s">
        <v>2406</v>
      </c>
      <c r="I11" s="374">
        <v>99</v>
      </c>
      <c r="J11" s="243"/>
      <c r="K11" s="243"/>
      <c r="L11" s="243"/>
      <c r="M11" s="243"/>
      <c r="N11" s="30">
        <f>SUM(I11:M11)</f>
        <v>99</v>
      </c>
      <c r="O11" s="14" t="s">
        <v>530</v>
      </c>
      <c r="P11" s="14" t="s">
        <v>33</v>
      </c>
      <c r="Q11" s="14" t="s">
        <v>33</v>
      </c>
      <c r="R11" s="14"/>
      <c r="S11" s="498" t="str">
        <f>VLOOKUP(U11,開設者別!B:D,3,FALSE)</f>
        <v>医療法人</v>
      </c>
      <c r="T11" s="15"/>
      <c r="U11" s="171" t="s">
        <v>2179</v>
      </c>
      <c r="V11" s="173" t="str">
        <f>VLOOKUP(U11,開設者別!B:D,3,FALSE)</f>
        <v>医療法人</v>
      </c>
    </row>
    <row r="12" spans="1:22" ht="37" customHeight="1" x14ac:dyDescent="0.15">
      <c r="A12" s="127" t="s">
        <v>1194</v>
      </c>
      <c r="B12" s="130">
        <v>6610025</v>
      </c>
      <c r="C12" s="106" t="s">
        <v>617</v>
      </c>
      <c r="D12" s="99" t="s">
        <v>1195</v>
      </c>
      <c r="E12" s="99" t="s">
        <v>1196</v>
      </c>
      <c r="F12" s="126" t="s">
        <v>1197</v>
      </c>
      <c r="G12" s="126" t="s">
        <v>2588</v>
      </c>
      <c r="H12" s="107" t="s">
        <v>1942</v>
      </c>
      <c r="I12" s="243">
        <v>68</v>
      </c>
      <c r="J12" s="243">
        <v>204</v>
      </c>
      <c r="K12" s="243"/>
      <c r="L12" s="243"/>
      <c r="M12" s="243"/>
      <c r="N12" s="30">
        <f t="shared" si="0"/>
        <v>272</v>
      </c>
      <c r="O12" s="14" t="s">
        <v>530</v>
      </c>
      <c r="P12" s="14" t="s">
        <v>33</v>
      </c>
      <c r="Q12" s="14" t="s">
        <v>33</v>
      </c>
      <c r="R12" s="14"/>
      <c r="S12" s="498" t="str">
        <f>VLOOKUP(U12,開設者別!B:D,3,FALSE)</f>
        <v>医療法人</v>
      </c>
      <c r="T12" s="15"/>
      <c r="U12" s="171" t="s">
        <v>2179</v>
      </c>
      <c r="V12" s="173" t="str">
        <f>VLOOKUP(U12,開設者別!B:D,3,FALSE)</f>
        <v>医療法人</v>
      </c>
    </row>
    <row r="13" spans="1:22" ht="37" customHeight="1" x14ac:dyDescent="0.15">
      <c r="A13" s="127" t="s">
        <v>169</v>
      </c>
      <c r="B13" s="130">
        <v>6610002</v>
      </c>
      <c r="C13" s="106" t="s">
        <v>471</v>
      </c>
      <c r="D13" s="99" t="s">
        <v>1198</v>
      </c>
      <c r="E13" s="99" t="s">
        <v>1199</v>
      </c>
      <c r="F13" s="126" t="s">
        <v>842</v>
      </c>
      <c r="G13" s="126" t="s">
        <v>130</v>
      </c>
      <c r="H13" s="107" t="s">
        <v>2745</v>
      </c>
      <c r="I13" s="243">
        <v>37</v>
      </c>
      <c r="J13" s="243"/>
      <c r="K13" s="243"/>
      <c r="L13" s="243"/>
      <c r="M13" s="243"/>
      <c r="N13" s="30">
        <v>37</v>
      </c>
      <c r="O13" s="14"/>
      <c r="P13" s="14"/>
      <c r="Q13" s="14"/>
      <c r="R13" s="14"/>
      <c r="S13" s="498" t="str">
        <f>VLOOKUP(U13,開設者別!B:D,3,FALSE)</f>
        <v>医療法人</v>
      </c>
      <c r="T13" s="15"/>
      <c r="U13" s="89" t="s">
        <v>2179</v>
      </c>
      <c r="V13" s="173" t="str">
        <f>VLOOKUP(U13,開設者別!B:D,3,FALSE)</f>
        <v>医療法人</v>
      </c>
    </row>
    <row r="14" spans="1:22" ht="37" customHeight="1" x14ac:dyDescent="0.15">
      <c r="A14" s="127" t="s">
        <v>432</v>
      </c>
      <c r="B14" s="130">
        <v>6600807</v>
      </c>
      <c r="C14" s="106" t="s">
        <v>181</v>
      </c>
      <c r="D14" s="99" t="s">
        <v>1200</v>
      </c>
      <c r="E14" s="99" t="s">
        <v>1201</v>
      </c>
      <c r="F14" s="126" t="s">
        <v>708</v>
      </c>
      <c r="G14" s="99" t="s">
        <v>783</v>
      </c>
      <c r="H14" s="107" t="s">
        <v>1943</v>
      </c>
      <c r="I14" s="243">
        <v>99</v>
      </c>
      <c r="J14" s="243"/>
      <c r="K14" s="243"/>
      <c r="L14" s="243"/>
      <c r="M14" s="243"/>
      <c r="N14" s="30">
        <f t="shared" si="0"/>
        <v>99</v>
      </c>
      <c r="O14" s="14" t="s">
        <v>530</v>
      </c>
      <c r="P14" s="14" t="s">
        <v>33</v>
      </c>
      <c r="Q14" s="14" t="s">
        <v>33</v>
      </c>
      <c r="R14" s="14"/>
      <c r="S14" s="498" t="str">
        <f>VLOOKUP(U14,開設者別!B:D,3,FALSE)</f>
        <v>医療法人</v>
      </c>
      <c r="T14" s="15"/>
      <c r="U14" s="171" t="s">
        <v>2179</v>
      </c>
      <c r="V14" s="173" t="str">
        <f>VLOOKUP(U14,開設者別!B:D,3,FALSE)</f>
        <v>医療法人</v>
      </c>
    </row>
    <row r="15" spans="1:22" ht="37" customHeight="1" thickBot="1" x14ac:dyDescent="0.2">
      <c r="A15" s="154" t="s">
        <v>669</v>
      </c>
      <c r="B15" s="155">
        <v>6600893</v>
      </c>
      <c r="C15" s="156" t="s">
        <v>282</v>
      </c>
      <c r="D15" s="157" t="s">
        <v>1202</v>
      </c>
      <c r="E15" s="157" t="s">
        <v>1203</v>
      </c>
      <c r="F15" s="158" t="s">
        <v>669</v>
      </c>
      <c r="G15" s="157" t="s">
        <v>881</v>
      </c>
      <c r="H15" s="336" t="s">
        <v>2439</v>
      </c>
      <c r="I15" s="365">
        <v>25</v>
      </c>
      <c r="J15" s="365">
        <v>35</v>
      </c>
      <c r="K15" s="365"/>
      <c r="L15" s="365"/>
      <c r="M15" s="365"/>
      <c r="N15" s="31">
        <f t="shared" si="0"/>
        <v>60</v>
      </c>
      <c r="O15" s="460"/>
      <c r="P15" s="22"/>
      <c r="Q15" s="22"/>
      <c r="R15" s="22"/>
      <c r="S15" s="502" t="str">
        <f>VLOOKUP(U15,開設者別!B:D,3,FALSE)</f>
        <v>医療法人</v>
      </c>
      <c r="T15" s="224"/>
      <c r="U15" s="171" t="s">
        <v>2179</v>
      </c>
      <c r="V15" s="173" t="str">
        <f>VLOOKUP(U15,開設者別!B:D,3,FALSE)</f>
        <v>医療法人</v>
      </c>
    </row>
    <row r="16" spans="1:22" ht="35" customHeight="1" x14ac:dyDescent="0.15">
      <c r="A16" s="386" t="s">
        <v>2810</v>
      </c>
      <c r="B16" s="387" t="s">
        <v>645</v>
      </c>
      <c r="C16" s="388" t="s">
        <v>1204</v>
      </c>
      <c r="D16" s="389" t="s">
        <v>246</v>
      </c>
      <c r="E16" s="389" t="s">
        <v>576</v>
      </c>
      <c r="F16" s="390" t="s">
        <v>1584</v>
      </c>
      <c r="G16" s="389" t="s">
        <v>2373</v>
      </c>
      <c r="H16" s="391" t="s">
        <v>1944</v>
      </c>
      <c r="I16" s="392">
        <v>104</v>
      </c>
      <c r="J16" s="392">
        <v>46</v>
      </c>
      <c r="K16" s="392"/>
      <c r="L16" s="392"/>
      <c r="M16" s="392"/>
      <c r="N16" s="443">
        <f t="shared" si="0"/>
        <v>150</v>
      </c>
      <c r="O16" s="271" t="s">
        <v>530</v>
      </c>
      <c r="P16" s="271" t="s">
        <v>33</v>
      </c>
      <c r="Q16" s="271" t="s">
        <v>33</v>
      </c>
      <c r="R16" s="271"/>
      <c r="S16" s="503" t="str">
        <f>VLOOKUP(U16,開設者別!B:D,3,FALSE)</f>
        <v>医療法人</v>
      </c>
      <c r="T16" s="445"/>
      <c r="U16" s="171" t="s">
        <v>2179</v>
      </c>
      <c r="V16" s="173" t="str">
        <f>VLOOKUP(U16,開設者別!B:D,3,FALSE)</f>
        <v>医療法人</v>
      </c>
    </row>
    <row r="17" spans="1:22" ht="35" customHeight="1" x14ac:dyDescent="0.15">
      <c r="A17" s="127" t="s">
        <v>133</v>
      </c>
      <c r="B17" s="130">
        <v>6610967</v>
      </c>
      <c r="C17" s="106" t="s">
        <v>281</v>
      </c>
      <c r="D17" s="99" t="s">
        <v>1205</v>
      </c>
      <c r="E17" s="99" t="s">
        <v>1206</v>
      </c>
      <c r="F17" s="126" t="s">
        <v>1945</v>
      </c>
      <c r="G17" s="126" t="s">
        <v>1945</v>
      </c>
      <c r="H17" s="107" t="s">
        <v>1946</v>
      </c>
      <c r="I17" s="243">
        <v>0</v>
      </c>
      <c r="J17" s="243">
        <v>57</v>
      </c>
      <c r="K17" s="243"/>
      <c r="L17" s="243"/>
      <c r="M17" s="243"/>
      <c r="N17" s="30">
        <f t="shared" si="0"/>
        <v>57</v>
      </c>
      <c r="O17" s="88"/>
      <c r="P17" s="14"/>
      <c r="Q17" s="14"/>
      <c r="R17" s="14"/>
      <c r="S17" s="203" t="str">
        <f>VLOOKUP(U17,開設者別!B:D,3,FALSE)</f>
        <v>個人</v>
      </c>
      <c r="T17" s="15"/>
      <c r="U17" s="171" t="s">
        <v>2184</v>
      </c>
      <c r="V17" s="173" t="str">
        <f>VLOOKUP(U17,開設者別!B:D,3,FALSE)</f>
        <v>個人</v>
      </c>
    </row>
    <row r="18" spans="1:22" ht="35" customHeight="1" x14ac:dyDescent="0.15">
      <c r="A18" s="127" t="s">
        <v>186</v>
      </c>
      <c r="B18" s="130">
        <v>6610953</v>
      </c>
      <c r="C18" s="106" t="s">
        <v>855</v>
      </c>
      <c r="D18" s="99" t="s">
        <v>1207</v>
      </c>
      <c r="E18" s="99" t="s">
        <v>1208</v>
      </c>
      <c r="F18" s="126" t="s">
        <v>902</v>
      </c>
      <c r="G18" s="126" t="s">
        <v>869</v>
      </c>
      <c r="H18" s="107" t="s">
        <v>1947</v>
      </c>
      <c r="I18" s="243">
        <v>0</v>
      </c>
      <c r="J18" s="243">
        <v>84</v>
      </c>
      <c r="K18" s="243"/>
      <c r="L18" s="243"/>
      <c r="M18" s="243"/>
      <c r="N18" s="30">
        <f t="shared" si="0"/>
        <v>84</v>
      </c>
      <c r="O18" s="14"/>
      <c r="P18" s="14"/>
      <c r="Q18" s="14"/>
      <c r="R18" s="14"/>
      <c r="S18" s="498" t="str">
        <f>VLOOKUP(U18,開設者別!B:D,3,FALSE)</f>
        <v>医療法人</v>
      </c>
      <c r="T18" s="15"/>
      <c r="U18" s="171" t="s">
        <v>2179</v>
      </c>
      <c r="V18" s="173" t="str">
        <f>VLOOKUP(U18,開設者別!B:D,3,FALSE)</f>
        <v>医療法人</v>
      </c>
    </row>
    <row r="19" spans="1:22" ht="35" customHeight="1" x14ac:dyDescent="0.15">
      <c r="A19" s="127" t="s">
        <v>402</v>
      </c>
      <c r="B19" s="130">
        <v>6610953</v>
      </c>
      <c r="C19" s="106" t="s">
        <v>1574</v>
      </c>
      <c r="D19" s="99" t="s">
        <v>1209</v>
      </c>
      <c r="E19" s="99" t="s">
        <v>1210</v>
      </c>
      <c r="F19" s="126" t="s">
        <v>37</v>
      </c>
      <c r="G19" s="126" t="s">
        <v>1600</v>
      </c>
      <c r="H19" s="107" t="s">
        <v>1948</v>
      </c>
      <c r="I19" s="243">
        <v>46</v>
      </c>
      <c r="J19" s="243"/>
      <c r="K19" s="243"/>
      <c r="L19" s="243"/>
      <c r="M19" s="243"/>
      <c r="N19" s="30">
        <f t="shared" si="0"/>
        <v>46</v>
      </c>
      <c r="O19" s="14" t="s">
        <v>530</v>
      </c>
      <c r="P19" s="14" t="s">
        <v>33</v>
      </c>
      <c r="Q19" s="14" t="s">
        <v>33</v>
      </c>
      <c r="R19" s="14"/>
      <c r="S19" s="498" t="str">
        <f>VLOOKUP(U19,開設者別!B:D,3,FALSE)</f>
        <v>医療法人</v>
      </c>
      <c r="T19" s="15"/>
      <c r="U19" s="171" t="s">
        <v>2179</v>
      </c>
      <c r="V19" s="173" t="str">
        <f>VLOOKUP(U19,開設者別!B:D,3,FALSE)</f>
        <v>医療法人</v>
      </c>
    </row>
    <row r="20" spans="1:22" ht="35" customHeight="1" x14ac:dyDescent="0.15">
      <c r="A20" s="127" t="s">
        <v>1949</v>
      </c>
      <c r="B20" s="130">
        <v>6610953</v>
      </c>
      <c r="C20" s="106" t="s">
        <v>658</v>
      </c>
      <c r="D20" s="99" t="s">
        <v>1211</v>
      </c>
      <c r="E20" s="99" t="s">
        <v>1212</v>
      </c>
      <c r="F20" s="126" t="s">
        <v>301</v>
      </c>
      <c r="G20" s="126" t="s">
        <v>1548</v>
      </c>
      <c r="H20" s="107" t="s">
        <v>2309</v>
      </c>
      <c r="I20" s="243">
        <v>254</v>
      </c>
      <c r="J20" s="243"/>
      <c r="K20" s="243"/>
      <c r="L20" s="243"/>
      <c r="M20" s="243"/>
      <c r="N20" s="30">
        <f t="shared" si="0"/>
        <v>254</v>
      </c>
      <c r="O20" s="14" t="s">
        <v>530</v>
      </c>
      <c r="P20" s="14" t="s">
        <v>33</v>
      </c>
      <c r="Q20" s="14" t="s">
        <v>33</v>
      </c>
      <c r="R20" s="14"/>
      <c r="S20" s="498" t="str">
        <f>VLOOKUP(U20,開設者別!B:D,3,FALSE)</f>
        <v>医療法人</v>
      </c>
      <c r="T20" s="15"/>
      <c r="U20" s="171" t="s">
        <v>2179</v>
      </c>
      <c r="V20" s="173" t="str">
        <f>VLOOKUP(U20,開設者別!B:D,3,FALSE)</f>
        <v>医療法人</v>
      </c>
    </row>
    <row r="21" spans="1:22" ht="35" customHeight="1" x14ac:dyDescent="0.15">
      <c r="A21" s="127" t="s">
        <v>1213</v>
      </c>
      <c r="B21" s="130">
        <v>6600892</v>
      </c>
      <c r="C21" s="106" t="s">
        <v>747</v>
      </c>
      <c r="D21" s="99" t="s">
        <v>1214</v>
      </c>
      <c r="E21" s="99" t="s">
        <v>1215</v>
      </c>
      <c r="F21" s="126" t="s">
        <v>540</v>
      </c>
      <c r="G21" s="126" t="s">
        <v>102</v>
      </c>
      <c r="H21" s="107" t="s">
        <v>2727</v>
      </c>
      <c r="I21" s="243">
        <v>102</v>
      </c>
      <c r="J21" s="243">
        <v>51</v>
      </c>
      <c r="K21" s="243"/>
      <c r="L21" s="243"/>
      <c r="M21" s="243"/>
      <c r="N21" s="30">
        <f t="shared" si="0"/>
        <v>153</v>
      </c>
      <c r="O21" s="14" t="s">
        <v>530</v>
      </c>
      <c r="P21" s="14" t="s">
        <v>33</v>
      </c>
      <c r="Q21" s="14" t="s">
        <v>33</v>
      </c>
      <c r="R21" s="14"/>
      <c r="S21" s="498" t="str">
        <f>VLOOKUP(U21,開設者別!B:D,3,FALSE)</f>
        <v>医療法人</v>
      </c>
      <c r="T21" s="15"/>
      <c r="U21" s="171" t="s">
        <v>2179</v>
      </c>
      <c r="V21" s="173" t="str">
        <f>VLOOKUP(U21,開設者別!B:D,3,FALSE)</f>
        <v>医療法人</v>
      </c>
    </row>
    <row r="22" spans="1:22" ht="46" customHeight="1" x14ac:dyDescent="0.15">
      <c r="A22" s="127" t="s">
        <v>321</v>
      </c>
      <c r="B22" s="130">
        <v>6610033</v>
      </c>
      <c r="C22" s="106" t="s">
        <v>867</v>
      </c>
      <c r="D22" s="99" t="s">
        <v>1216</v>
      </c>
      <c r="E22" s="99" t="s">
        <v>1217</v>
      </c>
      <c r="F22" s="126" t="s">
        <v>47</v>
      </c>
      <c r="G22" s="126" t="s">
        <v>1602</v>
      </c>
      <c r="H22" s="107" t="s">
        <v>2203</v>
      </c>
      <c r="I22" s="243">
        <v>199</v>
      </c>
      <c r="J22" s="243"/>
      <c r="K22" s="243"/>
      <c r="L22" s="243"/>
      <c r="M22" s="243"/>
      <c r="N22" s="30">
        <f t="shared" si="0"/>
        <v>199</v>
      </c>
      <c r="O22" s="14"/>
      <c r="P22" s="14" t="s">
        <v>33</v>
      </c>
      <c r="Q22" s="14" t="s">
        <v>33</v>
      </c>
      <c r="R22" s="14"/>
      <c r="S22" s="498" t="str">
        <f>VLOOKUP(U22,開設者別!B:D,3,FALSE)</f>
        <v>その他法人</v>
      </c>
      <c r="T22" s="15"/>
      <c r="U22" s="171" t="s">
        <v>2181</v>
      </c>
      <c r="V22" s="173" t="str">
        <f>VLOOKUP(U22,開設者別!B:D,3,FALSE)</f>
        <v>その他法人</v>
      </c>
    </row>
    <row r="23" spans="1:22" ht="35" customHeight="1" x14ac:dyDescent="0.15">
      <c r="A23" s="127" t="s">
        <v>707</v>
      </c>
      <c r="B23" s="130">
        <v>6600084</v>
      </c>
      <c r="C23" s="106" t="s">
        <v>150</v>
      </c>
      <c r="D23" s="99" t="s">
        <v>1950</v>
      </c>
      <c r="E23" s="99" t="s">
        <v>1951</v>
      </c>
      <c r="F23" s="126" t="s">
        <v>363</v>
      </c>
      <c r="G23" s="99" t="s">
        <v>2689</v>
      </c>
      <c r="H23" s="107" t="s">
        <v>2310</v>
      </c>
      <c r="I23" s="243">
        <v>131</v>
      </c>
      <c r="J23" s="243"/>
      <c r="K23" s="243"/>
      <c r="L23" s="243"/>
      <c r="M23" s="243"/>
      <c r="N23" s="30">
        <f t="shared" si="0"/>
        <v>131</v>
      </c>
      <c r="O23" s="14" t="s">
        <v>530</v>
      </c>
      <c r="P23" s="14" t="s">
        <v>33</v>
      </c>
      <c r="Q23" s="14" t="s">
        <v>33</v>
      </c>
      <c r="R23" s="14"/>
      <c r="S23" s="498" t="str">
        <f>VLOOKUP(U23,開設者別!B:D,3,FALSE)</f>
        <v>医療法人</v>
      </c>
      <c r="T23" s="15"/>
      <c r="U23" s="171" t="s">
        <v>2179</v>
      </c>
      <c r="V23" s="173" t="str">
        <f>VLOOKUP(U23,開設者別!B:D,3,FALSE)</f>
        <v>医療法人</v>
      </c>
    </row>
    <row r="24" spans="1:22" ht="35" customHeight="1" x14ac:dyDescent="0.15">
      <c r="A24" s="127" t="s">
        <v>689</v>
      </c>
      <c r="B24" s="130">
        <v>6610043</v>
      </c>
      <c r="C24" s="106" t="s">
        <v>1575</v>
      </c>
      <c r="D24" s="99" t="s">
        <v>1218</v>
      </c>
      <c r="E24" s="99" t="s">
        <v>1219</v>
      </c>
      <c r="F24" s="126" t="s">
        <v>772</v>
      </c>
      <c r="G24" s="126" t="s">
        <v>602</v>
      </c>
      <c r="H24" s="107" t="s">
        <v>1952</v>
      </c>
      <c r="I24" s="243">
        <v>0</v>
      </c>
      <c r="J24" s="243">
        <v>59</v>
      </c>
      <c r="K24" s="243"/>
      <c r="L24" s="243"/>
      <c r="M24" s="243"/>
      <c r="N24" s="30">
        <f t="shared" si="0"/>
        <v>59</v>
      </c>
      <c r="O24" s="14"/>
      <c r="P24" s="14"/>
      <c r="Q24" s="14"/>
      <c r="R24" s="14"/>
      <c r="S24" s="498" t="str">
        <f>VLOOKUP(U24,開設者別!B:D,3,FALSE)</f>
        <v>医療法人</v>
      </c>
      <c r="T24" s="15"/>
      <c r="U24" s="171" t="s">
        <v>2179</v>
      </c>
      <c r="V24" s="173" t="str">
        <f>VLOOKUP(U24,開設者別!B:D,3,FALSE)</f>
        <v>医療法人</v>
      </c>
    </row>
    <row r="25" spans="1:22" ht="92.5" customHeight="1" x14ac:dyDescent="0.15">
      <c r="A25" s="127" t="s">
        <v>1520</v>
      </c>
      <c r="B25" s="130" t="s">
        <v>1521</v>
      </c>
      <c r="C25" s="106" t="s">
        <v>1522</v>
      </c>
      <c r="D25" s="99" t="s">
        <v>1523</v>
      </c>
      <c r="E25" s="99" t="s">
        <v>1537</v>
      </c>
      <c r="F25" s="126" t="s">
        <v>330</v>
      </c>
      <c r="G25" s="99" t="s">
        <v>2648</v>
      </c>
      <c r="H25" s="107" t="s">
        <v>1953</v>
      </c>
      <c r="I25" s="243">
        <v>714</v>
      </c>
      <c r="J25" s="243"/>
      <c r="K25" s="243">
        <v>8</v>
      </c>
      <c r="L25" s="243"/>
      <c r="M25" s="243">
        <v>8</v>
      </c>
      <c r="N25" s="30">
        <f t="shared" si="0"/>
        <v>730</v>
      </c>
      <c r="O25" s="14" t="s">
        <v>530</v>
      </c>
      <c r="P25" s="14" t="s">
        <v>530</v>
      </c>
      <c r="Q25" s="14" t="s">
        <v>530</v>
      </c>
      <c r="R25" s="14" t="s">
        <v>33</v>
      </c>
      <c r="S25" s="203" t="str">
        <f>VLOOKUP(U25,開設者別!B:D,3,FALSE)</f>
        <v>公的</v>
      </c>
      <c r="T25" s="15"/>
      <c r="U25" s="171" t="s">
        <v>330</v>
      </c>
      <c r="V25" s="173" t="str">
        <f>VLOOKUP(U25,開設者別!B:D,3,FALSE)</f>
        <v>公的</v>
      </c>
    </row>
    <row r="26" spans="1:22" ht="45" customHeight="1" x14ac:dyDescent="0.15">
      <c r="A26" s="127" t="s">
        <v>1954</v>
      </c>
      <c r="B26" s="130" t="s">
        <v>1955</v>
      </c>
      <c r="C26" s="106" t="s">
        <v>1534</v>
      </c>
      <c r="D26" s="99" t="s">
        <v>1536</v>
      </c>
      <c r="E26" s="99" t="s">
        <v>1956</v>
      </c>
      <c r="F26" s="126" t="s">
        <v>1535</v>
      </c>
      <c r="G26" s="126" t="s">
        <v>2374</v>
      </c>
      <c r="H26" s="107" t="s">
        <v>2633</v>
      </c>
      <c r="I26" s="243">
        <v>199</v>
      </c>
      <c r="J26" s="243"/>
      <c r="K26" s="243"/>
      <c r="L26" s="243"/>
      <c r="M26" s="243"/>
      <c r="N26" s="30">
        <f t="shared" si="0"/>
        <v>199</v>
      </c>
      <c r="O26" s="14"/>
      <c r="P26" s="14"/>
      <c r="Q26" s="14"/>
      <c r="R26" s="14"/>
      <c r="S26" s="498" t="str">
        <f>VLOOKUP(U26,開設者別!B:D,3,FALSE)</f>
        <v>医療法人</v>
      </c>
      <c r="T26" s="15"/>
      <c r="U26" s="171" t="s">
        <v>2179</v>
      </c>
      <c r="V26" s="173" t="str">
        <f>VLOOKUP(U26,開設者別!B:D,3,FALSE)</f>
        <v>医療法人</v>
      </c>
    </row>
    <row r="27" spans="1:22" ht="45" customHeight="1" x14ac:dyDescent="0.15">
      <c r="A27" s="127" t="s">
        <v>1957</v>
      </c>
      <c r="B27" s="327" t="s">
        <v>1618</v>
      </c>
      <c r="C27" s="106" t="s">
        <v>1958</v>
      </c>
      <c r="D27" s="328" t="s">
        <v>1959</v>
      </c>
      <c r="E27" s="99" t="s">
        <v>1960</v>
      </c>
      <c r="F27" s="126" t="s">
        <v>144</v>
      </c>
      <c r="G27" s="126" t="s">
        <v>2204</v>
      </c>
      <c r="H27" s="401" t="s">
        <v>2405</v>
      </c>
      <c r="I27" s="243">
        <v>32</v>
      </c>
      <c r="J27" s="243">
        <v>120</v>
      </c>
      <c r="K27" s="329"/>
      <c r="L27" s="243"/>
      <c r="M27" s="243"/>
      <c r="N27" s="30">
        <f>SUM(I27:M27)</f>
        <v>152</v>
      </c>
      <c r="O27" s="331" t="s">
        <v>33</v>
      </c>
      <c r="P27" s="14" t="s">
        <v>2610</v>
      </c>
      <c r="Q27" s="14" t="s">
        <v>2610</v>
      </c>
      <c r="R27" s="108"/>
      <c r="S27" s="504" t="str">
        <f>VLOOKUP(U27,開設者別!B:D,3,FALSE)</f>
        <v>医療法人</v>
      </c>
      <c r="T27" s="334"/>
      <c r="U27" s="171" t="s">
        <v>2179</v>
      </c>
      <c r="V27" s="173" t="str">
        <f>VLOOKUP(U27,開設者別!B:D,3,FALSE)</f>
        <v>医療法人</v>
      </c>
    </row>
    <row r="28" spans="1:22" ht="45" customHeight="1" thickBot="1" x14ac:dyDescent="0.2">
      <c r="A28" s="404" t="s">
        <v>2744</v>
      </c>
      <c r="B28" s="155">
        <v>6610012</v>
      </c>
      <c r="C28" s="405" t="s">
        <v>2582</v>
      </c>
      <c r="D28" s="157" t="s">
        <v>2583</v>
      </c>
      <c r="E28" s="406" t="s">
        <v>2584</v>
      </c>
      <c r="F28" s="398" t="s">
        <v>1558</v>
      </c>
      <c r="G28" s="406" t="s">
        <v>2585</v>
      </c>
      <c r="H28" s="285" t="s">
        <v>2586</v>
      </c>
      <c r="I28" s="402"/>
      <c r="J28" s="403">
        <v>93</v>
      </c>
      <c r="K28" s="233"/>
      <c r="L28" s="402"/>
      <c r="M28" s="402"/>
      <c r="N28" s="330">
        <v>93</v>
      </c>
      <c r="O28" s="90"/>
      <c r="P28" s="332"/>
      <c r="Q28" s="332"/>
      <c r="R28" s="332"/>
      <c r="S28" s="505" t="s">
        <v>2587</v>
      </c>
      <c r="T28" s="333"/>
      <c r="U28" s="171" t="s">
        <v>2179</v>
      </c>
      <c r="V28" s="173" t="str">
        <f>VLOOKUP(U28,開設者別!B:D,3,FALSE)</f>
        <v>医療法人</v>
      </c>
    </row>
    <row r="29" spans="1:22" ht="21" customHeight="1" x14ac:dyDescent="0.15">
      <c r="A29" s="347">
        <f>COUNTA(A5:A28)</f>
        <v>24</v>
      </c>
      <c r="H29" s="377"/>
      <c r="I29" s="381">
        <f t="shared" ref="I29:N29" si="1">SUM(I5:I28)</f>
        <v>3040</v>
      </c>
      <c r="J29" s="381">
        <f t="shared" si="1"/>
        <v>998</v>
      </c>
      <c r="K29" s="381">
        <f t="shared" si="1"/>
        <v>8</v>
      </c>
      <c r="L29" s="381">
        <f t="shared" si="1"/>
        <v>0</v>
      </c>
      <c r="M29" s="381">
        <f t="shared" si="1"/>
        <v>8</v>
      </c>
      <c r="N29" s="115">
        <f t="shared" si="1"/>
        <v>4054</v>
      </c>
      <c r="O29" s="114"/>
      <c r="U29" s="171"/>
      <c r="V29" s="173" t="e">
        <f>VLOOKUP(U29,開設者別!B:D,3,FALSE)</f>
        <v>#N/A</v>
      </c>
    </row>
    <row r="30" spans="1:22" ht="11.5" thickBot="1" x14ac:dyDescent="0.2">
      <c r="A30" s="359"/>
      <c r="B30" s="359"/>
      <c r="C30" s="359"/>
      <c r="D30" s="360"/>
      <c r="E30" s="360"/>
      <c r="F30" s="359"/>
      <c r="G30" s="359"/>
      <c r="H30" s="359"/>
      <c r="I30" s="379"/>
      <c r="J30" s="379"/>
      <c r="K30" s="379"/>
      <c r="L30" s="379"/>
      <c r="M30" s="379"/>
      <c r="N30" s="301"/>
      <c r="O30" s="300"/>
      <c r="P30" s="300"/>
      <c r="Q30" s="300"/>
      <c r="R30" s="300"/>
      <c r="S30" s="304"/>
      <c r="T30" s="304"/>
      <c r="U30" s="171"/>
      <c r="V30" s="173" t="e">
        <f>VLOOKUP(U30,開設者別!B:D,3,FALSE)</f>
        <v>#N/A</v>
      </c>
    </row>
    <row r="31" spans="1:22" x14ac:dyDescent="0.15">
      <c r="U31" s="171"/>
      <c r="V31" s="173" t="e">
        <f>VLOOKUP(U31,開設者別!B:D,3,FALSE)</f>
        <v>#N/A</v>
      </c>
    </row>
    <row r="32" spans="1:22" x14ac:dyDescent="0.15">
      <c r="U32" s="171"/>
      <c r="V32" s="173" t="e">
        <f>VLOOKUP(U32,開設者別!B:D,3,FALSE)</f>
        <v>#N/A</v>
      </c>
    </row>
    <row r="33" spans="13:22" x14ac:dyDescent="0.15">
      <c r="U33" s="171"/>
      <c r="V33" s="173" t="e">
        <f>VLOOKUP(U33,開設者別!B:D,3,FALSE)</f>
        <v>#N/A</v>
      </c>
    </row>
    <row r="34" spans="13:22" x14ac:dyDescent="0.15">
      <c r="M34" s="380"/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  <row r="38" spans="13:22" x14ac:dyDescent="0.15">
      <c r="U38" s="171"/>
      <c r="V38" s="173" t="e">
        <f>VLOOKUP(U38,開設者別!B:D,3,FALSE)</f>
        <v>#N/A</v>
      </c>
    </row>
    <row r="39" spans="13:22" x14ac:dyDescent="0.15">
      <c r="U39" s="171"/>
      <c r="V39" s="173" t="e">
        <f>VLOOKUP(U39,開設者別!B:D,3,FALSE)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85" firstPageNumber="16" fitToWidth="0" fitToHeight="0" orientation="landscape" useFirstPageNumber="1" r:id="rId1"/>
  <headerFooter alignWithMargins="0"/>
  <rowBreaks count="1" manualBreakCount="1">
    <brk id="15" max="1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0000000}">
          <x14:formula1>
            <xm:f>開設者別!$B$2:$B$22</xm:f>
          </x14:formula1>
          <xm:sqref>U5:U39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0"/>
  </sheetPr>
  <dimension ref="A1:W38"/>
  <sheetViews>
    <sheetView showRuler="0" view="pageBreakPreview" zoomScale="115" zoomScaleNormal="115" zoomScaleSheetLayoutView="115" workbookViewId="0">
      <pane xSplit="1" ySplit="4" topLeftCell="B20" activePane="bottomRight" state="frozen"/>
      <selection activeCell="A3" sqref="A3"/>
      <selection pane="topRight" activeCell="A3" sqref="A3"/>
      <selection pane="bottomLeft" activeCell="A3" sqref="A3"/>
      <selection pane="bottomRight" activeCell="T18" sqref="T18"/>
    </sheetView>
  </sheetViews>
  <sheetFormatPr defaultColWidth="9" defaultRowHeight="11" x14ac:dyDescent="0.15"/>
  <cols>
    <col min="1" max="1" width="16.6328125" style="6" customWidth="1"/>
    <col min="2" max="2" width="8.54296875" style="6" bestFit="1" customWidth="1"/>
    <col min="3" max="3" width="25.6328125" style="6" customWidth="1"/>
    <col min="4" max="5" width="9.6328125" style="33" customWidth="1"/>
    <col min="6" max="6" width="11.6328125" style="6" customWidth="1"/>
    <col min="7" max="7" width="8.08984375" style="347" bestFit="1" customWidth="1"/>
    <col min="8" max="8" width="21.08984375" style="347" customWidth="1"/>
    <col min="9" max="13" width="4.08984375" style="378" customWidth="1"/>
    <col min="14" max="14" width="4" style="32" customWidth="1"/>
    <col min="15" max="15" width="3.6328125" style="32" customWidth="1"/>
    <col min="16" max="16" width="3.6328125" style="378" customWidth="1"/>
    <col min="17" max="18" width="3.6328125" style="27" customWidth="1"/>
    <col min="19" max="20" width="3.6328125" style="32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15">
      <c r="A1" s="573" t="s">
        <v>676</v>
      </c>
      <c r="B1" s="574"/>
      <c r="C1" s="591" t="s">
        <v>2613</v>
      </c>
      <c r="D1" s="592"/>
      <c r="E1" s="592"/>
      <c r="F1" s="592"/>
      <c r="G1" s="593"/>
      <c r="H1" s="583" t="s">
        <v>1961</v>
      </c>
      <c r="I1" s="344"/>
      <c r="J1" s="344"/>
      <c r="K1" s="344"/>
      <c r="L1" s="344"/>
      <c r="M1" s="344"/>
      <c r="N1" s="7"/>
      <c r="O1" s="8"/>
      <c r="P1" s="345"/>
      <c r="Q1" s="8"/>
      <c r="R1" s="8"/>
      <c r="S1" s="7"/>
      <c r="T1" s="7"/>
      <c r="U1" s="173" t="s">
        <v>2186</v>
      </c>
      <c r="V1" s="173" t="s">
        <v>2185</v>
      </c>
    </row>
    <row r="2" spans="1:22" ht="17.25" customHeight="1" thickBot="1" x14ac:dyDescent="0.2">
      <c r="A2" s="575"/>
      <c r="B2" s="576"/>
      <c r="C2" s="594"/>
      <c r="D2" s="595"/>
      <c r="E2" s="595"/>
      <c r="F2" s="595"/>
      <c r="G2" s="596"/>
      <c r="H2" s="584"/>
      <c r="I2" s="344"/>
      <c r="J2" s="344"/>
      <c r="K2" s="344"/>
      <c r="L2" s="344"/>
      <c r="M2" s="344"/>
      <c r="N2" s="7"/>
      <c r="O2" s="8"/>
      <c r="P2" s="345"/>
      <c r="Q2" s="8"/>
      <c r="R2" s="8"/>
      <c r="S2" s="7"/>
      <c r="T2" s="7"/>
    </row>
    <row r="3" spans="1:22" ht="17.25" customHeight="1" x14ac:dyDescent="0.15">
      <c r="A3" s="530" t="s">
        <v>83</v>
      </c>
      <c r="B3" s="523" t="s">
        <v>810</v>
      </c>
      <c r="C3" s="517" t="s">
        <v>811</v>
      </c>
      <c r="D3" s="597" t="s">
        <v>223</v>
      </c>
      <c r="E3" s="532" t="s">
        <v>64</v>
      </c>
      <c r="F3" s="517" t="s">
        <v>224</v>
      </c>
      <c r="G3" s="545" t="s">
        <v>225</v>
      </c>
      <c r="H3" s="525" t="s">
        <v>226</v>
      </c>
      <c r="I3" s="527" t="s">
        <v>227</v>
      </c>
      <c r="J3" s="527"/>
      <c r="K3" s="527"/>
      <c r="L3" s="527"/>
      <c r="M3" s="527"/>
      <c r="N3" s="527"/>
      <c r="O3" s="519" t="s">
        <v>143</v>
      </c>
      <c r="P3" s="589" t="s">
        <v>344</v>
      </c>
      <c r="Q3" s="519" t="s">
        <v>36</v>
      </c>
      <c r="R3" s="519" t="s">
        <v>445</v>
      </c>
      <c r="S3" s="528" t="s">
        <v>2422</v>
      </c>
      <c r="T3" s="521" t="s">
        <v>2426</v>
      </c>
    </row>
    <row r="4" spans="1:22" ht="17.25" customHeight="1" x14ac:dyDescent="0.15">
      <c r="A4" s="531"/>
      <c r="B4" s="524"/>
      <c r="C4" s="518"/>
      <c r="D4" s="598"/>
      <c r="E4" s="533"/>
      <c r="F4" s="518"/>
      <c r="G4" s="546"/>
      <c r="H4" s="526"/>
      <c r="I4" s="348" t="s">
        <v>351</v>
      </c>
      <c r="J4" s="348" t="s">
        <v>499</v>
      </c>
      <c r="K4" s="348" t="s">
        <v>255</v>
      </c>
      <c r="L4" s="348" t="s">
        <v>256</v>
      </c>
      <c r="M4" s="348" t="s">
        <v>257</v>
      </c>
      <c r="N4" s="225" t="s">
        <v>258</v>
      </c>
      <c r="O4" s="520"/>
      <c r="P4" s="590"/>
      <c r="Q4" s="520"/>
      <c r="R4" s="520"/>
      <c r="S4" s="529"/>
      <c r="T4" s="522"/>
    </row>
    <row r="5" spans="1:22" ht="57.75" customHeight="1" x14ac:dyDescent="0.15">
      <c r="A5" s="9" t="s">
        <v>522</v>
      </c>
      <c r="B5" s="10">
        <v>6638186</v>
      </c>
      <c r="C5" s="11" t="s">
        <v>134</v>
      </c>
      <c r="D5" s="338" t="s">
        <v>1962</v>
      </c>
      <c r="E5" s="100" t="s">
        <v>1220</v>
      </c>
      <c r="F5" s="119" t="s">
        <v>2489</v>
      </c>
      <c r="G5" s="126" t="s">
        <v>2275</v>
      </c>
      <c r="H5" s="107" t="s">
        <v>2741</v>
      </c>
      <c r="I5" s="278">
        <v>257</v>
      </c>
      <c r="J5" s="243">
        <v>0</v>
      </c>
      <c r="K5" s="243"/>
      <c r="L5" s="243"/>
      <c r="M5" s="243"/>
      <c r="N5" s="30">
        <f t="shared" ref="N5:N28" si="0">SUM(I5:M5)</f>
        <v>257</v>
      </c>
      <c r="O5" s="14" t="s">
        <v>33</v>
      </c>
      <c r="P5" s="108" t="s">
        <v>33</v>
      </c>
      <c r="Q5" s="14" t="s">
        <v>33</v>
      </c>
      <c r="R5" s="14"/>
      <c r="S5" s="203" t="str">
        <f>VLOOKUP(U5,開設者別!B:D,3,FALSE)</f>
        <v>医療法人</v>
      </c>
      <c r="T5" s="15"/>
      <c r="U5" s="89" t="s">
        <v>2179</v>
      </c>
      <c r="V5" s="173" t="str">
        <f>VLOOKUP(U5,開設者別!B:D,3,FALSE)</f>
        <v>医療法人</v>
      </c>
    </row>
    <row r="6" spans="1:22" ht="39" x14ac:dyDescent="0.15">
      <c r="A6" s="9" t="s">
        <v>239</v>
      </c>
      <c r="B6" s="10">
        <v>6638215</v>
      </c>
      <c r="C6" s="11" t="s">
        <v>551</v>
      </c>
      <c r="D6" s="338" t="s">
        <v>1221</v>
      </c>
      <c r="E6" s="100" t="s">
        <v>1222</v>
      </c>
      <c r="F6" s="38" t="s">
        <v>767</v>
      </c>
      <c r="G6" s="126" t="s">
        <v>2276</v>
      </c>
      <c r="H6" s="107" t="s">
        <v>2311</v>
      </c>
      <c r="I6" s="243">
        <v>92</v>
      </c>
      <c r="J6" s="243">
        <v>60</v>
      </c>
      <c r="K6" s="243"/>
      <c r="L6" s="243">
        <v>28</v>
      </c>
      <c r="M6" s="243"/>
      <c r="N6" s="30">
        <f t="shared" si="0"/>
        <v>180</v>
      </c>
      <c r="O6" s="14" t="s">
        <v>530</v>
      </c>
      <c r="P6" s="108" t="s">
        <v>33</v>
      </c>
      <c r="Q6" s="14" t="s">
        <v>33</v>
      </c>
      <c r="R6" s="14"/>
      <c r="S6" s="203" t="str">
        <f>VLOOKUP(U6,開設者別!B:D,3,FALSE)</f>
        <v>医療法人</v>
      </c>
      <c r="T6" s="15"/>
      <c r="U6" s="89" t="s">
        <v>2179</v>
      </c>
      <c r="V6" s="173" t="str">
        <f>VLOOKUP(U6,開設者別!B:D,3,FALSE)</f>
        <v>医療法人</v>
      </c>
    </row>
    <row r="7" spans="1:22" ht="39" x14ac:dyDescent="0.15">
      <c r="A7" s="9" t="s">
        <v>249</v>
      </c>
      <c r="B7" s="10">
        <v>6638211</v>
      </c>
      <c r="C7" s="11" t="s">
        <v>544</v>
      </c>
      <c r="D7" s="338" t="s">
        <v>1223</v>
      </c>
      <c r="E7" s="100"/>
      <c r="F7" s="38" t="s">
        <v>1616</v>
      </c>
      <c r="G7" s="126" t="s">
        <v>1963</v>
      </c>
      <c r="H7" s="107" t="s">
        <v>1964</v>
      </c>
      <c r="I7" s="374">
        <v>167</v>
      </c>
      <c r="J7" s="243"/>
      <c r="K7" s="243"/>
      <c r="L7" s="243"/>
      <c r="M7" s="243"/>
      <c r="N7" s="30">
        <f>SUM(I7:M7)</f>
        <v>167</v>
      </c>
      <c r="O7" s="14" t="s">
        <v>530</v>
      </c>
      <c r="P7" s="108" t="s">
        <v>33</v>
      </c>
      <c r="Q7" s="14" t="s">
        <v>33</v>
      </c>
      <c r="R7" s="14"/>
      <c r="S7" s="203" t="str">
        <f>VLOOKUP(U7,開設者別!B:D,3,FALSE)</f>
        <v>医療法人</v>
      </c>
      <c r="T7" s="15"/>
      <c r="U7" s="89" t="s">
        <v>2179</v>
      </c>
      <c r="V7" s="173" t="str">
        <f>VLOOKUP(U7,開設者別!B:D,3,FALSE)</f>
        <v>医療法人</v>
      </c>
    </row>
    <row r="8" spans="1:22" ht="39" x14ac:dyDescent="0.15">
      <c r="A8" s="9" t="s">
        <v>914</v>
      </c>
      <c r="B8" s="10">
        <v>6620884</v>
      </c>
      <c r="C8" s="11" t="s">
        <v>852</v>
      </c>
      <c r="D8" s="338" t="s">
        <v>1965</v>
      </c>
      <c r="E8" s="100" t="s">
        <v>1224</v>
      </c>
      <c r="F8" s="38" t="s">
        <v>808</v>
      </c>
      <c r="G8" s="126" t="s">
        <v>296</v>
      </c>
      <c r="H8" s="107" t="s">
        <v>2732</v>
      </c>
      <c r="I8" s="243">
        <v>67</v>
      </c>
      <c r="J8" s="243">
        <v>57</v>
      </c>
      <c r="K8" s="243"/>
      <c r="L8" s="243"/>
      <c r="M8" s="243"/>
      <c r="N8" s="30">
        <f t="shared" si="0"/>
        <v>124</v>
      </c>
      <c r="O8" s="14"/>
      <c r="P8" s="108" t="s">
        <v>33</v>
      </c>
      <c r="Q8" s="14" t="s">
        <v>33</v>
      </c>
      <c r="R8" s="14"/>
      <c r="S8" s="203" t="str">
        <f>VLOOKUP(U8,開設者別!B:D,3,FALSE)</f>
        <v>医療法人</v>
      </c>
      <c r="T8" s="15"/>
      <c r="U8" s="89" t="s">
        <v>2179</v>
      </c>
      <c r="V8" s="173" t="str">
        <f>VLOOKUP(U8,開設者別!B:D,3,FALSE)</f>
        <v>医療法人</v>
      </c>
    </row>
    <row r="9" spans="1:22" ht="39" x14ac:dyDescent="0.15">
      <c r="A9" s="9" t="s">
        <v>75</v>
      </c>
      <c r="B9" s="10">
        <v>6620957</v>
      </c>
      <c r="C9" s="11" t="s">
        <v>27</v>
      </c>
      <c r="D9" s="338" t="s">
        <v>1225</v>
      </c>
      <c r="E9" s="100" t="s">
        <v>1226</v>
      </c>
      <c r="F9" s="38" t="s">
        <v>75</v>
      </c>
      <c r="G9" s="99" t="s">
        <v>1638</v>
      </c>
      <c r="H9" s="107" t="s">
        <v>2230</v>
      </c>
      <c r="I9" s="278">
        <v>120</v>
      </c>
      <c r="J9" s="278">
        <v>60</v>
      </c>
      <c r="K9" s="243"/>
      <c r="L9" s="243"/>
      <c r="M9" s="243"/>
      <c r="N9" s="30">
        <f t="shared" si="0"/>
        <v>180</v>
      </c>
      <c r="O9" s="14" t="s">
        <v>530</v>
      </c>
      <c r="P9" s="108" t="s">
        <v>33</v>
      </c>
      <c r="Q9" s="14" t="s">
        <v>33</v>
      </c>
      <c r="R9" s="14"/>
      <c r="S9" s="203" t="str">
        <f>VLOOKUP(U9,開設者別!B:D,3,FALSE)</f>
        <v>医療法人</v>
      </c>
      <c r="T9" s="15"/>
      <c r="U9" s="89" t="s">
        <v>2179</v>
      </c>
      <c r="V9" s="173" t="str">
        <f>VLOOKUP(U9,開設者別!B:D,3,FALSE)</f>
        <v>医療法人</v>
      </c>
    </row>
    <row r="10" spans="1:22" ht="48.5" x14ac:dyDescent="0.15">
      <c r="A10" s="9" t="s">
        <v>218</v>
      </c>
      <c r="B10" s="10">
        <v>6620001</v>
      </c>
      <c r="C10" s="11" t="s">
        <v>897</v>
      </c>
      <c r="D10" s="338" t="s">
        <v>1227</v>
      </c>
      <c r="E10" s="100" t="s">
        <v>1228</v>
      </c>
      <c r="F10" s="38" t="s">
        <v>219</v>
      </c>
      <c r="G10" s="126" t="s">
        <v>1550</v>
      </c>
      <c r="H10" s="107" t="s">
        <v>2688</v>
      </c>
      <c r="I10" s="243">
        <v>0</v>
      </c>
      <c r="J10" s="243"/>
      <c r="K10" s="243">
        <v>302</v>
      </c>
      <c r="L10" s="243"/>
      <c r="M10" s="243"/>
      <c r="N10" s="30">
        <f t="shared" si="0"/>
        <v>302</v>
      </c>
      <c r="O10" s="14"/>
      <c r="P10" s="108"/>
      <c r="Q10" s="14"/>
      <c r="R10" s="14"/>
      <c r="S10" s="203" t="str">
        <f>VLOOKUP(U10,開設者別!B:D,3,FALSE)</f>
        <v>その他法人</v>
      </c>
      <c r="T10" s="15"/>
      <c r="U10" s="89" t="s">
        <v>2183</v>
      </c>
      <c r="V10" s="173" t="str">
        <f>VLOOKUP(U10,開設者別!B:D,3,FALSE)</f>
        <v>その他法人</v>
      </c>
    </row>
    <row r="11" spans="1:22" ht="39" x14ac:dyDescent="0.15">
      <c r="A11" s="9" t="s">
        <v>277</v>
      </c>
      <c r="B11" s="10">
        <v>6620001</v>
      </c>
      <c r="C11" s="11" t="s">
        <v>336</v>
      </c>
      <c r="D11" s="338" t="s">
        <v>1229</v>
      </c>
      <c r="E11" s="100" t="s">
        <v>1230</v>
      </c>
      <c r="F11" s="38" t="s">
        <v>818</v>
      </c>
      <c r="G11" s="126" t="s">
        <v>1966</v>
      </c>
      <c r="H11" s="107" t="s">
        <v>1967</v>
      </c>
      <c r="I11" s="243">
        <v>48</v>
      </c>
      <c r="J11" s="374">
        <v>118</v>
      </c>
      <c r="K11" s="243"/>
      <c r="L11" s="243"/>
      <c r="M11" s="243"/>
      <c r="N11" s="30">
        <v>166</v>
      </c>
      <c r="O11" s="14"/>
      <c r="P11" s="108"/>
      <c r="Q11" s="14"/>
      <c r="R11" s="14"/>
      <c r="S11" s="203" t="str">
        <f>VLOOKUP(U11,開設者別!B:D,3,FALSE)</f>
        <v>医療法人</v>
      </c>
      <c r="T11" s="15"/>
      <c r="U11" s="89" t="s">
        <v>2179</v>
      </c>
      <c r="V11" s="173" t="str">
        <f>VLOOKUP(U11,開設者別!B:D,3,FALSE)</f>
        <v>医療法人</v>
      </c>
    </row>
    <row r="12" spans="1:22" ht="39" x14ac:dyDescent="0.15">
      <c r="A12" s="9" t="s">
        <v>481</v>
      </c>
      <c r="B12" s="10">
        <v>6638112</v>
      </c>
      <c r="C12" s="11" t="s">
        <v>337</v>
      </c>
      <c r="D12" s="338" t="s">
        <v>1231</v>
      </c>
      <c r="E12" s="100" t="s">
        <v>1232</v>
      </c>
      <c r="F12" s="38" t="s">
        <v>652</v>
      </c>
      <c r="G12" s="126" t="s">
        <v>1540</v>
      </c>
      <c r="H12" s="107" t="s">
        <v>1968</v>
      </c>
      <c r="I12" s="243">
        <v>56</v>
      </c>
      <c r="J12" s="243">
        <v>43</v>
      </c>
      <c r="K12" s="395"/>
      <c r="L12" s="243"/>
      <c r="M12" s="243"/>
      <c r="N12" s="30">
        <f t="shared" si="0"/>
        <v>99</v>
      </c>
      <c r="O12" s="14" t="s">
        <v>530</v>
      </c>
      <c r="P12" s="108" t="s">
        <v>33</v>
      </c>
      <c r="Q12" s="14" t="s">
        <v>33</v>
      </c>
      <c r="R12" s="14"/>
      <c r="S12" s="203" t="str">
        <f>VLOOKUP(U12,開設者別!B:D,3,FALSE)</f>
        <v>医療法人</v>
      </c>
      <c r="T12" s="15"/>
      <c r="U12" s="89" t="s">
        <v>2179</v>
      </c>
      <c r="V12" s="173" t="str">
        <f>VLOOKUP(U12,開設者別!B:D,3,FALSE)</f>
        <v>医療法人</v>
      </c>
    </row>
    <row r="13" spans="1:22" ht="39" x14ac:dyDescent="0.15">
      <c r="A13" s="9" t="s">
        <v>573</v>
      </c>
      <c r="B13" s="10">
        <v>6691101</v>
      </c>
      <c r="C13" s="11" t="s">
        <v>96</v>
      </c>
      <c r="D13" s="338" t="s">
        <v>1233</v>
      </c>
      <c r="E13" s="100" t="s">
        <v>1234</v>
      </c>
      <c r="F13" s="38" t="s">
        <v>913</v>
      </c>
      <c r="G13" s="126" t="s">
        <v>1969</v>
      </c>
      <c r="H13" s="107" t="s">
        <v>1970</v>
      </c>
      <c r="I13" s="243">
        <v>0</v>
      </c>
      <c r="J13" s="243">
        <v>190</v>
      </c>
      <c r="K13" s="243"/>
      <c r="L13" s="243"/>
      <c r="M13" s="243"/>
      <c r="N13" s="30">
        <f t="shared" si="0"/>
        <v>190</v>
      </c>
      <c r="O13" s="14"/>
      <c r="P13" s="108"/>
      <c r="Q13" s="14"/>
      <c r="R13" s="14"/>
      <c r="S13" s="203" t="str">
        <f>VLOOKUP(U13,開設者別!B:D,3,FALSE)</f>
        <v>医療法人</v>
      </c>
      <c r="T13" s="15"/>
      <c r="U13" s="89" t="s">
        <v>2179</v>
      </c>
      <c r="V13" s="173" t="str">
        <f>VLOOKUP(U13,開設者別!B:D,3,FALSE)</f>
        <v>医療法人</v>
      </c>
    </row>
    <row r="14" spans="1:22" ht="39" x14ac:dyDescent="0.15">
      <c r="A14" s="9" t="s">
        <v>908</v>
      </c>
      <c r="B14" s="10">
        <v>6620002</v>
      </c>
      <c r="C14" s="11" t="s">
        <v>498</v>
      </c>
      <c r="D14" s="338" t="s">
        <v>1235</v>
      </c>
      <c r="E14" s="100" t="s">
        <v>1236</v>
      </c>
      <c r="F14" s="38" t="s">
        <v>1616</v>
      </c>
      <c r="G14" s="126" t="s">
        <v>2673</v>
      </c>
      <c r="H14" s="107" t="s">
        <v>1971</v>
      </c>
      <c r="I14" s="243">
        <v>120</v>
      </c>
      <c r="J14" s="273" t="s">
        <v>2614</v>
      </c>
      <c r="K14" s="243"/>
      <c r="L14" s="243"/>
      <c r="M14" s="243"/>
      <c r="N14" s="30">
        <f t="shared" si="0"/>
        <v>120</v>
      </c>
      <c r="O14" s="14"/>
      <c r="P14" s="108"/>
      <c r="Q14" s="14"/>
      <c r="R14" s="14"/>
      <c r="S14" s="203" t="str">
        <f>VLOOKUP(U14,開設者別!B:D,3,FALSE)</f>
        <v>医療法人</v>
      </c>
      <c r="T14" s="15"/>
      <c r="U14" s="89" t="s">
        <v>2179</v>
      </c>
      <c r="V14" s="173" t="str">
        <f>VLOOKUP(U14,開設者別!B:D,3,FALSE)</f>
        <v>医療法人</v>
      </c>
    </row>
    <row r="15" spans="1:22" ht="39.5" thickBot="1" x14ac:dyDescent="0.2">
      <c r="A15" s="29" t="s">
        <v>444</v>
      </c>
      <c r="B15" s="16">
        <v>6620934</v>
      </c>
      <c r="C15" s="17" t="s">
        <v>140</v>
      </c>
      <c r="D15" s="464" t="s">
        <v>1972</v>
      </c>
      <c r="E15" s="465" t="s">
        <v>1237</v>
      </c>
      <c r="F15" s="18" t="s">
        <v>314</v>
      </c>
      <c r="G15" s="158" t="s">
        <v>2277</v>
      </c>
      <c r="H15" s="336" t="s">
        <v>2731</v>
      </c>
      <c r="I15" s="466">
        <v>140</v>
      </c>
      <c r="J15" s="365"/>
      <c r="K15" s="365"/>
      <c r="L15" s="365"/>
      <c r="M15" s="365"/>
      <c r="N15" s="31">
        <f t="shared" si="0"/>
        <v>140</v>
      </c>
      <c r="O15" s="22"/>
      <c r="P15" s="159"/>
      <c r="Q15" s="22"/>
      <c r="R15" s="22"/>
      <c r="S15" s="205" t="str">
        <f>VLOOKUP(U15,開設者別!B:D,3,FALSE)</f>
        <v>医療法人</v>
      </c>
      <c r="T15" s="224"/>
      <c r="U15" s="89" t="s">
        <v>2179</v>
      </c>
      <c r="V15" s="173" t="str">
        <f>VLOOKUP(U15,開設者別!B:D,3,FALSE)</f>
        <v>医療法人</v>
      </c>
    </row>
    <row r="16" spans="1:22" ht="49.5" customHeight="1" x14ac:dyDescent="0.15">
      <c r="A16" s="450" t="s">
        <v>2811</v>
      </c>
      <c r="B16" s="451">
        <v>6638014</v>
      </c>
      <c r="C16" s="467" t="s">
        <v>660</v>
      </c>
      <c r="D16" s="439" t="s">
        <v>434</v>
      </c>
      <c r="E16" s="468" t="s">
        <v>1238</v>
      </c>
      <c r="F16" s="469" t="s">
        <v>221</v>
      </c>
      <c r="G16" s="453" t="s">
        <v>1973</v>
      </c>
      <c r="H16" s="454" t="s">
        <v>2312</v>
      </c>
      <c r="I16" s="455">
        <v>257</v>
      </c>
      <c r="J16" s="455"/>
      <c r="K16" s="455"/>
      <c r="L16" s="455"/>
      <c r="M16" s="455"/>
      <c r="N16" s="456">
        <f t="shared" si="0"/>
        <v>257</v>
      </c>
      <c r="O16" s="457" t="s">
        <v>33</v>
      </c>
      <c r="P16" s="470" t="s">
        <v>33</v>
      </c>
      <c r="Q16" s="457" t="s">
        <v>33</v>
      </c>
      <c r="R16" s="457"/>
      <c r="S16" s="458" t="str">
        <f>VLOOKUP(U16,開設者別!B:D,3,FALSE)</f>
        <v>公的</v>
      </c>
      <c r="T16" s="459"/>
      <c r="U16" s="171" t="s">
        <v>2164</v>
      </c>
      <c r="V16" s="173" t="str">
        <f>VLOOKUP(U16,開設者別!B:D,3,FALSE)</f>
        <v>公的</v>
      </c>
    </row>
    <row r="17" spans="1:23" ht="39" x14ac:dyDescent="0.15">
      <c r="A17" s="9" t="s">
        <v>77</v>
      </c>
      <c r="B17" s="10">
        <v>6638132</v>
      </c>
      <c r="C17" s="11" t="s">
        <v>697</v>
      </c>
      <c r="D17" s="338" t="s">
        <v>1239</v>
      </c>
      <c r="E17" s="100" t="s">
        <v>1240</v>
      </c>
      <c r="F17" s="38" t="s">
        <v>546</v>
      </c>
      <c r="G17" s="126" t="s">
        <v>814</v>
      </c>
      <c r="H17" s="107" t="s">
        <v>1974</v>
      </c>
      <c r="I17" s="243">
        <v>33</v>
      </c>
      <c r="J17" s="243">
        <v>53</v>
      </c>
      <c r="K17" s="243"/>
      <c r="L17" s="243"/>
      <c r="M17" s="243"/>
      <c r="N17" s="30">
        <f t="shared" si="0"/>
        <v>86</v>
      </c>
      <c r="O17" s="14"/>
      <c r="P17" s="108"/>
      <c r="Q17" s="14"/>
      <c r="R17" s="14"/>
      <c r="S17" s="203" t="str">
        <f>VLOOKUP(U17,開設者別!B:D,3,FALSE)</f>
        <v>医療法人</v>
      </c>
      <c r="T17" s="15"/>
      <c r="U17" s="171" t="s">
        <v>2179</v>
      </c>
      <c r="V17" s="173" t="str">
        <f>VLOOKUP(U17,開設者別!B:D,3,FALSE)</f>
        <v>医療法人</v>
      </c>
    </row>
    <row r="18" spans="1:23" ht="84.75" customHeight="1" x14ac:dyDescent="0.15">
      <c r="A18" s="127" t="s">
        <v>648</v>
      </c>
      <c r="B18" s="130">
        <v>6638131</v>
      </c>
      <c r="C18" s="106" t="s">
        <v>460</v>
      </c>
      <c r="D18" s="241" t="s">
        <v>1975</v>
      </c>
      <c r="E18" s="242" t="s">
        <v>1241</v>
      </c>
      <c r="F18" s="126" t="s">
        <v>4</v>
      </c>
      <c r="G18" s="276" t="s">
        <v>2554</v>
      </c>
      <c r="H18" s="107" t="s">
        <v>1976</v>
      </c>
      <c r="I18" s="243">
        <f>947-28</f>
        <v>919</v>
      </c>
      <c r="J18" s="243"/>
      <c r="K18" s="243">
        <v>44</v>
      </c>
      <c r="L18" s="243"/>
      <c r="M18" s="243"/>
      <c r="N18" s="30">
        <f t="shared" si="0"/>
        <v>963</v>
      </c>
      <c r="O18" s="108" t="s">
        <v>33</v>
      </c>
      <c r="P18" s="108"/>
      <c r="Q18" s="108"/>
      <c r="R18" s="108" t="s">
        <v>33</v>
      </c>
      <c r="S18" s="244" t="str">
        <f>VLOOKUP(U18,開設者別!B:D,3,FALSE)</f>
        <v>その他法人</v>
      </c>
      <c r="T18" s="245"/>
      <c r="U18" s="171" t="s">
        <v>2183</v>
      </c>
      <c r="V18" s="173" t="str">
        <f>VLOOKUP(U18,開設者別!B:D,3,FALSE)</f>
        <v>その他法人</v>
      </c>
      <c r="W18" s="6" t="s">
        <v>2438</v>
      </c>
    </row>
    <row r="19" spans="1:23" ht="48.5" x14ac:dyDescent="0.15">
      <c r="A19" s="9" t="s">
        <v>490</v>
      </c>
      <c r="B19" s="10">
        <v>6638131</v>
      </c>
      <c r="C19" s="11" t="s">
        <v>294</v>
      </c>
      <c r="D19" s="338" t="s">
        <v>1242</v>
      </c>
      <c r="E19" s="100" t="s">
        <v>1243</v>
      </c>
      <c r="F19" s="38" t="s">
        <v>693</v>
      </c>
      <c r="G19" s="126" t="s">
        <v>644</v>
      </c>
      <c r="H19" s="107" t="s">
        <v>1977</v>
      </c>
      <c r="I19" s="374">
        <v>182</v>
      </c>
      <c r="J19" s="243"/>
      <c r="K19" s="243"/>
      <c r="L19" s="243"/>
      <c r="M19" s="243"/>
      <c r="N19" s="30">
        <f>SUM(I19:M19)</f>
        <v>182</v>
      </c>
      <c r="O19" s="14"/>
      <c r="P19" s="108"/>
      <c r="Q19" s="14"/>
      <c r="R19" s="14"/>
      <c r="S19" s="203" t="str">
        <f>VLOOKUP(U19,開設者別!B:D,3,FALSE)</f>
        <v>その他法人</v>
      </c>
      <c r="T19" s="15"/>
      <c r="U19" s="171" t="s">
        <v>2180</v>
      </c>
      <c r="V19" s="173" t="str">
        <f>VLOOKUP(U19,開設者別!B:D,3,FALSE)</f>
        <v>その他法人</v>
      </c>
    </row>
    <row r="20" spans="1:23" ht="39" x14ac:dyDescent="0.15">
      <c r="A20" s="9" t="s">
        <v>491</v>
      </c>
      <c r="B20" s="10">
        <v>6620863</v>
      </c>
      <c r="C20" s="11" t="s">
        <v>203</v>
      </c>
      <c r="D20" s="338" t="s">
        <v>1244</v>
      </c>
      <c r="E20" s="100" t="s">
        <v>1245</v>
      </c>
      <c r="F20" s="38" t="s">
        <v>489</v>
      </c>
      <c r="G20" s="126" t="s">
        <v>2730</v>
      </c>
      <c r="H20" s="107" t="s">
        <v>2634</v>
      </c>
      <c r="I20" s="243">
        <v>190</v>
      </c>
      <c r="J20" s="243"/>
      <c r="K20" s="243"/>
      <c r="L20" s="243"/>
      <c r="M20" s="243"/>
      <c r="N20" s="341">
        <f t="shared" si="0"/>
        <v>190</v>
      </c>
      <c r="O20" s="14" t="s">
        <v>530</v>
      </c>
      <c r="P20" s="108" t="s">
        <v>33</v>
      </c>
      <c r="Q20" s="14" t="s">
        <v>33</v>
      </c>
      <c r="R20" s="14"/>
      <c r="S20" s="203" t="str">
        <f>VLOOKUP(U20,開設者別!B:D,3,FALSE)</f>
        <v>医療法人</v>
      </c>
      <c r="T20" s="15"/>
      <c r="U20" s="171" t="s">
        <v>2179</v>
      </c>
      <c r="V20" s="173" t="str">
        <f>VLOOKUP(U20,開設者別!B:D,3,FALSE)</f>
        <v>医療法人</v>
      </c>
    </row>
    <row r="21" spans="1:23" ht="39" x14ac:dyDescent="0.15">
      <c r="A21" s="9" t="s">
        <v>132</v>
      </c>
      <c r="B21" s="10">
        <v>6511421</v>
      </c>
      <c r="C21" s="11" t="s">
        <v>431</v>
      </c>
      <c r="D21" s="102" t="s">
        <v>1246</v>
      </c>
      <c r="E21" s="100" t="s">
        <v>1247</v>
      </c>
      <c r="F21" s="38" t="s">
        <v>846</v>
      </c>
      <c r="G21" s="126" t="s">
        <v>104</v>
      </c>
      <c r="H21" s="107" t="s">
        <v>1978</v>
      </c>
      <c r="I21" s="243">
        <v>88</v>
      </c>
      <c r="J21" s="243"/>
      <c r="K21" s="243"/>
      <c r="L21" s="243"/>
      <c r="M21" s="243"/>
      <c r="N21" s="30">
        <f t="shared" si="0"/>
        <v>88</v>
      </c>
      <c r="O21" s="14"/>
      <c r="P21" s="108" t="s">
        <v>33</v>
      </c>
      <c r="Q21" s="14" t="s">
        <v>33</v>
      </c>
      <c r="R21" s="14"/>
      <c r="S21" s="203" t="str">
        <f>VLOOKUP(U21,開設者別!B:D,3,FALSE)</f>
        <v>医療法人</v>
      </c>
      <c r="T21" s="15"/>
      <c r="U21" s="171" t="s">
        <v>2179</v>
      </c>
      <c r="V21" s="173" t="str">
        <f>VLOOKUP(U21,開設者別!B:D,3,FALSE)</f>
        <v>医療法人</v>
      </c>
    </row>
    <row r="22" spans="1:23" ht="39" x14ac:dyDescent="0.15">
      <c r="A22" s="9" t="s">
        <v>278</v>
      </c>
      <c r="B22" s="10">
        <v>6511412</v>
      </c>
      <c r="C22" s="11" t="s">
        <v>453</v>
      </c>
      <c r="D22" s="338" t="s">
        <v>1248</v>
      </c>
      <c r="E22" s="100" t="s">
        <v>1249</v>
      </c>
      <c r="F22" s="38" t="s">
        <v>820</v>
      </c>
      <c r="G22" s="99" t="s">
        <v>733</v>
      </c>
      <c r="H22" s="107" t="s">
        <v>1979</v>
      </c>
      <c r="I22" s="243">
        <v>0</v>
      </c>
      <c r="J22" s="243"/>
      <c r="K22" s="243">
        <v>353</v>
      </c>
      <c r="L22" s="243"/>
      <c r="M22" s="243"/>
      <c r="N22" s="30">
        <f t="shared" si="0"/>
        <v>353</v>
      </c>
      <c r="O22" s="14"/>
      <c r="P22" s="108"/>
      <c r="Q22" s="14"/>
      <c r="R22" s="14"/>
      <c r="S22" s="203" t="str">
        <f>VLOOKUP(U22,開設者別!B:D,3,FALSE)</f>
        <v>医療法人</v>
      </c>
      <c r="T22" s="15"/>
      <c r="U22" s="171" t="s">
        <v>2179</v>
      </c>
      <c r="V22" s="173" t="str">
        <f>VLOOKUP(U22,開設者別!B:D,3,FALSE)</f>
        <v>医療法人</v>
      </c>
    </row>
    <row r="23" spans="1:23" ht="39" x14ac:dyDescent="0.15">
      <c r="A23" s="9" t="s">
        <v>685</v>
      </c>
      <c r="B23" s="10">
        <v>6620964</v>
      </c>
      <c r="C23" s="11" t="s">
        <v>377</v>
      </c>
      <c r="D23" s="338" t="s">
        <v>1250</v>
      </c>
      <c r="E23" s="100" t="s">
        <v>1251</v>
      </c>
      <c r="F23" s="38" t="s">
        <v>416</v>
      </c>
      <c r="G23" s="126" t="s">
        <v>424</v>
      </c>
      <c r="H23" s="107" t="s">
        <v>1980</v>
      </c>
      <c r="I23" s="243">
        <f>149+40+6</f>
        <v>195</v>
      </c>
      <c r="J23" s="243"/>
      <c r="K23" s="243"/>
      <c r="L23" s="243"/>
      <c r="M23" s="243"/>
      <c r="N23" s="30">
        <f t="shared" si="0"/>
        <v>195</v>
      </c>
      <c r="O23" s="14" t="s">
        <v>530</v>
      </c>
      <c r="P23" s="108" t="s">
        <v>33</v>
      </c>
      <c r="Q23" s="14" t="s">
        <v>33</v>
      </c>
      <c r="R23" s="14"/>
      <c r="S23" s="203" t="str">
        <f>VLOOKUP(U23,開設者別!B:D,3,FALSE)</f>
        <v>医療法人</v>
      </c>
      <c r="T23" s="15"/>
      <c r="U23" s="171" t="s">
        <v>2179</v>
      </c>
      <c r="V23" s="173" t="str">
        <f>VLOOKUP(U23,開設者別!B:D,3,FALSE)</f>
        <v>医療法人</v>
      </c>
    </row>
    <row r="24" spans="1:23" ht="50.5" customHeight="1" x14ac:dyDescent="0.15">
      <c r="A24" s="9" t="s">
        <v>492</v>
      </c>
      <c r="B24" s="10">
        <v>6620918</v>
      </c>
      <c r="C24" s="11" t="s">
        <v>730</v>
      </c>
      <c r="D24" s="338" t="s">
        <v>1252</v>
      </c>
      <c r="E24" s="100" t="s">
        <v>1253</v>
      </c>
      <c r="F24" s="38" t="s">
        <v>330</v>
      </c>
      <c r="G24" s="99" t="s">
        <v>1622</v>
      </c>
      <c r="H24" s="107" t="s">
        <v>2742</v>
      </c>
      <c r="I24" s="243">
        <v>400</v>
      </c>
      <c r="J24" s="243"/>
      <c r="K24" s="243"/>
      <c r="L24" s="243"/>
      <c r="M24" s="243"/>
      <c r="N24" s="30">
        <f t="shared" si="0"/>
        <v>400</v>
      </c>
      <c r="O24" s="14" t="s">
        <v>530</v>
      </c>
      <c r="P24" s="108" t="s">
        <v>33</v>
      </c>
      <c r="Q24" s="14" t="s">
        <v>33</v>
      </c>
      <c r="R24" s="14" t="s">
        <v>33</v>
      </c>
      <c r="S24" s="203" t="str">
        <f>VLOOKUP(U24,開設者別!B:D,3,FALSE)</f>
        <v>公的</v>
      </c>
      <c r="T24" s="15"/>
      <c r="U24" s="171" t="s">
        <v>330</v>
      </c>
      <c r="V24" s="173" t="str">
        <f>VLOOKUP(U24,開設者別!B:D,3,FALSE)</f>
        <v>公的</v>
      </c>
    </row>
    <row r="25" spans="1:23" ht="42.5" customHeight="1" x14ac:dyDescent="0.15">
      <c r="A25" s="128" t="s">
        <v>1636</v>
      </c>
      <c r="B25" s="10" t="s">
        <v>1254</v>
      </c>
      <c r="C25" s="12" t="s">
        <v>1981</v>
      </c>
      <c r="D25" s="338" t="s">
        <v>1255</v>
      </c>
      <c r="E25" s="100" t="s">
        <v>1256</v>
      </c>
      <c r="F25" s="38" t="s">
        <v>489</v>
      </c>
      <c r="G25" s="126" t="s">
        <v>2728</v>
      </c>
      <c r="H25" s="107" t="s">
        <v>2635</v>
      </c>
      <c r="I25" s="243">
        <v>120</v>
      </c>
      <c r="J25" s="243"/>
      <c r="K25" s="243"/>
      <c r="L25" s="243"/>
      <c r="M25" s="243"/>
      <c r="N25" s="30">
        <f t="shared" si="0"/>
        <v>120</v>
      </c>
      <c r="O25" s="14" t="s">
        <v>33</v>
      </c>
      <c r="P25" s="108" t="s">
        <v>33</v>
      </c>
      <c r="Q25" s="14" t="s">
        <v>33</v>
      </c>
      <c r="R25" s="14"/>
      <c r="S25" s="203" t="str">
        <f>VLOOKUP(U25,開設者別!B:D,3,FALSE)</f>
        <v>医療法人</v>
      </c>
      <c r="T25" s="15"/>
      <c r="U25" s="171" t="s">
        <v>2179</v>
      </c>
      <c r="V25" s="173" t="str">
        <f>VLOOKUP(U25,開設者別!B:D,3,FALSE)</f>
        <v>医療法人</v>
      </c>
    </row>
    <row r="26" spans="1:23" ht="39.5" thickBot="1" x14ac:dyDescent="0.2">
      <c r="A26" s="29" t="s">
        <v>758</v>
      </c>
      <c r="B26" s="16" t="s">
        <v>678</v>
      </c>
      <c r="C26" s="17" t="s">
        <v>1982</v>
      </c>
      <c r="D26" s="464" t="s">
        <v>608</v>
      </c>
      <c r="E26" s="465" t="s">
        <v>609</v>
      </c>
      <c r="F26" s="18" t="s">
        <v>759</v>
      </c>
      <c r="G26" s="158" t="s">
        <v>2278</v>
      </c>
      <c r="H26" s="336" t="s">
        <v>2743</v>
      </c>
      <c r="I26" s="365"/>
      <c r="J26" s="365">
        <f>219+12</f>
        <v>231</v>
      </c>
      <c r="K26" s="365"/>
      <c r="L26" s="365"/>
      <c r="M26" s="365"/>
      <c r="N26" s="31">
        <f>SUM(I26:M26)</f>
        <v>231</v>
      </c>
      <c r="O26" s="22"/>
      <c r="P26" s="159"/>
      <c r="Q26" s="22"/>
      <c r="R26" s="22"/>
      <c r="S26" s="205" t="str">
        <f>VLOOKUP(U26,開設者別!B:D,3,FALSE)</f>
        <v>医療法人</v>
      </c>
      <c r="T26" s="224"/>
      <c r="U26" s="171" t="s">
        <v>2179</v>
      </c>
      <c r="V26" s="173" t="str">
        <f>VLOOKUP(U26,開設者別!B:D,3,FALSE)</f>
        <v>医療法人</v>
      </c>
    </row>
    <row r="27" spans="1:23" ht="52.5" customHeight="1" x14ac:dyDescent="0.15">
      <c r="A27" s="440" t="s">
        <v>1607</v>
      </c>
      <c r="B27" s="441" t="s">
        <v>1983</v>
      </c>
      <c r="C27" s="442" t="s">
        <v>1984</v>
      </c>
      <c r="D27" s="461" t="s">
        <v>1985</v>
      </c>
      <c r="E27" s="462" t="s">
        <v>1986</v>
      </c>
      <c r="F27" s="463" t="s">
        <v>489</v>
      </c>
      <c r="G27" s="390" t="s">
        <v>2205</v>
      </c>
      <c r="H27" s="391" t="s">
        <v>2313</v>
      </c>
      <c r="I27" s="392">
        <v>34</v>
      </c>
      <c r="J27" s="392"/>
      <c r="K27" s="392"/>
      <c r="L27" s="392"/>
      <c r="M27" s="392"/>
      <c r="N27" s="443">
        <f>SUM(I27:M27)</f>
        <v>34</v>
      </c>
      <c r="O27" s="271"/>
      <c r="P27" s="274" t="s">
        <v>33</v>
      </c>
      <c r="Q27" s="271"/>
      <c r="R27" s="271"/>
      <c r="S27" s="444" t="str">
        <f>VLOOKUP(U27,開設者別!B:D,3,FALSE)</f>
        <v>医療法人</v>
      </c>
      <c r="T27" s="445"/>
      <c r="U27" s="171" t="s">
        <v>2179</v>
      </c>
      <c r="V27" s="173" t="str">
        <f>VLOOKUP(U27,開設者別!B:D,3,FALSE)</f>
        <v>医療法人</v>
      </c>
    </row>
    <row r="28" spans="1:23" ht="52.5" customHeight="1" thickBot="1" x14ac:dyDescent="0.2">
      <c r="A28" s="287" t="s">
        <v>2497</v>
      </c>
      <c r="B28" s="288" t="s">
        <v>2498</v>
      </c>
      <c r="C28" s="289" t="s">
        <v>2499</v>
      </c>
      <c r="D28" s="290" t="s">
        <v>2500</v>
      </c>
      <c r="E28" s="291" t="s">
        <v>2501</v>
      </c>
      <c r="F28" s="292" t="s">
        <v>2502</v>
      </c>
      <c r="G28" s="398" t="s">
        <v>2729</v>
      </c>
      <c r="H28" s="340" t="s">
        <v>2503</v>
      </c>
      <c r="I28" s="396">
        <v>100</v>
      </c>
      <c r="J28" s="396">
        <v>53</v>
      </c>
      <c r="K28" s="396"/>
      <c r="L28" s="396"/>
      <c r="M28" s="396"/>
      <c r="N28" s="293">
        <f t="shared" si="0"/>
        <v>153</v>
      </c>
      <c r="O28" s="294"/>
      <c r="P28" s="399"/>
      <c r="Q28" s="294"/>
      <c r="R28" s="294"/>
      <c r="S28" s="295" t="str">
        <f>VLOOKUP(U28,開設者別!B:D,3,FALSE)</f>
        <v>医療法人</v>
      </c>
      <c r="T28" s="296"/>
      <c r="U28" s="171" t="s">
        <v>2179</v>
      </c>
      <c r="V28" s="173" t="str">
        <f>VLOOKUP(U28,開設者別!B:D,3,FALSE)</f>
        <v>医療法人</v>
      </c>
    </row>
    <row r="29" spans="1:23" x14ac:dyDescent="0.2">
      <c r="A29" s="6">
        <f>COUNTA(A5:A28)</f>
        <v>24</v>
      </c>
      <c r="I29" s="397">
        <f t="shared" ref="I29:N29" si="1">SUM(I5:I28)</f>
        <v>3585</v>
      </c>
      <c r="J29" s="397">
        <f t="shared" si="1"/>
        <v>865</v>
      </c>
      <c r="K29" s="397">
        <f t="shared" si="1"/>
        <v>699</v>
      </c>
      <c r="L29" s="397">
        <f t="shared" si="1"/>
        <v>28</v>
      </c>
      <c r="M29" s="397">
        <f t="shared" si="1"/>
        <v>0</v>
      </c>
      <c r="N29" s="116">
        <f t="shared" si="1"/>
        <v>5177</v>
      </c>
      <c r="O29" s="36"/>
      <c r="P29" s="400"/>
      <c r="Q29" s="89"/>
      <c r="R29" s="89"/>
      <c r="U29" s="171"/>
      <c r="V29" s="173" t="e">
        <f>VLOOKUP(U29,開設者別!B:D,3,FALSE)</f>
        <v>#N/A</v>
      </c>
    </row>
    <row r="30" spans="1:23" x14ac:dyDescent="0.15">
      <c r="U30" s="171"/>
      <c r="V30" s="173" t="e">
        <f>VLOOKUP(U30,開設者別!B:D,3,FALSE)</f>
        <v>#N/A</v>
      </c>
    </row>
    <row r="31" spans="1:23" x14ac:dyDescent="0.15">
      <c r="B31" s="28"/>
      <c r="U31" s="171"/>
      <c r="V31" s="173" t="e">
        <f>VLOOKUP(U31,開設者別!B:D,3,FALSE)</f>
        <v>#N/A</v>
      </c>
    </row>
    <row r="32" spans="1:23" x14ac:dyDescent="0.15">
      <c r="U32" s="171"/>
      <c r="V32" s="173" t="e">
        <f>VLOOKUP(U32,開設者別!B:D,3,FALSE)</f>
        <v>#N/A</v>
      </c>
    </row>
    <row r="33" spans="13:22" x14ac:dyDescent="0.15">
      <c r="M33" s="380"/>
      <c r="U33" s="171"/>
      <c r="V33" s="173" t="e">
        <f>VLOOKUP(U33,開設者別!B:D,3,FALSE)</f>
        <v>#N/A</v>
      </c>
    </row>
    <row r="34" spans="13:22" x14ac:dyDescent="0.15"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  <row r="38" spans="13:22" x14ac:dyDescent="0.15">
      <c r="U38" s="171"/>
      <c r="V38" s="173" t="e">
        <f>VLOOKUP(U38,開設者別!B:D,3,FALSE)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18" orientation="landscape" useFirstPageNumber="1" r:id="rId1"/>
  <headerFooter alignWithMargins="0"/>
  <rowBreaks count="2" manualBreakCount="2">
    <brk id="15" max="18" man="1"/>
    <brk id="28" max="18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0000000}">
          <x14:formula1>
            <xm:f>開設者別!$B$2:$B$22</xm:f>
          </x14:formula1>
          <xm:sqref>U5:U38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0"/>
  </sheetPr>
  <dimension ref="A1:V1599"/>
  <sheetViews>
    <sheetView showRuler="0" view="pageBreakPreview" zoomScale="130" zoomScaleNormal="100" zoomScaleSheetLayoutView="130" workbookViewId="0">
      <pane xSplit="1" ySplit="4" topLeftCell="B18" activePane="bottomRight" state="frozen"/>
      <selection activeCell="A3" sqref="A3"/>
      <selection pane="topRight" activeCell="A3" sqref="A3"/>
      <selection pane="bottomLeft" activeCell="A3" sqref="A3"/>
      <selection pane="bottomRight" activeCell="I1" sqref="I1"/>
    </sheetView>
  </sheetViews>
  <sheetFormatPr defaultColWidth="9" defaultRowHeight="11" x14ac:dyDescent="0.15"/>
  <cols>
    <col min="1" max="1" width="15.6328125" style="347" customWidth="1"/>
    <col min="2" max="2" width="8.1796875" style="347" bestFit="1" customWidth="1"/>
    <col min="3" max="3" width="26.08984375" style="347" customWidth="1"/>
    <col min="4" max="5" width="10.54296875" style="355" customWidth="1"/>
    <col min="6" max="6" width="11.6328125" style="347" customWidth="1"/>
    <col min="7" max="7" width="8.08984375" style="347" bestFit="1" customWidth="1"/>
    <col min="8" max="8" width="21.08984375" style="347" customWidth="1"/>
    <col min="9" max="9" width="5.453125" style="344" bestFit="1" customWidth="1"/>
    <col min="10" max="13" width="4.08984375" style="344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15">
      <c r="A1" s="585" t="s">
        <v>1608</v>
      </c>
      <c r="B1" s="586"/>
      <c r="C1" s="577" t="s">
        <v>2446</v>
      </c>
      <c r="D1" s="578"/>
      <c r="E1" s="578"/>
      <c r="F1" s="578"/>
      <c r="G1" s="579"/>
      <c r="H1" s="583" t="s">
        <v>2447</v>
      </c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87"/>
      <c r="B2" s="588"/>
      <c r="C2" s="580"/>
      <c r="D2" s="581"/>
      <c r="E2" s="581"/>
      <c r="F2" s="581"/>
      <c r="G2" s="582"/>
      <c r="H2" s="584"/>
      <c r="I2" s="383"/>
      <c r="J2" s="361"/>
      <c r="K2" s="361"/>
      <c r="L2" s="361"/>
      <c r="M2" s="361"/>
      <c r="N2" s="216"/>
      <c r="O2" s="217"/>
      <c r="P2" s="217"/>
      <c r="Q2" s="217"/>
      <c r="R2" s="217"/>
      <c r="S2" s="216"/>
      <c r="T2" s="216"/>
    </row>
    <row r="3" spans="1:22" ht="17.25" customHeight="1" x14ac:dyDescent="0.15">
      <c r="A3" s="564" t="s">
        <v>83</v>
      </c>
      <c r="B3" s="545" t="s">
        <v>810</v>
      </c>
      <c r="C3" s="525" t="s">
        <v>811</v>
      </c>
      <c r="D3" s="525" t="s">
        <v>223</v>
      </c>
      <c r="E3" s="547" t="s">
        <v>64</v>
      </c>
      <c r="F3" s="525" t="s">
        <v>224</v>
      </c>
      <c r="G3" s="545" t="s">
        <v>225</v>
      </c>
      <c r="H3" s="525" t="s">
        <v>226</v>
      </c>
      <c r="I3" s="527" t="s">
        <v>227</v>
      </c>
      <c r="J3" s="527"/>
      <c r="K3" s="527"/>
      <c r="L3" s="527"/>
      <c r="M3" s="527"/>
      <c r="N3" s="527"/>
      <c r="O3" s="519" t="s">
        <v>143</v>
      </c>
      <c r="P3" s="519" t="s">
        <v>344</v>
      </c>
      <c r="Q3" s="519" t="s">
        <v>36</v>
      </c>
      <c r="R3" s="519" t="s">
        <v>445</v>
      </c>
      <c r="S3" s="528" t="s">
        <v>2422</v>
      </c>
      <c r="T3" s="521" t="s">
        <v>2426</v>
      </c>
    </row>
    <row r="4" spans="1:22" ht="17.25" customHeight="1" x14ac:dyDescent="0.15">
      <c r="A4" s="565"/>
      <c r="B4" s="546"/>
      <c r="C4" s="526"/>
      <c r="D4" s="526"/>
      <c r="E4" s="548"/>
      <c r="F4" s="526"/>
      <c r="G4" s="546"/>
      <c r="H4" s="526"/>
      <c r="I4" s="348" t="s">
        <v>351</v>
      </c>
      <c r="J4" s="348" t="s">
        <v>499</v>
      </c>
      <c r="K4" s="348" t="s">
        <v>255</v>
      </c>
      <c r="L4" s="348" t="s">
        <v>256</v>
      </c>
      <c r="M4" s="348" t="s">
        <v>257</v>
      </c>
      <c r="N4" s="225" t="s">
        <v>258</v>
      </c>
      <c r="O4" s="520"/>
      <c r="P4" s="520"/>
      <c r="Q4" s="520"/>
      <c r="R4" s="520"/>
      <c r="S4" s="529"/>
      <c r="T4" s="522"/>
    </row>
    <row r="5" spans="1:22" ht="41.5" customHeight="1" x14ac:dyDescent="0.15">
      <c r="A5" s="127" t="s">
        <v>1352</v>
      </c>
      <c r="B5" s="130">
        <v>6730852</v>
      </c>
      <c r="C5" s="106" t="s">
        <v>455</v>
      </c>
      <c r="D5" s="99" t="s">
        <v>10</v>
      </c>
      <c r="E5" s="99" t="s">
        <v>1353</v>
      </c>
      <c r="F5" s="126" t="s">
        <v>305</v>
      </c>
      <c r="G5" s="126" t="s">
        <v>2244</v>
      </c>
      <c r="H5" s="107" t="s">
        <v>2206</v>
      </c>
      <c r="I5" s="243">
        <v>98</v>
      </c>
      <c r="J5" s="243"/>
      <c r="K5" s="243"/>
      <c r="L5" s="243"/>
      <c r="M5" s="243"/>
      <c r="N5" s="30">
        <f t="shared" ref="N5:N15" si="0">SUM(I5:M5)</f>
        <v>98</v>
      </c>
      <c r="O5" s="14"/>
      <c r="P5" s="14" t="s">
        <v>530</v>
      </c>
      <c r="Q5" s="14" t="s">
        <v>33</v>
      </c>
      <c r="R5" s="14"/>
      <c r="S5" s="204" t="str">
        <f>VLOOKUP(U5,開設者別!B:D,3,FALSE)</f>
        <v>医療法人</v>
      </c>
      <c r="T5" s="5"/>
      <c r="U5" s="171" t="s">
        <v>2179</v>
      </c>
      <c r="V5" s="173" t="str">
        <f>VLOOKUP(U5,開設者別!B:D,3,FALSE)</f>
        <v>医療法人</v>
      </c>
    </row>
    <row r="6" spans="1:22" ht="41.5" customHeight="1" x14ac:dyDescent="0.15">
      <c r="A6" s="127" t="s">
        <v>1354</v>
      </c>
      <c r="B6" s="130">
        <v>6740074</v>
      </c>
      <c r="C6" s="107" t="s">
        <v>1623</v>
      </c>
      <c r="D6" s="99" t="s">
        <v>407</v>
      </c>
      <c r="E6" s="99" t="s">
        <v>1355</v>
      </c>
      <c r="F6" s="126" t="s">
        <v>698</v>
      </c>
      <c r="G6" s="126" t="s">
        <v>2207</v>
      </c>
      <c r="H6" s="107" t="s">
        <v>2698</v>
      </c>
      <c r="I6" s="243">
        <v>49</v>
      </c>
      <c r="J6" s="243">
        <v>100</v>
      </c>
      <c r="K6" s="243"/>
      <c r="L6" s="243"/>
      <c r="M6" s="243"/>
      <c r="N6" s="30">
        <f t="shared" si="0"/>
        <v>149</v>
      </c>
      <c r="O6" s="14"/>
      <c r="P6" s="14"/>
      <c r="Q6" s="14"/>
      <c r="R6" s="14"/>
      <c r="S6" s="204" t="str">
        <f>VLOOKUP(U6,開設者別!B:D,3,FALSE)</f>
        <v>医療法人</v>
      </c>
      <c r="T6" s="5"/>
      <c r="U6" s="171" t="s">
        <v>2179</v>
      </c>
      <c r="V6" s="173" t="str">
        <f>VLOOKUP(U6,開設者別!B:D,3,FALSE)</f>
        <v>医療法人</v>
      </c>
    </row>
    <row r="7" spans="1:22" ht="41.5" customHeight="1" x14ac:dyDescent="0.15">
      <c r="A7" s="127" t="s">
        <v>1987</v>
      </c>
      <c r="B7" s="130">
        <v>6740074</v>
      </c>
      <c r="C7" s="107" t="s">
        <v>459</v>
      </c>
      <c r="D7" s="99" t="s">
        <v>419</v>
      </c>
      <c r="E7" s="99"/>
      <c r="F7" s="126" t="s">
        <v>382</v>
      </c>
      <c r="G7" s="384" t="s">
        <v>1356</v>
      </c>
      <c r="H7" s="107" t="s">
        <v>1988</v>
      </c>
      <c r="I7" s="243">
        <v>0</v>
      </c>
      <c r="J7" s="243">
        <v>99</v>
      </c>
      <c r="K7" s="243"/>
      <c r="L7" s="243"/>
      <c r="M7" s="243"/>
      <c r="N7" s="30">
        <f t="shared" si="0"/>
        <v>99</v>
      </c>
      <c r="O7" s="14"/>
      <c r="P7" s="14"/>
      <c r="Q7" s="14"/>
      <c r="R7" s="14"/>
      <c r="S7" s="204" t="str">
        <f>VLOOKUP(U7,開設者別!B:D,3,FALSE)</f>
        <v>医療法人</v>
      </c>
      <c r="T7" s="5"/>
      <c r="U7" s="171" t="s">
        <v>2179</v>
      </c>
      <c r="V7" s="173" t="str">
        <f>VLOOKUP(U7,開設者別!B:D,3,FALSE)</f>
        <v>医療法人</v>
      </c>
    </row>
    <row r="8" spans="1:22" ht="41.5" customHeight="1" x14ac:dyDescent="0.15">
      <c r="A8" s="127" t="s">
        <v>17</v>
      </c>
      <c r="B8" s="130">
        <v>6740074</v>
      </c>
      <c r="C8" s="106" t="s">
        <v>845</v>
      </c>
      <c r="D8" s="99" t="s">
        <v>803</v>
      </c>
      <c r="E8" s="99" t="s">
        <v>1357</v>
      </c>
      <c r="F8" s="126" t="s">
        <v>383</v>
      </c>
      <c r="G8" s="99" t="s">
        <v>2611</v>
      </c>
      <c r="H8" s="107" t="s">
        <v>1989</v>
      </c>
      <c r="I8" s="243">
        <v>0</v>
      </c>
      <c r="J8" s="243"/>
      <c r="K8" s="243">
        <v>396</v>
      </c>
      <c r="L8" s="243"/>
      <c r="M8" s="243"/>
      <c r="N8" s="30">
        <f t="shared" si="0"/>
        <v>396</v>
      </c>
      <c r="O8" s="14"/>
      <c r="P8" s="14"/>
      <c r="Q8" s="14"/>
      <c r="R8" s="14"/>
      <c r="S8" s="204" t="str">
        <f>VLOOKUP(U8,開設者別!B:D,3,FALSE)</f>
        <v>医療法人</v>
      </c>
      <c r="T8" s="5"/>
      <c r="U8" s="171" t="s">
        <v>2179</v>
      </c>
      <c r="V8" s="173" t="str">
        <f>VLOOKUP(U8,開設者別!B:D,3,FALSE)</f>
        <v>医療法人</v>
      </c>
    </row>
    <row r="9" spans="1:22" ht="41.5" customHeight="1" x14ac:dyDescent="0.15">
      <c r="A9" s="127" t="s">
        <v>201</v>
      </c>
      <c r="B9" s="130">
        <v>6740072</v>
      </c>
      <c r="C9" s="107" t="s">
        <v>103</v>
      </c>
      <c r="D9" s="99" t="s">
        <v>2174</v>
      </c>
      <c r="E9" s="99" t="s">
        <v>1358</v>
      </c>
      <c r="F9" s="126" t="s">
        <v>505</v>
      </c>
      <c r="G9" s="126" t="s">
        <v>1615</v>
      </c>
      <c r="H9" s="107" t="s">
        <v>1990</v>
      </c>
      <c r="I9" s="243">
        <v>59</v>
      </c>
      <c r="J9" s="243">
        <v>40</v>
      </c>
      <c r="K9" s="243"/>
      <c r="L9" s="243"/>
      <c r="M9" s="243"/>
      <c r="N9" s="30">
        <f t="shared" si="0"/>
        <v>99</v>
      </c>
      <c r="O9" s="14" t="s">
        <v>530</v>
      </c>
      <c r="P9" s="14" t="s">
        <v>530</v>
      </c>
      <c r="Q9" s="14" t="s">
        <v>33</v>
      </c>
      <c r="R9" s="14"/>
      <c r="S9" s="204" t="str">
        <f>VLOOKUP(U9,開設者別!B:D,3,FALSE)</f>
        <v>医療法人</v>
      </c>
      <c r="T9" s="5"/>
      <c r="U9" s="171" t="s">
        <v>2179</v>
      </c>
      <c r="V9" s="173" t="str">
        <f>VLOOKUP(U9,開設者別!B:D,3,FALSE)</f>
        <v>医療法人</v>
      </c>
    </row>
    <row r="10" spans="1:22" ht="41.5" customHeight="1" x14ac:dyDescent="0.15">
      <c r="A10" s="127" t="s">
        <v>217</v>
      </c>
      <c r="B10" s="130">
        <v>6740094</v>
      </c>
      <c r="C10" s="373" t="s">
        <v>2173</v>
      </c>
      <c r="D10" s="99" t="s">
        <v>1359</v>
      </c>
      <c r="E10" s="99" t="s">
        <v>1360</v>
      </c>
      <c r="F10" s="126" t="s">
        <v>548</v>
      </c>
      <c r="G10" s="126" t="s">
        <v>1524</v>
      </c>
      <c r="H10" s="107" t="s">
        <v>1991</v>
      </c>
      <c r="I10" s="243"/>
      <c r="J10" s="243">
        <v>109</v>
      </c>
      <c r="K10" s="243"/>
      <c r="L10" s="243"/>
      <c r="M10" s="243"/>
      <c r="N10" s="190">
        <f t="shared" si="0"/>
        <v>109</v>
      </c>
      <c r="O10" s="14"/>
      <c r="P10" s="14"/>
      <c r="Q10" s="14"/>
      <c r="R10" s="14"/>
      <c r="S10" s="204" t="str">
        <f>VLOOKUP(U10,開設者別!B:D,3,FALSE)</f>
        <v>医療法人</v>
      </c>
      <c r="T10" s="5"/>
      <c r="U10" s="171" t="s">
        <v>2179</v>
      </c>
      <c r="V10" s="173" t="str">
        <f>VLOOKUP(U10,開設者別!B:D,3,FALSE)</f>
        <v>医療法人</v>
      </c>
    </row>
    <row r="11" spans="1:22" ht="41.5" customHeight="1" x14ac:dyDescent="0.15">
      <c r="A11" s="127" t="s">
        <v>1594</v>
      </c>
      <c r="B11" s="130">
        <v>6730029</v>
      </c>
      <c r="C11" s="106" t="s">
        <v>851</v>
      </c>
      <c r="D11" s="99" t="s">
        <v>1361</v>
      </c>
      <c r="E11" s="99" t="s">
        <v>1362</v>
      </c>
      <c r="F11" s="126" t="s">
        <v>1593</v>
      </c>
      <c r="G11" s="99" t="s">
        <v>925</v>
      </c>
      <c r="H11" s="107" t="s">
        <v>2704</v>
      </c>
      <c r="I11" s="243">
        <v>69</v>
      </c>
      <c r="J11" s="243"/>
      <c r="K11" s="243"/>
      <c r="L11" s="243"/>
      <c r="M11" s="243"/>
      <c r="N11" s="190">
        <f t="shared" si="0"/>
        <v>69</v>
      </c>
      <c r="O11" s="108"/>
      <c r="P11" s="108"/>
      <c r="Q11" s="108"/>
      <c r="R11" s="14"/>
      <c r="S11" s="204" t="str">
        <f>VLOOKUP(U11,開設者別!B:D,3,FALSE)</f>
        <v>医療法人</v>
      </c>
      <c r="T11" s="5"/>
      <c r="U11" s="171" t="s">
        <v>2179</v>
      </c>
      <c r="V11" s="173" t="str">
        <f>VLOOKUP(U11,開設者別!B:D,3,FALSE)</f>
        <v>医療法人</v>
      </c>
    </row>
    <row r="12" spans="1:22" ht="41.5" customHeight="1" x14ac:dyDescent="0.15">
      <c r="A12" s="127" t="s">
        <v>859</v>
      </c>
      <c r="B12" s="130">
        <v>6740064</v>
      </c>
      <c r="C12" s="107" t="s">
        <v>773</v>
      </c>
      <c r="D12" s="99" t="s">
        <v>860</v>
      </c>
      <c r="E12" s="99" t="s">
        <v>1363</v>
      </c>
      <c r="F12" s="126" t="s">
        <v>231</v>
      </c>
      <c r="G12" s="126" t="s">
        <v>2393</v>
      </c>
      <c r="H12" s="107" t="s">
        <v>2409</v>
      </c>
      <c r="I12" s="243">
        <v>182</v>
      </c>
      <c r="J12" s="243"/>
      <c r="K12" s="243"/>
      <c r="L12" s="243"/>
      <c r="M12" s="243"/>
      <c r="N12" s="190">
        <f t="shared" si="0"/>
        <v>182</v>
      </c>
      <c r="O12" s="14" t="s">
        <v>530</v>
      </c>
      <c r="P12" s="14" t="s">
        <v>33</v>
      </c>
      <c r="Q12" s="14" t="s">
        <v>33</v>
      </c>
      <c r="R12" s="14"/>
      <c r="S12" s="204" t="str">
        <f>VLOOKUP(U12,開設者別!B:D,3,FALSE)</f>
        <v>医療法人</v>
      </c>
      <c r="T12" s="5"/>
      <c r="U12" s="171" t="s">
        <v>2179</v>
      </c>
      <c r="V12" s="173" t="str">
        <f>VLOOKUP(U12,開設者別!B:D,3,FALSE)</f>
        <v>医療法人</v>
      </c>
    </row>
    <row r="13" spans="1:22" ht="41.5" customHeight="1" x14ac:dyDescent="0.15">
      <c r="A13" s="127" t="s">
        <v>843</v>
      </c>
      <c r="B13" s="130">
        <v>6740051</v>
      </c>
      <c r="C13" s="107" t="s">
        <v>574</v>
      </c>
      <c r="D13" s="99" t="s">
        <v>259</v>
      </c>
      <c r="E13" s="99" t="s">
        <v>1364</v>
      </c>
      <c r="F13" s="126" t="s">
        <v>844</v>
      </c>
      <c r="G13" s="126" t="s">
        <v>709</v>
      </c>
      <c r="H13" s="107" t="s">
        <v>2314</v>
      </c>
      <c r="I13" s="243">
        <v>160</v>
      </c>
      <c r="J13" s="243">
        <v>39</v>
      </c>
      <c r="K13" s="243"/>
      <c r="L13" s="243"/>
      <c r="M13" s="243"/>
      <c r="N13" s="190">
        <f t="shared" si="0"/>
        <v>199</v>
      </c>
      <c r="O13" s="14" t="s">
        <v>530</v>
      </c>
      <c r="P13" s="14" t="s">
        <v>530</v>
      </c>
      <c r="Q13" s="14" t="s">
        <v>33</v>
      </c>
      <c r="R13" s="14"/>
      <c r="S13" s="204" t="str">
        <f>VLOOKUP(U13,開設者別!B:D,3,FALSE)</f>
        <v>医療法人</v>
      </c>
      <c r="T13" s="5"/>
      <c r="U13" s="89" t="s">
        <v>2179</v>
      </c>
      <c r="V13" s="173" t="str">
        <f>VLOOKUP(U13,開設者別!B:D,3,FALSE)</f>
        <v>医療法人</v>
      </c>
    </row>
    <row r="14" spans="1:22" ht="41.5" customHeight="1" x14ac:dyDescent="0.15">
      <c r="A14" s="385" t="s">
        <v>1992</v>
      </c>
      <c r="B14" s="130">
        <v>6740051</v>
      </c>
      <c r="C14" s="373" t="s">
        <v>2208</v>
      </c>
      <c r="D14" s="99" t="s">
        <v>507</v>
      </c>
      <c r="E14" s="99" t="s">
        <v>1365</v>
      </c>
      <c r="F14" s="126" t="s">
        <v>173</v>
      </c>
      <c r="G14" s="276" t="s">
        <v>2514</v>
      </c>
      <c r="H14" s="107" t="s">
        <v>2231</v>
      </c>
      <c r="I14" s="374">
        <v>0</v>
      </c>
      <c r="J14" s="374">
        <v>71</v>
      </c>
      <c r="K14" s="243"/>
      <c r="L14" s="243"/>
      <c r="M14" s="243"/>
      <c r="N14" s="190">
        <f t="shared" si="0"/>
        <v>71</v>
      </c>
      <c r="O14" s="14"/>
      <c r="P14" s="14"/>
      <c r="Q14" s="14"/>
      <c r="R14" s="14"/>
      <c r="S14" s="204" t="str">
        <f>VLOOKUP(U14,開設者別!B:D,3,FALSE)</f>
        <v>医療法人</v>
      </c>
      <c r="T14" s="5"/>
      <c r="U14" s="171" t="s">
        <v>2179</v>
      </c>
      <c r="V14" s="173" t="str">
        <f>VLOOKUP(U14,開設者別!B:D,3,FALSE)</f>
        <v>医療法人</v>
      </c>
    </row>
    <row r="15" spans="1:22" ht="44.25" customHeight="1" thickBot="1" x14ac:dyDescent="0.2">
      <c r="A15" s="471" t="s">
        <v>2513</v>
      </c>
      <c r="B15" s="155">
        <v>6740065</v>
      </c>
      <c r="C15" s="472" t="s">
        <v>2508</v>
      </c>
      <c r="D15" s="157" t="s">
        <v>545</v>
      </c>
      <c r="E15" s="157" t="s">
        <v>1366</v>
      </c>
      <c r="F15" s="158" t="s">
        <v>504</v>
      </c>
      <c r="G15" s="158" t="s">
        <v>651</v>
      </c>
      <c r="H15" s="336" t="s">
        <v>2408</v>
      </c>
      <c r="I15" s="473">
        <v>60</v>
      </c>
      <c r="J15" s="474">
        <v>60</v>
      </c>
      <c r="K15" s="365"/>
      <c r="L15" s="365"/>
      <c r="M15" s="365"/>
      <c r="N15" s="170">
        <f t="shared" si="0"/>
        <v>120</v>
      </c>
      <c r="O15" s="22" t="s">
        <v>33</v>
      </c>
      <c r="P15" s="475" t="s">
        <v>530</v>
      </c>
      <c r="Q15" s="475" t="s">
        <v>33</v>
      </c>
      <c r="R15" s="159"/>
      <c r="S15" s="207" t="str">
        <f>VLOOKUP(U15,開設者別!B:D,3,FALSE)</f>
        <v>医療法人</v>
      </c>
      <c r="T15" s="230"/>
      <c r="U15" s="269" t="s">
        <v>2179</v>
      </c>
      <c r="V15" s="270" t="str">
        <f>VLOOKUP(U15,開設者別!B:D,3,FALSE)</f>
        <v>医療法人</v>
      </c>
    </row>
    <row r="16" spans="1:22" ht="48.75" customHeight="1" x14ac:dyDescent="0.15">
      <c r="A16" s="476" t="s">
        <v>2812</v>
      </c>
      <c r="B16" s="477">
        <v>6740063</v>
      </c>
      <c r="C16" s="454" t="s">
        <v>273</v>
      </c>
      <c r="D16" s="438" t="s">
        <v>722</v>
      </c>
      <c r="E16" s="438" t="s">
        <v>1367</v>
      </c>
      <c r="F16" s="453" t="s">
        <v>1560</v>
      </c>
      <c r="G16" s="453" t="s">
        <v>2209</v>
      </c>
      <c r="H16" s="454" t="s">
        <v>2705</v>
      </c>
      <c r="I16" s="455">
        <v>392</v>
      </c>
      <c r="J16" s="455"/>
      <c r="K16" s="455"/>
      <c r="L16" s="455"/>
      <c r="M16" s="455"/>
      <c r="N16" s="456">
        <f t="shared" ref="N16:N24" si="1">SUM(I16:M16)</f>
        <v>392</v>
      </c>
      <c r="O16" s="457" t="s">
        <v>530</v>
      </c>
      <c r="P16" s="457" t="s">
        <v>33</v>
      </c>
      <c r="Q16" s="457" t="s">
        <v>33</v>
      </c>
      <c r="R16" s="457"/>
      <c r="S16" s="478" t="str">
        <f>VLOOKUP(U16,開設者別!B:D,3,FALSE)</f>
        <v>医療法人</v>
      </c>
      <c r="T16" s="479"/>
      <c r="U16" s="171" t="s">
        <v>2179</v>
      </c>
      <c r="V16" s="173" t="str">
        <f>VLOOKUP(U16,開設者別!B:D,3,FALSE)</f>
        <v>医療法人</v>
      </c>
    </row>
    <row r="17" spans="1:22" ht="45" customHeight="1" x14ac:dyDescent="0.15">
      <c r="A17" s="127" t="s">
        <v>1368</v>
      </c>
      <c r="B17" s="130">
        <v>6738558</v>
      </c>
      <c r="C17" s="106" t="s">
        <v>606</v>
      </c>
      <c r="D17" s="99" t="s">
        <v>348</v>
      </c>
      <c r="E17" s="99" t="s">
        <v>1369</v>
      </c>
      <c r="F17" s="126" t="s">
        <v>839</v>
      </c>
      <c r="G17" s="126" t="s">
        <v>1993</v>
      </c>
      <c r="H17" s="107" t="s">
        <v>1994</v>
      </c>
      <c r="I17" s="243">
        <v>360</v>
      </c>
      <c r="J17" s="243"/>
      <c r="K17" s="243"/>
      <c r="L17" s="243"/>
      <c r="M17" s="243"/>
      <c r="N17" s="30">
        <f t="shared" si="1"/>
        <v>360</v>
      </c>
      <c r="O17" s="14"/>
      <c r="P17" s="14"/>
      <c r="Q17" s="14"/>
      <c r="R17" s="14"/>
      <c r="S17" s="204" t="str">
        <f>VLOOKUP(U17,開設者別!B:D,3,FALSE)</f>
        <v>公的</v>
      </c>
      <c r="T17" s="5"/>
      <c r="U17" s="171" t="s">
        <v>330</v>
      </c>
      <c r="V17" s="173" t="str">
        <f>VLOOKUP(U17,開設者別!B:D,3,FALSE)</f>
        <v>公的</v>
      </c>
    </row>
    <row r="18" spans="1:22" ht="52.5" customHeight="1" x14ac:dyDescent="0.15">
      <c r="A18" s="127" t="s">
        <v>1995</v>
      </c>
      <c r="B18" s="130">
        <v>6730881</v>
      </c>
      <c r="C18" s="106" t="s">
        <v>2172</v>
      </c>
      <c r="D18" s="99" t="s">
        <v>428</v>
      </c>
      <c r="E18" s="99" t="s">
        <v>1370</v>
      </c>
      <c r="F18" s="126" t="s">
        <v>307</v>
      </c>
      <c r="G18" s="99" t="s">
        <v>571</v>
      </c>
      <c r="H18" s="107" t="s">
        <v>2287</v>
      </c>
      <c r="I18" s="243">
        <v>46</v>
      </c>
      <c r="J18" s="243">
        <v>57</v>
      </c>
      <c r="K18" s="243"/>
      <c r="L18" s="243"/>
      <c r="M18" s="243"/>
      <c r="N18" s="30">
        <f t="shared" si="1"/>
        <v>103</v>
      </c>
      <c r="O18" s="14" t="s">
        <v>530</v>
      </c>
      <c r="P18" s="14" t="s">
        <v>530</v>
      </c>
      <c r="Q18" s="14" t="s">
        <v>33</v>
      </c>
      <c r="R18" s="14"/>
      <c r="S18" s="204" t="str">
        <f>VLOOKUP(U18,開設者別!B:D,3,FALSE)</f>
        <v>医療法人</v>
      </c>
      <c r="T18" s="5"/>
      <c r="U18" s="171" t="s">
        <v>2179</v>
      </c>
      <c r="V18" s="173" t="str">
        <f>VLOOKUP(U18,開設者別!B:D,3,FALSE)</f>
        <v>医療法人</v>
      </c>
    </row>
    <row r="19" spans="1:22" ht="49.5" customHeight="1" x14ac:dyDescent="0.15">
      <c r="A19" s="127" t="s">
        <v>923</v>
      </c>
      <c r="B19" s="130">
        <v>6738501</v>
      </c>
      <c r="C19" s="106" t="s">
        <v>274</v>
      </c>
      <c r="D19" s="99" t="s">
        <v>529</v>
      </c>
      <c r="E19" s="99" t="s">
        <v>1371</v>
      </c>
      <c r="F19" s="132" t="s">
        <v>923</v>
      </c>
      <c r="G19" s="99" t="s">
        <v>2699</v>
      </c>
      <c r="H19" s="107" t="s">
        <v>2740</v>
      </c>
      <c r="I19" s="243">
        <v>317</v>
      </c>
      <c r="J19" s="243"/>
      <c r="K19" s="243"/>
      <c r="L19" s="243"/>
      <c r="M19" s="243"/>
      <c r="N19" s="105">
        <f t="shared" si="1"/>
        <v>317</v>
      </c>
      <c r="O19" s="14" t="s">
        <v>530</v>
      </c>
      <c r="P19" s="14" t="s">
        <v>530</v>
      </c>
      <c r="Q19" s="14" t="s">
        <v>33</v>
      </c>
      <c r="R19" s="14"/>
      <c r="S19" s="204" t="str">
        <f>VLOOKUP(U19,開設者別!B:D,3,FALSE)</f>
        <v>公的</v>
      </c>
      <c r="T19" s="5"/>
      <c r="U19" s="171" t="s">
        <v>2159</v>
      </c>
      <c r="V19" s="173" t="str">
        <f>VLOOKUP(U19,開設者別!B:D,3,FALSE)</f>
        <v>公的</v>
      </c>
    </row>
    <row r="20" spans="1:22" ht="43" customHeight="1" x14ac:dyDescent="0.15">
      <c r="A20" s="127" t="s">
        <v>1996</v>
      </c>
      <c r="B20" s="130">
        <v>6730028</v>
      </c>
      <c r="C20" s="106" t="s">
        <v>1567</v>
      </c>
      <c r="D20" s="99" t="s">
        <v>686</v>
      </c>
      <c r="E20" s="99" t="s">
        <v>1372</v>
      </c>
      <c r="F20" s="126" t="s">
        <v>503</v>
      </c>
      <c r="G20" s="99" t="s">
        <v>2375</v>
      </c>
      <c r="H20" s="107" t="s">
        <v>2492</v>
      </c>
      <c r="I20" s="243">
        <v>104</v>
      </c>
      <c r="J20" s="243"/>
      <c r="K20" s="243"/>
      <c r="L20" s="243"/>
      <c r="M20" s="243"/>
      <c r="N20" s="30">
        <f t="shared" si="1"/>
        <v>104</v>
      </c>
      <c r="O20" s="108" t="s">
        <v>530</v>
      </c>
      <c r="P20" s="14" t="s">
        <v>530</v>
      </c>
      <c r="Q20" s="14" t="s">
        <v>33</v>
      </c>
      <c r="R20" s="14"/>
      <c r="S20" s="204" t="str">
        <f>VLOOKUP(U20,開設者別!B:D,3,FALSE)</f>
        <v>医療法人</v>
      </c>
      <c r="T20" s="5"/>
      <c r="U20" s="171" t="s">
        <v>2179</v>
      </c>
      <c r="V20" s="173" t="str">
        <f>VLOOKUP(U20,開設者別!B:D,3,FALSE)</f>
        <v>医療法人</v>
      </c>
    </row>
    <row r="21" spans="1:22" ht="43" customHeight="1" x14ac:dyDescent="0.15">
      <c r="A21" s="127" t="s">
        <v>202</v>
      </c>
      <c r="B21" s="130">
        <v>6730033</v>
      </c>
      <c r="C21" s="106" t="s">
        <v>373</v>
      </c>
      <c r="D21" s="99" t="s">
        <v>858</v>
      </c>
      <c r="E21" s="99" t="s">
        <v>1373</v>
      </c>
      <c r="F21" s="126" t="s">
        <v>905</v>
      </c>
      <c r="G21" s="126" t="s">
        <v>488</v>
      </c>
      <c r="H21" s="107" t="s">
        <v>2407</v>
      </c>
      <c r="I21" s="243">
        <v>100</v>
      </c>
      <c r="J21" s="243"/>
      <c r="K21" s="243"/>
      <c r="L21" s="243"/>
      <c r="M21" s="243"/>
      <c r="N21" s="30">
        <f t="shared" si="1"/>
        <v>100</v>
      </c>
      <c r="O21" s="14" t="s">
        <v>530</v>
      </c>
      <c r="P21" s="14" t="s">
        <v>530</v>
      </c>
      <c r="Q21" s="14" t="s">
        <v>33</v>
      </c>
      <c r="R21" s="14"/>
      <c r="S21" s="204" t="str">
        <f>VLOOKUP(U21,開設者別!B:D,3,FALSE)</f>
        <v>医療法人</v>
      </c>
      <c r="T21" s="5"/>
      <c r="U21" s="171" t="s">
        <v>2179</v>
      </c>
      <c r="V21" s="173" t="str">
        <f>VLOOKUP(U21,開設者別!B:D,3,FALSE)</f>
        <v>医療法人</v>
      </c>
    </row>
    <row r="22" spans="1:22" ht="43" customHeight="1" x14ac:dyDescent="0.15">
      <c r="A22" s="127" t="s">
        <v>1374</v>
      </c>
      <c r="B22" s="130">
        <v>6730044</v>
      </c>
      <c r="C22" s="106" t="s">
        <v>486</v>
      </c>
      <c r="D22" s="99" t="s">
        <v>406</v>
      </c>
      <c r="E22" s="99" t="s">
        <v>1375</v>
      </c>
      <c r="F22" s="126" t="s">
        <v>374</v>
      </c>
      <c r="G22" s="99" t="s">
        <v>2376</v>
      </c>
      <c r="H22" s="281" t="s">
        <v>2555</v>
      </c>
      <c r="I22" s="243">
        <v>0</v>
      </c>
      <c r="J22" s="243"/>
      <c r="K22" s="243">
        <v>276</v>
      </c>
      <c r="L22" s="243"/>
      <c r="M22" s="243"/>
      <c r="N22" s="30">
        <f t="shared" si="1"/>
        <v>276</v>
      </c>
      <c r="O22" s="14"/>
      <c r="P22" s="14"/>
      <c r="Q22" s="14"/>
      <c r="R22" s="14"/>
      <c r="S22" s="204" t="str">
        <f>VLOOKUP(U22,開設者別!B:D,3,FALSE)</f>
        <v>医療法人</v>
      </c>
      <c r="T22" s="5"/>
      <c r="U22" s="171" t="s">
        <v>2179</v>
      </c>
      <c r="V22" s="173" t="str">
        <f>VLOOKUP(U22,開設者別!B:D,3,FALSE)</f>
        <v>医療法人</v>
      </c>
    </row>
    <row r="23" spans="1:22" ht="43" customHeight="1" x14ac:dyDescent="0.15">
      <c r="A23" s="127" t="s">
        <v>1997</v>
      </c>
      <c r="B23" s="130">
        <v>6730044</v>
      </c>
      <c r="C23" s="106" t="s">
        <v>487</v>
      </c>
      <c r="D23" s="99" t="s">
        <v>804</v>
      </c>
      <c r="E23" s="99" t="s">
        <v>1376</v>
      </c>
      <c r="F23" s="126" t="s">
        <v>304</v>
      </c>
      <c r="G23" s="126" t="s">
        <v>1377</v>
      </c>
      <c r="H23" s="281" t="s">
        <v>2556</v>
      </c>
      <c r="I23" s="243">
        <v>0</v>
      </c>
      <c r="J23" s="243">
        <v>60</v>
      </c>
      <c r="K23" s="243"/>
      <c r="L23" s="243"/>
      <c r="M23" s="243"/>
      <c r="N23" s="30">
        <f t="shared" si="1"/>
        <v>60</v>
      </c>
      <c r="O23" s="14"/>
      <c r="P23" s="14"/>
      <c r="Q23" s="14"/>
      <c r="R23" s="14"/>
      <c r="S23" s="204" t="str">
        <f>VLOOKUP(U23,開設者別!B:D,3,FALSE)</f>
        <v>医療法人</v>
      </c>
      <c r="T23" s="5"/>
      <c r="U23" s="171" t="s">
        <v>2179</v>
      </c>
      <c r="V23" s="173" t="str">
        <f>VLOOKUP(U23,開設者別!B:D,3,FALSE)</f>
        <v>医療法人</v>
      </c>
    </row>
    <row r="24" spans="1:22" ht="43" customHeight="1" x14ac:dyDescent="0.15">
      <c r="A24" s="127" t="s">
        <v>56</v>
      </c>
      <c r="B24" s="130">
        <v>6740092</v>
      </c>
      <c r="C24" s="106" t="s">
        <v>719</v>
      </c>
      <c r="D24" s="99" t="s">
        <v>531</v>
      </c>
      <c r="E24" s="99" t="s">
        <v>1378</v>
      </c>
      <c r="F24" s="126" t="s">
        <v>1593</v>
      </c>
      <c r="G24" s="99" t="s">
        <v>2377</v>
      </c>
      <c r="H24" s="107" t="s">
        <v>2636</v>
      </c>
      <c r="I24" s="243">
        <v>155</v>
      </c>
      <c r="J24" s="243"/>
      <c r="K24" s="243"/>
      <c r="L24" s="243"/>
      <c r="M24" s="243"/>
      <c r="N24" s="30">
        <f t="shared" si="1"/>
        <v>155</v>
      </c>
      <c r="O24" s="14" t="s">
        <v>33</v>
      </c>
      <c r="P24" s="14" t="s">
        <v>530</v>
      </c>
      <c r="Q24" s="14" t="s">
        <v>33</v>
      </c>
      <c r="R24" s="14"/>
      <c r="S24" s="204" t="str">
        <f>VLOOKUP(U24,開設者別!B:D,3,FALSE)</f>
        <v>医療法人</v>
      </c>
      <c r="T24" s="5"/>
      <c r="U24" s="171" t="s">
        <v>2179</v>
      </c>
      <c r="V24" s="173" t="str">
        <f>VLOOKUP(U24,開設者別!B:D,3,FALSE)</f>
        <v>医療法人</v>
      </c>
    </row>
    <row r="25" spans="1:22" ht="46.5" customHeight="1" thickBot="1" x14ac:dyDescent="0.2">
      <c r="A25" s="154" t="s">
        <v>1998</v>
      </c>
      <c r="B25" s="155">
        <v>6730862</v>
      </c>
      <c r="C25" s="156" t="s">
        <v>410</v>
      </c>
      <c r="D25" s="157" t="s">
        <v>12</v>
      </c>
      <c r="E25" s="157" t="s">
        <v>1379</v>
      </c>
      <c r="F25" s="158" t="s">
        <v>306</v>
      </c>
      <c r="G25" s="158" t="s">
        <v>2612</v>
      </c>
      <c r="H25" s="336" t="s">
        <v>2504</v>
      </c>
      <c r="I25" s="365">
        <v>139</v>
      </c>
      <c r="J25" s="365">
        <v>50</v>
      </c>
      <c r="K25" s="365"/>
      <c r="L25" s="365"/>
      <c r="M25" s="365"/>
      <c r="N25" s="323">
        <f t="shared" ref="N25" si="2">SUM(I25:M25)</f>
        <v>189</v>
      </c>
      <c r="O25" s="22" t="s">
        <v>530</v>
      </c>
      <c r="P25" s="22" t="s">
        <v>530</v>
      </c>
      <c r="Q25" s="22" t="s">
        <v>33</v>
      </c>
      <c r="R25" s="22"/>
      <c r="S25" s="207" t="str">
        <f>VLOOKUP(U25,開設者別!B:D,3,FALSE)</f>
        <v>医療法人</v>
      </c>
      <c r="T25" s="221"/>
      <c r="U25" s="171" t="s">
        <v>2179</v>
      </c>
      <c r="V25" s="173" t="str">
        <f>VLOOKUP(U25,開設者別!B:D,3,FALSE)</f>
        <v>医療法人</v>
      </c>
    </row>
    <row r="26" spans="1:22" ht="46.5" customHeight="1" x14ac:dyDescent="0.2">
      <c r="A26" s="347">
        <f>COUNTA(A5:A25)</f>
        <v>21</v>
      </c>
      <c r="I26" s="356">
        <f>SUM(I5:I25)</f>
        <v>2290</v>
      </c>
      <c r="J26" s="366">
        <f>SUM(J5:J25)</f>
        <v>685</v>
      </c>
      <c r="K26" s="366">
        <f>SUM(K5:K25)</f>
        <v>672</v>
      </c>
      <c r="L26" s="366">
        <f>SUM(L5:L25)</f>
        <v>0</v>
      </c>
      <c r="M26" s="366">
        <f>SUM(M5:M25)</f>
        <v>0</v>
      </c>
      <c r="N26" s="112">
        <f>SUM(N5:N25)</f>
        <v>3647</v>
      </c>
      <c r="O26" s="35"/>
      <c r="P26" s="35"/>
      <c r="Q26" s="89"/>
      <c r="R26" s="89"/>
      <c r="U26" s="171"/>
      <c r="V26" s="173" t="e">
        <f>VLOOKUP(U26,開設者別!B:D,3,FALSE)</f>
        <v>#N/A</v>
      </c>
    </row>
    <row r="27" spans="1:22" ht="45" customHeight="1" thickBot="1" x14ac:dyDescent="0.25">
      <c r="A27" s="359"/>
      <c r="B27" s="359"/>
      <c r="C27" s="359"/>
      <c r="D27" s="360"/>
      <c r="E27" s="360"/>
      <c r="F27" s="359"/>
      <c r="G27" s="359"/>
      <c r="H27" s="359"/>
      <c r="I27" s="393"/>
      <c r="J27" s="393"/>
      <c r="K27" s="393"/>
      <c r="L27" s="393"/>
      <c r="M27" s="393"/>
      <c r="N27" s="302"/>
      <c r="O27" s="303"/>
      <c r="P27" s="303"/>
      <c r="Q27" s="300"/>
      <c r="R27" s="300"/>
      <c r="S27" s="216"/>
      <c r="T27" s="216"/>
      <c r="U27" s="171"/>
      <c r="V27" s="173" t="e">
        <f>VLOOKUP(U27,開設者別!B:D,3,FALSE)</f>
        <v>#N/A</v>
      </c>
    </row>
    <row r="28" spans="1:22" x14ac:dyDescent="0.2">
      <c r="I28" s="394"/>
      <c r="J28" s="394"/>
      <c r="K28" s="394"/>
      <c r="L28" s="394"/>
      <c r="M28" s="394"/>
      <c r="N28" s="169"/>
      <c r="O28" s="35"/>
      <c r="P28" s="35"/>
      <c r="U28" s="171"/>
      <c r="V28" s="173" t="e">
        <f>VLOOKUP(U28,開設者別!B:D,3,FALSE)</f>
        <v>#N/A</v>
      </c>
    </row>
    <row r="29" spans="1:22" x14ac:dyDescent="0.15">
      <c r="U29" s="171"/>
      <c r="V29" s="173" t="e">
        <f>VLOOKUP(U29,開設者別!B:D,3,FALSE)</f>
        <v>#N/A</v>
      </c>
    </row>
    <row r="30" spans="1:22" x14ac:dyDescent="0.15">
      <c r="U30" s="171"/>
      <c r="V30" s="173" t="e">
        <f>VLOOKUP(U30,開設者別!B:D,3,FALSE)</f>
        <v>#N/A</v>
      </c>
    </row>
    <row r="31" spans="1:22" x14ac:dyDescent="0.15">
      <c r="U31" s="171"/>
      <c r="V31" s="173" t="e">
        <f>VLOOKUP(U31,開設者別!B:D,3,FALSE)</f>
        <v>#N/A</v>
      </c>
    </row>
    <row r="32" spans="1:22" x14ac:dyDescent="0.15">
      <c r="U32" s="171"/>
      <c r="V32" s="173" t="e">
        <f>VLOOKUP(U32,開設者別!B:D,3,FALSE)</f>
        <v>#N/A</v>
      </c>
    </row>
    <row r="33" spans="13:22" x14ac:dyDescent="0.15">
      <c r="U33" s="171"/>
      <c r="V33" s="173" t="e">
        <f>VLOOKUP(U33,開設者別!B:D,3,FALSE)</f>
        <v>#N/A</v>
      </c>
    </row>
    <row r="34" spans="13:22" x14ac:dyDescent="0.15">
      <c r="M34" s="364"/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  <row r="38" spans="13:22" x14ac:dyDescent="0.15">
      <c r="U38" s="171"/>
      <c r="V38" s="173" t="e">
        <f>VLOOKUP(U38,開設者別!B:D,3,FALSE)</f>
        <v>#N/A</v>
      </c>
    </row>
    <row r="39" spans="13:22" x14ac:dyDescent="0.15">
      <c r="U39" s="171"/>
      <c r="V39" s="173" t="e">
        <f>VLOOKUP(U39,開設者別!B:D,3,FALSE)</f>
        <v>#N/A</v>
      </c>
    </row>
    <row r="104" spans="18:18" x14ac:dyDescent="0.15">
      <c r="R104" s="27" t="s">
        <v>2171</v>
      </c>
    </row>
    <row r="105" spans="18:18" x14ac:dyDescent="0.15">
      <c r="R105" s="27" t="s">
        <v>2170</v>
      </c>
    </row>
    <row r="110" spans="18:18" x14ac:dyDescent="0.15">
      <c r="R110" s="27" t="s">
        <v>2169</v>
      </c>
    </row>
    <row r="115" spans="18:20" ht="13" x14ac:dyDescent="0.2">
      <c r="R115" s="27" t="s">
        <v>2168</v>
      </c>
      <c r="S115" s="168"/>
      <c r="T115" s="168"/>
    </row>
    <row r="116" spans="18:20" ht="13" x14ac:dyDescent="0.2">
      <c r="R116" s="27" t="s">
        <v>2167</v>
      </c>
      <c r="S116" s="168"/>
      <c r="T116" s="168"/>
    </row>
    <row r="1599" spans="2:2" x14ac:dyDescent="0.15">
      <c r="B1599" s="358"/>
    </row>
  </sheetData>
  <mergeCells count="18">
    <mergeCell ref="P3:P4"/>
    <mergeCell ref="R3:R4"/>
    <mergeCell ref="T3:T4"/>
    <mergeCell ref="Q3:Q4"/>
    <mergeCell ref="I3:N3"/>
    <mergeCell ref="O3:O4"/>
    <mergeCell ref="S3:S4"/>
    <mergeCell ref="A1:B2"/>
    <mergeCell ref="C1:G2"/>
    <mergeCell ref="H1:H2"/>
    <mergeCell ref="F3:F4"/>
    <mergeCell ref="G3:G4"/>
    <mergeCell ref="H3:H4"/>
    <mergeCell ref="A3:A4"/>
    <mergeCell ref="B3:B4"/>
    <mergeCell ref="C3:C4"/>
    <mergeCell ref="D3:D4"/>
    <mergeCell ref="E3:E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21" fitToWidth="0" fitToHeight="0" orientation="landscape" useFirstPageNumber="1" r:id="rId1"/>
  <headerFooter alignWithMargins="0"/>
  <rowBreaks count="3" manualBreakCount="3">
    <brk id="15" max="19" man="1"/>
    <brk id="40" max="22" man="1"/>
    <brk id="95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F00-000000000000}">
          <x14:formula1>
            <xm:f>開設者別!$B$2:$B$22</xm:f>
          </x14:formula1>
          <xm:sqref>U5:U39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theme="0"/>
  </sheetPr>
  <dimension ref="A1:V38"/>
  <sheetViews>
    <sheetView showRuler="0" view="pageBreakPreview" zoomScale="115" zoomScaleNormal="100" zoomScaleSheetLayoutView="115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A6" sqref="A6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4" width="9.6328125" style="26" customWidth="1"/>
    <col min="5" max="5" width="9.6328125" style="355" customWidth="1"/>
    <col min="6" max="6" width="11.6328125" style="347" customWidth="1"/>
    <col min="7" max="7" width="8.08984375" style="347" bestFit="1" customWidth="1"/>
    <col min="8" max="8" width="21.08984375" style="347" customWidth="1"/>
    <col min="9" max="9" width="4.08984375" style="378" customWidth="1"/>
    <col min="10" max="13" width="3.90625" style="378" customWidth="1"/>
    <col min="14" max="14" width="4.08984375" style="32" customWidth="1"/>
    <col min="15" max="15" width="3.6328125" style="32" customWidth="1"/>
    <col min="16" max="16" width="3.6328125" style="378" customWidth="1"/>
    <col min="17" max="17" width="3.6328125" style="357" customWidth="1"/>
    <col min="18" max="18" width="3.6328125" style="27" customWidth="1"/>
    <col min="19" max="20" width="3.6328125" style="32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15">
      <c r="A1" s="573" t="s">
        <v>886</v>
      </c>
      <c r="B1" s="574"/>
      <c r="C1" s="591" t="s">
        <v>1999</v>
      </c>
      <c r="D1" s="592"/>
      <c r="E1" s="592"/>
      <c r="F1" s="592"/>
      <c r="G1" s="593"/>
      <c r="H1" s="583" t="s">
        <v>2000</v>
      </c>
      <c r="I1" s="344"/>
      <c r="J1" s="344"/>
      <c r="K1" s="344"/>
      <c r="L1" s="344"/>
      <c r="M1" s="344"/>
      <c r="N1" s="7"/>
      <c r="O1" s="8"/>
      <c r="P1" s="345"/>
      <c r="Q1" s="345"/>
      <c r="R1" s="8"/>
      <c r="S1" s="7"/>
      <c r="T1" s="7"/>
      <c r="U1" s="173" t="s">
        <v>2186</v>
      </c>
      <c r="V1" s="173" t="s">
        <v>2185</v>
      </c>
    </row>
    <row r="2" spans="1:22" ht="17.25" customHeight="1" thickBot="1" x14ac:dyDescent="0.2">
      <c r="A2" s="575"/>
      <c r="B2" s="576"/>
      <c r="C2" s="594"/>
      <c r="D2" s="595"/>
      <c r="E2" s="595"/>
      <c r="F2" s="595"/>
      <c r="G2" s="596"/>
      <c r="H2" s="584"/>
      <c r="I2" s="344"/>
      <c r="J2" s="344"/>
      <c r="K2" s="344"/>
      <c r="L2" s="344"/>
      <c r="M2" s="344"/>
      <c r="N2" s="7"/>
      <c r="O2" s="8"/>
      <c r="P2" s="345"/>
      <c r="Q2" s="345"/>
      <c r="R2" s="8"/>
      <c r="S2" s="7"/>
      <c r="T2" s="7"/>
    </row>
    <row r="3" spans="1:22" ht="17.25" customHeight="1" x14ac:dyDescent="0.15">
      <c r="A3" s="530" t="s">
        <v>83</v>
      </c>
      <c r="B3" s="523" t="s">
        <v>810</v>
      </c>
      <c r="C3" s="517" t="s">
        <v>811</v>
      </c>
      <c r="D3" s="517" t="s">
        <v>223</v>
      </c>
      <c r="E3" s="547" t="s">
        <v>64</v>
      </c>
      <c r="F3" s="525" t="s">
        <v>224</v>
      </c>
      <c r="G3" s="545" t="s">
        <v>225</v>
      </c>
      <c r="H3" s="525" t="s">
        <v>226</v>
      </c>
      <c r="I3" s="527" t="s">
        <v>227</v>
      </c>
      <c r="J3" s="527"/>
      <c r="K3" s="527"/>
      <c r="L3" s="527"/>
      <c r="M3" s="527"/>
      <c r="N3" s="527"/>
      <c r="O3" s="519" t="s">
        <v>143</v>
      </c>
      <c r="P3" s="589" t="s">
        <v>344</v>
      </c>
      <c r="Q3" s="589" t="s">
        <v>36</v>
      </c>
      <c r="R3" s="519" t="s">
        <v>445</v>
      </c>
      <c r="S3" s="528" t="s">
        <v>2422</v>
      </c>
      <c r="T3" s="521" t="s">
        <v>2426</v>
      </c>
    </row>
    <row r="4" spans="1:22" ht="17.25" customHeight="1" x14ac:dyDescent="0.15">
      <c r="A4" s="531"/>
      <c r="B4" s="524"/>
      <c r="C4" s="518"/>
      <c r="D4" s="518"/>
      <c r="E4" s="548"/>
      <c r="F4" s="526"/>
      <c r="G4" s="546"/>
      <c r="H4" s="526"/>
      <c r="I4" s="348" t="s">
        <v>351</v>
      </c>
      <c r="J4" s="348" t="s">
        <v>499</v>
      </c>
      <c r="K4" s="348" t="s">
        <v>255</v>
      </c>
      <c r="L4" s="348" t="s">
        <v>256</v>
      </c>
      <c r="M4" s="348" t="s">
        <v>257</v>
      </c>
      <c r="N4" s="225" t="s">
        <v>258</v>
      </c>
      <c r="O4" s="520"/>
      <c r="P4" s="590"/>
      <c r="Q4" s="590"/>
      <c r="R4" s="520"/>
      <c r="S4" s="529"/>
      <c r="T4" s="522"/>
    </row>
    <row r="5" spans="1:22" ht="52.5" customHeight="1" x14ac:dyDescent="0.15">
      <c r="A5" s="9" t="s">
        <v>462</v>
      </c>
      <c r="B5" s="10">
        <v>6598502</v>
      </c>
      <c r="C5" s="11" t="s">
        <v>458</v>
      </c>
      <c r="D5" s="37" t="s">
        <v>1257</v>
      </c>
      <c r="E5" s="99" t="s">
        <v>1258</v>
      </c>
      <c r="F5" s="126" t="s">
        <v>235</v>
      </c>
      <c r="G5" s="126" t="s">
        <v>2619</v>
      </c>
      <c r="H5" s="107" t="s">
        <v>2379</v>
      </c>
      <c r="I5" s="243">
        <v>199</v>
      </c>
      <c r="J5" s="243"/>
      <c r="K5" s="243"/>
      <c r="L5" s="243"/>
      <c r="M5" s="243"/>
      <c r="N5" s="30">
        <v>199</v>
      </c>
      <c r="O5" s="14" t="s">
        <v>530</v>
      </c>
      <c r="P5" s="108" t="s">
        <v>530</v>
      </c>
      <c r="Q5" s="108" t="s">
        <v>530</v>
      </c>
      <c r="R5" s="14"/>
      <c r="S5" s="204" t="str">
        <f>VLOOKUP(U5,開設者別!B:D,3,FALSE)</f>
        <v>公的</v>
      </c>
      <c r="T5" s="5"/>
      <c r="U5" s="171" t="s">
        <v>2164</v>
      </c>
      <c r="V5" s="173" t="str">
        <f>VLOOKUP(U5,開設者別!B:D,3,FALSE)</f>
        <v>公的</v>
      </c>
    </row>
    <row r="6" spans="1:22" ht="52.5" customHeight="1" x14ac:dyDescent="0.15">
      <c r="A6" s="9" t="s">
        <v>816</v>
      </c>
      <c r="B6" s="10">
        <v>6590012</v>
      </c>
      <c r="C6" s="11" t="s">
        <v>1617</v>
      </c>
      <c r="D6" s="37" t="s">
        <v>1259</v>
      </c>
      <c r="E6" s="99" t="s">
        <v>2693</v>
      </c>
      <c r="F6" s="126" t="s">
        <v>2677</v>
      </c>
      <c r="G6" s="126" t="s">
        <v>603</v>
      </c>
      <c r="H6" s="107" t="s">
        <v>2694</v>
      </c>
      <c r="I6" s="243">
        <v>71</v>
      </c>
      <c r="J6" s="382"/>
      <c r="K6" s="243"/>
      <c r="L6" s="243"/>
      <c r="M6" s="243"/>
      <c r="N6" s="30">
        <f>SUM(I6:M6)</f>
        <v>71</v>
      </c>
      <c r="O6" s="14" t="s">
        <v>530</v>
      </c>
      <c r="P6" s="108" t="s">
        <v>530</v>
      </c>
      <c r="Q6" s="108" t="s">
        <v>530</v>
      </c>
      <c r="R6" s="14"/>
      <c r="S6" s="204" t="str">
        <f>VLOOKUP(U6,開設者別!B:D,3,FALSE)</f>
        <v>医療法人</v>
      </c>
      <c r="T6" s="5"/>
      <c r="U6" s="171" t="s">
        <v>2179</v>
      </c>
      <c r="V6" s="173" t="s">
        <v>2686</v>
      </c>
    </row>
    <row r="7" spans="1:22" ht="52.5" customHeight="1" thickBot="1" x14ac:dyDescent="0.2">
      <c r="A7" s="29" t="s">
        <v>438</v>
      </c>
      <c r="B7" s="16">
        <v>6590034</v>
      </c>
      <c r="C7" s="17" t="s">
        <v>89</v>
      </c>
      <c r="D7" s="19" t="s">
        <v>1260</v>
      </c>
      <c r="E7" s="157"/>
      <c r="F7" s="158" t="s">
        <v>315</v>
      </c>
      <c r="G7" s="157" t="s">
        <v>2378</v>
      </c>
      <c r="H7" s="336" t="s">
        <v>2315</v>
      </c>
      <c r="I7" s="365">
        <v>83</v>
      </c>
      <c r="J7" s="365"/>
      <c r="K7" s="365"/>
      <c r="L7" s="365"/>
      <c r="M7" s="365"/>
      <c r="N7" s="31">
        <f>SUM(I7:M7)</f>
        <v>83</v>
      </c>
      <c r="O7" s="22" t="s">
        <v>530</v>
      </c>
      <c r="P7" s="159" t="s">
        <v>33</v>
      </c>
      <c r="Q7" s="159" t="s">
        <v>33</v>
      </c>
      <c r="R7" s="22"/>
      <c r="S7" s="207" t="str">
        <f>VLOOKUP(U7,開設者別!B:D,3,FALSE)</f>
        <v>医療法人</v>
      </c>
      <c r="T7" s="221"/>
      <c r="U7" s="171" t="s">
        <v>2179</v>
      </c>
      <c r="V7" s="173" t="str">
        <f>VLOOKUP(U7,開設者別!B:D,3,FALSE)</f>
        <v>医療法人</v>
      </c>
    </row>
    <row r="8" spans="1:22" x14ac:dyDescent="0.15">
      <c r="A8" s="6">
        <f>COUNTA(A5:A7)</f>
        <v>3</v>
      </c>
      <c r="I8" s="377">
        <f t="shared" ref="I8:N8" si="0">SUM(I5:I7)</f>
        <v>353</v>
      </c>
      <c r="J8" s="377">
        <f t="shared" si="0"/>
        <v>0</v>
      </c>
      <c r="K8" s="377">
        <f t="shared" si="0"/>
        <v>0</v>
      </c>
      <c r="L8" s="377">
        <f t="shared" si="0"/>
        <v>0</v>
      </c>
      <c r="M8" s="377">
        <f t="shared" si="0"/>
        <v>0</v>
      </c>
      <c r="N8" s="111">
        <f t="shared" si="0"/>
        <v>353</v>
      </c>
      <c r="Q8" s="354"/>
      <c r="R8" s="89"/>
      <c r="U8" s="171"/>
      <c r="V8" s="173" t="e">
        <f>VLOOKUP(U8,開設者別!B:D,3,FALSE)</f>
        <v>#N/A</v>
      </c>
    </row>
    <row r="9" spans="1:22" x14ac:dyDescent="0.15">
      <c r="U9" s="171"/>
      <c r="V9" s="173" t="e">
        <f>VLOOKUP(U9,開設者別!B:D,3,FALSE)</f>
        <v>#N/A</v>
      </c>
    </row>
    <row r="10" spans="1:22" x14ac:dyDescent="0.15">
      <c r="U10" s="171"/>
      <c r="V10" s="173" t="e">
        <f>VLOOKUP(U10,開設者別!B:D,3,FALSE)</f>
        <v>#N/A</v>
      </c>
    </row>
    <row r="11" spans="1:22" x14ac:dyDescent="0.15">
      <c r="U11" s="171"/>
      <c r="V11" s="173" t="e">
        <f>VLOOKUP(U11,開設者別!B:D,3,FALSE)</f>
        <v>#N/A</v>
      </c>
    </row>
    <row r="12" spans="1:22" x14ac:dyDescent="0.15">
      <c r="T12" s="317"/>
      <c r="U12" s="89"/>
      <c r="V12" s="173" t="e">
        <f>VLOOKUP(U12,開設者別!B:D,3,FALSE)</f>
        <v>#N/A</v>
      </c>
    </row>
    <row r="13" spans="1:22" x14ac:dyDescent="0.15">
      <c r="U13" s="171"/>
      <c r="V13" s="173" t="e">
        <f>VLOOKUP(U13,開設者別!B:D,3,FALSE)</f>
        <v>#N/A</v>
      </c>
    </row>
    <row r="14" spans="1:22" x14ac:dyDescent="0.15">
      <c r="U14" s="171"/>
      <c r="V14" s="173" t="e">
        <f>VLOOKUP(U14,開設者別!B:D,3,FALSE)</f>
        <v>#N/A</v>
      </c>
    </row>
    <row r="15" spans="1:22" x14ac:dyDescent="0.15">
      <c r="U15" s="171"/>
      <c r="V15" s="173" t="e">
        <f>VLOOKUP(U15,開設者別!B:D,3,FALSE)</f>
        <v>#N/A</v>
      </c>
    </row>
    <row r="16" spans="1:22" x14ac:dyDescent="0.15">
      <c r="A16" s="6" t="s">
        <v>2805</v>
      </c>
      <c r="U16" s="171"/>
      <c r="V16" s="173" t="e">
        <f>VLOOKUP(U16,開設者別!B:D,3,FALSE)</f>
        <v>#N/A</v>
      </c>
    </row>
    <row r="17" spans="1:22" x14ac:dyDescent="0.15">
      <c r="U17" s="171"/>
      <c r="V17" s="173" t="e">
        <f>VLOOKUP(U17,開設者別!B:D,3,FALSE)</f>
        <v>#N/A</v>
      </c>
    </row>
    <row r="18" spans="1:22" x14ac:dyDescent="0.15">
      <c r="U18" s="171"/>
      <c r="V18" s="173" t="e">
        <f>VLOOKUP(U18,開設者別!B:D,3,FALSE)</f>
        <v>#N/A</v>
      </c>
    </row>
    <row r="19" spans="1:22" x14ac:dyDescent="0.15">
      <c r="U19" s="171"/>
      <c r="V19" s="173" t="e">
        <f>VLOOKUP(U19,開設者別!B:D,3,FALSE)</f>
        <v>#N/A</v>
      </c>
    </row>
    <row r="20" spans="1:22" x14ac:dyDescent="0.15">
      <c r="U20" s="171"/>
      <c r="V20" s="173" t="e">
        <f>VLOOKUP(U20,開設者別!B:D,3,FALSE)</f>
        <v>#N/A</v>
      </c>
    </row>
    <row r="21" spans="1:22" x14ac:dyDescent="0.15">
      <c r="U21" s="171"/>
      <c r="V21" s="173" t="e">
        <f>VLOOKUP(U21,開設者別!B:D,3,FALSE)</f>
        <v>#N/A</v>
      </c>
    </row>
    <row r="22" spans="1:22" x14ac:dyDescent="0.15">
      <c r="U22" s="171"/>
      <c r="V22" s="173" t="e">
        <f>VLOOKUP(U22,開設者別!B:D,3,FALSE)</f>
        <v>#N/A</v>
      </c>
    </row>
    <row r="23" spans="1:22" x14ac:dyDescent="0.15">
      <c r="U23" s="171"/>
      <c r="V23" s="173" t="e">
        <f>VLOOKUP(U23,開設者別!B:D,3,FALSE)</f>
        <v>#N/A</v>
      </c>
    </row>
    <row r="24" spans="1:22" x14ac:dyDescent="0.15">
      <c r="U24" s="171"/>
      <c r="V24" s="173" t="e">
        <f>VLOOKUP(U24,開設者別!B:D,3,FALSE)</f>
        <v>#N/A</v>
      </c>
    </row>
    <row r="25" spans="1:22" x14ac:dyDescent="0.15">
      <c r="U25" s="171"/>
      <c r="V25" s="173" t="e">
        <f>VLOOKUP(U25,開設者別!B:D,3,FALSE)</f>
        <v>#N/A</v>
      </c>
    </row>
    <row r="26" spans="1:22" x14ac:dyDescent="0.15">
      <c r="U26" s="171"/>
      <c r="V26" s="173" t="e">
        <f>VLOOKUP(U26,開設者別!B:D,3,FALSE)</f>
        <v>#N/A</v>
      </c>
    </row>
    <row r="27" spans="1:22" x14ac:dyDescent="0.15">
      <c r="U27" s="171"/>
      <c r="V27" s="173" t="e">
        <f>VLOOKUP(U27,開設者別!B:D,3,FALSE)</f>
        <v>#N/A</v>
      </c>
    </row>
    <row r="28" spans="1:22" ht="11.5" thickBot="1" x14ac:dyDescent="0.2">
      <c r="A28" s="298"/>
      <c r="B28" s="298"/>
      <c r="C28" s="298"/>
      <c r="D28" s="299"/>
      <c r="E28" s="360"/>
      <c r="F28" s="359"/>
      <c r="G28" s="359"/>
      <c r="H28" s="359"/>
      <c r="I28" s="379"/>
      <c r="J28" s="379"/>
      <c r="K28" s="379"/>
      <c r="L28" s="379"/>
      <c r="M28" s="379"/>
      <c r="N28" s="301"/>
      <c r="O28" s="301"/>
      <c r="P28" s="379"/>
      <c r="Q28" s="363"/>
      <c r="R28" s="300"/>
      <c r="S28" s="301"/>
      <c r="T28" s="301"/>
      <c r="U28" s="171"/>
      <c r="V28" s="173" t="e">
        <f>VLOOKUP(U28,開設者別!B:D,3,FALSE)</f>
        <v>#N/A</v>
      </c>
    </row>
    <row r="29" spans="1:22" x14ac:dyDescent="0.15">
      <c r="U29" s="171"/>
      <c r="V29" s="173" t="e">
        <f>VLOOKUP(U29,開設者別!B:D,3,FALSE)</f>
        <v>#N/A</v>
      </c>
    </row>
    <row r="30" spans="1:22" x14ac:dyDescent="0.15">
      <c r="U30" s="171"/>
      <c r="V30" s="173" t="e">
        <f>VLOOKUP(U30,開設者別!B:D,3,FALSE)</f>
        <v>#N/A</v>
      </c>
    </row>
    <row r="31" spans="1:22" x14ac:dyDescent="0.15">
      <c r="U31" s="171"/>
      <c r="V31" s="173" t="e">
        <f>VLOOKUP(U31,開設者別!B:D,3,FALSE)</f>
        <v>#N/A</v>
      </c>
    </row>
    <row r="32" spans="1:22" x14ac:dyDescent="0.15">
      <c r="U32" s="171"/>
      <c r="V32" s="173" t="e">
        <f>VLOOKUP(U32,開設者別!B:D,3,FALSE)</f>
        <v>#N/A</v>
      </c>
    </row>
    <row r="33" spans="13:22" x14ac:dyDescent="0.15">
      <c r="M33" s="380"/>
      <c r="U33" s="171"/>
      <c r="V33" s="173" t="e">
        <f>VLOOKUP(U33,開設者別!B:D,3,FALSE)</f>
        <v>#N/A</v>
      </c>
    </row>
    <row r="34" spans="13:22" x14ac:dyDescent="0.15"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  <row r="38" spans="13:22" x14ac:dyDescent="0.15">
      <c r="U38" s="171"/>
      <c r="V38" s="173" t="e">
        <f>VLOOKUP(U38,開設者別!B:D,3,FALSE)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23" orientation="landscape" useFirstPageNumber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開設者別!$B$2:$B$22</xm:f>
          </x14:formula1>
          <xm:sqref>U5:U38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0"/>
  </sheetPr>
  <dimension ref="A1:V39"/>
  <sheetViews>
    <sheetView showRuler="0" view="pageBreakPreview" zoomScale="130" zoomScaleNormal="100" zoomScaleSheetLayoutView="130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M19" sqref="M19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5" width="9.6328125" style="26" customWidth="1"/>
    <col min="6" max="6" width="11.6328125" style="6" customWidth="1"/>
    <col min="7" max="7" width="8.08984375" style="347" bestFit="1" customWidth="1"/>
    <col min="8" max="8" width="21.08984375" style="347" customWidth="1"/>
    <col min="9" max="9" width="4.08984375" style="378" customWidth="1"/>
    <col min="10" max="13" width="3.90625" style="378" customWidth="1"/>
    <col min="14" max="14" width="4.08984375" style="32" customWidth="1"/>
    <col min="15" max="16" width="3.6328125" style="32" customWidth="1"/>
    <col min="17" max="18" width="3.6328125" style="27" customWidth="1"/>
    <col min="19" max="20" width="3.6328125" style="32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15">
      <c r="A1" s="573" t="s">
        <v>384</v>
      </c>
      <c r="B1" s="574"/>
      <c r="C1" s="599" t="s">
        <v>2480</v>
      </c>
      <c r="D1" s="600"/>
      <c r="E1" s="600"/>
      <c r="F1" s="600"/>
      <c r="G1" s="601"/>
      <c r="H1" s="583" t="s">
        <v>2019</v>
      </c>
      <c r="I1" s="344"/>
      <c r="J1" s="344"/>
      <c r="K1" s="344"/>
      <c r="L1" s="344"/>
      <c r="M1" s="344"/>
      <c r="N1" s="7"/>
      <c r="O1" s="8"/>
      <c r="P1" s="8"/>
      <c r="Q1" s="8"/>
      <c r="R1" s="8"/>
      <c r="S1" s="7"/>
      <c r="T1" s="7"/>
      <c r="U1" s="173" t="s">
        <v>2186</v>
      </c>
      <c r="V1" s="173" t="s">
        <v>2185</v>
      </c>
    </row>
    <row r="2" spans="1:22" ht="17.25" customHeight="1" thickBot="1" x14ac:dyDescent="0.2">
      <c r="A2" s="575"/>
      <c r="B2" s="576"/>
      <c r="C2" s="602"/>
      <c r="D2" s="603"/>
      <c r="E2" s="603"/>
      <c r="F2" s="603"/>
      <c r="G2" s="604"/>
      <c r="H2" s="584"/>
      <c r="I2" s="344"/>
      <c r="J2" s="344"/>
      <c r="K2" s="344"/>
      <c r="L2" s="344"/>
      <c r="M2" s="344"/>
      <c r="N2" s="7"/>
      <c r="O2" s="8"/>
      <c r="P2" s="8"/>
      <c r="Q2" s="8"/>
      <c r="R2" s="8"/>
      <c r="S2" s="7"/>
      <c r="T2" s="7"/>
    </row>
    <row r="3" spans="1:22" ht="17.25" customHeight="1" x14ac:dyDescent="0.15">
      <c r="A3" s="530" t="s">
        <v>83</v>
      </c>
      <c r="B3" s="523" t="s">
        <v>810</v>
      </c>
      <c r="C3" s="517" t="s">
        <v>811</v>
      </c>
      <c r="D3" s="517" t="s">
        <v>223</v>
      </c>
      <c r="E3" s="532" t="s">
        <v>64</v>
      </c>
      <c r="F3" s="517" t="s">
        <v>224</v>
      </c>
      <c r="G3" s="545" t="s">
        <v>225</v>
      </c>
      <c r="H3" s="525" t="s">
        <v>226</v>
      </c>
      <c r="I3" s="527" t="s">
        <v>227</v>
      </c>
      <c r="J3" s="527"/>
      <c r="K3" s="527"/>
      <c r="L3" s="527"/>
      <c r="M3" s="527"/>
      <c r="N3" s="527"/>
      <c r="O3" s="519" t="s">
        <v>143</v>
      </c>
      <c r="P3" s="519" t="s">
        <v>344</v>
      </c>
      <c r="Q3" s="519" t="s">
        <v>36</v>
      </c>
      <c r="R3" s="519" t="s">
        <v>445</v>
      </c>
      <c r="S3" s="528" t="s">
        <v>2422</v>
      </c>
      <c r="T3" s="521" t="s">
        <v>2426</v>
      </c>
    </row>
    <row r="4" spans="1:22" ht="17.25" customHeight="1" x14ac:dyDescent="0.15">
      <c r="A4" s="531"/>
      <c r="B4" s="524"/>
      <c r="C4" s="518"/>
      <c r="D4" s="518"/>
      <c r="E4" s="533"/>
      <c r="F4" s="518"/>
      <c r="G4" s="546"/>
      <c r="H4" s="526"/>
      <c r="I4" s="348" t="s">
        <v>351</v>
      </c>
      <c r="J4" s="348" t="s">
        <v>313</v>
      </c>
      <c r="K4" s="348" t="s">
        <v>255</v>
      </c>
      <c r="L4" s="348" t="s">
        <v>256</v>
      </c>
      <c r="M4" s="348" t="s">
        <v>257</v>
      </c>
      <c r="N4" s="225" t="s">
        <v>258</v>
      </c>
      <c r="O4" s="520"/>
      <c r="P4" s="520"/>
      <c r="Q4" s="520"/>
      <c r="R4" s="520"/>
      <c r="S4" s="529"/>
      <c r="T4" s="522"/>
    </row>
    <row r="5" spans="1:22" ht="33.75" customHeight="1" x14ac:dyDescent="0.15">
      <c r="A5" s="9" t="s">
        <v>744</v>
      </c>
      <c r="B5" s="10">
        <v>6691515</v>
      </c>
      <c r="C5" s="11" t="s">
        <v>24</v>
      </c>
      <c r="D5" s="37" t="s">
        <v>1261</v>
      </c>
      <c r="E5" s="37" t="s">
        <v>1262</v>
      </c>
      <c r="F5" s="38" t="s">
        <v>192</v>
      </c>
      <c r="G5" s="99" t="s">
        <v>2380</v>
      </c>
      <c r="H5" s="107" t="s">
        <v>2778</v>
      </c>
      <c r="I5" s="243">
        <v>450</v>
      </c>
      <c r="J5" s="243"/>
      <c r="K5" s="243"/>
      <c r="L5" s="278">
        <v>10</v>
      </c>
      <c r="M5" s="243"/>
      <c r="N5" s="30">
        <f t="shared" ref="N5:N20" si="0">SUM(I5:M5)</f>
        <v>460</v>
      </c>
      <c r="O5" s="14"/>
      <c r="P5" s="14"/>
      <c r="Q5" s="14"/>
      <c r="R5" s="14"/>
      <c r="S5" s="204" t="str">
        <f>VLOOKUP(U5,開設者別!B:D,3,FALSE)</f>
        <v>国</v>
      </c>
      <c r="T5" s="5"/>
      <c r="U5" s="171" t="s">
        <v>2162</v>
      </c>
      <c r="V5" s="173" t="str">
        <f>VLOOKUP(U5,開設者別!B:D,3,FALSE)</f>
        <v>国</v>
      </c>
    </row>
    <row r="6" spans="1:22" ht="33.75" customHeight="1" x14ac:dyDescent="0.15">
      <c r="A6" s="127" t="s">
        <v>2770</v>
      </c>
      <c r="B6" s="10">
        <v>6691321</v>
      </c>
      <c r="C6" s="101" t="s">
        <v>587</v>
      </c>
      <c r="D6" s="37" t="s">
        <v>1263</v>
      </c>
      <c r="E6" s="37" t="s">
        <v>1264</v>
      </c>
      <c r="F6" s="38" t="s">
        <v>124</v>
      </c>
      <c r="G6" s="126" t="s">
        <v>2771</v>
      </c>
      <c r="H6" s="107" t="s">
        <v>2772</v>
      </c>
      <c r="I6" s="243">
        <v>300</v>
      </c>
      <c r="J6" s="243"/>
      <c r="K6" s="243"/>
      <c r="L6" s="243"/>
      <c r="M6" s="243"/>
      <c r="N6" s="30">
        <f t="shared" si="0"/>
        <v>300</v>
      </c>
      <c r="O6" s="14" t="s">
        <v>530</v>
      </c>
      <c r="P6" s="14"/>
      <c r="Q6" s="14" t="s">
        <v>530</v>
      </c>
      <c r="R6" s="14"/>
      <c r="S6" s="204" t="str">
        <f>VLOOKUP(U6,開設者別!B:D,3,FALSE)</f>
        <v>公的</v>
      </c>
      <c r="T6" s="5"/>
      <c r="U6" s="171" t="s">
        <v>2164</v>
      </c>
      <c r="V6" s="173" t="str">
        <f>VLOOKUP(U6,開設者別!B:D,3,FALSE)</f>
        <v>公的</v>
      </c>
    </row>
    <row r="7" spans="1:22" ht="42.5" customHeight="1" x14ac:dyDescent="0.15">
      <c r="A7" s="9" t="s">
        <v>2020</v>
      </c>
      <c r="B7" s="10">
        <v>6691333</v>
      </c>
      <c r="C7" s="11" t="s">
        <v>547</v>
      </c>
      <c r="D7" s="37" t="s">
        <v>1265</v>
      </c>
      <c r="E7" s="37"/>
      <c r="F7" s="38" t="s">
        <v>436</v>
      </c>
      <c r="G7" s="99" t="s">
        <v>2481</v>
      </c>
      <c r="H7" s="107" t="s">
        <v>2021</v>
      </c>
      <c r="I7" s="243">
        <v>0</v>
      </c>
      <c r="J7" s="243">
        <v>360</v>
      </c>
      <c r="K7" s="243"/>
      <c r="L7" s="243"/>
      <c r="M7" s="243"/>
      <c r="N7" s="30">
        <f t="shared" si="0"/>
        <v>360</v>
      </c>
      <c r="O7" s="14"/>
      <c r="P7" s="14"/>
      <c r="Q7" s="14"/>
      <c r="R7" s="14"/>
      <c r="S7" s="204" t="str">
        <f>VLOOKUP(U7,開設者別!B:D,3,FALSE)</f>
        <v>医療法人</v>
      </c>
      <c r="T7" s="5"/>
      <c r="U7" s="171" t="s">
        <v>2179</v>
      </c>
      <c r="V7" s="173" t="str">
        <f>VLOOKUP(U7,開設者別!B:D,3,FALSE)</f>
        <v>医療法人</v>
      </c>
    </row>
    <row r="8" spans="1:22" ht="42.5" customHeight="1" x14ac:dyDescent="0.15">
      <c r="A8" s="9" t="s">
        <v>2022</v>
      </c>
      <c r="B8" s="10">
        <v>6691531</v>
      </c>
      <c r="C8" s="11" t="s">
        <v>518</v>
      </c>
      <c r="D8" s="37" t="s">
        <v>1266</v>
      </c>
      <c r="E8" s="37" t="s">
        <v>1267</v>
      </c>
      <c r="F8" s="38" t="s">
        <v>656</v>
      </c>
      <c r="G8" s="275" t="s">
        <v>2505</v>
      </c>
      <c r="H8" s="107" t="s">
        <v>2660</v>
      </c>
      <c r="I8" s="243">
        <v>87</v>
      </c>
      <c r="J8" s="243">
        <v>60</v>
      </c>
      <c r="K8" s="243"/>
      <c r="L8" s="243"/>
      <c r="M8" s="243"/>
      <c r="N8" s="30">
        <f t="shared" si="0"/>
        <v>147</v>
      </c>
      <c r="O8" s="14" t="s">
        <v>530</v>
      </c>
      <c r="P8" s="14"/>
      <c r="Q8" s="14" t="s">
        <v>530</v>
      </c>
      <c r="R8" s="14"/>
      <c r="S8" s="204" t="str">
        <f>VLOOKUP(U8,開設者別!B:D,3,FALSE)</f>
        <v>医療法人</v>
      </c>
      <c r="T8" s="5"/>
      <c r="U8" s="171" t="s">
        <v>2179</v>
      </c>
      <c r="V8" s="173" t="str">
        <f>VLOOKUP(U8,開設者別!B:D,3,FALSE)</f>
        <v>医療法人</v>
      </c>
    </row>
    <row r="9" spans="1:22" ht="42.5" customHeight="1" x14ac:dyDescent="0.15">
      <c r="A9" s="9" t="s">
        <v>2023</v>
      </c>
      <c r="B9" s="10">
        <v>6691537</v>
      </c>
      <c r="C9" s="11" t="s">
        <v>682</v>
      </c>
      <c r="D9" s="37" t="s">
        <v>1268</v>
      </c>
      <c r="E9" s="37" t="s">
        <v>1269</v>
      </c>
      <c r="F9" s="38" t="s">
        <v>536</v>
      </c>
      <c r="G9" s="99" t="s">
        <v>2232</v>
      </c>
      <c r="H9" s="107" t="s">
        <v>2024</v>
      </c>
      <c r="I9" s="243">
        <v>0</v>
      </c>
      <c r="J9" s="243"/>
      <c r="K9" s="243">
        <v>681</v>
      </c>
      <c r="L9" s="243"/>
      <c r="M9" s="243"/>
      <c r="N9" s="30">
        <f t="shared" si="0"/>
        <v>681</v>
      </c>
      <c r="O9" s="14"/>
      <c r="P9" s="14"/>
      <c r="Q9" s="14"/>
      <c r="R9" s="14"/>
      <c r="S9" s="204" t="str">
        <f>VLOOKUP(U9,開設者別!B:D,3,FALSE)</f>
        <v>医療法人</v>
      </c>
      <c r="T9" s="5"/>
      <c r="U9" s="171" t="s">
        <v>2179</v>
      </c>
      <c r="V9" s="173" t="str">
        <f>VLOOKUP(U9,開設者別!B:D,3,FALSE)</f>
        <v>医療法人</v>
      </c>
    </row>
    <row r="10" spans="1:22" ht="52.5" customHeight="1" x14ac:dyDescent="0.15">
      <c r="A10" s="9" t="s">
        <v>711</v>
      </c>
      <c r="B10" s="10">
        <v>6691357</v>
      </c>
      <c r="C10" s="11" t="s">
        <v>552</v>
      </c>
      <c r="D10" s="37" t="s">
        <v>2025</v>
      </c>
      <c r="E10" s="37" t="s">
        <v>2026</v>
      </c>
      <c r="F10" s="38" t="s">
        <v>2027</v>
      </c>
      <c r="G10" s="126" t="s">
        <v>1604</v>
      </c>
      <c r="H10" s="107" t="s">
        <v>2028</v>
      </c>
      <c r="I10" s="278">
        <v>150</v>
      </c>
      <c r="J10" s="243"/>
      <c r="K10" s="278">
        <v>150</v>
      </c>
      <c r="L10" s="243"/>
      <c r="M10" s="243"/>
      <c r="N10" s="30">
        <f t="shared" si="0"/>
        <v>300</v>
      </c>
      <c r="O10" s="14"/>
      <c r="P10" s="14"/>
      <c r="Q10" s="14"/>
      <c r="R10" s="14"/>
      <c r="S10" s="204" t="str">
        <f>VLOOKUP(U10,開設者別!B:D,3,FALSE)</f>
        <v>その他法人</v>
      </c>
      <c r="T10" s="5"/>
      <c r="U10" s="171" t="s">
        <v>2180</v>
      </c>
      <c r="V10" s="173" t="str">
        <f>VLOOKUP(U10,開設者別!B:D,3,FALSE)</f>
        <v>その他法人</v>
      </c>
    </row>
    <row r="11" spans="1:22" ht="42.5" customHeight="1" x14ac:dyDescent="0.15">
      <c r="A11" s="9" t="s">
        <v>779</v>
      </c>
      <c r="B11" s="10">
        <v>6691357</v>
      </c>
      <c r="C11" s="11" t="s">
        <v>118</v>
      </c>
      <c r="D11" s="37" t="s">
        <v>1270</v>
      </c>
      <c r="E11" s="37" t="s">
        <v>1271</v>
      </c>
      <c r="F11" s="38" t="s">
        <v>536</v>
      </c>
      <c r="G11" s="99" t="s">
        <v>1272</v>
      </c>
      <c r="H11" s="107" t="s">
        <v>2029</v>
      </c>
      <c r="I11" s="243">
        <v>0</v>
      </c>
      <c r="J11" s="243"/>
      <c r="K11" s="243">
        <v>200</v>
      </c>
      <c r="L11" s="243"/>
      <c r="M11" s="243"/>
      <c r="N11" s="30">
        <f t="shared" si="0"/>
        <v>200</v>
      </c>
      <c r="O11" s="14"/>
      <c r="P11" s="14"/>
      <c r="Q11" s="14"/>
      <c r="R11" s="14"/>
      <c r="S11" s="204" t="str">
        <f>VLOOKUP(U11,開設者別!B:D,3,FALSE)</f>
        <v>医療法人</v>
      </c>
      <c r="T11" s="5"/>
      <c r="U11" s="171" t="s">
        <v>2179</v>
      </c>
      <c r="V11" s="173" t="str">
        <f>VLOOKUP(U11,開設者別!B:D,3,FALSE)</f>
        <v>医療法人</v>
      </c>
    </row>
    <row r="12" spans="1:22" ht="42.5" customHeight="1" x14ac:dyDescent="0.15">
      <c r="A12" s="9" t="s">
        <v>1273</v>
      </c>
      <c r="B12" s="10">
        <v>6691357</v>
      </c>
      <c r="C12" s="11" t="s">
        <v>893</v>
      </c>
      <c r="D12" s="37" t="s">
        <v>1274</v>
      </c>
      <c r="E12" s="37" t="s">
        <v>1275</v>
      </c>
      <c r="F12" s="38" t="s">
        <v>537</v>
      </c>
      <c r="G12" s="99" t="s">
        <v>1565</v>
      </c>
      <c r="H12" s="107" t="s">
        <v>2030</v>
      </c>
      <c r="I12" s="243">
        <v>0</v>
      </c>
      <c r="J12" s="243"/>
      <c r="K12" s="243">
        <v>145</v>
      </c>
      <c r="L12" s="243"/>
      <c r="M12" s="243"/>
      <c r="N12" s="30">
        <f t="shared" si="0"/>
        <v>145</v>
      </c>
      <c r="O12" s="14"/>
      <c r="P12" s="14"/>
      <c r="Q12" s="14"/>
      <c r="R12" s="14"/>
      <c r="S12" s="204" t="str">
        <f>VLOOKUP(U12,開設者別!B:D,3,FALSE)</f>
        <v>医療法人</v>
      </c>
      <c r="T12" s="5"/>
      <c r="U12" s="171" t="s">
        <v>2179</v>
      </c>
      <c r="V12" s="173" t="str">
        <f>VLOOKUP(U12,開設者別!B:D,3,FALSE)</f>
        <v>医療法人</v>
      </c>
    </row>
    <row r="13" spans="1:22" ht="42.5" customHeight="1" x14ac:dyDescent="0.15">
      <c r="A13" s="9" t="s">
        <v>605</v>
      </c>
      <c r="B13" s="10">
        <v>6691353</v>
      </c>
      <c r="C13" s="11" t="s">
        <v>23</v>
      </c>
      <c r="D13" s="37" t="s">
        <v>1276</v>
      </c>
      <c r="E13" s="37" t="s">
        <v>1277</v>
      </c>
      <c r="F13" s="38" t="s">
        <v>436</v>
      </c>
      <c r="G13" s="99" t="s">
        <v>1621</v>
      </c>
      <c r="H13" s="107" t="s">
        <v>2773</v>
      </c>
      <c r="I13" s="243">
        <v>0</v>
      </c>
      <c r="J13" s="243">
        <v>180</v>
      </c>
      <c r="K13" s="243"/>
      <c r="L13" s="243"/>
      <c r="M13" s="243"/>
      <c r="N13" s="30">
        <f t="shared" si="0"/>
        <v>180</v>
      </c>
      <c r="O13" s="14"/>
      <c r="P13" s="14"/>
      <c r="Q13" s="14"/>
      <c r="R13" s="14"/>
      <c r="S13" s="204" t="str">
        <f>VLOOKUP(U13,開設者別!B:D,3,FALSE)</f>
        <v>医療法人</v>
      </c>
      <c r="T13" s="5"/>
      <c r="U13" s="89" t="s">
        <v>2179</v>
      </c>
      <c r="V13" s="173" t="str">
        <f>VLOOKUP(U13,開設者別!B:D,3,FALSE)</f>
        <v>医療法人</v>
      </c>
    </row>
    <row r="14" spans="1:22" ht="42.5" customHeight="1" x14ac:dyDescent="0.15">
      <c r="A14" s="9" t="s">
        <v>1543</v>
      </c>
      <c r="B14" s="10" t="s">
        <v>2031</v>
      </c>
      <c r="C14" s="11" t="s">
        <v>1544</v>
      </c>
      <c r="D14" s="37" t="s">
        <v>2032</v>
      </c>
      <c r="E14" s="37" t="s">
        <v>2033</v>
      </c>
      <c r="F14" s="38" t="s">
        <v>2442</v>
      </c>
      <c r="G14" s="99" t="s">
        <v>1545</v>
      </c>
      <c r="H14" s="107" t="s">
        <v>2774</v>
      </c>
      <c r="I14" s="243">
        <v>79</v>
      </c>
      <c r="J14" s="243"/>
      <c r="K14" s="243"/>
      <c r="L14" s="243"/>
      <c r="M14" s="243"/>
      <c r="N14" s="30">
        <f t="shared" si="0"/>
        <v>79</v>
      </c>
      <c r="O14" s="14"/>
      <c r="P14" s="14"/>
      <c r="Q14" s="14"/>
      <c r="R14" s="14"/>
      <c r="S14" s="204" t="str">
        <f>VLOOKUP(U14,開設者別!B:D,3,FALSE)</f>
        <v>医療法人</v>
      </c>
      <c r="T14" s="5"/>
      <c r="U14" s="171" t="s">
        <v>2179</v>
      </c>
      <c r="V14" s="173" t="str">
        <f>VLOOKUP(U14,開設者別!B:D,3,FALSE)</f>
        <v>医療法人</v>
      </c>
    </row>
    <row r="15" spans="1:22" ht="51.75" customHeight="1" x14ac:dyDescent="0.15">
      <c r="A15" s="9" t="s">
        <v>714</v>
      </c>
      <c r="B15" s="10">
        <v>6650832</v>
      </c>
      <c r="C15" s="11" t="s">
        <v>142</v>
      </c>
      <c r="D15" s="37" t="s">
        <v>1278</v>
      </c>
      <c r="E15" s="37" t="s">
        <v>1279</v>
      </c>
      <c r="F15" s="38" t="s">
        <v>357</v>
      </c>
      <c r="G15" s="99" t="s">
        <v>2775</v>
      </c>
      <c r="H15" s="107" t="s">
        <v>2776</v>
      </c>
      <c r="I15" s="243">
        <v>199</v>
      </c>
      <c r="J15" s="243"/>
      <c r="K15" s="243"/>
      <c r="L15" s="243"/>
      <c r="M15" s="243"/>
      <c r="N15" s="30">
        <f t="shared" si="0"/>
        <v>199</v>
      </c>
      <c r="O15" s="14" t="s">
        <v>530</v>
      </c>
      <c r="P15" s="14" t="s">
        <v>530</v>
      </c>
      <c r="Q15" s="14" t="s">
        <v>530</v>
      </c>
      <c r="R15" s="14"/>
      <c r="S15" s="204" t="str">
        <f>VLOOKUP(U15,開設者別!B:D,3,FALSE)</f>
        <v>医療法人</v>
      </c>
      <c r="T15" s="5"/>
      <c r="U15" s="171" t="s">
        <v>2179</v>
      </c>
      <c r="V15" s="173" t="str">
        <f>VLOOKUP(U15,開設者別!B:D,3,FALSE)</f>
        <v>医療法人</v>
      </c>
    </row>
    <row r="16" spans="1:22" ht="46.5" customHeight="1" thickBot="1" x14ac:dyDescent="0.2">
      <c r="A16" s="29" t="s">
        <v>2813</v>
      </c>
      <c r="B16" s="16">
        <v>6650841</v>
      </c>
      <c r="C16" s="17" t="s">
        <v>618</v>
      </c>
      <c r="D16" s="19" t="s">
        <v>1280</v>
      </c>
      <c r="E16" s="19" t="s">
        <v>1281</v>
      </c>
      <c r="F16" s="18" t="s">
        <v>591</v>
      </c>
      <c r="G16" s="157" t="s">
        <v>1570</v>
      </c>
      <c r="H16" s="336" t="s">
        <v>2213</v>
      </c>
      <c r="I16" s="365">
        <v>55</v>
      </c>
      <c r="J16" s="365">
        <v>55</v>
      </c>
      <c r="K16" s="365"/>
      <c r="L16" s="365"/>
      <c r="M16" s="365"/>
      <c r="N16" s="31">
        <f t="shared" si="0"/>
        <v>110</v>
      </c>
      <c r="O16" s="22" t="s">
        <v>530</v>
      </c>
      <c r="P16" s="22" t="s">
        <v>530</v>
      </c>
      <c r="Q16" s="22" t="s">
        <v>530</v>
      </c>
      <c r="R16" s="22"/>
      <c r="S16" s="207" t="str">
        <f>VLOOKUP(U16,開設者別!B:D,3,FALSE)</f>
        <v>医療法人</v>
      </c>
      <c r="T16" s="221"/>
      <c r="U16" s="171" t="s">
        <v>2179</v>
      </c>
      <c r="V16" s="173" t="str">
        <f>VLOOKUP(U16,開設者別!B:D,3,FALSE)</f>
        <v>医療法人</v>
      </c>
    </row>
    <row r="17" spans="1:22" ht="57.75" customHeight="1" x14ac:dyDescent="0.15">
      <c r="A17" s="440" t="s">
        <v>309</v>
      </c>
      <c r="B17" s="441">
        <v>6650827</v>
      </c>
      <c r="C17" s="442" t="s">
        <v>813</v>
      </c>
      <c r="D17" s="480" t="s">
        <v>1282</v>
      </c>
      <c r="E17" s="480" t="s">
        <v>1283</v>
      </c>
      <c r="F17" s="463" t="s">
        <v>422</v>
      </c>
      <c r="G17" s="447" t="s">
        <v>2524</v>
      </c>
      <c r="H17" s="391" t="s">
        <v>2214</v>
      </c>
      <c r="I17" s="392">
        <v>436</v>
      </c>
      <c r="J17" s="392"/>
      <c r="K17" s="392"/>
      <c r="L17" s="392"/>
      <c r="M17" s="392"/>
      <c r="N17" s="443">
        <f>SUM(I17:M17)</f>
        <v>436</v>
      </c>
      <c r="O17" s="271" t="s">
        <v>530</v>
      </c>
      <c r="P17" s="271" t="s">
        <v>530</v>
      </c>
      <c r="Q17" s="271" t="s">
        <v>530</v>
      </c>
      <c r="R17" s="271"/>
      <c r="S17" s="322" t="str">
        <f>VLOOKUP(U17,開設者別!B:D,3,FALSE)</f>
        <v>公的</v>
      </c>
      <c r="T17" s="272"/>
      <c r="U17" s="171" t="s">
        <v>2164</v>
      </c>
      <c r="V17" s="173" t="str">
        <f>VLOOKUP(U17,開設者別!B:D,3,FALSE)</f>
        <v>公的</v>
      </c>
    </row>
    <row r="18" spans="1:22" ht="44.25" customHeight="1" x14ac:dyDescent="0.15">
      <c r="A18" s="9" t="s">
        <v>1539</v>
      </c>
      <c r="B18" s="10">
        <v>6650873</v>
      </c>
      <c r="C18" s="11" t="s">
        <v>389</v>
      </c>
      <c r="D18" s="37" t="s">
        <v>1284</v>
      </c>
      <c r="E18" s="37" t="s">
        <v>1285</v>
      </c>
      <c r="F18" s="38" t="s">
        <v>1538</v>
      </c>
      <c r="G18" s="126" t="s">
        <v>742</v>
      </c>
      <c r="H18" s="107" t="s">
        <v>2034</v>
      </c>
      <c r="I18" s="243">
        <v>118</v>
      </c>
      <c r="J18" s="243">
        <v>9</v>
      </c>
      <c r="K18" s="243"/>
      <c r="L18" s="243"/>
      <c r="M18" s="243"/>
      <c r="N18" s="30">
        <f t="shared" si="0"/>
        <v>127</v>
      </c>
      <c r="O18" s="14" t="s">
        <v>530</v>
      </c>
      <c r="P18" s="14" t="s">
        <v>2005</v>
      </c>
      <c r="Q18" s="14" t="s">
        <v>2005</v>
      </c>
      <c r="R18" s="14"/>
      <c r="S18" s="204" t="str">
        <f>VLOOKUP(U18,開設者別!B:D,3,FALSE)</f>
        <v>医療法人</v>
      </c>
      <c r="T18" s="5"/>
      <c r="U18" s="171" t="s">
        <v>2179</v>
      </c>
      <c r="V18" s="173" t="str">
        <f>VLOOKUP(U18,開設者別!B:D,3,FALSE)</f>
        <v>医療法人</v>
      </c>
    </row>
    <row r="19" spans="1:22" ht="45" customHeight="1" x14ac:dyDescent="0.15">
      <c r="A19" s="9" t="s">
        <v>1559</v>
      </c>
      <c r="B19" s="10">
        <v>6650022</v>
      </c>
      <c r="C19" s="11" t="s">
        <v>517</v>
      </c>
      <c r="D19" s="37" t="s">
        <v>1286</v>
      </c>
      <c r="E19" s="37" t="s">
        <v>1287</v>
      </c>
      <c r="F19" s="38" t="s">
        <v>310</v>
      </c>
      <c r="G19" s="275" t="s">
        <v>2351</v>
      </c>
      <c r="H19" s="107" t="s">
        <v>2035</v>
      </c>
      <c r="I19" s="243">
        <v>131</v>
      </c>
      <c r="J19" s="243"/>
      <c r="K19" s="243"/>
      <c r="L19" s="243"/>
      <c r="M19" s="243"/>
      <c r="N19" s="30">
        <f t="shared" si="0"/>
        <v>131</v>
      </c>
      <c r="O19" s="14" t="s">
        <v>530</v>
      </c>
      <c r="P19" s="14" t="s">
        <v>530</v>
      </c>
      <c r="Q19" s="14" t="s">
        <v>530</v>
      </c>
      <c r="R19" s="14"/>
      <c r="S19" s="204" t="str">
        <f>VLOOKUP(U19,開設者別!B:D,3,FALSE)</f>
        <v>医療法人</v>
      </c>
      <c r="T19" s="5"/>
      <c r="U19" s="171" t="s">
        <v>2179</v>
      </c>
      <c r="V19" s="173" t="str">
        <f>VLOOKUP(U19,開設者別!B:D,3,FALSE)</f>
        <v>医療法人</v>
      </c>
    </row>
    <row r="20" spans="1:22" ht="45.5" customHeight="1" x14ac:dyDescent="0.15">
      <c r="A20" s="9" t="s">
        <v>898</v>
      </c>
      <c r="B20" s="10" t="s">
        <v>1288</v>
      </c>
      <c r="C20" s="12" t="s">
        <v>793</v>
      </c>
      <c r="D20" s="37" t="s">
        <v>1289</v>
      </c>
      <c r="E20" s="37" t="s">
        <v>1290</v>
      </c>
      <c r="F20" s="38" t="s">
        <v>357</v>
      </c>
      <c r="G20" s="99" t="s">
        <v>58</v>
      </c>
      <c r="H20" s="107" t="s">
        <v>2777</v>
      </c>
      <c r="I20" s="243" t="s">
        <v>2036</v>
      </c>
      <c r="J20" s="243">
        <v>162</v>
      </c>
      <c r="K20" s="243"/>
      <c r="L20" s="243"/>
      <c r="M20" s="243"/>
      <c r="N20" s="30">
        <f t="shared" si="0"/>
        <v>162</v>
      </c>
      <c r="O20" s="14" t="s">
        <v>2036</v>
      </c>
      <c r="P20" s="14" t="s">
        <v>2037</v>
      </c>
      <c r="Q20" s="14"/>
      <c r="R20" s="14"/>
      <c r="S20" s="204" t="str">
        <f>VLOOKUP(U20,開設者別!B:D,3,FALSE)</f>
        <v>医療法人</v>
      </c>
      <c r="T20" s="5"/>
      <c r="U20" s="171" t="s">
        <v>2179</v>
      </c>
      <c r="V20" s="173" t="str">
        <f>VLOOKUP(U20,開設者別!B:D,3,FALSE)</f>
        <v>医療法人</v>
      </c>
    </row>
    <row r="21" spans="1:22" ht="45.5" customHeight="1" thickBot="1" x14ac:dyDescent="0.2">
      <c r="A21" s="29" t="s">
        <v>922</v>
      </c>
      <c r="B21" s="16" t="s">
        <v>1291</v>
      </c>
      <c r="C21" s="17" t="s">
        <v>2038</v>
      </c>
      <c r="D21" s="19" t="s">
        <v>1292</v>
      </c>
      <c r="E21" s="19" t="s">
        <v>1293</v>
      </c>
      <c r="F21" s="18" t="s">
        <v>1610</v>
      </c>
      <c r="G21" s="158" t="s">
        <v>2580</v>
      </c>
      <c r="H21" s="285" t="s">
        <v>2557</v>
      </c>
      <c r="I21" s="365"/>
      <c r="J21" s="365">
        <v>160</v>
      </c>
      <c r="K21" s="365"/>
      <c r="L21" s="365"/>
      <c r="M21" s="365"/>
      <c r="N21" s="31">
        <v>160</v>
      </c>
      <c r="O21" s="22"/>
      <c r="P21" s="22"/>
      <c r="Q21" s="22"/>
      <c r="R21" s="22"/>
      <c r="S21" s="207" t="str">
        <f>VLOOKUP(U21,開設者別!B:D,3,FALSE)</f>
        <v>医療法人</v>
      </c>
      <c r="T21" s="221"/>
      <c r="U21" s="171" t="s">
        <v>2179</v>
      </c>
      <c r="V21" s="173" t="str">
        <f>VLOOKUP(U21,開設者別!B:D,3,FALSE)</f>
        <v>医療法人</v>
      </c>
    </row>
    <row r="22" spans="1:22" x14ac:dyDescent="0.2">
      <c r="A22" s="6">
        <f>COUNTA(A5:A21)</f>
        <v>17</v>
      </c>
      <c r="I22" s="381">
        <f t="shared" ref="I22:N22" si="1">SUM(I5:I21)</f>
        <v>2005</v>
      </c>
      <c r="J22" s="381">
        <f t="shared" si="1"/>
        <v>986</v>
      </c>
      <c r="K22" s="381">
        <f t="shared" si="1"/>
        <v>1176</v>
      </c>
      <c r="L22" s="381">
        <f t="shared" si="1"/>
        <v>10</v>
      </c>
      <c r="M22" s="381">
        <f t="shared" si="1"/>
        <v>0</v>
      </c>
      <c r="N22" s="115">
        <f t="shared" si="1"/>
        <v>4177</v>
      </c>
      <c r="O22" s="36"/>
      <c r="P22" s="36"/>
      <c r="Q22" s="89"/>
      <c r="R22" s="89"/>
      <c r="U22" s="171"/>
      <c r="V22" s="173" t="e">
        <f>VLOOKUP(U22,開設者別!B:D,3,FALSE)</f>
        <v>#N/A</v>
      </c>
    </row>
    <row r="23" spans="1:22" x14ac:dyDescent="0.15">
      <c r="U23" s="171"/>
      <c r="V23" s="173" t="e">
        <f>VLOOKUP(U23,開設者別!B:D,3,FALSE)</f>
        <v>#N/A</v>
      </c>
    </row>
    <row r="24" spans="1:22" x14ac:dyDescent="0.15">
      <c r="B24" s="28"/>
      <c r="U24" s="171"/>
      <c r="V24" s="173" t="e">
        <f>VLOOKUP(U24,開設者別!B:D,3,FALSE)</f>
        <v>#N/A</v>
      </c>
    </row>
    <row r="25" spans="1:22" x14ac:dyDescent="0.15">
      <c r="U25" s="171"/>
      <c r="V25" s="173" t="e">
        <f>VLOOKUP(U25,開設者別!B:D,3,FALSE)</f>
        <v>#N/A</v>
      </c>
    </row>
    <row r="26" spans="1:22" x14ac:dyDescent="0.15">
      <c r="U26" s="171"/>
      <c r="V26" s="173" t="e">
        <f>VLOOKUP(U26,開設者別!B:D,3,FALSE)</f>
        <v>#N/A</v>
      </c>
    </row>
    <row r="27" spans="1:22" x14ac:dyDescent="0.15">
      <c r="U27" s="171"/>
      <c r="V27" s="173" t="e">
        <f>VLOOKUP(U27,開設者別!B:D,3,FALSE)</f>
        <v>#N/A</v>
      </c>
    </row>
    <row r="28" spans="1:22" x14ac:dyDescent="0.15">
      <c r="U28" s="171"/>
      <c r="V28" s="173" t="e">
        <f>VLOOKUP(U28,開設者別!B:D,3,FALSE)</f>
        <v>#N/A</v>
      </c>
    </row>
    <row r="29" spans="1:22" ht="11.5" thickBot="1" x14ac:dyDescent="0.2">
      <c r="A29" s="298"/>
      <c r="B29" s="298"/>
      <c r="C29" s="298"/>
      <c r="D29" s="299"/>
      <c r="E29" s="299"/>
      <c r="F29" s="298"/>
      <c r="G29" s="359"/>
      <c r="H29" s="359"/>
      <c r="I29" s="379"/>
      <c r="J29" s="379"/>
      <c r="K29" s="379"/>
      <c r="L29" s="379"/>
      <c r="M29" s="379"/>
      <c r="N29" s="301"/>
      <c r="O29" s="301"/>
      <c r="P29" s="301"/>
      <c r="Q29" s="300"/>
      <c r="R29" s="300"/>
      <c r="S29" s="301"/>
      <c r="T29" s="301"/>
      <c r="U29" s="171"/>
      <c r="V29" s="173" t="e">
        <f>VLOOKUP(U29,開設者別!B:D,3,FALSE)</f>
        <v>#N/A</v>
      </c>
    </row>
    <row r="30" spans="1:22" x14ac:dyDescent="0.15">
      <c r="U30" s="171"/>
      <c r="V30" s="173" t="e">
        <f>VLOOKUP(U30,開設者別!B:D,3,FALSE)</f>
        <v>#N/A</v>
      </c>
    </row>
    <row r="31" spans="1:22" x14ac:dyDescent="0.15">
      <c r="U31" s="171"/>
      <c r="V31" s="173" t="e">
        <f>VLOOKUP(U31,開設者別!B:D,3,FALSE)</f>
        <v>#N/A</v>
      </c>
    </row>
    <row r="32" spans="1:22" x14ac:dyDescent="0.15">
      <c r="U32" s="171"/>
      <c r="V32" s="173" t="e">
        <f>VLOOKUP(U32,開設者別!B:D,3,FALSE)</f>
        <v>#N/A</v>
      </c>
    </row>
    <row r="33" spans="13:22" x14ac:dyDescent="0.15">
      <c r="U33" s="171"/>
      <c r="V33" s="173" t="e">
        <f>VLOOKUP(U33,開設者別!B:D,3,FALSE)</f>
        <v>#N/A</v>
      </c>
    </row>
    <row r="34" spans="13:22" x14ac:dyDescent="0.15">
      <c r="M34" s="380"/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  <row r="38" spans="13:22" x14ac:dyDescent="0.15">
      <c r="U38" s="171"/>
      <c r="V38" s="173" t="e">
        <f>VLOOKUP(U38,開設者別!B:D,3,FALSE)</f>
        <v>#N/A</v>
      </c>
    </row>
    <row r="39" spans="13:22" x14ac:dyDescent="0.15">
      <c r="U39" s="171"/>
      <c r="V39" s="173" t="e">
        <f>VLOOKUP(U39,開設者別!B:D,3,FALSE)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24" orientation="landscape" useFirstPageNumber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00000000}">
          <x14:formula1>
            <xm:f>開設者別!$B$2:$B$22</xm:f>
          </x14:formula1>
          <xm:sqref>U5:U39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0"/>
  </sheetPr>
  <dimension ref="A1:V37"/>
  <sheetViews>
    <sheetView showRuler="0" view="pageBreakPreview" zoomScale="130" zoomScaleNormal="100" zoomScaleSheetLayoutView="130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B14" sqref="B14"/>
    </sheetView>
  </sheetViews>
  <sheetFormatPr defaultColWidth="9" defaultRowHeight="11" x14ac:dyDescent="0.15"/>
  <cols>
    <col min="1" max="1" width="15.6328125" style="347" customWidth="1"/>
    <col min="2" max="2" width="8.1796875" style="347" bestFit="1" customWidth="1"/>
    <col min="3" max="3" width="26.08984375" style="347" customWidth="1"/>
    <col min="4" max="5" width="9.6328125" style="355" customWidth="1"/>
    <col min="6" max="6" width="11.6328125" style="347" customWidth="1"/>
    <col min="7" max="7" width="8.08984375" style="347" customWidth="1"/>
    <col min="8" max="8" width="21.08984375" style="347" customWidth="1"/>
    <col min="9" max="10" width="5.1796875" style="378" bestFit="1" customWidth="1"/>
    <col min="11" max="13" width="4.08984375" style="378" customWidth="1"/>
    <col min="14" max="14" width="4.08984375" style="32" customWidth="1"/>
    <col min="15" max="16" width="3.6328125" style="32" customWidth="1"/>
    <col min="17" max="18" width="3.6328125" style="27" customWidth="1"/>
    <col min="19" max="20" width="3.6328125" style="32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6.5" customHeight="1" x14ac:dyDescent="0.15">
      <c r="A1" s="585" t="s">
        <v>634</v>
      </c>
      <c r="B1" s="586"/>
      <c r="C1" s="577" t="s">
        <v>2001</v>
      </c>
      <c r="D1" s="578"/>
      <c r="E1" s="578"/>
      <c r="F1" s="578"/>
      <c r="G1" s="579"/>
      <c r="H1" s="583" t="s">
        <v>2002</v>
      </c>
      <c r="I1" s="344"/>
      <c r="J1" s="344"/>
      <c r="K1" s="344"/>
      <c r="L1" s="344"/>
      <c r="M1" s="344"/>
      <c r="N1" s="7"/>
      <c r="O1" s="8"/>
      <c r="P1" s="8"/>
      <c r="Q1" s="8"/>
      <c r="R1" s="8"/>
      <c r="S1" s="7"/>
      <c r="T1" s="7"/>
      <c r="U1" s="173" t="s">
        <v>2186</v>
      </c>
      <c r="V1" s="173" t="s">
        <v>2185</v>
      </c>
    </row>
    <row r="2" spans="1:22" ht="16.5" customHeight="1" thickBot="1" x14ac:dyDescent="0.2">
      <c r="A2" s="587"/>
      <c r="B2" s="588"/>
      <c r="C2" s="580"/>
      <c r="D2" s="581"/>
      <c r="E2" s="581"/>
      <c r="F2" s="581"/>
      <c r="G2" s="582"/>
      <c r="H2" s="584"/>
      <c r="I2" s="344"/>
      <c r="J2" s="344"/>
      <c r="K2" s="344"/>
      <c r="L2" s="344"/>
      <c r="M2" s="344"/>
      <c r="N2" s="7"/>
      <c r="O2" s="8"/>
      <c r="P2" s="8"/>
      <c r="Q2" s="8"/>
      <c r="R2" s="8"/>
      <c r="S2" s="7"/>
      <c r="T2" s="7"/>
    </row>
    <row r="3" spans="1:22" ht="16.5" customHeight="1" x14ac:dyDescent="0.15">
      <c r="A3" s="564" t="s">
        <v>83</v>
      </c>
      <c r="B3" s="545" t="s">
        <v>810</v>
      </c>
      <c r="C3" s="525" t="s">
        <v>811</v>
      </c>
      <c r="D3" s="525" t="s">
        <v>223</v>
      </c>
      <c r="E3" s="547" t="s">
        <v>64</v>
      </c>
      <c r="F3" s="525" t="s">
        <v>224</v>
      </c>
      <c r="G3" s="545" t="s">
        <v>225</v>
      </c>
      <c r="H3" s="525" t="s">
        <v>226</v>
      </c>
      <c r="I3" s="527" t="s">
        <v>227</v>
      </c>
      <c r="J3" s="527"/>
      <c r="K3" s="527"/>
      <c r="L3" s="527"/>
      <c r="M3" s="527"/>
      <c r="N3" s="527"/>
      <c r="O3" s="519" t="s">
        <v>143</v>
      </c>
      <c r="P3" s="519" t="s">
        <v>344</v>
      </c>
      <c r="Q3" s="519" t="s">
        <v>36</v>
      </c>
      <c r="R3" s="519" t="s">
        <v>445</v>
      </c>
      <c r="S3" s="528" t="s">
        <v>2422</v>
      </c>
      <c r="T3" s="521" t="s">
        <v>2426</v>
      </c>
    </row>
    <row r="4" spans="1:22" ht="16.5" customHeight="1" x14ac:dyDescent="0.15">
      <c r="A4" s="565"/>
      <c r="B4" s="546"/>
      <c r="C4" s="526"/>
      <c r="D4" s="526"/>
      <c r="E4" s="548"/>
      <c r="F4" s="526"/>
      <c r="G4" s="546"/>
      <c r="H4" s="526"/>
      <c r="I4" s="348" t="s">
        <v>351</v>
      </c>
      <c r="J4" s="348" t="s">
        <v>313</v>
      </c>
      <c r="K4" s="348" t="s">
        <v>255</v>
      </c>
      <c r="L4" s="348" t="s">
        <v>256</v>
      </c>
      <c r="M4" s="348" t="s">
        <v>257</v>
      </c>
      <c r="N4" s="225" t="s">
        <v>258</v>
      </c>
      <c r="O4" s="520"/>
      <c r="P4" s="520"/>
      <c r="Q4" s="520"/>
      <c r="R4" s="520"/>
      <c r="S4" s="529"/>
      <c r="T4" s="522"/>
    </row>
    <row r="5" spans="1:22" ht="42" customHeight="1" x14ac:dyDescent="0.15">
      <c r="A5" s="127" t="s">
        <v>638</v>
      </c>
      <c r="B5" s="130">
        <v>6640007</v>
      </c>
      <c r="C5" s="106" t="s">
        <v>724</v>
      </c>
      <c r="D5" s="99" t="s">
        <v>1294</v>
      </c>
      <c r="E5" s="99" t="s">
        <v>1295</v>
      </c>
      <c r="F5" s="126" t="s">
        <v>195</v>
      </c>
      <c r="G5" s="276" t="s">
        <v>2525</v>
      </c>
      <c r="H5" s="281" t="s">
        <v>2826</v>
      </c>
      <c r="I5" s="339">
        <v>98</v>
      </c>
      <c r="J5" s="339">
        <v>96</v>
      </c>
      <c r="K5" s="339"/>
      <c r="L5" s="339"/>
      <c r="M5" s="339"/>
      <c r="N5" s="93">
        <f t="shared" ref="N5:N20" si="0">SUM(I5:M5)</f>
        <v>194</v>
      </c>
      <c r="O5" s="91"/>
      <c r="P5" s="91" t="s">
        <v>33</v>
      </c>
      <c r="Q5" s="91" t="s">
        <v>33</v>
      </c>
      <c r="R5" s="91"/>
      <c r="S5" s="204" t="str">
        <f>VLOOKUP(U5,開設者別!B:D,3,FALSE)</f>
        <v>医療法人</v>
      </c>
      <c r="T5" s="5"/>
      <c r="U5" s="171" t="s">
        <v>2179</v>
      </c>
      <c r="V5" s="173" t="str">
        <f>VLOOKUP(U5,開設者別!B:D,3,FALSE)</f>
        <v>医療法人</v>
      </c>
    </row>
    <row r="6" spans="1:22" ht="42" customHeight="1" x14ac:dyDescent="0.15">
      <c r="A6" s="127" t="s">
        <v>494</v>
      </c>
      <c r="B6" s="130">
        <v>6640007</v>
      </c>
      <c r="C6" s="106" t="s">
        <v>790</v>
      </c>
      <c r="D6" s="99" t="s">
        <v>1296</v>
      </c>
      <c r="E6" s="99" t="s">
        <v>1297</v>
      </c>
      <c r="F6" s="126" t="s">
        <v>513</v>
      </c>
      <c r="G6" s="99" t="s">
        <v>1625</v>
      </c>
      <c r="H6" s="107" t="s">
        <v>2003</v>
      </c>
      <c r="I6" s="339">
        <v>0</v>
      </c>
      <c r="J6" s="339">
        <v>35</v>
      </c>
      <c r="K6" s="339">
        <v>232</v>
      </c>
      <c r="L6" s="339"/>
      <c r="M6" s="339"/>
      <c r="N6" s="93">
        <f t="shared" si="0"/>
        <v>267</v>
      </c>
      <c r="O6" s="91"/>
      <c r="P6" s="91"/>
      <c r="Q6" s="91"/>
      <c r="R6" s="91"/>
      <c r="S6" s="204" t="str">
        <f>VLOOKUP(U6,開設者別!B:D,3,FALSE)</f>
        <v>医療法人</v>
      </c>
      <c r="T6" s="5"/>
      <c r="U6" s="171" t="s">
        <v>2179</v>
      </c>
      <c r="V6" s="173" t="str">
        <f>VLOOKUP(U6,開設者別!B:D,3,FALSE)</f>
        <v>医療法人</v>
      </c>
    </row>
    <row r="7" spans="1:22" ht="42" customHeight="1" x14ac:dyDescent="0.15">
      <c r="A7" s="127" t="s">
        <v>542</v>
      </c>
      <c r="B7" s="130">
        <v>6640857</v>
      </c>
      <c r="C7" s="106" t="s">
        <v>163</v>
      </c>
      <c r="D7" s="99" t="s">
        <v>1298</v>
      </c>
      <c r="E7" s="99"/>
      <c r="F7" s="126" t="s">
        <v>751</v>
      </c>
      <c r="G7" s="99" t="s">
        <v>2004</v>
      </c>
      <c r="H7" s="281" t="s">
        <v>2700</v>
      </c>
      <c r="I7" s="339">
        <v>0</v>
      </c>
      <c r="J7" s="339">
        <v>103</v>
      </c>
      <c r="K7" s="339"/>
      <c r="L7" s="339"/>
      <c r="M7" s="339"/>
      <c r="N7" s="93">
        <f t="shared" si="0"/>
        <v>103</v>
      </c>
      <c r="O7" s="91"/>
      <c r="P7" s="91" t="s">
        <v>33</v>
      </c>
      <c r="Q7" s="91" t="s">
        <v>2610</v>
      </c>
      <c r="R7" s="91"/>
      <c r="S7" s="204" t="str">
        <f>VLOOKUP(U7,開設者別!B:D,3,FALSE)</f>
        <v>医療法人</v>
      </c>
      <c r="T7" s="5"/>
      <c r="U7" s="171" t="s">
        <v>2179</v>
      </c>
      <c r="V7" s="173" t="str">
        <f>VLOOKUP(U7,開設者別!B:D,3,FALSE)</f>
        <v>医療法人</v>
      </c>
    </row>
    <row r="8" spans="1:22" ht="42" customHeight="1" x14ac:dyDescent="0.15">
      <c r="A8" s="127" t="s">
        <v>1299</v>
      </c>
      <c r="B8" s="130">
        <v>6640028</v>
      </c>
      <c r="C8" s="106" t="s">
        <v>627</v>
      </c>
      <c r="D8" s="99" t="s">
        <v>1300</v>
      </c>
      <c r="E8" s="99" t="s">
        <v>1301</v>
      </c>
      <c r="F8" s="126" t="s">
        <v>364</v>
      </c>
      <c r="G8" s="275" t="s">
        <v>2701</v>
      </c>
      <c r="H8" s="107" t="s">
        <v>2702</v>
      </c>
      <c r="I8" s="339">
        <v>80</v>
      </c>
      <c r="J8" s="339"/>
      <c r="K8" s="339"/>
      <c r="L8" s="339"/>
      <c r="M8" s="339"/>
      <c r="N8" s="93">
        <f t="shared" si="0"/>
        <v>80</v>
      </c>
      <c r="O8" s="91" t="s">
        <v>530</v>
      </c>
      <c r="P8" s="91" t="s">
        <v>33</v>
      </c>
      <c r="Q8" s="91" t="s">
        <v>2005</v>
      </c>
      <c r="R8" s="91"/>
      <c r="S8" s="204" t="str">
        <f>VLOOKUP(U8,開設者別!B:D,3,FALSE)</f>
        <v>医療法人</v>
      </c>
      <c r="T8" s="5"/>
      <c r="U8" s="171" t="s">
        <v>2179</v>
      </c>
      <c r="V8" s="173" t="str">
        <f>VLOOKUP(U8,開設者別!B:D,3,FALSE)</f>
        <v>医療法人</v>
      </c>
    </row>
    <row r="9" spans="1:22" ht="68" customHeight="1" x14ac:dyDescent="0.15">
      <c r="A9" s="127" t="s">
        <v>349</v>
      </c>
      <c r="B9" s="130">
        <v>6648540</v>
      </c>
      <c r="C9" s="106" t="s">
        <v>572</v>
      </c>
      <c r="D9" s="99" t="s">
        <v>1302</v>
      </c>
      <c r="E9" s="99" t="s">
        <v>1303</v>
      </c>
      <c r="F9" s="126" t="s">
        <v>350</v>
      </c>
      <c r="G9" s="126" t="s">
        <v>2668</v>
      </c>
      <c r="H9" s="107" t="s">
        <v>2827</v>
      </c>
      <c r="I9" s="339">
        <v>602</v>
      </c>
      <c r="J9" s="339"/>
      <c r="K9" s="339"/>
      <c r="L9" s="339"/>
      <c r="M9" s="339"/>
      <c r="N9" s="93">
        <f t="shared" si="0"/>
        <v>602</v>
      </c>
      <c r="O9" s="91" t="s">
        <v>530</v>
      </c>
      <c r="P9" s="91" t="s">
        <v>33</v>
      </c>
      <c r="Q9" s="91" t="s">
        <v>2005</v>
      </c>
      <c r="R9" s="91"/>
      <c r="S9" s="204" t="str">
        <f>VLOOKUP(U9,開設者別!B:D,3,FALSE)</f>
        <v>公的</v>
      </c>
      <c r="T9" s="5"/>
      <c r="U9" s="171" t="s">
        <v>2164</v>
      </c>
      <c r="V9" s="173" t="str">
        <f>VLOOKUP(U9,開設者別!B:D,3,FALSE)</f>
        <v>公的</v>
      </c>
    </row>
    <row r="10" spans="1:22" ht="42" customHeight="1" x14ac:dyDescent="0.15">
      <c r="A10" s="127" t="s">
        <v>2006</v>
      </c>
      <c r="B10" s="130">
        <v>6640874</v>
      </c>
      <c r="C10" s="106" t="s">
        <v>171</v>
      </c>
      <c r="D10" s="99" t="s">
        <v>1304</v>
      </c>
      <c r="E10" s="99" t="s">
        <v>1305</v>
      </c>
      <c r="F10" s="126" t="s">
        <v>1601</v>
      </c>
      <c r="G10" s="99" t="s">
        <v>815</v>
      </c>
      <c r="H10" s="107" t="s">
        <v>2007</v>
      </c>
      <c r="I10" s="339">
        <v>54</v>
      </c>
      <c r="J10" s="339">
        <v>29</v>
      </c>
      <c r="K10" s="339"/>
      <c r="L10" s="339"/>
      <c r="M10" s="339"/>
      <c r="N10" s="93">
        <f t="shared" si="0"/>
        <v>83</v>
      </c>
      <c r="O10" s="91" t="s">
        <v>530</v>
      </c>
      <c r="P10" s="91" t="s">
        <v>33</v>
      </c>
      <c r="Q10" s="91" t="s">
        <v>2005</v>
      </c>
      <c r="R10" s="91"/>
      <c r="S10" s="204" t="str">
        <f>VLOOKUP(U10,開設者別!B:D,3,FALSE)</f>
        <v>医療法人</v>
      </c>
      <c r="T10" s="5"/>
      <c r="U10" s="171" t="s">
        <v>2179</v>
      </c>
      <c r="V10" s="173" t="str">
        <f>VLOOKUP(U10,開設者別!B:D,3,FALSE)</f>
        <v>医療法人</v>
      </c>
    </row>
    <row r="11" spans="1:22" ht="42" customHeight="1" x14ac:dyDescent="0.15">
      <c r="A11" s="127" t="s">
        <v>454</v>
      </c>
      <c r="B11" s="130">
        <v>6660024</v>
      </c>
      <c r="C11" s="106" t="s">
        <v>703</v>
      </c>
      <c r="D11" s="99" t="s">
        <v>1306</v>
      </c>
      <c r="E11" s="99" t="s">
        <v>1307</v>
      </c>
      <c r="F11" s="126" t="s">
        <v>167</v>
      </c>
      <c r="G11" s="126" t="s">
        <v>167</v>
      </c>
      <c r="H11" s="107" t="s">
        <v>2210</v>
      </c>
      <c r="I11" s="339">
        <v>35</v>
      </c>
      <c r="J11" s="353">
        <v>43</v>
      </c>
      <c r="K11" s="339"/>
      <c r="L11" s="339"/>
      <c r="M11" s="339"/>
      <c r="N11" s="93">
        <f t="shared" si="0"/>
        <v>78</v>
      </c>
      <c r="O11" s="91" t="s">
        <v>530</v>
      </c>
      <c r="P11" s="91" t="s">
        <v>33</v>
      </c>
      <c r="Q11" s="91" t="s">
        <v>2005</v>
      </c>
      <c r="R11" s="91"/>
      <c r="S11" s="204" t="str">
        <f>VLOOKUP(U11,開設者別!B:D,3,FALSE)</f>
        <v>個人</v>
      </c>
      <c r="T11" s="5"/>
      <c r="U11" s="171" t="s">
        <v>2184</v>
      </c>
      <c r="V11" s="173" t="str">
        <f>VLOOKUP(U11,開設者別!B:D,3,FALSE)</f>
        <v>個人</v>
      </c>
    </row>
    <row r="12" spans="1:22" ht="42" customHeight="1" thickBot="1" x14ac:dyDescent="0.2">
      <c r="A12" s="154" t="s">
        <v>46</v>
      </c>
      <c r="B12" s="155">
        <v>6660024</v>
      </c>
      <c r="C12" s="156" t="s">
        <v>865</v>
      </c>
      <c r="D12" s="157" t="s">
        <v>1308</v>
      </c>
      <c r="E12" s="158" t="s">
        <v>2211</v>
      </c>
      <c r="F12" s="158" t="s">
        <v>229</v>
      </c>
      <c r="G12" s="158" t="s">
        <v>2684</v>
      </c>
      <c r="H12" s="336" t="s">
        <v>2008</v>
      </c>
      <c r="I12" s="233">
        <v>176</v>
      </c>
      <c r="J12" s="233"/>
      <c r="K12" s="233">
        <v>24</v>
      </c>
      <c r="L12" s="233"/>
      <c r="M12" s="233"/>
      <c r="N12" s="95">
        <f t="shared" si="0"/>
        <v>200</v>
      </c>
      <c r="O12" s="90"/>
      <c r="P12" s="487" t="s">
        <v>33</v>
      </c>
      <c r="Q12" s="487" t="s">
        <v>2005</v>
      </c>
      <c r="R12" s="90"/>
      <c r="S12" s="207" t="str">
        <f>VLOOKUP(U12,開設者別!B:D,3,FALSE)</f>
        <v>国</v>
      </c>
      <c r="T12" s="221"/>
      <c r="U12" s="89" t="s">
        <v>2165</v>
      </c>
      <c r="V12" s="173" t="str">
        <f>VLOOKUP(U12,開設者別!B:D,3,FALSE)</f>
        <v>国</v>
      </c>
    </row>
    <row r="13" spans="1:22" ht="50" customHeight="1" x14ac:dyDescent="0.15">
      <c r="A13" s="386" t="s">
        <v>636</v>
      </c>
      <c r="B13" s="387">
        <v>6660033</v>
      </c>
      <c r="C13" s="388" t="s">
        <v>866</v>
      </c>
      <c r="D13" s="389" t="s">
        <v>1309</v>
      </c>
      <c r="E13" s="389" t="s">
        <v>1310</v>
      </c>
      <c r="F13" s="447" t="s">
        <v>2703</v>
      </c>
      <c r="G13" s="390" t="s">
        <v>916</v>
      </c>
      <c r="H13" s="391" t="s">
        <v>2581</v>
      </c>
      <c r="I13" s="481">
        <v>0</v>
      </c>
      <c r="J13" s="482">
        <v>65</v>
      </c>
      <c r="K13" s="481"/>
      <c r="L13" s="481"/>
      <c r="M13" s="481"/>
      <c r="N13" s="483">
        <v>65</v>
      </c>
      <c r="O13" s="484"/>
      <c r="P13" s="485"/>
      <c r="Q13" s="485"/>
      <c r="R13" s="485"/>
      <c r="S13" s="486" t="str">
        <f>VLOOKUP(U13,開設者別!B:D,3,FALSE)</f>
        <v>医療法人</v>
      </c>
      <c r="T13" s="272"/>
      <c r="U13" s="171" t="s">
        <v>2179</v>
      </c>
      <c r="V13" s="173" t="str">
        <f>VLOOKUP(U13,開設者別!B:D,3,FALSE)</f>
        <v>医療法人</v>
      </c>
    </row>
    <row r="14" spans="1:22" ht="42.5" customHeight="1" x14ac:dyDescent="0.15">
      <c r="A14" s="127" t="s">
        <v>107</v>
      </c>
      <c r="B14" s="130">
        <v>6660033</v>
      </c>
      <c r="C14" s="106" t="s">
        <v>554</v>
      </c>
      <c r="D14" s="99" t="s">
        <v>1311</v>
      </c>
      <c r="E14" s="99" t="s">
        <v>1312</v>
      </c>
      <c r="F14" s="126" t="s">
        <v>314</v>
      </c>
      <c r="G14" s="126" t="s">
        <v>2666</v>
      </c>
      <c r="H14" s="107" t="s">
        <v>2395</v>
      </c>
      <c r="I14" s="353">
        <v>397</v>
      </c>
      <c r="J14" s="339"/>
      <c r="K14" s="339"/>
      <c r="L14" s="339"/>
      <c r="M14" s="339"/>
      <c r="N14" s="93">
        <f t="shared" si="0"/>
        <v>397</v>
      </c>
      <c r="O14" s="91"/>
      <c r="P14" s="91"/>
      <c r="Q14" s="91"/>
      <c r="R14" s="91"/>
      <c r="S14" s="204" t="str">
        <f>VLOOKUP(U14,開設者別!B:D,3,FALSE)</f>
        <v>医療法人</v>
      </c>
      <c r="T14" s="5"/>
      <c r="U14" s="171" t="s">
        <v>2179</v>
      </c>
      <c r="V14" s="173" t="str">
        <f>VLOOKUP(U14,開設者別!B:D,3,FALSE)</f>
        <v>医療法人</v>
      </c>
    </row>
    <row r="15" spans="1:22" ht="39" x14ac:dyDescent="0.15">
      <c r="A15" s="127" t="s">
        <v>76</v>
      </c>
      <c r="B15" s="130">
        <v>6660125</v>
      </c>
      <c r="C15" s="106" t="s">
        <v>2009</v>
      </c>
      <c r="D15" s="99" t="s">
        <v>1313</v>
      </c>
      <c r="E15" s="99" t="s">
        <v>1314</v>
      </c>
      <c r="F15" s="126" t="s">
        <v>874</v>
      </c>
      <c r="G15" s="99" t="s">
        <v>2669</v>
      </c>
      <c r="H15" s="281" t="s">
        <v>2560</v>
      </c>
      <c r="I15" s="339">
        <v>199</v>
      </c>
      <c r="J15" s="339">
        <v>0</v>
      </c>
      <c r="K15" s="339"/>
      <c r="L15" s="339"/>
      <c r="M15" s="339"/>
      <c r="N15" s="93">
        <f t="shared" si="0"/>
        <v>199</v>
      </c>
      <c r="O15" s="91" t="s">
        <v>530</v>
      </c>
      <c r="P15" s="91" t="s">
        <v>33</v>
      </c>
      <c r="Q15" s="91" t="s">
        <v>2005</v>
      </c>
      <c r="R15" s="91"/>
      <c r="S15" s="204" t="str">
        <f>VLOOKUP(U15,開設者別!B:D,3,FALSE)</f>
        <v>医療法人</v>
      </c>
      <c r="T15" s="5"/>
      <c r="U15" s="171" t="s">
        <v>2179</v>
      </c>
      <c r="V15" s="173" t="str">
        <f>VLOOKUP(U15,開設者別!B:D,3,FALSE)</f>
        <v>医療法人</v>
      </c>
    </row>
    <row r="16" spans="1:22" s="181" customFormat="1" ht="57" customHeight="1" x14ac:dyDescent="0.15">
      <c r="A16" s="279" t="s">
        <v>2814</v>
      </c>
      <c r="B16" s="375" t="s">
        <v>2381</v>
      </c>
      <c r="C16" s="283" t="s">
        <v>2335</v>
      </c>
      <c r="D16" s="275" t="s">
        <v>2341</v>
      </c>
      <c r="E16" s="275" t="s">
        <v>2342</v>
      </c>
      <c r="F16" s="276" t="s">
        <v>2336</v>
      </c>
      <c r="G16" s="126" t="s">
        <v>2661</v>
      </c>
      <c r="H16" s="281" t="s">
        <v>2559</v>
      </c>
      <c r="I16" s="353">
        <v>405</v>
      </c>
      <c r="J16" s="376"/>
      <c r="K16" s="376"/>
      <c r="L16" s="376"/>
      <c r="M16" s="376"/>
      <c r="N16" s="247">
        <f t="shared" si="0"/>
        <v>405</v>
      </c>
      <c r="O16" s="191" t="s">
        <v>530</v>
      </c>
      <c r="P16" s="191" t="s">
        <v>530</v>
      </c>
      <c r="Q16" s="191" t="s">
        <v>530</v>
      </c>
      <c r="R16" s="191"/>
      <c r="S16" s="211" t="str">
        <f>VLOOKUP(U16,開設者別!B:D,3,FALSE)</f>
        <v>公的</v>
      </c>
      <c r="T16" s="248"/>
      <c r="U16" s="171" t="s">
        <v>2164</v>
      </c>
      <c r="V16" s="173" t="str">
        <f>VLOOKUP(U16,開設者別!B:D,3,FALSE)</f>
        <v>公的</v>
      </c>
    </row>
    <row r="17" spans="1:22" ht="45" customHeight="1" x14ac:dyDescent="0.15">
      <c r="A17" s="279" t="s">
        <v>2410</v>
      </c>
      <c r="B17" s="130">
        <v>6660121</v>
      </c>
      <c r="C17" s="106" t="s">
        <v>2010</v>
      </c>
      <c r="D17" s="99" t="s">
        <v>1315</v>
      </c>
      <c r="E17" s="99" t="s">
        <v>1316</v>
      </c>
      <c r="F17" s="126" t="s">
        <v>314</v>
      </c>
      <c r="G17" s="126" t="s">
        <v>2279</v>
      </c>
      <c r="H17" s="107" t="s">
        <v>2011</v>
      </c>
      <c r="I17" s="353">
        <v>252</v>
      </c>
      <c r="J17" s="353">
        <v>213</v>
      </c>
      <c r="K17" s="339"/>
      <c r="L17" s="339"/>
      <c r="M17" s="339"/>
      <c r="N17" s="93">
        <f t="shared" si="0"/>
        <v>465</v>
      </c>
      <c r="O17" s="191" t="s">
        <v>530</v>
      </c>
      <c r="P17" s="91"/>
      <c r="Q17" s="91"/>
      <c r="R17" s="91"/>
      <c r="S17" s="204" t="str">
        <f>VLOOKUP(U17,開設者別!B:D,3,FALSE)</f>
        <v>医療法人</v>
      </c>
      <c r="T17" s="5"/>
      <c r="U17" s="171" t="s">
        <v>2179</v>
      </c>
      <c r="V17" s="173" t="str">
        <f>VLOOKUP(U17,開設者別!B:D,3,FALSE)</f>
        <v>医療法人</v>
      </c>
    </row>
    <row r="18" spans="1:22" ht="45" customHeight="1" x14ac:dyDescent="0.15">
      <c r="A18" s="127" t="s">
        <v>2526</v>
      </c>
      <c r="B18" s="130" t="s">
        <v>2382</v>
      </c>
      <c r="C18" s="106" t="s">
        <v>2383</v>
      </c>
      <c r="D18" s="99" t="s">
        <v>2384</v>
      </c>
      <c r="E18" s="99" t="s">
        <v>2385</v>
      </c>
      <c r="F18" s="126" t="s">
        <v>2527</v>
      </c>
      <c r="G18" s="126" t="s">
        <v>2240</v>
      </c>
      <c r="H18" s="281" t="s">
        <v>2386</v>
      </c>
      <c r="I18" s="339">
        <v>40</v>
      </c>
      <c r="J18" s="369">
        <v>120</v>
      </c>
      <c r="K18" s="339"/>
      <c r="L18" s="339"/>
      <c r="M18" s="339"/>
      <c r="N18" s="93">
        <f t="shared" si="0"/>
        <v>160</v>
      </c>
      <c r="O18" s="91"/>
      <c r="P18" s="91"/>
      <c r="Q18" s="91"/>
      <c r="R18" s="91"/>
      <c r="S18" s="204" t="str">
        <f>VLOOKUP(U18,開設者別!B:D,3,FALSE)</f>
        <v>医療法人</v>
      </c>
      <c r="T18" s="5"/>
      <c r="U18" s="171" t="s">
        <v>2179</v>
      </c>
      <c r="V18" s="173" t="str">
        <f>VLOOKUP(U18,開設者別!B:D,3,FALSE)</f>
        <v>医療法人</v>
      </c>
    </row>
    <row r="19" spans="1:22" ht="45" customHeight="1" x14ac:dyDescent="0.15">
      <c r="A19" s="127" t="s">
        <v>272</v>
      </c>
      <c r="B19" s="130">
        <v>6660252</v>
      </c>
      <c r="C19" s="106" t="s">
        <v>369</v>
      </c>
      <c r="D19" s="99" t="s">
        <v>1317</v>
      </c>
      <c r="E19" s="99" t="s">
        <v>1318</v>
      </c>
      <c r="F19" s="126" t="s">
        <v>128</v>
      </c>
      <c r="G19" s="99" t="s">
        <v>649</v>
      </c>
      <c r="H19" s="107" t="s">
        <v>2012</v>
      </c>
      <c r="I19" s="339">
        <v>0</v>
      </c>
      <c r="J19" s="353">
        <v>198</v>
      </c>
      <c r="K19" s="339"/>
      <c r="L19" s="339"/>
      <c r="M19" s="339"/>
      <c r="N19" s="93">
        <f t="shared" si="0"/>
        <v>198</v>
      </c>
      <c r="O19" s="91"/>
      <c r="P19" s="91"/>
      <c r="Q19" s="91"/>
      <c r="R19" s="91"/>
      <c r="S19" s="204" t="str">
        <f>VLOOKUP(U19,開設者別!B:D,3,FALSE)</f>
        <v>医療法人</v>
      </c>
      <c r="T19" s="5"/>
      <c r="U19" s="171" t="s">
        <v>2179</v>
      </c>
      <c r="V19" s="173" t="str">
        <f>VLOOKUP(U19,開設者別!B:D,3,FALSE)</f>
        <v>医療法人</v>
      </c>
    </row>
    <row r="20" spans="1:22" ht="45" customHeight="1" x14ac:dyDescent="0.15">
      <c r="A20" s="127" t="s">
        <v>903</v>
      </c>
      <c r="B20" s="130" t="s">
        <v>1319</v>
      </c>
      <c r="C20" s="107" t="s">
        <v>2013</v>
      </c>
      <c r="D20" s="106" t="s">
        <v>13</v>
      </c>
      <c r="E20" s="99" t="s">
        <v>1320</v>
      </c>
      <c r="F20" s="126" t="s">
        <v>628</v>
      </c>
      <c r="G20" s="275" t="s">
        <v>2334</v>
      </c>
      <c r="H20" s="281" t="s">
        <v>2558</v>
      </c>
      <c r="I20" s="339">
        <v>39</v>
      </c>
      <c r="J20" s="339"/>
      <c r="K20" s="339"/>
      <c r="L20" s="339"/>
      <c r="M20" s="339"/>
      <c r="N20" s="93">
        <f t="shared" si="0"/>
        <v>39</v>
      </c>
      <c r="O20" s="91"/>
      <c r="P20" s="91"/>
      <c r="Q20" s="91"/>
      <c r="R20" s="91"/>
      <c r="S20" s="204" t="str">
        <f>VLOOKUP(U20,開設者別!B:D,3,FALSE)</f>
        <v>医療法人</v>
      </c>
      <c r="T20" s="5"/>
      <c r="U20" s="171" t="s">
        <v>2179</v>
      </c>
      <c r="V20" s="173" t="str">
        <f>VLOOKUP(U20,開設者別!B:D,3,FALSE)</f>
        <v>医療法人</v>
      </c>
    </row>
    <row r="21" spans="1:22" ht="45" customHeight="1" x14ac:dyDescent="0.15">
      <c r="A21" s="127" t="s">
        <v>2528</v>
      </c>
      <c r="B21" s="130" t="s">
        <v>1321</v>
      </c>
      <c r="C21" s="106" t="s">
        <v>2014</v>
      </c>
      <c r="D21" s="99" t="s">
        <v>1322</v>
      </c>
      <c r="E21" s="99" t="s">
        <v>1323</v>
      </c>
      <c r="F21" s="126" t="s">
        <v>2527</v>
      </c>
      <c r="G21" s="126" t="s">
        <v>2672</v>
      </c>
      <c r="H21" s="107" t="s">
        <v>2015</v>
      </c>
      <c r="I21" s="339">
        <v>80</v>
      </c>
      <c r="J21" s="339">
        <v>130</v>
      </c>
      <c r="K21" s="339"/>
      <c r="L21" s="339"/>
      <c r="M21" s="339"/>
      <c r="N21" s="343">
        <f>SUM(I21:M21)</f>
        <v>210</v>
      </c>
      <c r="O21" s="91"/>
      <c r="P21" s="91"/>
      <c r="Q21" s="91"/>
      <c r="R21" s="91"/>
      <c r="S21" s="204" t="str">
        <f>VLOOKUP(U21,開設者別!B:D,3,FALSE)</f>
        <v>医療法人</v>
      </c>
      <c r="T21" s="5"/>
      <c r="U21" s="171" t="s">
        <v>2179</v>
      </c>
      <c r="V21" s="173" t="str">
        <f>VLOOKUP(U21,開設者別!B:D,3,FALSE)</f>
        <v>医療法人</v>
      </c>
    </row>
    <row r="22" spans="1:22" ht="45" customHeight="1" thickBot="1" x14ac:dyDescent="0.2">
      <c r="A22" s="154" t="s">
        <v>2529</v>
      </c>
      <c r="B22" s="155" t="s">
        <v>2016</v>
      </c>
      <c r="C22" s="156" t="s">
        <v>2212</v>
      </c>
      <c r="D22" s="157" t="s">
        <v>2017</v>
      </c>
      <c r="E22" s="157" t="s">
        <v>2018</v>
      </c>
      <c r="F22" s="158" t="s">
        <v>2527</v>
      </c>
      <c r="G22" s="158" t="s">
        <v>2344</v>
      </c>
      <c r="H22" s="336" t="s">
        <v>1970</v>
      </c>
      <c r="I22" s="233">
        <v>0</v>
      </c>
      <c r="J22" s="233">
        <v>192</v>
      </c>
      <c r="K22" s="233"/>
      <c r="L22" s="233"/>
      <c r="M22" s="233"/>
      <c r="N22" s="95">
        <f>SUM(I22:M22)</f>
        <v>192</v>
      </c>
      <c r="O22" s="90"/>
      <c r="P22" s="90"/>
      <c r="Q22" s="90"/>
      <c r="R22" s="90"/>
      <c r="S22" s="207" t="str">
        <f>VLOOKUP(U22,開設者別!B:D,3,FALSE)</f>
        <v>医療法人</v>
      </c>
      <c r="T22" s="221"/>
      <c r="U22" s="171" t="s">
        <v>2179</v>
      </c>
      <c r="V22" s="173" t="str">
        <f>VLOOKUP(U22,開設者別!B:D,3,FALSE)</f>
        <v>医療法人</v>
      </c>
    </row>
    <row r="23" spans="1:22" x14ac:dyDescent="0.15">
      <c r="A23" s="347">
        <f>COUNTA(A5:A22)</f>
        <v>18</v>
      </c>
      <c r="I23" s="377">
        <f>SUM(I5:I22)</f>
        <v>2457</v>
      </c>
      <c r="J23" s="377">
        <f>SUM(J5:J22)</f>
        <v>1224</v>
      </c>
      <c r="K23" s="377">
        <f t="shared" ref="K23:N23" si="1">SUM(K5:K22)</f>
        <v>256</v>
      </c>
      <c r="L23" s="377">
        <f t="shared" si="1"/>
        <v>0</v>
      </c>
      <c r="M23" s="377">
        <f t="shared" si="1"/>
        <v>0</v>
      </c>
      <c r="N23" s="111">
        <f t="shared" si="1"/>
        <v>3937</v>
      </c>
      <c r="T23" s="212"/>
      <c r="U23" s="171"/>
      <c r="V23" s="173" t="e">
        <f>VLOOKUP(U23,開設者別!B:D,3,FALSE)</f>
        <v>#N/A</v>
      </c>
    </row>
    <row r="24" spans="1:22" x14ac:dyDescent="0.15">
      <c r="U24" s="171"/>
      <c r="V24" s="173" t="e">
        <f>VLOOKUP(U24,開設者別!B:D,3,FALSE)</f>
        <v>#N/A</v>
      </c>
    </row>
    <row r="25" spans="1:22" x14ac:dyDescent="0.15">
      <c r="B25" s="358"/>
      <c r="U25" s="171"/>
      <c r="V25" s="173" t="e">
        <f>VLOOKUP(U25,開設者別!B:D,3,FALSE)</f>
        <v>#N/A</v>
      </c>
    </row>
    <row r="26" spans="1:22" x14ac:dyDescent="0.15">
      <c r="U26" s="171"/>
      <c r="V26" s="173" t="e">
        <f>VLOOKUP(U26,開設者別!B:D,3,FALSE)</f>
        <v>#N/A</v>
      </c>
    </row>
    <row r="27" spans="1:22" x14ac:dyDescent="0.15">
      <c r="U27" s="171"/>
      <c r="V27" s="173" t="e">
        <f>VLOOKUP(U27,開設者別!B:D,3,FALSE)</f>
        <v>#N/A</v>
      </c>
    </row>
    <row r="28" spans="1:22" ht="11.5" thickBot="1" x14ac:dyDescent="0.2">
      <c r="A28" s="359"/>
      <c r="B28" s="359"/>
      <c r="C28" s="359"/>
      <c r="D28" s="360"/>
      <c r="E28" s="360"/>
      <c r="F28" s="359"/>
      <c r="G28" s="359"/>
      <c r="H28" s="359"/>
      <c r="I28" s="379"/>
      <c r="J28" s="379"/>
      <c r="K28" s="379"/>
      <c r="L28" s="379"/>
      <c r="M28" s="379"/>
      <c r="N28" s="301"/>
      <c r="O28" s="301"/>
      <c r="P28" s="301"/>
      <c r="Q28" s="300"/>
      <c r="R28" s="300"/>
      <c r="S28" s="301"/>
      <c r="T28" s="301"/>
      <c r="U28" s="171"/>
      <c r="V28" s="173" t="e">
        <f>VLOOKUP(U28,開設者別!B:D,3,FALSE)</f>
        <v>#N/A</v>
      </c>
    </row>
    <row r="29" spans="1:22" x14ac:dyDescent="0.15">
      <c r="U29" s="171"/>
      <c r="V29" s="173" t="e">
        <f>VLOOKUP(U29,開設者別!B:D,3,FALSE)</f>
        <v>#N/A</v>
      </c>
    </row>
    <row r="30" spans="1:22" x14ac:dyDescent="0.15">
      <c r="U30" s="171"/>
      <c r="V30" s="173" t="e">
        <f>VLOOKUP(U30,開設者別!B:D,3,FALSE)</f>
        <v>#N/A</v>
      </c>
    </row>
    <row r="31" spans="1:22" x14ac:dyDescent="0.15">
      <c r="U31" s="171"/>
      <c r="V31" s="173" t="e">
        <f>VLOOKUP(U31,開設者別!B:D,3,FALSE)</f>
        <v>#N/A</v>
      </c>
    </row>
    <row r="32" spans="1:22" x14ac:dyDescent="0.15">
      <c r="U32" s="171"/>
      <c r="V32" s="173" t="e">
        <f>VLOOKUP(U32,開設者別!B:D,3,FALSE)</f>
        <v>#N/A</v>
      </c>
    </row>
    <row r="33" spans="13:22" x14ac:dyDescent="0.15">
      <c r="M33" s="380"/>
      <c r="U33" s="171"/>
      <c r="V33" s="173" t="e">
        <f>VLOOKUP(U33,開設者別!B:D,3,FALSE)</f>
        <v>#N/A</v>
      </c>
    </row>
    <row r="34" spans="13:22" x14ac:dyDescent="0.15"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26" fitToWidth="0" fitToHeight="0" orientation="landscape" useFirstPageNumber="1" r:id="rId1"/>
  <headerFooter alignWithMargins="0"/>
  <rowBreaks count="1" manualBreakCount="1">
    <brk id="12" max="18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0000000}">
          <x14:formula1>
            <xm:f>開設者別!$B$2:$B$22</xm:f>
          </x14:formula1>
          <xm:sqref>U5:U37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63"/>
  <sheetViews>
    <sheetView showRuler="0" view="pageBreakPreview" topLeftCell="A6" zoomScaleNormal="100" zoomScaleSheetLayoutView="100" workbookViewId="0">
      <selection activeCell="M25" sqref="M25"/>
    </sheetView>
  </sheetViews>
  <sheetFormatPr defaultColWidth="9" defaultRowHeight="12" x14ac:dyDescent="0.2"/>
  <cols>
    <col min="1" max="1" width="8.6328125" style="79" customWidth="1"/>
    <col min="2" max="2" width="11.7265625" style="79" customWidth="1"/>
    <col min="3" max="3" width="11.6328125" style="77" customWidth="1"/>
    <col min="4" max="4" width="8.08984375" style="79" customWidth="1"/>
    <col min="5" max="5" width="11.90625" style="79" customWidth="1"/>
    <col min="6" max="6" width="11.6328125" style="77" customWidth="1"/>
    <col min="7" max="7" width="8.08984375" style="79" customWidth="1"/>
    <col min="8" max="8" width="11.90625" style="79" customWidth="1"/>
    <col min="9" max="9" width="11.6328125" style="77" customWidth="1"/>
    <col min="10" max="10" width="2.08984375" style="77" customWidth="1"/>
    <col min="11" max="11" width="8.6328125" style="133" customWidth="1"/>
    <col min="12" max="12" width="11.08984375" style="133" customWidth="1"/>
    <col min="13" max="13" width="11.6328125" style="77" customWidth="1"/>
    <col min="14" max="14" width="8.6328125" style="133" customWidth="1"/>
    <col min="15" max="15" width="14.08984375" style="133" customWidth="1"/>
    <col min="16" max="16" width="11.6328125" style="77" customWidth="1"/>
    <col min="17" max="16384" width="9" style="77"/>
  </cols>
  <sheetData>
    <row r="1" spans="1:20" ht="24.75" customHeight="1" x14ac:dyDescent="0.2">
      <c r="A1" s="98" t="s">
        <v>713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20" ht="24" customHeight="1" x14ac:dyDescent="0.2">
      <c r="A2" s="78" t="s">
        <v>2451</v>
      </c>
    </row>
    <row r="3" spans="1:20" ht="24" customHeight="1" thickBot="1" x14ac:dyDescent="0.25">
      <c r="A3" s="134" t="s">
        <v>420</v>
      </c>
      <c r="B3" s="135"/>
      <c r="C3" s="80" t="s">
        <v>421</v>
      </c>
      <c r="D3" s="110" t="s">
        <v>420</v>
      </c>
      <c r="E3" s="135"/>
      <c r="F3" s="81" t="s">
        <v>421</v>
      </c>
      <c r="G3" s="110" t="s">
        <v>420</v>
      </c>
      <c r="H3" s="135"/>
      <c r="I3" s="81" t="s">
        <v>421</v>
      </c>
      <c r="J3" s="110" t="s">
        <v>420</v>
      </c>
      <c r="K3" s="142"/>
      <c r="L3" s="142"/>
      <c r="M3" s="80" t="s">
        <v>421</v>
      </c>
      <c r="N3" s="134" t="s">
        <v>420</v>
      </c>
      <c r="O3" s="135"/>
      <c r="P3" s="81" t="s">
        <v>421</v>
      </c>
    </row>
    <row r="4" spans="1:20" ht="24" customHeight="1" thickTop="1" x14ac:dyDescent="0.2">
      <c r="A4" s="508" t="s">
        <v>2821</v>
      </c>
      <c r="B4" s="137"/>
      <c r="C4" s="74" t="s">
        <v>480</v>
      </c>
      <c r="D4" s="75" t="s">
        <v>1669</v>
      </c>
      <c r="E4" s="76"/>
      <c r="F4" s="74" t="s">
        <v>1670</v>
      </c>
      <c r="G4" s="75" t="s">
        <v>1671</v>
      </c>
      <c r="H4" s="76"/>
      <c r="I4" s="73" t="s">
        <v>1672</v>
      </c>
      <c r="J4" s="75" t="s">
        <v>664</v>
      </c>
      <c r="K4" s="84"/>
      <c r="L4" s="84"/>
      <c r="M4" s="74" t="s">
        <v>883</v>
      </c>
      <c r="N4" s="75" t="s">
        <v>21</v>
      </c>
      <c r="O4" s="76"/>
      <c r="P4" s="73" t="s">
        <v>672</v>
      </c>
    </row>
    <row r="5" spans="1:20" ht="24" customHeight="1" x14ac:dyDescent="0.2">
      <c r="A5" s="75" t="s">
        <v>352</v>
      </c>
      <c r="B5" s="76"/>
      <c r="C5" s="73" t="s">
        <v>1673</v>
      </c>
      <c r="D5" s="75" t="s">
        <v>1674</v>
      </c>
      <c r="E5" s="76"/>
      <c r="F5" s="74" t="s">
        <v>1675</v>
      </c>
      <c r="G5" s="75" t="s">
        <v>556</v>
      </c>
      <c r="H5" s="84"/>
      <c r="I5" s="74" t="s">
        <v>827</v>
      </c>
      <c r="J5" s="75" t="s">
        <v>1676</v>
      </c>
      <c r="K5" s="84"/>
      <c r="L5" s="84"/>
      <c r="M5" s="74" t="s">
        <v>1677</v>
      </c>
      <c r="N5" s="75" t="s">
        <v>736</v>
      </c>
      <c r="O5" s="76"/>
      <c r="P5" s="73" t="s">
        <v>737</v>
      </c>
    </row>
    <row r="6" spans="1:20" ht="24" customHeight="1" x14ac:dyDescent="0.2">
      <c r="A6" s="75" t="s">
        <v>2551</v>
      </c>
      <c r="B6" s="76"/>
      <c r="C6" s="73" t="s">
        <v>2552</v>
      </c>
      <c r="D6" s="75" t="s">
        <v>1680</v>
      </c>
      <c r="E6" s="76"/>
      <c r="F6" s="73" t="s">
        <v>745</v>
      </c>
      <c r="G6" s="75" t="s">
        <v>1681</v>
      </c>
      <c r="H6" s="84"/>
      <c r="I6" s="74" t="s">
        <v>1682</v>
      </c>
      <c r="J6" s="75" t="s">
        <v>270</v>
      </c>
      <c r="K6" s="84"/>
      <c r="L6" s="84"/>
      <c r="M6" s="74" t="s">
        <v>557</v>
      </c>
      <c r="N6" s="75" t="s">
        <v>597</v>
      </c>
      <c r="O6" s="76"/>
      <c r="P6" s="73" t="s">
        <v>598</v>
      </c>
    </row>
    <row r="7" spans="1:20" ht="24" customHeight="1" x14ac:dyDescent="0.2">
      <c r="A7" s="75" t="s">
        <v>1678</v>
      </c>
      <c r="B7" s="76"/>
      <c r="C7" s="73" t="s">
        <v>1679</v>
      </c>
      <c r="D7" s="75" t="s">
        <v>812</v>
      </c>
      <c r="E7" s="76"/>
      <c r="F7" s="73" t="s">
        <v>856</v>
      </c>
      <c r="G7" s="75" t="s">
        <v>1684</v>
      </c>
      <c r="H7" s="84"/>
      <c r="I7" s="74" t="s">
        <v>1685</v>
      </c>
      <c r="J7" s="79" t="s">
        <v>247</v>
      </c>
      <c r="L7" s="143"/>
      <c r="M7" s="77" t="s">
        <v>248</v>
      </c>
      <c r="N7" s="75" t="s">
        <v>395</v>
      </c>
      <c r="O7" s="76"/>
      <c r="P7" s="73" t="s">
        <v>254</v>
      </c>
    </row>
    <row r="8" spans="1:20" ht="24" customHeight="1" x14ac:dyDescent="0.2">
      <c r="A8" s="75" t="s">
        <v>1683</v>
      </c>
      <c r="B8" s="76"/>
      <c r="C8" s="74" t="s">
        <v>825</v>
      </c>
      <c r="D8" s="75" t="s">
        <v>1686</v>
      </c>
      <c r="E8" s="76"/>
      <c r="F8" s="73" t="s">
        <v>1687</v>
      </c>
      <c r="G8" s="75" t="s">
        <v>1688</v>
      </c>
      <c r="H8" s="84"/>
      <c r="I8" s="74" t="s">
        <v>1689</v>
      </c>
      <c r="J8" s="75" t="s">
        <v>646</v>
      </c>
      <c r="K8" s="84"/>
      <c r="L8" s="84"/>
      <c r="M8" s="74" t="s">
        <v>1690</v>
      </c>
      <c r="N8" s="75" t="s">
        <v>338</v>
      </c>
      <c r="O8" s="76"/>
      <c r="P8" s="73" t="s">
        <v>51</v>
      </c>
    </row>
    <row r="9" spans="1:20" ht="24" customHeight="1" x14ac:dyDescent="0.2">
      <c r="A9" s="75" t="s">
        <v>512</v>
      </c>
      <c r="B9" s="76"/>
      <c r="C9" s="74" t="s">
        <v>797</v>
      </c>
      <c r="D9" s="75" t="s">
        <v>1691</v>
      </c>
      <c r="E9" s="76"/>
      <c r="F9" s="73" t="s">
        <v>1692</v>
      </c>
      <c r="G9" s="75" t="s">
        <v>721</v>
      </c>
      <c r="H9" s="84"/>
      <c r="I9" s="74" t="s">
        <v>476</v>
      </c>
      <c r="J9" s="75" t="s">
        <v>1</v>
      </c>
      <c r="K9" s="84"/>
      <c r="L9" s="84"/>
      <c r="M9" s="74" t="s">
        <v>2397</v>
      </c>
      <c r="N9" s="75" t="s">
        <v>725</v>
      </c>
      <c r="O9" s="76"/>
      <c r="P9" s="73" t="s">
        <v>1693</v>
      </c>
    </row>
    <row r="10" spans="1:20" ht="24" customHeight="1" x14ac:dyDescent="0.2">
      <c r="A10" s="75" t="s">
        <v>511</v>
      </c>
      <c r="B10" s="76"/>
      <c r="C10" s="74" t="s">
        <v>200</v>
      </c>
      <c r="D10" s="75" t="s">
        <v>190</v>
      </c>
      <c r="E10" s="76"/>
      <c r="F10" s="73" t="s">
        <v>864</v>
      </c>
      <c r="G10" s="75" t="s">
        <v>1696</v>
      </c>
      <c r="H10" s="84"/>
      <c r="I10" s="74" t="s">
        <v>1697</v>
      </c>
      <c r="J10" s="75" t="s">
        <v>162</v>
      </c>
      <c r="K10" s="84"/>
      <c r="L10" s="84"/>
      <c r="M10" s="74" t="s">
        <v>208</v>
      </c>
      <c r="N10" s="75" t="s">
        <v>90</v>
      </c>
      <c r="O10" s="76"/>
      <c r="P10" s="73" t="s">
        <v>157</v>
      </c>
    </row>
    <row r="11" spans="1:20" ht="24" customHeight="1" x14ac:dyDescent="0.2">
      <c r="A11" s="75" t="s">
        <v>1694</v>
      </c>
      <c r="B11" s="76"/>
      <c r="C11" s="74" t="s">
        <v>1695</v>
      </c>
      <c r="D11" s="75" t="s">
        <v>111</v>
      </c>
      <c r="E11" s="76"/>
      <c r="F11" s="73" t="s">
        <v>112</v>
      </c>
      <c r="G11" s="75" t="s">
        <v>1700</v>
      </c>
      <c r="H11" s="84"/>
      <c r="I11" s="74" t="s">
        <v>1701</v>
      </c>
      <c r="J11" s="75" t="s">
        <v>823</v>
      </c>
      <c r="K11" s="84"/>
      <c r="L11" s="84"/>
      <c r="M11" s="74" t="s">
        <v>800</v>
      </c>
      <c r="N11" s="75" t="s">
        <v>183</v>
      </c>
      <c r="O11" s="76"/>
      <c r="P11" s="73" t="s">
        <v>48</v>
      </c>
    </row>
    <row r="12" spans="1:20" ht="24" customHeight="1" x14ac:dyDescent="0.2">
      <c r="A12" s="75" t="s">
        <v>1698</v>
      </c>
      <c r="B12" s="76"/>
      <c r="C12" s="74" t="s">
        <v>1699</v>
      </c>
      <c r="D12" s="75" t="s">
        <v>510</v>
      </c>
      <c r="E12" s="76"/>
      <c r="F12" s="73" t="s">
        <v>429</v>
      </c>
      <c r="G12" s="75" t="s">
        <v>654</v>
      </c>
      <c r="H12" s="84"/>
      <c r="I12" s="74" t="s">
        <v>42</v>
      </c>
      <c r="J12" s="75" t="s">
        <v>749</v>
      </c>
      <c r="K12" s="84"/>
      <c r="L12" s="84"/>
      <c r="M12" s="74" t="s">
        <v>1702</v>
      </c>
      <c r="N12" s="75" t="s">
        <v>353</v>
      </c>
      <c r="O12" s="76"/>
      <c r="P12" s="73" t="s">
        <v>354</v>
      </c>
    </row>
    <row r="13" spans="1:20" ht="24" customHeight="1" x14ac:dyDescent="0.2">
      <c r="A13" s="75" t="s">
        <v>777</v>
      </c>
      <c r="B13" s="76"/>
      <c r="C13" s="74" t="s">
        <v>778</v>
      </c>
      <c r="D13" s="75" t="s">
        <v>381</v>
      </c>
      <c r="E13" s="76"/>
      <c r="F13" s="73" t="s">
        <v>52</v>
      </c>
      <c r="G13" s="75" t="s">
        <v>1703</v>
      </c>
      <c r="H13" s="84"/>
      <c r="I13" s="74" t="s">
        <v>1704</v>
      </c>
      <c r="J13" s="75" t="s">
        <v>182</v>
      </c>
      <c r="K13" s="84"/>
      <c r="L13" s="144"/>
      <c r="M13" s="74" t="s">
        <v>1705</v>
      </c>
      <c r="N13" s="75" t="s">
        <v>562</v>
      </c>
      <c r="O13" s="76"/>
      <c r="P13" s="73" t="s">
        <v>563</v>
      </c>
      <c r="T13" s="319"/>
    </row>
    <row r="14" spans="1:20" ht="24" customHeight="1" x14ac:dyDescent="0.2">
      <c r="A14" s="75" t="s">
        <v>152</v>
      </c>
      <c r="B14" s="76"/>
      <c r="C14" s="74" t="s">
        <v>360</v>
      </c>
      <c r="D14" s="75" t="s">
        <v>894</v>
      </c>
      <c r="E14" s="76"/>
      <c r="F14" s="73" t="s">
        <v>43</v>
      </c>
      <c r="G14" s="125" t="s">
        <v>1585</v>
      </c>
      <c r="H14" s="129"/>
      <c r="I14" s="74" t="s">
        <v>1586</v>
      </c>
      <c r="J14" s="75" t="s">
        <v>268</v>
      </c>
      <c r="K14" s="84"/>
      <c r="L14" s="84"/>
      <c r="M14" s="74" t="s">
        <v>99</v>
      </c>
      <c r="N14" s="75"/>
      <c r="O14" s="76"/>
      <c r="P14" s="145"/>
    </row>
    <row r="15" spans="1:20" ht="24" customHeight="1" x14ac:dyDescent="0.2">
      <c r="A15" s="75" t="s">
        <v>1706</v>
      </c>
      <c r="B15" s="76"/>
      <c r="C15" s="74" t="s">
        <v>1707</v>
      </c>
      <c r="D15" s="75" t="s">
        <v>175</v>
      </c>
      <c r="E15" s="76"/>
      <c r="F15" s="73" t="s">
        <v>701</v>
      </c>
      <c r="G15" s="125" t="s">
        <v>1709</v>
      </c>
      <c r="H15" s="129"/>
      <c r="I15" s="74" t="s">
        <v>1710</v>
      </c>
      <c r="J15" s="75" t="s">
        <v>515</v>
      </c>
      <c r="K15" s="84"/>
      <c r="L15" s="76"/>
      <c r="M15" s="73" t="s">
        <v>174</v>
      </c>
      <c r="N15" s="146"/>
      <c r="O15" s="147"/>
      <c r="P15" s="148"/>
    </row>
    <row r="16" spans="1:20" ht="24" customHeight="1" x14ac:dyDescent="0.2">
      <c r="A16" s="136" t="s">
        <v>2819</v>
      </c>
      <c r="B16" s="137"/>
      <c r="C16" s="74" t="s">
        <v>1708</v>
      </c>
      <c r="D16" s="75" t="s">
        <v>322</v>
      </c>
      <c r="E16" s="76"/>
      <c r="F16" s="73" t="s">
        <v>610</v>
      </c>
      <c r="G16" s="125" t="s">
        <v>1712</v>
      </c>
      <c r="H16" s="129"/>
      <c r="I16" s="74" t="s">
        <v>1713</v>
      </c>
      <c r="J16" s="75" t="s">
        <v>39</v>
      </c>
      <c r="K16" s="84"/>
      <c r="L16" s="76"/>
      <c r="M16" s="73" t="s">
        <v>580</v>
      </c>
      <c r="N16" s="75"/>
      <c r="O16" s="76"/>
      <c r="P16" s="73"/>
    </row>
    <row r="17" spans="1:20" ht="24" customHeight="1" x14ac:dyDescent="0.2">
      <c r="A17" s="136" t="s">
        <v>906</v>
      </c>
      <c r="B17" s="137"/>
      <c r="C17" s="74" t="s">
        <v>1711</v>
      </c>
      <c r="D17" s="282" t="s">
        <v>2550</v>
      </c>
      <c r="E17" s="76"/>
      <c r="F17" s="73" t="s">
        <v>1715</v>
      </c>
      <c r="G17" s="125" t="s">
        <v>1716</v>
      </c>
      <c r="H17" s="129"/>
      <c r="I17" s="74" t="s">
        <v>1717</v>
      </c>
      <c r="J17" s="75" t="s">
        <v>87</v>
      </c>
      <c r="L17" s="143"/>
      <c r="M17" s="73" t="s">
        <v>88</v>
      </c>
      <c r="N17" s="75" t="s">
        <v>2569</v>
      </c>
      <c r="O17" s="76"/>
      <c r="P17" s="73" t="s">
        <v>2570</v>
      </c>
    </row>
    <row r="18" spans="1:20" ht="24" customHeight="1" x14ac:dyDescent="0.2">
      <c r="A18" s="136" t="s">
        <v>469</v>
      </c>
      <c r="B18" s="137"/>
      <c r="C18" s="74" t="s">
        <v>1714</v>
      </c>
      <c r="D18" s="75" t="s">
        <v>26</v>
      </c>
      <c r="E18" s="76"/>
      <c r="F18" s="73" t="s">
        <v>888</v>
      </c>
      <c r="G18" s="75" t="s">
        <v>165</v>
      </c>
      <c r="H18" s="84"/>
      <c r="I18" s="74" t="s">
        <v>1718</v>
      </c>
      <c r="J18" s="75" t="s">
        <v>1719</v>
      </c>
      <c r="K18" s="84"/>
      <c r="L18" s="76"/>
      <c r="M18" s="73" t="s">
        <v>1720</v>
      </c>
      <c r="N18" s="75" t="s">
        <v>2352</v>
      </c>
      <c r="O18" s="189"/>
      <c r="P18" s="73" t="s">
        <v>2353</v>
      </c>
    </row>
    <row r="19" spans="1:20" ht="24" customHeight="1" x14ac:dyDescent="0.2">
      <c r="A19" s="75" t="s">
        <v>327</v>
      </c>
      <c r="B19" s="76"/>
      <c r="C19" s="74" t="s">
        <v>328</v>
      </c>
      <c r="D19" s="75" t="s">
        <v>601</v>
      </c>
      <c r="E19" s="76"/>
      <c r="F19" s="73" t="s">
        <v>1722</v>
      </c>
      <c r="G19" s="75" t="s">
        <v>1723</v>
      </c>
      <c r="H19" s="84"/>
      <c r="I19" s="74" t="s">
        <v>430</v>
      </c>
      <c r="J19" s="75" t="s">
        <v>204</v>
      </c>
      <c r="K19" s="84"/>
      <c r="L19" s="76"/>
      <c r="M19" s="144" t="s">
        <v>1724</v>
      </c>
      <c r="N19" s="75"/>
      <c r="O19" s="76"/>
      <c r="P19" s="145"/>
    </row>
    <row r="20" spans="1:20" ht="24" customHeight="1" x14ac:dyDescent="0.2">
      <c r="A20" s="75" t="s">
        <v>1589</v>
      </c>
      <c r="B20" s="76"/>
      <c r="C20" s="74" t="s">
        <v>1721</v>
      </c>
      <c r="D20" s="75" t="s">
        <v>1725</v>
      </c>
      <c r="E20" s="76"/>
      <c r="F20" s="73" t="s">
        <v>1726</v>
      </c>
      <c r="G20" s="75" t="s">
        <v>318</v>
      </c>
      <c r="H20" s="84"/>
      <c r="I20" s="74" t="s">
        <v>319</v>
      </c>
      <c r="J20" s="75" t="s">
        <v>100</v>
      </c>
      <c r="K20" s="84"/>
      <c r="L20" s="76"/>
      <c r="M20" s="74" t="s">
        <v>101</v>
      </c>
      <c r="O20" s="77"/>
      <c r="P20" s="182" t="s">
        <v>1755</v>
      </c>
    </row>
    <row r="21" spans="1:20" ht="24" customHeight="1" x14ac:dyDescent="0.2">
      <c r="A21" s="75" t="s">
        <v>558</v>
      </c>
      <c r="B21" s="76"/>
      <c r="C21" s="74" t="s">
        <v>559</v>
      </c>
      <c r="D21" s="75" t="s">
        <v>691</v>
      </c>
      <c r="E21" s="76"/>
      <c r="F21" s="73" t="s">
        <v>427</v>
      </c>
      <c r="G21" s="75" t="s">
        <v>271</v>
      </c>
      <c r="H21" s="84"/>
      <c r="I21" s="74" t="s">
        <v>599</v>
      </c>
      <c r="J21" s="75" t="s">
        <v>561</v>
      </c>
      <c r="K21" s="84"/>
      <c r="L21" s="76"/>
      <c r="M21" s="74" t="s">
        <v>1729</v>
      </c>
      <c r="N21" s="96" t="s">
        <v>768</v>
      </c>
      <c r="O21" s="183"/>
      <c r="P21" s="184" t="s">
        <v>769</v>
      </c>
    </row>
    <row r="22" spans="1:20" ht="24" customHeight="1" x14ac:dyDescent="0.2">
      <c r="A22" s="75" t="s">
        <v>1727</v>
      </c>
      <c r="B22" s="76"/>
      <c r="C22" s="74" t="s">
        <v>1728</v>
      </c>
      <c r="D22" s="75" t="s">
        <v>746</v>
      </c>
      <c r="E22" s="76"/>
      <c r="F22" s="73" t="s">
        <v>590</v>
      </c>
      <c r="G22" s="75" t="s">
        <v>1730</v>
      </c>
      <c r="H22" s="129"/>
      <c r="I22" s="74" t="s">
        <v>1731</v>
      </c>
      <c r="J22" s="75" t="s">
        <v>735</v>
      </c>
      <c r="K22" s="84"/>
      <c r="L22" s="76"/>
      <c r="M22" s="74" t="s">
        <v>1732</v>
      </c>
      <c r="N22" s="125" t="s">
        <v>1756</v>
      </c>
      <c r="O22" s="129"/>
      <c r="P22" s="74" t="s">
        <v>1757</v>
      </c>
    </row>
    <row r="23" spans="1:20" ht="24" customHeight="1" x14ac:dyDescent="0.2">
      <c r="A23" s="75" t="s">
        <v>333</v>
      </c>
      <c r="B23" s="76"/>
      <c r="C23" s="74" t="s">
        <v>334</v>
      </c>
      <c r="D23" s="75" t="s">
        <v>1733</v>
      </c>
      <c r="E23" s="76"/>
      <c r="F23" s="73" t="s">
        <v>826</v>
      </c>
      <c r="G23" s="75" t="s">
        <v>1734</v>
      </c>
      <c r="H23" s="129"/>
      <c r="I23" s="74" t="s">
        <v>1735</v>
      </c>
      <c r="J23" s="75" t="s">
        <v>129</v>
      </c>
      <c r="K23" s="84"/>
      <c r="L23" s="76"/>
      <c r="M23" s="74" t="s">
        <v>478</v>
      </c>
      <c r="N23" s="133" t="s">
        <v>1758</v>
      </c>
      <c r="O23" s="77"/>
      <c r="P23" s="185" t="s">
        <v>1759</v>
      </c>
    </row>
    <row r="24" spans="1:20" ht="24" customHeight="1" x14ac:dyDescent="0.2">
      <c r="A24" s="75" t="s">
        <v>156</v>
      </c>
      <c r="B24" s="76"/>
      <c r="C24" s="74" t="s">
        <v>53</v>
      </c>
      <c r="D24" s="75" t="s">
        <v>743</v>
      </c>
      <c r="E24" s="76"/>
      <c r="F24" s="73" t="s">
        <v>1736</v>
      </c>
      <c r="G24" s="75" t="s">
        <v>207</v>
      </c>
      <c r="H24" s="129"/>
      <c r="I24" s="74" t="s">
        <v>1737</v>
      </c>
      <c r="J24" s="75" t="s">
        <v>264</v>
      </c>
      <c r="K24" s="84"/>
      <c r="L24" s="76"/>
      <c r="M24" s="73" t="s">
        <v>477</v>
      </c>
      <c r="N24" s="75" t="s">
        <v>2654</v>
      </c>
      <c r="O24" s="76"/>
      <c r="P24" s="73" t="s">
        <v>2655</v>
      </c>
    </row>
    <row r="25" spans="1:20" ht="24" customHeight="1" x14ac:dyDescent="0.2">
      <c r="A25" s="75" t="s">
        <v>909</v>
      </c>
      <c r="B25" s="76"/>
      <c r="C25" s="74" t="s">
        <v>910</v>
      </c>
      <c r="D25" s="75" t="s">
        <v>324</v>
      </c>
      <c r="E25" s="76"/>
      <c r="F25" s="73" t="s">
        <v>726</v>
      </c>
      <c r="G25" s="75" t="s">
        <v>110</v>
      </c>
      <c r="H25" s="84"/>
      <c r="I25" s="74" t="s">
        <v>1738</v>
      </c>
      <c r="J25" s="75" t="s">
        <v>538</v>
      </c>
      <c r="K25" s="84"/>
      <c r="L25" s="76"/>
      <c r="M25" s="73" t="s">
        <v>885</v>
      </c>
      <c r="N25" s="75"/>
      <c r="O25" s="76"/>
      <c r="P25" s="73"/>
    </row>
    <row r="26" spans="1:20" ht="24" customHeight="1" x14ac:dyDescent="0.2">
      <c r="A26" s="75" t="s">
        <v>665</v>
      </c>
      <c r="B26" s="76"/>
      <c r="C26" s="74" t="s">
        <v>884</v>
      </c>
      <c r="D26" s="75" t="s">
        <v>694</v>
      </c>
      <c r="E26" s="76"/>
      <c r="F26" s="73" t="s">
        <v>1739</v>
      </c>
      <c r="G26" s="75" t="s">
        <v>358</v>
      </c>
      <c r="H26" s="84"/>
      <c r="I26" s="74" t="s">
        <v>359</v>
      </c>
      <c r="J26" s="75" t="s">
        <v>1740</v>
      </c>
      <c r="K26" s="84"/>
      <c r="L26" s="76"/>
      <c r="M26" s="73" t="s">
        <v>1741</v>
      </c>
      <c r="N26" s="75"/>
      <c r="O26" s="76"/>
      <c r="P26" s="73"/>
    </row>
    <row r="27" spans="1:20" ht="24" customHeight="1" x14ac:dyDescent="0.2">
      <c r="A27" s="75" t="s">
        <v>553</v>
      </c>
      <c r="B27" s="76"/>
      <c r="C27" s="74" t="s">
        <v>828</v>
      </c>
      <c r="D27" s="75" t="s">
        <v>1743</v>
      </c>
      <c r="E27" s="76"/>
      <c r="F27" s="73" t="s">
        <v>824</v>
      </c>
      <c r="G27" s="75" t="s">
        <v>470</v>
      </c>
      <c r="H27" s="84"/>
      <c r="I27" s="74" t="s">
        <v>1744</v>
      </c>
      <c r="J27" s="75" t="s">
        <v>49</v>
      </c>
      <c r="K27" s="84"/>
      <c r="L27" s="76"/>
      <c r="M27" s="73" t="s">
        <v>637</v>
      </c>
      <c r="N27" s="75"/>
      <c r="O27" s="76"/>
      <c r="P27" s="73"/>
    </row>
    <row r="28" spans="1:20" ht="24" customHeight="1" x14ac:dyDescent="0.2">
      <c r="A28" s="75" t="s">
        <v>692</v>
      </c>
      <c r="B28" s="76"/>
      <c r="C28" s="74" t="s">
        <v>1742</v>
      </c>
      <c r="D28" s="75" t="s">
        <v>798</v>
      </c>
      <c r="E28" s="76"/>
      <c r="F28" s="73" t="s">
        <v>799</v>
      </c>
      <c r="G28" s="75" t="s">
        <v>1746</v>
      </c>
      <c r="H28" s="84"/>
      <c r="I28" s="74" t="s">
        <v>1747</v>
      </c>
      <c r="J28" s="75" t="s">
        <v>151</v>
      </c>
      <c r="K28" s="84"/>
      <c r="L28" s="76"/>
      <c r="M28" s="73" t="s">
        <v>479</v>
      </c>
      <c r="N28" s="75"/>
      <c r="O28" s="76"/>
      <c r="P28" s="73"/>
    </row>
    <row r="29" spans="1:20" ht="24" customHeight="1" thickBot="1" x14ac:dyDescent="0.25">
      <c r="A29" s="309" t="s">
        <v>475</v>
      </c>
      <c r="B29" s="310"/>
      <c r="C29" s="311" t="s">
        <v>1745</v>
      </c>
      <c r="D29" s="309" t="s">
        <v>493</v>
      </c>
      <c r="E29" s="310"/>
      <c r="F29" s="312" t="s">
        <v>918</v>
      </c>
      <c r="G29" s="309" t="s">
        <v>720</v>
      </c>
      <c r="H29" s="313"/>
      <c r="I29" s="311" t="s">
        <v>1749</v>
      </c>
      <c r="J29" s="309" t="s">
        <v>158</v>
      </c>
      <c r="K29" s="313"/>
      <c r="L29" s="310"/>
      <c r="M29" s="312" t="s">
        <v>159</v>
      </c>
      <c r="N29" s="309" t="s">
        <v>2484</v>
      </c>
      <c r="O29" s="310"/>
      <c r="P29" s="312" t="s">
        <v>2485</v>
      </c>
      <c r="Q29" s="314"/>
      <c r="R29" s="314"/>
      <c r="S29" s="314"/>
      <c r="T29" s="314"/>
    </row>
    <row r="30" spans="1:20" ht="24" customHeight="1" x14ac:dyDescent="0.2">
      <c r="A30" s="75" t="s">
        <v>18</v>
      </c>
      <c r="B30" s="76"/>
      <c r="C30" s="74" t="s">
        <v>1748</v>
      </c>
      <c r="D30" s="75"/>
      <c r="E30" s="84"/>
      <c r="F30" s="74"/>
      <c r="G30" s="75" t="s">
        <v>437</v>
      </c>
      <c r="H30" s="84"/>
      <c r="I30" s="74" t="s">
        <v>1750</v>
      </c>
      <c r="J30" s="511" t="s">
        <v>439</v>
      </c>
      <c r="K30" s="512"/>
      <c r="L30" s="513"/>
      <c r="M30" s="73" t="s">
        <v>1751</v>
      </c>
      <c r="N30" s="75"/>
      <c r="O30" s="76"/>
      <c r="P30" s="73"/>
    </row>
    <row r="31" spans="1:20" ht="24" customHeight="1" x14ac:dyDescent="0.2">
      <c r="A31" s="75" t="s">
        <v>457</v>
      </c>
      <c r="B31" s="76"/>
      <c r="C31" s="74" t="s">
        <v>560</v>
      </c>
      <c r="D31" s="75"/>
      <c r="E31" s="84"/>
      <c r="F31" s="74"/>
      <c r="G31" s="75" t="s">
        <v>269</v>
      </c>
      <c r="H31" s="84"/>
      <c r="I31" s="74" t="s">
        <v>1752</v>
      </c>
      <c r="J31" s="75" t="s">
        <v>40</v>
      </c>
      <c r="K31" s="84"/>
      <c r="L31" s="144"/>
      <c r="M31" s="73" t="s">
        <v>41</v>
      </c>
      <c r="N31" s="75"/>
      <c r="O31" s="76"/>
      <c r="P31" s="73"/>
    </row>
    <row r="32" spans="1:20" ht="22.5" customHeight="1" x14ac:dyDescent="0.2">
      <c r="A32" s="82" t="s">
        <v>245</v>
      </c>
      <c r="B32" s="133" t="s">
        <v>620</v>
      </c>
      <c r="C32" s="133"/>
      <c r="D32" s="82" t="s">
        <v>821</v>
      </c>
      <c r="E32" s="133" t="s">
        <v>890</v>
      </c>
      <c r="G32" s="82" t="s">
        <v>891</v>
      </c>
      <c r="H32" s="133" t="s">
        <v>1753</v>
      </c>
      <c r="J32" s="82" t="s">
        <v>549</v>
      </c>
      <c r="L32" s="133" t="s">
        <v>1754</v>
      </c>
      <c r="N32" s="77"/>
      <c r="O32" s="77"/>
      <c r="P32" s="133"/>
    </row>
    <row r="33" spans="1:17" ht="22.5" customHeight="1" x14ac:dyDescent="0.2">
      <c r="A33" s="78" t="s">
        <v>2421</v>
      </c>
    </row>
    <row r="34" spans="1:17" ht="22.5" customHeight="1" x14ac:dyDescent="0.2">
      <c r="A34" s="83" t="s">
        <v>2414</v>
      </c>
      <c r="B34" s="139" t="s">
        <v>262</v>
      </c>
      <c r="C34" s="140"/>
      <c r="D34" s="83" t="s">
        <v>482</v>
      </c>
      <c r="E34" s="139" t="s">
        <v>2416</v>
      </c>
      <c r="F34" s="140"/>
      <c r="G34" s="149"/>
      <c r="H34" s="83" t="s">
        <v>2418</v>
      </c>
      <c r="I34" s="150" t="s">
        <v>2415</v>
      </c>
      <c r="J34" s="129"/>
      <c r="K34" s="129"/>
      <c r="L34" s="144"/>
      <c r="M34" s="83" t="s">
        <v>2429</v>
      </c>
      <c r="N34" s="96" t="s">
        <v>2430</v>
      </c>
      <c r="O34" s="140"/>
      <c r="P34" s="133"/>
      <c r="Q34" s="133"/>
    </row>
    <row r="35" spans="1:17" ht="22.5" customHeight="1" x14ac:dyDescent="0.2">
      <c r="A35" s="83" t="s">
        <v>2424</v>
      </c>
      <c r="B35" s="139" t="s">
        <v>2425</v>
      </c>
      <c r="C35" s="140"/>
      <c r="D35" s="83" t="s">
        <v>2419</v>
      </c>
      <c r="E35" s="96" t="s">
        <v>2420</v>
      </c>
      <c r="F35" s="140"/>
      <c r="G35" s="149"/>
      <c r="H35" s="83" t="s">
        <v>2428</v>
      </c>
      <c r="I35" s="150" t="s">
        <v>2431</v>
      </c>
      <c r="J35" s="129"/>
      <c r="K35" s="73"/>
      <c r="L35" s="198"/>
      <c r="M35" s="195"/>
      <c r="N35" s="195"/>
      <c r="O35" s="138"/>
      <c r="P35" s="133"/>
      <c r="Q35" s="133"/>
    </row>
    <row r="36" spans="1:17" ht="22.5" customHeight="1" x14ac:dyDescent="0.2">
      <c r="A36" s="202" t="s">
        <v>667</v>
      </c>
      <c r="B36" s="96"/>
      <c r="C36" s="96"/>
      <c r="D36" s="195"/>
      <c r="E36" s="197"/>
      <c r="F36" s="200"/>
      <c r="G36" s="195"/>
      <c r="H36" s="197"/>
      <c r="I36" s="138"/>
      <c r="J36" s="514"/>
      <c r="K36" s="514"/>
      <c r="L36" s="138"/>
      <c r="N36" s="77"/>
      <c r="P36" s="133"/>
      <c r="Q36" s="133"/>
    </row>
    <row r="37" spans="1:17" ht="22.5" customHeight="1" x14ac:dyDescent="0.2">
      <c r="A37" s="194" t="s">
        <v>791</v>
      </c>
      <c r="B37" s="139" t="s">
        <v>191</v>
      </c>
      <c r="C37" s="140"/>
      <c r="D37" s="196"/>
      <c r="E37" s="201"/>
      <c r="F37" s="199"/>
      <c r="G37" s="77"/>
      <c r="H37" s="133"/>
      <c r="I37" s="199"/>
      <c r="J37" s="515"/>
      <c r="K37" s="515"/>
      <c r="M37" s="133"/>
      <c r="N37" s="77"/>
      <c r="P37" s="133"/>
      <c r="Q37" s="133"/>
    </row>
    <row r="38" spans="1:17" ht="22.5" customHeight="1" x14ac:dyDescent="0.2">
      <c r="A38" s="79" t="s">
        <v>2820</v>
      </c>
      <c r="J38" s="133"/>
    </row>
    <row r="39" spans="1:17" ht="22.5" customHeight="1" x14ac:dyDescent="0.2"/>
    <row r="40" spans="1:17" ht="22.5" customHeight="1" x14ac:dyDescent="0.2"/>
    <row r="41" spans="1:17" ht="22.5" customHeight="1" x14ac:dyDescent="0.2"/>
    <row r="42" spans="1:17" ht="22.5" customHeight="1" x14ac:dyDescent="0.2"/>
    <row r="43" spans="1:17" ht="22.5" customHeight="1" x14ac:dyDescent="0.2"/>
    <row r="44" spans="1:17" ht="22.5" customHeight="1" x14ac:dyDescent="0.2"/>
    <row r="45" spans="1:17" ht="22.5" customHeight="1" x14ac:dyDescent="0.2"/>
    <row r="46" spans="1:17" ht="22.5" customHeight="1" x14ac:dyDescent="0.2"/>
    <row r="47" spans="1:17" ht="22.5" customHeight="1" x14ac:dyDescent="0.2"/>
    <row r="48" spans="1:17" ht="22.5" customHeight="1" x14ac:dyDescent="0.2"/>
    <row r="49" spans="3:17" ht="22.5" customHeight="1" x14ac:dyDescent="0.2"/>
    <row r="50" spans="3:17" s="79" customFormat="1" ht="22.5" customHeight="1" x14ac:dyDescent="0.2">
      <c r="C50" s="77"/>
      <c r="F50" s="77"/>
      <c r="I50" s="77"/>
      <c r="J50" s="77"/>
      <c r="K50" s="133"/>
      <c r="L50" s="133"/>
      <c r="M50" s="77"/>
      <c r="N50" s="133"/>
      <c r="O50" s="133"/>
      <c r="P50" s="77"/>
      <c r="Q50" s="77"/>
    </row>
    <row r="51" spans="3:17" s="79" customFormat="1" ht="22.5" customHeight="1" x14ac:dyDescent="0.2">
      <c r="C51" s="77"/>
      <c r="F51" s="77"/>
      <c r="I51" s="77"/>
      <c r="J51" s="77"/>
      <c r="K51" s="133"/>
      <c r="L51" s="133"/>
      <c r="M51" s="77"/>
      <c r="N51" s="133"/>
      <c r="O51" s="133"/>
      <c r="P51" s="77"/>
      <c r="Q51" s="77"/>
    </row>
    <row r="52" spans="3:17" s="79" customFormat="1" ht="22.5" customHeight="1" x14ac:dyDescent="0.2">
      <c r="C52" s="77"/>
      <c r="F52" s="77"/>
      <c r="I52" s="77"/>
      <c r="J52" s="77"/>
      <c r="K52" s="133"/>
      <c r="L52" s="133"/>
      <c r="M52" s="77"/>
      <c r="N52" s="133"/>
      <c r="O52" s="133"/>
      <c r="P52" s="77"/>
      <c r="Q52" s="77"/>
    </row>
    <row r="53" spans="3:17" s="79" customFormat="1" ht="22.5" customHeight="1" x14ac:dyDescent="0.2">
      <c r="C53" s="77"/>
      <c r="F53" s="77"/>
      <c r="I53" s="77"/>
      <c r="J53" s="77"/>
      <c r="K53" s="133"/>
      <c r="L53" s="133"/>
      <c r="M53" s="77"/>
      <c r="N53" s="133"/>
      <c r="O53" s="133"/>
      <c r="P53" s="77"/>
      <c r="Q53" s="77"/>
    </row>
    <row r="54" spans="3:17" s="79" customFormat="1" ht="22.5" customHeight="1" x14ac:dyDescent="0.2">
      <c r="C54" s="77"/>
      <c r="F54" s="77"/>
      <c r="I54" s="77"/>
      <c r="J54" s="77"/>
      <c r="K54" s="133"/>
      <c r="L54" s="133"/>
      <c r="M54" s="77"/>
      <c r="N54" s="133"/>
      <c r="O54" s="133"/>
      <c r="P54" s="77"/>
      <c r="Q54" s="77"/>
    </row>
    <row r="55" spans="3:17" s="79" customFormat="1" ht="22.5" customHeight="1" x14ac:dyDescent="0.2">
      <c r="C55" s="77"/>
      <c r="F55" s="77"/>
      <c r="I55" s="77"/>
      <c r="J55" s="77"/>
      <c r="K55" s="133"/>
      <c r="L55" s="133"/>
      <c r="M55" s="77"/>
      <c r="N55" s="133"/>
      <c r="O55" s="133"/>
      <c r="P55" s="77"/>
      <c r="Q55" s="77"/>
    </row>
    <row r="56" spans="3:17" s="79" customFormat="1" ht="22.5" customHeight="1" x14ac:dyDescent="0.2">
      <c r="C56" s="77"/>
      <c r="F56" s="77"/>
      <c r="I56" s="77"/>
      <c r="J56" s="77"/>
      <c r="K56" s="133"/>
      <c r="L56" s="133"/>
      <c r="M56" s="77"/>
      <c r="N56" s="133"/>
      <c r="O56" s="133"/>
      <c r="P56" s="77"/>
      <c r="Q56" s="77"/>
    </row>
    <row r="57" spans="3:17" s="79" customFormat="1" ht="22.5" customHeight="1" x14ac:dyDescent="0.2">
      <c r="C57" s="77"/>
      <c r="F57" s="77"/>
      <c r="I57" s="77"/>
      <c r="J57" s="77"/>
      <c r="K57" s="133"/>
      <c r="L57" s="133"/>
      <c r="M57" s="77"/>
      <c r="N57" s="133"/>
      <c r="O57" s="133"/>
      <c r="P57" s="77"/>
      <c r="Q57" s="77"/>
    </row>
    <row r="58" spans="3:17" s="79" customFormat="1" ht="22.5" customHeight="1" x14ac:dyDescent="0.2">
      <c r="C58" s="77"/>
      <c r="F58" s="77"/>
      <c r="I58" s="77"/>
      <c r="J58" s="77"/>
      <c r="K58" s="133"/>
      <c r="L58" s="133"/>
      <c r="M58" s="77"/>
      <c r="N58" s="133"/>
      <c r="O58" s="133"/>
      <c r="P58" s="77"/>
      <c r="Q58" s="77"/>
    </row>
    <row r="59" spans="3:17" s="79" customFormat="1" ht="22.5" customHeight="1" x14ac:dyDescent="0.2">
      <c r="C59" s="77"/>
      <c r="F59" s="77"/>
      <c r="I59" s="77"/>
      <c r="J59" s="77"/>
      <c r="K59" s="133"/>
      <c r="L59" s="133"/>
      <c r="M59" s="77"/>
      <c r="N59" s="133"/>
      <c r="O59" s="133"/>
      <c r="P59" s="77"/>
      <c r="Q59" s="77"/>
    </row>
    <row r="60" spans="3:17" s="79" customFormat="1" ht="22.5" customHeight="1" x14ac:dyDescent="0.2">
      <c r="C60" s="77"/>
      <c r="F60" s="77"/>
      <c r="I60" s="77"/>
      <c r="J60" s="77"/>
      <c r="K60" s="133"/>
      <c r="L60" s="133"/>
      <c r="M60" s="77"/>
      <c r="N60" s="133"/>
      <c r="O60" s="133"/>
      <c r="P60" s="77"/>
      <c r="Q60" s="77"/>
    </row>
    <row r="61" spans="3:17" s="79" customFormat="1" ht="22.5" customHeight="1" x14ac:dyDescent="0.2">
      <c r="C61" s="77"/>
      <c r="F61" s="77"/>
      <c r="I61" s="77"/>
      <c r="J61" s="77"/>
      <c r="K61" s="133"/>
      <c r="L61" s="133"/>
      <c r="M61" s="77"/>
      <c r="N61" s="133"/>
      <c r="O61" s="133"/>
      <c r="P61" s="77"/>
      <c r="Q61" s="77"/>
    </row>
    <row r="62" spans="3:17" s="79" customFormat="1" ht="22.5" customHeight="1" x14ac:dyDescent="0.2">
      <c r="C62" s="77"/>
      <c r="F62" s="77"/>
      <c r="I62" s="77"/>
      <c r="J62" s="77"/>
      <c r="K62" s="133"/>
      <c r="L62" s="133"/>
      <c r="M62" s="77"/>
      <c r="N62" s="133"/>
      <c r="O62" s="133"/>
      <c r="P62" s="77"/>
      <c r="Q62" s="77"/>
    </row>
    <row r="63" spans="3:17" s="79" customFormat="1" ht="22.5" customHeight="1" x14ac:dyDescent="0.2">
      <c r="C63" s="77"/>
      <c r="F63" s="77"/>
      <c r="I63" s="77"/>
      <c r="J63" s="77"/>
      <c r="K63" s="133"/>
      <c r="L63" s="133"/>
      <c r="M63" s="77"/>
      <c r="N63" s="133"/>
      <c r="O63" s="133"/>
      <c r="P63" s="77"/>
      <c r="Q63" s="77"/>
    </row>
  </sheetData>
  <mergeCells count="3">
    <mergeCell ref="J30:L30"/>
    <mergeCell ref="J36:K36"/>
    <mergeCell ref="J37:K37"/>
  </mergeCells>
  <phoneticPr fontId="1"/>
  <printOptions verticalCentered="1"/>
  <pageMargins left="1.2204724409448819" right="0.27559055118110237" top="0.59055118110236227" bottom="0.39370078740157483" header="0.51181102362204722" footer="0.19685039370078741"/>
  <pageSetup paperSize="9" scale="59" orientation="landscape" r:id="rId1"/>
  <headerFooter alignWithMargins="0"/>
  <rowBreaks count="4" manualBreakCount="4">
    <brk id="37" max="16383" man="1"/>
    <brk id="38" max="16383" man="1"/>
    <brk id="39" max="16383" man="1"/>
    <brk id="40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V39"/>
  <sheetViews>
    <sheetView showRuler="0" view="pageBreakPreview" zoomScale="145" zoomScaleNormal="100" zoomScaleSheetLayoutView="145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H17" sqref="H17"/>
    </sheetView>
  </sheetViews>
  <sheetFormatPr defaultColWidth="9" defaultRowHeight="11" x14ac:dyDescent="0.15"/>
  <cols>
    <col min="1" max="1" width="15.6328125" style="347" customWidth="1"/>
    <col min="2" max="2" width="8.54296875" style="347" bestFit="1" customWidth="1"/>
    <col min="3" max="3" width="26.08984375" style="347" customWidth="1"/>
    <col min="4" max="5" width="9.6328125" style="355" customWidth="1"/>
    <col min="6" max="6" width="11.6328125" style="347" customWidth="1"/>
    <col min="7" max="7" width="8.08984375" style="347" bestFit="1" customWidth="1"/>
    <col min="8" max="8" width="21.08984375" style="347" customWidth="1"/>
    <col min="9" max="9" width="5.453125" style="344" bestFit="1" customWidth="1"/>
    <col min="10" max="13" width="4.08984375" style="344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15">
      <c r="A1" s="585" t="s">
        <v>98</v>
      </c>
      <c r="B1" s="586"/>
      <c r="C1" s="577" t="s">
        <v>176</v>
      </c>
      <c r="D1" s="578"/>
      <c r="E1" s="578"/>
      <c r="F1" s="578"/>
      <c r="G1" s="579"/>
      <c r="H1" s="583" t="s">
        <v>2039</v>
      </c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87"/>
      <c r="B2" s="588"/>
      <c r="C2" s="580"/>
      <c r="D2" s="581"/>
      <c r="E2" s="581"/>
      <c r="F2" s="581"/>
      <c r="G2" s="582"/>
      <c r="H2" s="584"/>
      <c r="Q2" s="8"/>
      <c r="R2" s="8"/>
    </row>
    <row r="3" spans="1:22" ht="17.25" customHeight="1" x14ac:dyDescent="0.15">
      <c r="A3" s="564" t="s">
        <v>83</v>
      </c>
      <c r="B3" s="545" t="s">
        <v>810</v>
      </c>
      <c r="C3" s="525" t="s">
        <v>811</v>
      </c>
      <c r="D3" s="525" t="s">
        <v>223</v>
      </c>
      <c r="E3" s="547" t="s">
        <v>64</v>
      </c>
      <c r="F3" s="525" t="s">
        <v>224</v>
      </c>
      <c r="G3" s="545" t="s">
        <v>225</v>
      </c>
      <c r="H3" s="525" t="s">
        <v>226</v>
      </c>
      <c r="I3" s="527" t="s">
        <v>227</v>
      </c>
      <c r="J3" s="527"/>
      <c r="K3" s="527"/>
      <c r="L3" s="527"/>
      <c r="M3" s="527"/>
      <c r="N3" s="527"/>
      <c r="O3" s="519" t="s">
        <v>143</v>
      </c>
      <c r="P3" s="519" t="s">
        <v>344</v>
      </c>
      <c r="Q3" s="519" t="s">
        <v>36</v>
      </c>
      <c r="R3" s="519" t="s">
        <v>445</v>
      </c>
      <c r="S3" s="528" t="s">
        <v>2422</v>
      </c>
      <c r="T3" s="521" t="s">
        <v>2426</v>
      </c>
    </row>
    <row r="4" spans="1:22" ht="17.25" customHeight="1" x14ac:dyDescent="0.15">
      <c r="A4" s="565"/>
      <c r="B4" s="546"/>
      <c r="C4" s="526"/>
      <c r="D4" s="526"/>
      <c r="E4" s="548"/>
      <c r="F4" s="526"/>
      <c r="G4" s="546"/>
      <c r="H4" s="526"/>
      <c r="I4" s="348" t="s">
        <v>351</v>
      </c>
      <c r="J4" s="348" t="s">
        <v>499</v>
      </c>
      <c r="K4" s="348" t="s">
        <v>255</v>
      </c>
      <c r="L4" s="348" t="s">
        <v>256</v>
      </c>
      <c r="M4" s="348" t="s">
        <v>257</v>
      </c>
      <c r="N4" s="225" t="s">
        <v>258</v>
      </c>
      <c r="O4" s="520"/>
      <c r="P4" s="520"/>
      <c r="Q4" s="520"/>
      <c r="R4" s="520"/>
      <c r="S4" s="529"/>
      <c r="T4" s="522"/>
    </row>
    <row r="5" spans="1:22" ht="47" customHeight="1" x14ac:dyDescent="0.15">
      <c r="A5" s="127" t="s">
        <v>2040</v>
      </c>
      <c r="B5" s="130" t="s">
        <v>624</v>
      </c>
      <c r="C5" s="106" t="s">
        <v>623</v>
      </c>
      <c r="D5" s="99" t="s">
        <v>1324</v>
      </c>
      <c r="E5" s="99" t="s">
        <v>2041</v>
      </c>
      <c r="F5" s="126" t="s">
        <v>483</v>
      </c>
      <c r="G5" s="99" t="s">
        <v>2649</v>
      </c>
      <c r="H5" s="107" t="s">
        <v>2650</v>
      </c>
      <c r="I5" s="243">
        <v>89</v>
      </c>
      <c r="J5" s="243"/>
      <c r="K5" s="243"/>
      <c r="L5" s="243"/>
      <c r="M5" s="243"/>
      <c r="N5" s="30">
        <f t="shared" ref="N5:N20" si="0">SUM(I5:M5)</f>
        <v>89</v>
      </c>
      <c r="O5" s="14" t="s">
        <v>530</v>
      </c>
      <c r="P5" s="14" t="s">
        <v>530</v>
      </c>
      <c r="Q5" s="14" t="s">
        <v>33</v>
      </c>
      <c r="R5" s="14"/>
      <c r="S5" s="204" t="str">
        <f>VLOOKUP(U5,開設者別!B:D,3,FALSE)</f>
        <v>医療法人</v>
      </c>
      <c r="T5" s="5"/>
      <c r="U5" s="171" t="s">
        <v>2179</v>
      </c>
      <c r="V5" s="173" t="str">
        <f>VLOOKUP(U5,開設者別!B:D,3,FALSE)</f>
        <v>医療法人</v>
      </c>
    </row>
    <row r="6" spans="1:22" ht="47" customHeight="1" x14ac:dyDescent="0.15">
      <c r="A6" s="127" t="s">
        <v>2042</v>
      </c>
      <c r="B6" s="130">
        <v>6750039</v>
      </c>
      <c r="C6" s="106" t="s">
        <v>69</v>
      </c>
      <c r="D6" s="99" t="s">
        <v>1325</v>
      </c>
      <c r="E6" s="99" t="s">
        <v>1326</v>
      </c>
      <c r="F6" s="126" t="s">
        <v>568</v>
      </c>
      <c r="G6" s="99" t="s">
        <v>2043</v>
      </c>
      <c r="H6" s="107" t="s">
        <v>2044</v>
      </c>
      <c r="I6" s="243">
        <v>185</v>
      </c>
      <c r="J6" s="243"/>
      <c r="K6" s="243"/>
      <c r="L6" s="243"/>
      <c r="M6" s="243"/>
      <c r="N6" s="30">
        <f t="shared" si="0"/>
        <v>185</v>
      </c>
      <c r="O6" s="14" t="s">
        <v>530</v>
      </c>
      <c r="P6" s="14" t="s">
        <v>530</v>
      </c>
      <c r="Q6" s="14" t="s">
        <v>33</v>
      </c>
      <c r="R6" s="14"/>
      <c r="S6" s="204" t="str">
        <f>VLOOKUP(U6,開設者別!B:D,3,FALSE)</f>
        <v>医療法人</v>
      </c>
      <c r="T6" s="5"/>
      <c r="U6" s="171" t="s">
        <v>2179</v>
      </c>
      <c r="V6" s="173" t="str">
        <f>VLOOKUP(U6,開設者別!B:D,3,FALSE)</f>
        <v>医療法人</v>
      </c>
    </row>
    <row r="7" spans="1:22" ht="47" customHeight="1" x14ac:dyDescent="0.15">
      <c r="A7" s="127" t="s">
        <v>675</v>
      </c>
      <c r="B7" s="130">
        <v>6758555</v>
      </c>
      <c r="C7" s="106" t="s">
        <v>332</v>
      </c>
      <c r="D7" s="99" t="s">
        <v>2045</v>
      </c>
      <c r="E7" s="99"/>
      <c r="F7" s="126" t="s">
        <v>839</v>
      </c>
      <c r="G7" s="126" t="s">
        <v>2280</v>
      </c>
      <c r="H7" s="107" t="s">
        <v>2046</v>
      </c>
      <c r="I7" s="243">
        <v>345</v>
      </c>
      <c r="J7" s="243"/>
      <c r="K7" s="243"/>
      <c r="L7" s="243"/>
      <c r="M7" s="243">
        <v>8</v>
      </c>
      <c r="N7" s="30">
        <f t="shared" si="0"/>
        <v>353</v>
      </c>
      <c r="O7" s="14" t="s">
        <v>530</v>
      </c>
      <c r="P7" s="14" t="s">
        <v>530</v>
      </c>
      <c r="Q7" s="14" t="s">
        <v>2610</v>
      </c>
      <c r="R7" s="14" t="s">
        <v>33</v>
      </c>
      <c r="S7" s="204" t="str">
        <f>VLOOKUP(U7,開設者別!B:D,3,FALSE)</f>
        <v>公的</v>
      </c>
      <c r="T7" s="5"/>
      <c r="U7" s="171" t="s">
        <v>330</v>
      </c>
      <c r="V7" s="173" t="str">
        <f>VLOOKUP(U7,開設者別!B:D,3,FALSE)</f>
        <v>公的</v>
      </c>
    </row>
    <row r="8" spans="1:22" ht="47" customHeight="1" x14ac:dyDescent="0.15">
      <c r="A8" s="372" t="s">
        <v>2047</v>
      </c>
      <c r="B8" s="130">
        <v>6750005</v>
      </c>
      <c r="C8" s="106" t="s">
        <v>325</v>
      </c>
      <c r="D8" s="99" t="s">
        <v>1327</v>
      </c>
      <c r="E8" s="99" t="s">
        <v>2288</v>
      </c>
      <c r="F8" s="126" t="s">
        <v>2048</v>
      </c>
      <c r="G8" s="126" t="s">
        <v>131</v>
      </c>
      <c r="H8" s="107" t="s">
        <v>2690</v>
      </c>
      <c r="I8" s="243">
        <v>0</v>
      </c>
      <c r="J8" s="243">
        <v>180</v>
      </c>
      <c r="K8" s="243"/>
      <c r="L8" s="243"/>
      <c r="M8" s="243"/>
      <c r="N8" s="30">
        <f t="shared" si="0"/>
        <v>180</v>
      </c>
      <c r="O8" s="14"/>
      <c r="P8" s="14"/>
      <c r="Q8" s="14"/>
      <c r="R8" s="14"/>
      <c r="S8" s="204" t="str">
        <f>VLOOKUP(U8,開設者別!B:D,3,FALSE)</f>
        <v>医療法人</v>
      </c>
      <c r="T8" s="5"/>
      <c r="U8" s="171" t="s">
        <v>2179</v>
      </c>
      <c r="V8" s="173" t="str">
        <f>VLOOKUP(U8,開設者別!B:D,3,FALSE)</f>
        <v>医療法人</v>
      </c>
    </row>
    <row r="9" spans="1:22" ht="47" customHeight="1" x14ac:dyDescent="0.15">
      <c r="A9" s="279" t="s">
        <v>2511</v>
      </c>
      <c r="B9" s="130">
        <v>6750009</v>
      </c>
      <c r="C9" s="106" t="s">
        <v>465</v>
      </c>
      <c r="D9" s="99" t="s">
        <v>1328</v>
      </c>
      <c r="E9" s="99" t="s">
        <v>1329</v>
      </c>
      <c r="F9" s="276" t="s">
        <v>2512</v>
      </c>
      <c r="G9" s="126" t="s">
        <v>2515</v>
      </c>
      <c r="H9" s="107" t="s">
        <v>2651</v>
      </c>
      <c r="I9" s="243">
        <v>159</v>
      </c>
      <c r="J9" s="243">
        <v>40</v>
      </c>
      <c r="K9" s="243"/>
      <c r="L9" s="243"/>
      <c r="M9" s="243"/>
      <c r="N9" s="30">
        <f t="shared" si="0"/>
        <v>199</v>
      </c>
      <c r="O9" s="108" t="s">
        <v>2610</v>
      </c>
      <c r="P9" s="108" t="s">
        <v>33</v>
      </c>
      <c r="Q9" s="108" t="s">
        <v>2610</v>
      </c>
      <c r="R9" s="14"/>
      <c r="S9" s="204" t="str">
        <f>VLOOKUP(U9,開設者別!B:D,3,FALSE)</f>
        <v>医療法人</v>
      </c>
      <c r="T9" s="5"/>
      <c r="U9" s="171" t="s">
        <v>2179</v>
      </c>
      <c r="V9" s="173" t="str">
        <f>VLOOKUP(U9,開設者別!B:D,3,FALSE)</f>
        <v>医療法人</v>
      </c>
    </row>
    <row r="10" spans="1:22" ht="47" customHeight="1" x14ac:dyDescent="0.15">
      <c r="A10" s="372" t="s">
        <v>2049</v>
      </c>
      <c r="B10" s="130">
        <v>6750122</v>
      </c>
      <c r="C10" s="106" t="s">
        <v>2233</v>
      </c>
      <c r="D10" s="99" t="s">
        <v>1330</v>
      </c>
      <c r="E10" s="99" t="s">
        <v>1331</v>
      </c>
      <c r="F10" s="126" t="s">
        <v>2048</v>
      </c>
      <c r="G10" s="126" t="s">
        <v>2050</v>
      </c>
      <c r="H10" s="107" t="s">
        <v>2685</v>
      </c>
      <c r="I10" s="243">
        <v>174</v>
      </c>
      <c r="J10" s="243"/>
      <c r="K10" s="243"/>
      <c r="L10" s="243"/>
      <c r="M10" s="243"/>
      <c r="N10" s="30">
        <f t="shared" si="0"/>
        <v>174</v>
      </c>
      <c r="O10" s="14" t="s">
        <v>530</v>
      </c>
      <c r="P10" s="14" t="s">
        <v>530</v>
      </c>
      <c r="Q10" s="14" t="s">
        <v>33</v>
      </c>
      <c r="R10" s="14"/>
      <c r="S10" s="204" t="str">
        <f>VLOOKUP(U10,開設者別!B:D,3,FALSE)</f>
        <v>医療法人</v>
      </c>
      <c r="T10" s="5"/>
      <c r="U10" s="171" t="s">
        <v>2179</v>
      </c>
      <c r="V10" s="173" t="str">
        <f>VLOOKUP(U10,開設者別!B:D,3,FALSE)</f>
        <v>医療法人</v>
      </c>
    </row>
    <row r="11" spans="1:22" ht="47" customHeight="1" x14ac:dyDescent="0.15">
      <c r="A11" s="127" t="s">
        <v>566</v>
      </c>
      <c r="B11" s="130">
        <v>6750101</v>
      </c>
      <c r="C11" s="106" t="s">
        <v>702</v>
      </c>
      <c r="D11" s="99" t="s">
        <v>1332</v>
      </c>
      <c r="E11" s="99" t="s">
        <v>1333</v>
      </c>
      <c r="F11" s="126" t="s">
        <v>836</v>
      </c>
      <c r="G11" s="126" t="s">
        <v>2234</v>
      </c>
      <c r="H11" s="107" t="s">
        <v>2051</v>
      </c>
      <c r="I11" s="243">
        <v>57</v>
      </c>
      <c r="J11" s="243"/>
      <c r="K11" s="243"/>
      <c r="L11" s="243"/>
      <c r="M11" s="243"/>
      <c r="N11" s="30">
        <f t="shared" si="0"/>
        <v>57</v>
      </c>
      <c r="O11" s="14" t="s">
        <v>530</v>
      </c>
      <c r="P11" s="14"/>
      <c r="Q11" s="14"/>
      <c r="R11" s="14"/>
      <c r="S11" s="204" t="str">
        <f>VLOOKUP(U11,開設者別!B:D,3,FALSE)</f>
        <v>医療法人</v>
      </c>
      <c r="T11" s="5"/>
      <c r="U11" s="171" t="s">
        <v>2179</v>
      </c>
      <c r="V11" s="173" t="str">
        <f>VLOOKUP(U11,開設者別!B:D,3,FALSE)</f>
        <v>医療法人</v>
      </c>
    </row>
    <row r="12" spans="1:22" ht="47" customHeight="1" x14ac:dyDescent="0.15">
      <c r="A12" s="127" t="s">
        <v>565</v>
      </c>
      <c r="B12" s="130">
        <v>6750101</v>
      </c>
      <c r="C12" s="106" t="s">
        <v>887</v>
      </c>
      <c r="D12" s="99" t="s">
        <v>1334</v>
      </c>
      <c r="E12" s="99" t="s">
        <v>1335</v>
      </c>
      <c r="F12" s="126" t="s">
        <v>379</v>
      </c>
      <c r="G12" s="99" t="s">
        <v>2052</v>
      </c>
      <c r="H12" s="107" t="s">
        <v>2599</v>
      </c>
      <c r="I12" s="243">
        <v>0</v>
      </c>
      <c r="J12" s="243"/>
      <c r="K12" s="243">
        <v>425</v>
      </c>
      <c r="L12" s="243"/>
      <c r="M12" s="243"/>
      <c r="N12" s="30">
        <f t="shared" si="0"/>
        <v>425</v>
      </c>
      <c r="O12" s="14"/>
      <c r="P12" s="14"/>
      <c r="Q12" s="14"/>
      <c r="R12" s="14"/>
      <c r="S12" s="204" t="str">
        <f>VLOOKUP(U12,開設者別!B:D,3,FALSE)</f>
        <v>医療法人</v>
      </c>
      <c r="T12" s="5"/>
      <c r="U12" s="171" t="s">
        <v>2179</v>
      </c>
      <c r="V12" s="173" t="str">
        <f>VLOOKUP(U12,開設者別!B:D,3,FALSE)</f>
        <v>医療法人</v>
      </c>
    </row>
    <row r="13" spans="1:22" ht="47" customHeight="1" x14ac:dyDescent="0.15">
      <c r="A13" s="127" t="s">
        <v>1336</v>
      </c>
      <c r="B13" s="130">
        <v>6750104</v>
      </c>
      <c r="C13" s="106" t="s">
        <v>663</v>
      </c>
      <c r="D13" s="99" t="s">
        <v>2</v>
      </c>
      <c r="E13" s="99" t="s">
        <v>1337</v>
      </c>
      <c r="F13" s="126" t="s">
        <v>483</v>
      </c>
      <c r="G13" s="126" t="s">
        <v>2053</v>
      </c>
      <c r="H13" s="107" t="s">
        <v>1970</v>
      </c>
      <c r="I13" s="243">
        <v>0</v>
      </c>
      <c r="J13" s="243">
        <v>120</v>
      </c>
      <c r="K13" s="243"/>
      <c r="L13" s="243"/>
      <c r="M13" s="243"/>
      <c r="N13" s="30">
        <f t="shared" si="0"/>
        <v>120</v>
      </c>
      <c r="O13" s="14"/>
      <c r="P13" s="14"/>
      <c r="Q13" s="14"/>
      <c r="R13" s="14"/>
      <c r="S13" s="204" t="str">
        <f>VLOOKUP(U13,開設者別!B:D,3,FALSE)</f>
        <v>医療法人</v>
      </c>
      <c r="T13" s="5"/>
      <c r="U13" s="89" t="s">
        <v>2179</v>
      </c>
      <c r="V13" s="173" t="str">
        <f>VLOOKUP(U13,開設者別!B:D,3,FALSE)</f>
        <v>医療法人</v>
      </c>
    </row>
    <row r="14" spans="1:22" ht="47" customHeight="1" x14ac:dyDescent="0.15">
      <c r="A14" s="127" t="s">
        <v>2054</v>
      </c>
      <c r="B14" s="130" t="s">
        <v>1338</v>
      </c>
      <c r="C14" s="106" t="s">
        <v>285</v>
      </c>
      <c r="D14" s="99" t="s">
        <v>341</v>
      </c>
      <c r="E14" s="99" t="s">
        <v>1339</v>
      </c>
      <c r="F14" s="126" t="s">
        <v>484</v>
      </c>
      <c r="G14" s="126" t="s">
        <v>1590</v>
      </c>
      <c r="H14" s="107" t="s">
        <v>2674</v>
      </c>
      <c r="I14" s="243">
        <v>49</v>
      </c>
      <c r="J14" s="243">
        <v>47</v>
      </c>
      <c r="K14" s="243"/>
      <c r="L14" s="243"/>
      <c r="M14" s="243"/>
      <c r="N14" s="30">
        <f t="shared" si="0"/>
        <v>96</v>
      </c>
      <c r="O14" s="14" t="s">
        <v>530</v>
      </c>
      <c r="P14" s="14" t="s">
        <v>530</v>
      </c>
      <c r="Q14" s="14" t="s">
        <v>33</v>
      </c>
      <c r="R14" s="14"/>
      <c r="S14" s="204" t="str">
        <f>VLOOKUP(U14,開設者別!B:D,3,FALSE)</f>
        <v>医療法人</v>
      </c>
      <c r="T14" s="5"/>
      <c r="U14" s="171" t="s">
        <v>2179</v>
      </c>
      <c r="V14" s="173" t="str">
        <f>VLOOKUP(U14,開設者別!B:D,3,FALSE)</f>
        <v>医療法人</v>
      </c>
    </row>
    <row r="15" spans="1:22" ht="47" customHeight="1" thickBot="1" x14ac:dyDescent="0.2">
      <c r="A15" s="154" t="s">
        <v>1532</v>
      </c>
      <c r="B15" s="155">
        <v>6751203</v>
      </c>
      <c r="C15" s="494" t="s">
        <v>466</v>
      </c>
      <c r="D15" s="157" t="s">
        <v>1340</v>
      </c>
      <c r="E15" s="157" t="s">
        <v>1341</v>
      </c>
      <c r="F15" s="158" t="s">
        <v>1533</v>
      </c>
      <c r="G15" s="158" t="s">
        <v>1587</v>
      </c>
      <c r="H15" s="285" t="s">
        <v>2561</v>
      </c>
      <c r="I15" s="365">
        <v>0</v>
      </c>
      <c r="J15" s="365">
        <v>196</v>
      </c>
      <c r="K15" s="365"/>
      <c r="L15" s="365"/>
      <c r="M15" s="365"/>
      <c r="N15" s="31">
        <f t="shared" si="0"/>
        <v>196</v>
      </c>
      <c r="O15" s="22"/>
      <c r="P15" s="22"/>
      <c r="Q15" s="22"/>
      <c r="R15" s="22"/>
      <c r="S15" s="207" t="str">
        <f>VLOOKUP(U15,開設者別!B:D,3,FALSE)</f>
        <v>医療法人</v>
      </c>
      <c r="T15" s="221"/>
      <c r="U15" s="171" t="s">
        <v>2179</v>
      </c>
      <c r="V15" s="173" t="str">
        <f>VLOOKUP(U15,開設者別!B:D,3,FALSE)</f>
        <v>医療法人</v>
      </c>
    </row>
    <row r="16" spans="1:22" ht="44.5" customHeight="1" x14ac:dyDescent="0.15">
      <c r="A16" s="476" t="s">
        <v>2815</v>
      </c>
      <c r="B16" s="477">
        <v>6750054</v>
      </c>
      <c r="C16" s="452" t="s">
        <v>550</v>
      </c>
      <c r="D16" s="438" t="s">
        <v>1342</v>
      </c>
      <c r="E16" s="438" t="s">
        <v>1343</v>
      </c>
      <c r="F16" s="453" t="s">
        <v>904</v>
      </c>
      <c r="G16" s="438" t="s">
        <v>567</v>
      </c>
      <c r="H16" s="454" t="s">
        <v>2055</v>
      </c>
      <c r="I16" s="455">
        <v>0</v>
      </c>
      <c r="J16" s="455">
        <v>100</v>
      </c>
      <c r="K16" s="455"/>
      <c r="L16" s="455"/>
      <c r="M16" s="455"/>
      <c r="N16" s="456">
        <f t="shared" si="0"/>
        <v>100</v>
      </c>
      <c r="O16" s="457"/>
      <c r="P16" s="457"/>
      <c r="Q16" s="457"/>
      <c r="R16" s="457"/>
      <c r="S16" s="478" t="str">
        <f>VLOOKUP(U16,開設者別!B:D,3,FALSE)</f>
        <v>医療法人</v>
      </c>
      <c r="T16" s="479"/>
      <c r="U16" s="89" t="s">
        <v>2179</v>
      </c>
      <c r="V16" s="173" t="str">
        <f>VLOOKUP(U16,開設者別!B:D,3,FALSE)</f>
        <v>医療法人</v>
      </c>
    </row>
    <row r="17" spans="1:22" ht="44.5" customHeight="1" x14ac:dyDescent="0.15">
      <c r="A17" s="386" t="s">
        <v>2678</v>
      </c>
      <c r="B17" s="387">
        <v>6751121</v>
      </c>
      <c r="C17" s="388" t="s">
        <v>448</v>
      </c>
      <c r="D17" s="389" t="s">
        <v>1344</v>
      </c>
      <c r="E17" s="389" t="s">
        <v>1345</v>
      </c>
      <c r="F17" s="390" t="s">
        <v>81</v>
      </c>
      <c r="G17" s="488" t="s">
        <v>2396</v>
      </c>
      <c r="H17" s="391" t="s">
        <v>2056</v>
      </c>
      <c r="I17" s="392">
        <v>0</v>
      </c>
      <c r="J17" s="392"/>
      <c r="K17" s="392">
        <v>298</v>
      </c>
      <c r="L17" s="392"/>
      <c r="M17" s="392"/>
      <c r="N17" s="443">
        <f t="shared" si="0"/>
        <v>298</v>
      </c>
      <c r="O17" s="271"/>
      <c r="P17" s="271"/>
      <c r="Q17" s="271"/>
      <c r="R17" s="271"/>
      <c r="S17" s="322" t="str">
        <f>VLOOKUP(U17,開設者別!B:D,3,FALSE)</f>
        <v>医療法人</v>
      </c>
      <c r="T17" s="272"/>
      <c r="U17" s="89" t="s">
        <v>2179</v>
      </c>
      <c r="V17" s="173" t="str">
        <f>VLOOKUP(U17,開設者別!B:D,3,FALSE)</f>
        <v>医療法人</v>
      </c>
    </row>
    <row r="18" spans="1:22" ht="44.5" customHeight="1" x14ac:dyDescent="0.15">
      <c r="A18" s="127" t="s">
        <v>80</v>
      </c>
      <c r="B18" s="130">
        <v>6751114</v>
      </c>
      <c r="C18" s="107" t="s">
        <v>166</v>
      </c>
      <c r="D18" s="99" t="s">
        <v>1346</v>
      </c>
      <c r="E18" s="99" t="s">
        <v>1347</v>
      </c>
      <c r="F18" s="126" t="s">
        <v>308</v>
      </c>
      <c r="G18" s="126" t="s">
        <v>1626</v>
      </c>
      <c r="H18" s="281" t="s">
        <v>2653</v>
      </c>
      <c r="I18" s="374">
        <v>80</v>
      </c>
      <c r="J18" s="243">
        <v>60</v>
      </c>
      <c r="K18" s="243"/>
      <c r="L18" s="243"/>
      <c r="M18" s="243"/>
      <c r="N18" s="190">
        <f t="shared" si="0"/>
        <v>140</v>
      </c>
      <c r="O18" s="14"/>
      <c r="P18" s="14" t="s">
        <v>530</v>
      </c>
      <c r="Q18" s="14" t="s">
        <v>33</v>
      </c>
      <c r="R18" s="14"/>
      <c r="S18" s="204" t="str">
        <f>VLOOKUP(U18,開設者別!B:D,3,FALSE)</f>
        <v>医療法人</v>
      </c>
      <c r="T18" s="5"/>
      <c r="U18" s="89" t="s">
        <v>2179</v>
      </c>
      <c r="V18" s="173" t="str">
        <f>VLOOKUP(U18,開設者別!B:D,3,FALSE)</f>
        <v>医療法人</v>
      </c>
    </row>
    <row r="19" spans="1:22" ht="44.5" customHeight="1" x14ac:dyDescent="0.15">
      <c r="A19" s="127" t="s">
        <v>61</v>
      </c>
      <c r="B19" s="130">
        <v>6768585</v>
      </c>
      <c r="C19" s="106" t="s">
        <v>3</v>
      </c>
      <c r="D19" s="352" t="s">
        <v>1348</v>
      </c>
      <c r="E19" s="352" t="s">
        <v>1349</v>
      </c>
      <c r="F19" s="126" t="s">
        <v>875</v>
      </c>
      <c r="G19" s="126" t="s">
        <v>2289</v>
      </c>
      <c r="H19" s="107" t="s">
        <v>2057</v>
      </c>
      <c r="I19" s="243">
        <v>199</v>
      </c>
      <c r="J19" s="243"/>
      <c r="K19" s="243"/>
      <c r="L19" s="243"/>
      <c r="M19" s="243"/>
      <c r="N19" s="30">
        <f t="shared" si="0"/>
        <v>199</v>
      </c>
      <c r="O19" s="14" t="s">
        <v>530</v>
      </c>
      <c r="P19" s="14" t="s">
        <v>530</v>
      </c>
      <c r="Q19" s="14" t="s">
        <v>33</v>
      </c>
      <c r="R19" s="14"/>
      <c r="S19" s="204" t="str">
        <f>VLOOKUP(U19,開設者別!B:D,3,FALSE)</f>
        <v>公的</v>
      </c>
      <c r="T19" s="5"/>
      <c r="U19" s="89" t="s">
        <v>2164</v>
      </c>
      <c r="V19" s="173" t="str">
        <f>VLOOKUP(U19,開設者別!B:D,3,FALSE)</f>
        <v>公的</v>
      </c>
    </row>
    <row r="20" spans="1:22" ht="44.5" customHeight="1" x14ac:dyDescent="0.15">
      <c r="A20" s="127" t="s">
        <v>2282</v>
      </c>
      <c r="B20" s="130">
        <v>6760812</v>
      </c>
      <c r="C20" s="107" t="s">
        <v>461</v>
      </c>
      <c r="D20" s="99" t="s">
        <v>1350</v>
      </c>
      <c r="E20" s="99" t="s">
        <v>1351</v>
      </c>
      <c r="F20" s="126" t="s">
        <v>2281</v>
      </c>
      <c r="G20" s="275" t="s">
        <v>2338</v>
      </c>
      <c r="H20" s="107" t="s">
        <v>2779</v>
      </c>
      <c r="I20" s="243">
        <v>171</v>
      </c>
      <c r="J20" s="243">
        <v>48</v>
      </c>
      <c r="K20" s="243"/>
      <c r="L20" s="243"/>
      <c r="M20" s="243"/>
      <c r="N20" s="30">
        <f t="shared" si="0"/>
        <v>219</v>
      </c>
      <c r="O20" s="14" t="s">
        <v>33</v>
      </c>
      <c r="P20" s="14" t="s">
        <v>33</v>
      </c>
      <c r="Q20" s="14" t="s">
        <v>33</v>
      </c>
      <c r="R20" s="14"/>
      <c r="S20" s="204" t="str">
        <f>VLOOKUP(U20,開設者別!B:D,3,FALSE)</f>
        <v>医療法人</v>
      </c>
      <c r="T20" s="5"/>
      <c r="U20" s="89" t="s">
        <v>2179</v>
      </c>
      <c r="V20" s="173" t="str">
        <f>VLOOKUP(U20,開設者別!B:D,3,FALSE)</f>
        <v>医療法人</v>
      </c>
    </row>
    <row r="21" spans="1:22" ht="44.5" customHeight="1" x14ac:dyDescent="0.15">
      <c r="A21" s="127" t="s">
        <v>1563</v>
      </c>
      <c r="B21" s="130">
        <v>6758611</v>
      </c>
      <c r="C21" s="106" t="s">
        <v>1564</v>
      </c>
      <c r="D21" s="99" t="s">
        <v>2058</v>
      </c>
      <c r="E21" s="99" t="s">
        <v>2059</v>
      </c>
      <c r="F21" s="132" t="s">
        <v>1650</v>
      </c>
      <c r="G21" s="276" t="s">
        <v>2521</v>
      </c>
      <c r="H21" s="107" t="s">
        <v>2652</v>
      </c>
      <c r="I21" s="243">
        <v>600</v>
      </c>
      <c r="J21" s="243"/>
      <c r="K21" s="243"/>
      <c r="L21" s="243"/>
      <c r="M21" s="243"/>
      <c r="N21" s="30">
        <f>SUM(I21:M21)</f>
        <v>600</v>
      </c>
      <c r="O21" s="14" t="s">
        <v>33</v>
      </c>
      <c r="P21" s="108" t="s">
        <v>33</v>
      </c>
      <c r="Q21" s="108" t="s">
        <v>33</v>
      </c>
      <c r="R21" s="14"/>
      <c r="S21" s="204" t="str">
        <f>VLOOKUP(U21,開設者別!B:D,3,FALSE)</f>
        <v>公的</v>
      </c>
      <c r="T21" s="5"/>
      <c r="U21" s="89" t="s">
        <v>2159</v>
      </c>
      <c r="V21" s="173" t="str">
        <f>VLOOKUP(U21,開設者別!B:D,3,FALSE)</f>
        <v>公的</v>
      </c>
    </row>
    <row r="22" spans="1:22" ht="44.5" customHeight="1" thickBot="1" x14ac:dyDescent="0.2">
      <c r="A22" s="154" t="s">
        <v>1592</v>
      </c>
      <c r="B22" s="155" t="s">
        <v>2060</v>
      </c>
      <c r="C22" s="336" t="s">
        <v>2243</v>
      </c>
      <c r="D22" s="157" t="s">
        <v>1611</v>
      </c>
      <c r="E22" s="157" t="s">
        <v>1612</v>
      </c>
      <c r="F22" s="158" t="s">
        <v>1591</v>
      </c>
      <c r="G22" s="284" t="s">
        <v>2506</v>
      </c>
      <c r="H22" s="336" t="s">
        <v>2637</v>
      </c>
      <c r="I22" s="365">
        <v>151</v>
      </c>
      <c r="J22" s="365">
        <v>0</v>
      </c>
      <c r="K22" s="365"/>
      <c r="L22" s="365"/>
      <c r="M22" s="365"/>
      <c r="N22" s="31">
        <f>SUM(I22:M22)</f>
        <v>151</v>
      </c>
      <c r="O22" s="22"/>
      <c r="P22" s="22"/>
      <c r="Q22" s="22"/>
      <c r="R22" s="22"/>
      <c r="S22" s="207" t="str">
        <f>VLOOKUP(U22,開設者別!B:D,3,FALSE)</f>
        <v>医療法人</v>
      </c>
      <c r="T22" s="221"/>
      <c r="U22" s="89" t="s">
        <v>2179</v>
      </c>
      <c r="V22" s="173" t="str">
        <f>VLOOKUP(U22,開設者別!B:D,3,FALSE)</f>
        <v>医療法人</v>
      </c>
    </row>
    <row r="23" spans="1:22" x14ac:dyDescent="0.2">
      <c r="A23" s="347">
        <f>COUNTA(A5:A22)</f>
        <v>18</v>
      </c>
      <c r="I23" s="356">
        <f t="shared" ref="I23:N23" si="1">SUM(I5:I22)</f>
        <v>2259</v>
      </c>
      <c r="J23" s="356">
        <f t="shared" si="1"/>
        <v>791</v>
      </c>
      <c r="K23" s="356">
        <f t="shared" si="1"/>
        <v>723</v>
      </c>
      <c r="L23" s="356">
        <f t="shared" si="1"/>
        <v>0</v>
      </c>
      <c r="M23" s="356">
        <f t="shared" si="1"/>
        <v>8</v>
      </c>
      <c r="N23" s="112">
        <f t="shared" si="1"/>
        <v>3781</v>
      </c>
      <c r="O23" s="35"/>
      <c r="P23" s="35"/>
      <c r="Q23" s="89"/>
      <c r="R23" s="89"/>
      <c r="S23" s="7" t="e">
        <f>VLOOKUP(U23,開設者別!B:D,3,FALSE)</f>
        <v>#N/A</v>
      </c>
      <c r="U23" s="171"/>
      <c r="V23" s="173" t="e">
        <v>#N/A</v>
      </c>
    </row>
    <row r="24" spans="1:22" x14ac:dyDescent="0.15">
      <c r="S24" s="7" t="e">
        <f>VLOOKUP(U24,開設者別!B:D,3,FALSE)</f>
        <v>#N/A</v>
      </c>
      <c r="U24" s="171"/>
      <c r="V24" s="173" t="e">
        <v>#N/A</v>
      </c>
    </row>
    <row r="25" spans="1:22" x14ac:dyDescent="0.15">
      <c r="S25" s="7" t="e">
        <f>VLOOKUP(U25,開設者別!B:D,3,FALSE)</f>
        <v>#N/A</v>
      </c>
      <c r="U25" s="171"/>
      <c r="V25" s="173" t="e">
        <v>#N/A</v>
      </c>
    </row>
    <row r="26" spans="1:22" x14ac:dyDescent="0.15">
      <c r="U26" s="171"/>
      <c r="V26" s="173" t="e">
        <v>#N/A</v>
      </c>
    </row>
    <row r="27" spans="1:22" x14ac:dyDescent="0.15">
      <c r="B27" s="358"/>
      <c r="U27" s="171"/>
      <c r="V27" s="173" t="e">
        <v>#N/A</v>
      </c>
    </row>
    <row r="28" spans="1:22" x14ac:dyDescent="0.15">
      <c r="U28" s="171"/>
      <c r="V28" s="173" t="e">
        <v>#N/A</v>
      </c>
    </row>
    <row r="29" spans="1:22" ht="11.5" thickBot="1" x14ac:dyDescent="0.2">
      <c r="A29" s="359"/>
      <c r="B29" s="359"/>
      <c r="C29" s="359"/>
      <c r="D29" s="360"/>
      <c r="E29" s="360"/>
      <c r="F29" s="359"/>
      <c r="G29" s="359"/>
      <c r="H29" s="359"/>
      <c r="I29" s="361"/>
      <c r="J29" s="361"/>
      <c r="K29" s="361"/>
      <c r="L29" s="361"/>
      <c r="M29" s="361"/>
      <c r="N29" s="216"/>
      <c r="O29" s="217"/>
      <c r="P29" s="217"/>
      <c r="Q29" s="300"/>
      <c r="R29" s="300"/>
      <c r="S29" s="216"/>
      <c r="T29" s="216"/>
      <c r="U29" s="171"/>
      <c r="V29" s="173" t="e">
        <v>#N/A</v>
      </c>
    </row>
    <row r="30" spans="1:22" x14ac:dyDescent="0.15">
      <c r="U30" s="171"/>
      <c r="V30" s="173" t="e">
        <v>#N/A</v>
      </c>
    </row>
    <row r="31" spans="1:22" x14ac:dyDescent="0.15">
      <c r="U31" s="171"/>
      <c r="V31" s="173" t="e">
        <v>#N/A</v>
      </c>
    </row>
    <row r="32" spans="1:22" x14ac:dyDescent="0.15">
      <c r="U32" s="171"/>
      <c r="V32" s="173" t="e">
        <v>#N/A</v>
      </c>
    </row>
    <row r="33" spans="13:22" x14ac:dyDescent="0.15">
      <c r="U33" s="171"/>
      <c r="V33" s="173" t="e">
        <v>#N/A</v>
      </c>
    </row>
    <row r="34" spans="13:22" x14ac:dyDescent="0.15">
      <c r="M34" s="364"/>
      <c r="U34" s="171"/>
      <c r="V34" s="173" t="e">
        <v>#N/A</v>
      </c>
    </row>
    <row r="35" spans="13:22" x14ac:dyDescent="0.15">
      <c r="U35" s="171"/>
      <c r="V35" s="173" t="e">
        <v>#N/A</v>
      </c>
    </row>
    <row r="36" spans="13:22" x14ac:dyDescent="0.15">
      <c r="U36" s="171"/>
      <c r="V36" s="173" t="e">
        <v>#N/A</v>
      </c>
    </row>
    <row r="37" spans="13:22" x14ac:dyDescent="0.15">
      <c r="U37" s="171"/>
      <c r="V37" s="173" t="e">
        <v>#N/A</v>
      </c>
    </row>
    <row r="38" spans="13:22" x14ac:dyDescent="0.15">
      <c r="U38" s="171"/>
      <c r="V38" s="173" t="e">
        <v>#N/A</v>
      </c>
    </row>
    <row r="39" spans="13:22" x14ac:dyDescent="0.15">
      <c r="U39" s="171"/>
      <c r="V39" s="173" t="e"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dataValidations count="1">
    <dataValidation type="list" allowBlank="1" showInputMessage="1" showErrorMessage="1" sqref="U5:U39" xr:uid="{00000000-0002-0000-1300-000000000000}"/>
  </dataValidations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28" orientation="landscape" useFirstPageNumber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theme="0"/>
  </sheetPr>
  <dimension ref="A1:W38"/>
  <sheetViews>
    <sheetView showRuler="0" view="pageBreakPreview" topLeftCell="A21" zoomScale="130" zoomScaleNormal="100" zoomScaleSheetLayoutView="130" workbookViewId="0">
      <selection activeCell="E8" sqref="E8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4" width="10.7265625" style="26" customWidth="1"/>
    <col min="5" max="5" width="10.453125" style="26" customWidth="1"/>
    <col min="6" max="6" width="11.6328125" style="6" customWidth="1"/>
    <col min="7" max="7" width="9.36328125" style="347" customWidth="1"/>
    <col min="8" max="8" width="21.08984375" style="347" customWidth="1"/>
    <col min="9" max="9" width="5.1796875" style="344" bestFit="1" customWidth="1"/>
    <col min="10" max="13" width="3.90625" style="344" customWidth="1"/>
    <col min="14" max="14" width="4.08984375" style="7" customWidth="1"/>
    <col min="15" max="16" width="3.6328125" style="8" customWidth="1"/>
    <col min="17" max="17" width="3.6328125" style="357" customWidth="1"/>
    <col min="18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23" width="9" style="6" customWidth="1"/>
    <col min="24" max="16384" width="9" style="6"/>
  </cols>
  <sheetData>
    <row r="1" spans="1:22" ht="17.25" customHeight="1" x14ac:dyDescent="0.15">
      <c r="A1" s="573" t="s">
        <v>829</v>
      </c>
      <c r="B1" s="574"/>
      <c r="C1" s="591" t="s">
        <v>2061</v>
      </c>
      <c r="D1" s="592"/>
      <c r="E1" s="592"/>
      <c r="F1" s="592"/>
      <c r="G1" s="593"/>
      <c r="H1" s="583" t="s">
        <v>2062</v>
      </c>
      <c r="Q1" s="345"/>
      <c r="R1" s="8"/>
      <c r="U1" s="173" t="s">
        <v>2186</v>
      </c>
      <c r="V1" s="173" t="s">
        <v>2185</v>
      </c>
    </row>
    <row r="2" spans="1:22" ht="17.25" customHeight="1" thickBot="1" x14ac:dyDescent="0.2">
      <c r="A2" s="575"/>
      <c r="B2" s="576"/>
      <c r="C2" s="594"/>
      <c r="D2" s="595"/>
      <c r="E2" s="595"/>
      <c r="F2" s="595"/>
      <c r="G2" s="596"/>
      <c r="H2" s="584"/>
      <c r="Q2" s="345"/>
      <c r="R2" s="8"/>
    </row>
    <row r="3" spans="1:22" ht="17.25" customHeight="1" x14ac:dyDescent="0.15">
      <c r="A3" s="530" t="s">
        <v>83</v>
      </c>
      <c r="B3" s="523" t="s">
        <v>810</v>
      </c>
      <c r="C3" s="517" t="s">
        <v>811</v>
      </c>
      <c r="D3" s="517" t="s">
        <v>223</v>
      </c>
      <c r="E3" s="532" t="s">
        <v>64</v>
      </c>
      <c r="F3" s="517" t="s">
        <v>224</v>
      </c>
      <c r="G3" s="545" t="s">
        <v>225</v>
      </c>
      <c r="H3" s="525" t="s">
        <v>226</v>
      </c>
      <c r="I3" s="527" t="s">
        <v>227</v>
      </c>
      <c r="J3" s="527"/>
      <c r="K3" s="527"/>
      <c r="L3" s="527"/>
      <c r="M3" s="527"/>
      <c r="N3" s="527"/>
      <c r="O3" s="519" t="s">
        <v>143</v>
      </c>
      <c r="P3" s="519" t="s">
        <v>344</v>
      </c>
      <c r="Q3" s="589" t="s">
        <v>36</v>
      </c>
      <c r="R3" s="519" t="s">
        <v>445</v>
      </c>
      <c r="S3" s="528" t="s">
        <v>2422</v>
      </c>
      <c r="T3" s="521" t="s">
        <v>2426</v>
      </c>
    </row>
    <row r="4" spans="1:22" ht="17.25" customHeight="1" x14ac:dyDescent="0.15">
      <c r="A4" s="531"/>
      <c r="B4" s="524"/>
      <c r="C4" s="518"/>
      <c r="D4" s="518"/>
      <c r="E4" s="533"/>
      <c r="F4" s="518"/>
      <c r="G4" s="546"/>
      <c r="H4" s="526"/>
      <c r="I4" s="348" t="s">
        <v>351</v>
      </c>
      <c r="J4" s="348" t="s">
        <v>499</v>
      </c>
      <c r="K4" s="348" t="s">
        <v>255</v>
      </c>
      <c r="L4" s="348" t="s">
        <v>256</v>
      </c>
      <c r="M4" s="348" t="s">
        <v>257</v>
      </c>
      <c r="N4" s="225" t="s">
        <v>258</v>
      </c>
      <c r="O4" s="520"/>
      <c r="P4" s="520"/>
      <c r="Q4" s="590"/>
      <c r="R4" s="520"/>
      <c r="S4" s="529"/>
      <c r="T4" s="522"/>
    </row>
    <row r="5" spans="1:22" ht="39" x14ac:dyDescent="0.15">
      <c r="A5" s="109" t="s">
        <v>2331</v>
      </c>
      <c r="B5" s="10">
        <v>6751352</v>
      </c>
      <c r="C5" s="11" t="s">
        <v>1596</v>
      </c>
      <c r="D5" s="37" t="s">
        <v>1380</v>
      </c>
      <c r="E5" s="37" t="s">
        <v>1381</v>
      </c>
      <c r="F5" s="38" t="s">
        <v>1382</v>
      </c>
      <c r="G5" s="99" t="s">
        <v>2063</v>
      </c>
      <c r="H5" s="107" t="s">
        <v>1970</v>
      </c>
      <c r="I5" s="339">
        <v>0</v>
      </c>
      <c r="J5" s="339">
        <v>144</v>
      </c>
      <c r="K5" s="339"/>
      <c r="L5" s="339"/>
      <c r="M5" s="339"/>
      <c r="N5" s="93">
        <f t="shared" ref="N5:N25" si="0">SUM(I5:M5)</f>
        <v>144</v>
      </c>
      <c r="O5" s="91"/>
      <c r="P5" s="91"/>
      <c r="Q5" s="348"/>
      <c r="R5" s="91"/>
      <c r="S5" s="204" t="str">
        <f>VLOOKUP(U5,開設者別!B:D,3,FALSE)</f>
        <v>医療法人</v>
      </c>
      <c r="T5" s="5"/>
      <c r="U5" s="171" t="s">
        <v>2179</v>
      </c>
      <c r="V5" s="173" t="str">
        <f>VLOOKUP(U5,開設者別!B:D,3,FALSE)</f>
        <v>医療法人</v>
      </c>
    </row>
    <row r="6" spans="1:22" ht="39" x14ac:dyDescent="0.15">
      <c r="A6" s="9" t="s">
        <v>741</v>
      </c>
      <c r="B6" s="10">
        <v>6751322</v>
      </c>
      <c r="C6" s="11" t="s">
        <v>1561</v>
      </c>
      <c r="D6" s="37" t="s">
        <v>2064</v>
      </c>
      <c r="E6" s="37" t="s">
        <v>2065</v>
      </c>
      <c r="F6" s="38" t="s">
        <v>853</v>
      </c>
      <c r="G6" s="99" t="s">
        <v>523</v>
      </c>
      <c r="H6" s="107" t="s">
        <v>2066</v>
      </c>
      <c r="I6" s="339"/>
      <c r="J6" s="339">
        <v>180</v>
      </c>
      <c r="K6" s="339"/>
      <c r="L6" s="339"/>
      <c r="M6" s="339"/>
      <c r="N6" s="93">
        <f t="shared" si="0"/>
        <v>180</v>
      </c>
      <c r="O6" s="91"/>
      <c r="P6" s="91"/>
      <c r="Q6" s="348"/>
      <c r="R6" s="91"/>
      <c r="S6" s="204" t="str">
        <f>VLOOKUP(U6,開設者別!B:D,3,FALSE)</f>
        <v>医療法人</v>
      </c>
      <c r="T6" s="5"/>
      <c r="U6" s="171" t="s">
        <v>2179</v>
      </c>
      <c r="V6" s="173" t="str">
        <f>VLOOKUP(U6,開設者別!B:D,3,FALSE)</f>
        <v>医療法人</v>
      </c>
    </row>
    <row r="7" spans="1:22" ht="33.75" customHeight="1" x14ac:dyDescent="0.15">
      <c r="A7" s="9" t="s">
        <v>1525</v>
      </c>
      <c r="B7" s="10">
        <v>6751327</v>
      </c>
      <c r="C7" s="11" t="s">
        <v>1526</v>
      </c>
      <c r="D7" s="37" t="s">
        <v>2067</v>
      </c>
      <c r="E7" s="37"/>
      <c r="F7" s="38" t="s">
        <v>192</v>
      </c>
      <c r="G7" s="99" t="s">
        <v>2235</v>
      </c>
      <c r="H7" s="107" t="s">
        <v>2638</v>
      </c>
      <c r="I7" s="339">
        <v>250</v>
      </c>
      <c r="J7" s="339"/>
      <c r="K7" s="339"/>
      <c r="L7" s="339">
        <v>0</v>
      </c>
      <c r="M7" s="339"/>
      <c r="N7" s="93">
        <f t="shared" si="0"/>
        <v>250</v>
      </c>
      <c r="O7" s="91"/>
      <c r="P7" s="249"/>
      <c r="Q7" s="348"/>
      <c r="R7" s="91"/>
      <c r="S7" s="204" t="str">
        <f>VLOOKUP(U7,開設者別!B:D,3,FALSE)</f>
        <v>国</v>
      </c>
      <c r="T7" s="5"/>
      <c r="U7" s="171" t="s">
        <v>2162</v>
      </c>
      <c r="V7" s="173" t="str">
        <f>VLOOKUP(U7,開設者別!B:D,3,FALSE)</f>
        <v>国</v>
      </c>
    </row>
    <row r="8" spans="1:22" ht="39" x14ac:dyDescent="0.15">
      <c r="A8" s="9" t="s">
        <v>2256</v>
      </c>
      <c r="B8" s="10">
        <v>6752312</v>
      </c>
      <c r="C8" s="11" t="s">
        <v>2258</v>
      </c>
      <c r="D8" s="37" t="s">
        <v>1383</v>
      </c>
      <c r="E8" s="37" t="s">
        <v>1384</v>
      </c>
      <c r="F8" s="38" t="s">
        <v>2257</v>
      </c>
      <c r="G8" s="126" t="s">
        <v>2616</v>
      </c>
      <c r="H8" s="107" t="s">
        <v>2738</v>
      </c>
      <c r="I8" s="339">
        <v>48</v>
      </c>
      <c r="J8" s="339"/>
      <c r="K8" s="339"/>
      <c r="L8" s="339"/>
      <c r="M8" s="339"/>
      <c r="N8" s="93">
        <f t="shared" si="0"/>
        <v>48</v>
      </c>
      <c r="O8" s="91"/>
      <c r="P8" s="91"/>
      <c r="Q8" s="348"/>
      <c r="R8" s="91"/>
      <c r="S8" s="204" t="str">
        <f>VLOOKUP(U8,開設者別!B:D,3,FALSE)</f>
        <v>医療法人</v>
      </c>
      <c r="T8" s="5"/>
      <c r="U8" s="171" t="s">
        <v>2179</v>
      </c>
      <c r="V8" s="173" t="str">
        <f>VLOOKUP(U8,開設者別!B:D,3,FALSE)</f>
        <v>医療法人</v>
      </c>
    </row>
    <row r="9" spans="1:22" ht="33.75" customHeight="1" x14ac:dyDescent="0.15">
      <c r="A9" s="9" t="s">
        <v>413</v>
      </c>
      <c r="B9" s="160" t="s">
        <v>2085</v>
      </c>
      <c r="C9" s="11" t="s">
        <v>780</v>
      </c>
      <c r="D9" s="37" t="s">
        <v>1385</v>
      </c>
      <c r="E9" s="37" t="s">
        <v>1386</v>
      </c>
      <c r="F9" s="38" t="s">
        <v>1387</v>
      </c>
      <c r="G9" s="126" t="s">
        <v>2236</v>
      </c>
      <c r="H9" s="107" t="s">
        <v>2068</v>
      </c>
      <c r="I9" s="369">
        <v>159</v>
      </c>
      <c r="J9" s="339"/>
      <c r="K9" s="339"/>
      <c r="L9" s="339"/>
      <c r="M9" s="339">
        <v>4</v>
      </c>
      <c r="N9" s="93">
        <f>SUM(I9:M9)</f>
        <v>163</v>
      </c>
      <c r="O9" s="91" t="s">
        <v>530</v>
      </c>
      <c r="P9" s="91" t="s">
        <v>33</v>
      </c>
      <c r="Q9" s="348" t="s">
        <v>33</v>
      </c>
      <c r="R9" s="91"/>
      <c r="S9" s="204" t="str">
        <f>VLOOKUP(U9,開設者別!B:D,3,FALSE)</f>
        <v>公的</v>
      </c>
      <c r="T9" s="5"/>
      <c r="U9" s="171" t="s">
        <v>2164</v>
      </c>
      <c r="V9" s="173" t="str">
        <f>VLOOKUP(U9,開設者別!B:D,3,FALSE)</f>
        <v>公的</v>
      </c>
    </row>
    <row r="10" spans="1:22" ht="39" x14ac:dyDescent="0.15">
      <c r="A10" s="9" t="s">
        <v>524</v>
      </c>
      <c r="B10" s="10">
        <v>6790205</v>
      </c>
      <c r="C10" s="11" t="s">
        <v>514</v>
      </c>
      <c r="D10" s="37" t="s">
        <v>1388</v>
      </c>
      <c r="E10" s="37" t="s">
        <v>1389</v>
      </c>
      <c r="F10" s="38" t="s">
        <v>146</v>
      </c>
      <c r="G10" s="99" t="s">
        <v>2237</v>
      </c>
      <c r="H10" s="107" t="s">
        <v>1864</v>
      </c>
      <c r="I10" s="339">
        <v>0</v>
      </c>
      <c r="J10" s="339"/>
      <c r="K10" s="339">
        <v>402</v>
      </c>
      <c r="L10" s="339"/>
      <c r="M10" s="339"/>
      <c r="N10" s="93">
        <f t="shared" si="0"/>
        <v>402</v>
      </c>
      <c r="O10" s="91"/>
      <c r="P10" s="91"/>
      <c r="Q10" s="348"/>
      <c r="R10" s="91"/>
      <c r="S10" s="204" t="str">
        <f>VLOOKUP(U10,開設者別!B:D,3,FALSE)</f>
        <v>医療法人</v>
      </c>
      <c r="T10" s="5"/>
      <c r="U10" s="171" t="s">
        <v>2179</v>
      </c>
      <c r="V10" s="173" t="str">
        <f>VLOOKUP(U10,開設者別!B:D,3,FALSE)</f>
        <v>医療法人</v>
      </c>
    </row>
    <row r="11" spans="1:22" ht="33.75" customHeight="1" x14ac:dyDescent="0.15">
      <c r="A11" s="9" t="s">
        <v>575</v>
      </c>
      <c r="B11" s="10">
        <v>6731451</v>
      </c>
      <c r="C11" s="11" t="s">
        <v>343</v>
      </c>
      <c r="D11" s="37" t="s">
        <v>1390</v>
      </c>
      <c r="E11" s="37" t="s">
        <v>1391</v>
      </c>
      <c r="F11" s="38" t="s">
        <v>339</v>
      </c>
      <c r="G11" s="99" t="s">
        <v>2069</v>
      </c>
      <c r="H11" s="107" t="s">
        <v>2070</v>
      </c>
      <c r="I11" s="339">
        <v>139</v>
      </c>
      <c r="J11" s="339"/>
      <c r="K11" s="339"/>
      <c r="L11" s="339"/>
      <c r="M11" s="339"/>
      <c r="N11" s="93">
        <f t="shared" si="0"/>
        <v>139</v>
      </c>
      <c r="O11" s="91" t="s">
        <v>530</v>
      </c>
      <c r="P11" s="91" t="s">
        <v>33</v>
      </c>
      <c r="Q11" s="348" t="s">
        <v>33</v>
      </c>
      <c r="R11" s="91"/>
      <c r="S11" s="204" t="str">
        <f>VLOOKUP(U11,開設者別!B:D,3,FALSE)</f>
        <v>公的</v>
      </c>
      <c r="T11" s="5"/>
      <c r="U11" s="171" t="s">
        <v>2164</v>
      </c>
      <c r="V11" s="173" t="str">
        <f>VLOOKUP(U11,開設者別!B:D,3,FALSE)</f>
        <v>公的</v>
      </c>
    </row>
    <row r="12" spans="1:22" ht="33.75" customHeight="1" x14ac:dyDescent="0.15">
      <c r="A12" s="9" t="s">
        <v>25</v>
      </c>
      <c r="B12" s="10">
        <v>6731462</v>
      </c>
      <c r="C12" s="11" t="s">
        <v>467</v>
      </c>
      <c r="D12" s="37" t="s">
        <v>1392</v>
      </c>
      <c r="E12" s="37" t="s">
        <v>1393</v>
      </c>
      <c r="F12" s="38" t="s">
        <v>2071</v>
      </c>
      <c r="G12" s="126" t="s">
        <v>2238</v>
      </c>
      <c r="H12" s="107" t="s">
        <v>2072</v>
      </c>
      <c r="I12" s="339">
        <v>99</v>
      </c>
      <c r="J12" s="339"/>
      <c r="K12" s="339"/>
      <c r="L12" s="339"/>
      <c r="M12" s="339"/>
      <c r="N12" s="93">
        <f t="shared" si="0"/>
        <v>99</v>
      </c>
      <c r="O12" s="286" t="s">
        <v>2488</v>
      </c>
      <c r="P12" s="91"/>
      <c r="Q12" s="348"/>
      <c r="R12" s="91"/>
      <c r="S12" s="204" t="str">
        <f>VLOOKUP(U12,開設者別!B:D,3,FALSE)</f>
        <v>個人</v>
      </c>
      <c r="T12" s="5"/>
      <c r="U12" s="171" t="s">
        <v>2184</v>
      </c>
      <c r="V12" s="173" t="str">
        <f>VLOOKUP(U12,開設者別!B:D,3,FALSE)</f>
        <v>個人</v>
      </c>
    </row>
    <row r="13" spans="1:22" ht="39" x14ac:dyDescent="0.15">
      <c r="A13" s="9" t="s">
        <v>1637</v>
      </c>
      <c r="B13" s="10">
        <v>6790321</v>
      </c>
      <c r="C13" s="11" t="s">
        <v>577</v>
      </c>
      <c r="D13" s="37" t="s">
        <v>2073</v>
      </c>
      <c r="E13" s="37" t="s">
        <v>1613</v>
      </c>
      <c r="F13" s="38" t="s">
        <v>2074</v>
      </c>
      <c r="G13" s="276" t="s">
        <v>2562</v>
      </c>
      <c r="H13" s="107" t="s">
        <v>2739</v>
      </c>
      <c r="I13" s="339">
        <v>199</v>
      </c>
      <c r="J13" s="339"/>
      <c r="K13" s="339"/>
      <c r="L13" s="339"/>
      <c r="M13" s="339"/>
      <c r="N13" s="93">
        <f t="shared" si="0"/>
        <v>199</v>
      </c>
      <c r="O13" s="91" t="s">
        <v>530</v>
      </c>
      <c r="P13" s="91" t="s">
        <v>2075</v>
      </c>
      <c r="Q13" s="348" t="s">
        <v>2075</v>
      </c>
      <c r="R13" s="91"/>
      <c r="S13" s="204" t="str">
        <f>VLOOKUP(U13,開設者別!B:D,3,FALSE)</f>
        <v>医療法人</v>
      </c>
      <c r="T13" s="5"/>
      <c r="U13" s="89" t="s">
        <v>2179</v>
      </c>
      <c r="V13" s="173" t="str">
        <f>VLOOKUP(U13,開設者別!B:D,3,FALSE)</f>
        <v>医療法人</v>
      </c>
    </row>
    <row r="14" spans="1:22" ht="33.75" customHeight="1" x14ac:dyDescent="0.15">
      <c r="A14" s="9" t="s">
        <v>370</v>
      </c>
      <c r="B14" s="10">
        <v>6791114</v>
      </c>
      <c r="C14" s="11" t="s">
        <v>508</v>
      </c>
      <c r="D14" s="37" t="s">
        <v>1394</v>
      </c>
      <c r="E14" s="37" t="s">
        <v>1395</v>
      </c>
      <c r="F14" s="38" t="s">
        <v>1635</v>
      </c>
      <c r="G14" s="126" t="s">
        <v>2283</v>
      </c>
      <c r="H14" s="107" t="s">
        <v>2387</v>
      </c>
      <c r="I14" s="339">
        <v>96</v>
      </c>
      <c r="J14" s="339">
        <v>0</v>
      </c>
      <c r="K14" s="339"/>
      <c r="L14" s="339"/>
      <c r="M14" s="339"/>
      <c r="N14" s="93">
        <f t="shared" si="0"/>
        <v>96</v>
      </c>
      <c r="O14" s="91" t="s">
        <v>530</v>
      </c>
      <c r="P14" s="91"/>
      <c r="Q14" s="348"/>
      <c r="R14" s="91"/>
      <c r="S14" s="204" t="str">
        <f>VLOOKUP(U14,開設者別!B:D,3,FALSE)</f>
        <v>公的</v>
      </c>
      <c r="T14" s="5"/>
      <c r="U14" s="171" t="s">
        <v>2160</v>
      </c>
      <c r="V14" s="173" t="str">
        <f>VLOOKUP(U14,開設者別!B:D,3,FALSE)</f>
        <v>公的</v>
      </c>
    </row>
    <row r="15" spans="1:22" ht="48.5" x14ac:dyDescent="0.15">
      <c r="A15" s="9" t="s">
        <v>586</v>
      </c>
      <c r="B15" s="10">
        <v>6791103</v>
      </c>
      <c r="C15" s="11" t="s">
        <v>68</v>
      </c>
      <c r="D15" s="37" t="s">
        <v>1396</v>
      </c>
      <c r="E15" s="37" t="s">
        <v>1397</v>
      </c>
      <c r="F15" s="38" t="s">
        <v>1398</v>
      </c>
      <c r="G15" s="275" t="s">
        <v>2388</v>
      </c>
      <c r="H15" s="107" t="s">
        <v>2076</v>
      </c>
      <c r="I15" s="339">
        <v>60</v>
      </c>
      <c r="J15" s="339"/>
      <c r="K15" s="339"/>
      <c r="L15" s="339"/>
      <c r="M15" s="339"/>
      <c r="N15" s="93">
        <f t="shared" si="0"/>
        <v>60</v>
      </c>
      <c r="O15" s="91"/>
      <c r="P15" s="91"/>
      <c r="Q15" s="348"/>
      <c r="R15" s="91"/>
      <c r="S15" s="204" t="str">
        <f>VLOOKUP(U15,開設者別!B:D,3,FALSE)</f>
        <v>その他法人</v>
      </c>
      <c r="T15" s="5"/>
      <c r="U15" s="171" t="s">
        <v>2180</v>
      </c>
      <c r="V15" s="173" t="str">
        <f>VLOOKUP(U15,開設者別!B:D,3,FALSE)</f>
        <v>その他法人</v>
      </c>
    </row>
    <row r="16" spans="1:22" ht="45" customHeight="1" x14ac:dyDescent="0.15">
      <c r="A16" s="9" t="s">
        <v>2816</v>
      </c>
      <c r="B16" s="10">
        <v>6770043</v>
      </c>
      <c r="C16" s="11" t="s">
        <v>526</v>
      </c>
      <c r="D16" s="37" t="s">
        <v>1399</v>
      </c>
      <c r="E16" s="37" t="s">
        <v>1400</v>
      </c>
      <c r="F16" s="38" t="s">
        <v>1401</v>
      </c>
      <c r="G16" s="99" t="s">
        <v>2617</v>
      </c>
      <c r="H16" s="281" t="s">
        <v>2563</v>
      </c>
      <c r="I16" s="339">
        <v>320</v>
      </c>
      <c r="J16" s="339"/>
      <c r="K16" s="339"/>
      <c r="L16" s="339"/>
      <c r="M16" s="339"/>
      <c r="N16" s="93">
        <f t="shared" si="0"/>
        <v>320</v>
      </c>
      <c r="O16" s="91" t="s">
        <v>530</v>
      </c>
      <c r="P16" s="91" t="s">
        <v>33</v>
      </c>
      <c r="Q16" s="348" t="s">
        <v>33</v>
      </c>
      <c r="R16" s="91"/>
      <c r="S16" s="204" t="str">
        <f>VLOOKUP(U16,開設者別!B:D,3,FALSE)</f>
        <v>公的</v>
      </c>
      <c r="T16" s="5"/>
      <c r="U16" s="171" t="s">
        <v>2164</v>
      </c>
      <c r="V16" s="173" t="str">
        <f>VLOOKUP(U16,開設者別!B:D,3,FALSE)</f>
        <v>公的</v>
      </c>
    </row>
    <row r="17" spans="1:23" ht="44" customHeight="1" thickBot="1" x14ac:dyDescent="0.2">
      <c r="A17" s="29" t="s">
        <v>1402</v>
      </c>
      <c r="B17" s="16">
        <v>6730413</v>
      </c>
      <c r="C17" s="17" t="s">
        <v>809</v>
      </c>
      <c r="D17" s="19" t="s">
        <v>1403</v>
      </c>
      <c r="E17" s="19" t="s">
        <v>1404</v>
      </c>
      <c r="F17" s="18" t="s">
        <v>817</v>
      </c>
      <c r="G17" s="157" t="s">
        <v>2682</v>
      </c>
      <c r="H17" s="285" t="s">
        <v>2564</v>
      </c>
      <c r="I17" s="233">
        <v>116</v>
      </c>
      <c r="J17" s="233">
        <v>50</v>
      </c>
      <c r="K17" s="233"/>
      <c r="L17" s="233"/>
      <c r="M17" s="233"/>
      <c r="N17" s="95">
        <f t="shared" si="0"/>
        <v>166</v>
      </c>
      <c r="O17" s="90"/>
      <c r="P17" s="90"/>
      <c r="Q17" s="235"/>
      <c r="R17" s="90"/>
      <c r="S17" s="207" t="str">
        <f>VLOOKUP(U17,開設者別!B:D,3,FALSE)</f>
        <v>医療法人</v>
      </c>
      <c r="T17" s="221"/>
      <c r="U17" s="171" t="s">
        <v>2179</v>
      </c>
      <c r="V17" s="173" t="str">
        <f>VLOOKUP(U17,開設者別!B:D,3,FALSE)</f>
        <v>医療法人</v>
      </c>
    </row>
    <row r="18" spans="1:23" ht="41" customHeight="1" x14ac:dyDescent="0.15">
      <c r="A18" s="450" t="s">
        <v>917</v>
      </c>
      <c r="B18" s="451">
        <v>6730413</v>
      </c>
      <c r="C18" s="467" t="s">
        <v>331</v>
      </c>
      <c r="D18" s="437" t="s">
        <v>1405</v>
      </c>
      <c r="E18" s="437" t="s">
        <v>1406</v>
      </c>
      <c r="F18" s="469" t="s">
        <v>578</v>
      </c>
      <c r="G18" s="438" t="s">
        <v>1407</v>
      </c>
      <c r="H18" s="454" t="s">
        <v>2639</v>
      </c>
      <c r="I18" s="489">
        <v>129</v>
      </c>
      <c r="J18" s="489">
        <v>50</v>
      </c>
      <c r="K18" s="489"/>
      <c r="L18" s="489"/>
      <c r="M18" s="489"/>
      <c r="N18" s="490">
        <f t="shared" si="0"/>
        <v>179</v>
      </c>
      <c r="O18" s="491" t="s">
        <v>530</v>
      </c>
      <c r="P18" s="491" t="s">
        <v>2075</v>
      </c>
      <c r="Q18" s="492" t="s">
        <v>2075</v>
      </c>
      <c r="R18" s="491"/>
      <c r="S18" s="478" t="str">
        <f>VLOOKUP(U18,開設者別!B:D,3,FALSE)</f>
        <v>医療法人</v>
      </c>
      <c r="T18" s="479"/>
      <c r="U18" s="171" t="s">
        <v>2179</v>
      </c>
      <c r="V18" s="173" t="str">
        <f>VLOOKUP(U18,開設者別!B:D,3,FALSE)</f>
        <v>医療法人</v>
      </c>
    </row>
    <row r="19" spans="1:23" ht="41" customHeight="1" x14ac:dyDescent="0.15">
      <c r="A19" s="9" t="s">
        <v>302</v>
      </c>
      <c r="B19" s="10">
        <v>6730404</v>
      </c>
      <c r="C19" s="11" t="s">
        <v>240</v>
      </c>
      <c r="D19" s="37" t="s">
        <v>1408</v>
      </c>
      <c r="E19" s="37" t="s">
        <v>1409</v>
      </c>
      <c r="F19" s="38" t="s">
        <v>1410</v>
      </c>
      <c r="G19" s="99" t="s">
        <v>93</v>
      </c>
      <c r="H19" s="107" t="s">
        <v>1865</v>
      </c>
      <c r="I19" s="339">
        <v>0</v>
      </c>
      <c r="J19" s="339"/>
      <c r="K19" s="339">
        <v>445</v>
      </c>
      <c r="L19" s="339"/>
      <c r="M19" s="339"/>
      <c r="N19" s="93">
        <f t="shared" si="0"/>
        <v>445</v>
      </c>
      <c r="O19" s="91"/>
      <c r="P19" s="91"/>
      <c r="Q19" s="348"/>
      <c r="R19" s="91"/>
      <c r="S19" s="204" t="str">
        <f>VLOOKUP(U19,開設者別!B:D,3,FALSE)</f>
        <v>医療法人</v>
      </c>
      <c r="T19" s="5"/>
      <c r="U19" s="171" t="s">
        <v>2179</v>
      </c>
      <c r="V19" s="173" t="str">
        <f>VLOOKUP(U19,開設者別!B:D,3,FALSE)</f>
        <v>医療法人</v>
      </c>
    </row>
    <row r="20" spans="1:23" ht="41" customHeight="1" x14ac:dyDescent="0.15">
      <c r="A20" s="9" t="s">
        <v>581</v>
      </c>
      <c r="B20" s="10">
        <v>6730541</v>
      </c>
      <c r="C20" s="11" t="s">
        <v>230</v>
      </c>
      <c r="D20" s="37" t="s">
        <v>1411</v>
      </c>
      <c r="E20" s="37" t="s">
        <v>1412</v>
      </c>
      <c r="F20" s="38" t="s">
        <v>1413</v>
      </c>
      <c r="G20" s="126" t="s">
        <v>2572</v>
      </c>
      <c r="H20" s="107" t="s">
        <v>2077</v>
      </c>
      <c r="I20" s="339">
        <v>84</v>
      </c>
      <c r="J20" s="339">
        <v>104</v>
      </c>
      <c r="K20" s="339"/>
      <c r="L20" s="339"/>
      <c r="M20" s="339"/>
      <c r="N20" s="93">
        <f t="shared" si="0"/>
        <v>188</v>
      </c>
      <c r="O20" s="91" t="s">
        <v>530</v>
      </c>
      <c r="P20" s="91" t="s">
        <v>2075</v>
      </c>
      <c r="Q20" s="348" t="s">
        <v>2075</v>
      </c>
      <c r="R20" s="91"/>
      <c r="S20" s="204" t="str">
        <f>VLOOKUP(U20,開設者別!B:D,3,FALSE)</f>
        <v>医療法人</v>
      </c>
      <c r="T20" s="5"/>
      <c r="U20" s="171" t="s">
        <v>2179</v>
      </c>
      <c r="V20" s="173" t="str">
        <f>VLOOKUP(U20,開設者別!B:D,3,FALSE)</f>
        <v>医療法人</v>
      </c>
    </row>
    <row r="21" spans="1:23" ht="41" customHeight="1" x14ac:dyDescent="0.15">
      <c r="A21" s="9" t="s">
        <v>657</v>
      </c>
      <c r="B21" s="10">
        <v>6730501</v>
      </c>
      <c r="C21" s="11" t="s">
        <v>241</v>
      </c>
      <c r="D21" s="37" t="s">
        <v>1414</v>
      </c>
      <c r="E21" s="37" t="s">
        <v>1415</v>
      </c>
      <c r="F21" s="38" t="s">
        <v>896</v>
      </c>
      <c r="G21" s="99" t="s">
        <v>2594</v>
      </c>
      <c r="H21" s="107" t="s">
        <v>2078</v>
      </c>
      <c r="I21" s="339">
        <v>142</v>
      </c>
      <c r="J21" s="339">
        <v>55</v>
      </c>
      <c r="K21" s="339"/>
      <c r="L21" s="339"/>
      <c r="M21" s="339"/>
      <c r="N21" s="93">
        <f t="shared" si="0"/>
        <v>197</v>
      </c>
      <c r="O21" s="91" t="s">
        <v>530</v>
      </c>
      <c r="P21" s="91" t="s">
        <v>2075</v>
      </c>
      <c r="Q21" s="348" t="s">
        <v>2075</v>
      </c>
      <c r="R21" s="91"/>
      <c r="S21" s="204" t="str">
        <f>VLOOKUP(U21,開設者別!B:D,3,FALSE)</f>
        <v>医療法人</v>
      </c>
      <c r="T21" s="5"/>
      <c r="U21" s="171" t="s">
        <v>2179</v>
      </c>
      <c r="V21" s="173" t="str">
        <f>VLOOKUP(U21,開設者別!B:D,3,FALSE)</f>
        <v>医療法人</v>
      </c>
    </row>
    <row r="22" spans="1:23" ht="41" customHeight="1" x14ac:dyDescent="0.15">
      <c r="A22" s="9" t="s">
        <v>2241</v>
      </c>
      <c r="B22" s="10">
        <v>6731231</v>
      </c>
      <c r="C22" s="11" t="s">
        <v>579</v>
      </c>
      <c r="D22" s="37" t="s">
        <v>1416</v>
      </c>
      <c r="E22" s="37" t="s">
        <v>1417</v>
      </c>
      <c r="F22" s="38" t="s">
        <v>900</v>
      </c>
      <c r="G22" s="276" t="s">
        <v>2487</v>
      </c>
      <c r="H22" s="107" t="s">
        <v>2079</v>
      </c>
      <c r="I22" s="339">
        <v>0</v>
      </c>
      <c r="J22" s="339">
        <v>316</v>
      </c>
      <c r="K22" s="339"/>
      <c r="L22" s="339"/>
      <c r="M22" s="339"/>
      <c r="N22" s="93">
        <f t="shared" si="0"/>
        <v>316</v>
      </c>
      <c r="O22" s="91"/>
      <c r="P22" s="91"/>
      <c r="Q22" s="348"/>
      <c r="R22" s="91"/>
      <c r="S22" s="204" t="str">
        <f>VLOOKUP(U22,開設者別!B:D,3,FALSE)</f>
        <v>医療法人</v>
      </c>
      <c r="T22" s="5"/>
      <c r="U22" s="171" t="s">
        <v>2179</v>
      </c>
      <c r="V22" s="173" t="str">
        <f>VLOOKUP(U22,開設者別!B:D,3,FALSE)</f>
        <v>医療法人</v>
      </c>
    </row>
    <row r="23" spans="1:23" s="72" customFormat="1" ht="48.5" x14ac:dyDescent="0.2">
      <c r="A23" s="9" t="s">
        <v>899</v>
      </c>
      <c r="B23" s="97" t="s">
        <v>1418</v>
      </c>
      <c r="C23" s="106" t="s">
        <v>2080</v>
      </c>
      <c r="D23" s="37" t="s">
        <v>1419</v>
      </c>
      <c r="E23" s="37" t="s">
        <v>1420</v>
      </c>
      <c r="F23" s="38" t="s">
        <v>2448</v>
      </c>
      <c r="G23" s="276" t="s">
        <v>2565</v>
      </c>
      <c r="H23" s="106" t="s">
        <v>2081</v>
      </c>
      <c r="I23" s="339">
        <v>80</v>
      </c>
      <c r="J23" s="339"/>
      <c r="K23" s="339"/>
      <c r="L23" s="339"/>
      <c r="M23" s="339"/>
      <c r="N23" s="93">
        <f t="shared" si="0"/>
        <v>80</v>
      </c>
      <c r="O23" s="91"/>
      <c r="P23" s="91"/>
      <c r="Q23" s="348"/>
      <c r="R23" s="91"/>
      <c r="S23" s="204" t="str">
        <f>VLOOKUP(U23,開設者別!B:D,3,FALSE)</f>
        <v>その他法人</v>
      </c>
      <c r="T23" s="5"/>
      <c r="U23" s="171" t="s">
        <v>2180</v>
      </c>
      <c r="V23" s="173" t="str">
        <f>VLOOKUP(U23,開設者別!B:D,3,FALSE)</f>
        <v>その他法人</v>
      </c>
    </row>
    <row r="24" spans="1:23" ht="72.75" customHeight="1" x14ac:dyDescent="0.15">
      <c r="A24" s="104" t="s">
        <v>857</v>
      </c>
      <c r="B24" s="97" t="s">
        <v>2082</v>
      </c>
      <c r="C24" s="106" t="s">
        <v>2083</v>
      </c>
      <c r="D24" s="11" t="s">
        <v>1421</v>
      </c>
      <c r="E24" s="11" t="s">
        <v>1422</v>
      </c>
      <c r="F24" s="38" t="s">
        <v>2316</v>
      </c>
      <c r="G24" s="126" t="s">
        <v>2284</v>
      </c>
      <c r="H24" s="107" t="s">
        <v>2640</v>
      </c>
      <c r="I24" s="370">
        <v>450</v>
      </c>
      <c r="J24" s="370"/>
      <c r="K24" s="370"/>
      <c r="L24" s="370"/>
      <c r="M24" s="370"/>
      <c r="N24" s="93">
        <f t="shared" si="0"/>
        <v>450</v>
      </c>
      <c r="O24" s="91" t="s">
        <v>2075</v>
      </c>
      <c r="P24" s="91" t="s">
        <v>2075</v>
      </c>
      <c r="Q24" s="348" t="s">
        <v>2075</v>
      </c>
      <c r="R24" s="91"/>
      <c r="S24" s="204" t="str">
        <f>VLOOKUP(U24,開設者別!B:D,3,FALSE)</f>
        <v>公的</v>
      </c>
      <c r="T24" s="5"/>
      <c r="U24" s="171" t="s">
        <v>2164</v>
      </c>
      <c r="V24" s="173" t="str">
        <f>VLOOKUP(U24,開設者別!B:D,3,FALSE)</f>
        <v>公的</v>
      </c>
      <c r="W24" s="6" t="s">
        <v>2435</v>
      </c>
    </row>
    <row r="25" spans="1:23" ht="45" customHeight="1" thickBot="1" x14ac:dyDescent="0.2">
      <c r="A25" s="162" t="s">
        <v>695</v>
      </c>
      <c r="B25" s="163" t="s">
        <v>1423</v>
      </c>
      <c r="C25" s="164" t="s">
        <v>2084</v>
      </c>
      <c r="D25" s="19" t="s">
        <v>1424</v>
      </c>
      <c r="E25" s="19" t="s">
        <v>1425</v>
      </c>
      <c r="F25" s="18" t="s">
        <v>1382</v>
      </c>
      <c r="G25" s="158" t="s">
        <v>1651</v>
      </c>
      <c r="H25" s="336" t="s">
        <v>2215</v>
      </c>
      <c r="I25" s="233">
        <v>116</v>
      </c>
      <c r="J25" s="371"/>
      <c r="K25" s="371"/>
      <c r="L25" s="371"/>
      <c r="M25" s="371"/>
      <c r="N25" s="95">
        <f t="shared" si="0"/>
        <v>116</v>
      </c>
      <c r="O25" s="22" t="s">
        <v>530</v>
      </c>
      <c r="P25" s="165"/>
      <c r="Q25" s="235"/>
      <c r="R25" s="90"/>
      <c r="S25" s="207" t="str">
        <f>VLOOKUP(U25,開設者別!B:D,3,FALSE)</f>
        <v>医療法人</v>
      </c>
      <c r="T25" s="221"/>
      <c r="U25" s="171" t="s">
        <v>2179</v>
      </c>
      <c r="V25" s="173" t="str">
        <f>VLOOKUP(U25,開設者別!B:D,3,FALSE)</f>
        <v>医療法人</v>
      </c>
    </row>
    <row r="26" spans="1:23" x14ac:dyDescent="0.15">
      <c r="A26" s="6">
        <f>COUNTA(A5:A25)</f>
        <v>21</v>
      </c>
      <c r="I26" s="356">
        <f t="shared" ref="I26:N26" si="1">SUM(I5:I25)</f>
        <v>2487</v>
      </c>
      <c r="J26" s="356">
        <f t="shared" si="1"/>
        <v>899</v>
      </c>
      <c r="K26" s="356">
        <f t="shared" si="1"/>
        <v>847</v>
      </c>
      <c r="L26" s="356">
        <f t="shared" si="1"/>
        <v>0</v>
      </c>
      <c r="M26" s="356">
        <f t="shared" si="1"/>
        <v>4</v>
      </c>
      <c r="N26" s="112">
        <f t="shared" si="1"/>
        <v>4237</v>
      </c>
      <c r="U26" s="171"/>
      <c r="V26" s="173" t="e">
        <f>VLOOKUP(U26,開設者別!B:D,3,FALSE)</f>
        <v>#N/A</v>
      </c>
    </row>
    <row r="27" spans="1:23" x14ac:dyDescent="0.15">
      <c r="U27" s="171"/>
      <c r="V27" s="173" t="e">
        <f>VLOOKUP(U27,開設者別!B:D,3,FALSE)</f>
        <v>#N/A</v>
      </c>
    </row>
    <row r="28" spans="1:23" x14ac:dyDescent="0.15">
      <c r="B28" s="28"/>
      <c r="U28" s="171"/>
      <c r="V28" s="173" t="e">
        <f>VLOOKUP(U28,開設者別!B:D,3,FALSE)</f>
        <v>#N/A</v>
      </c>
    </row>
    <row r="29" spans="1:23" ht="11.5" thickBot="1" x14ac:dyDescent="0.2">
      <c r="A29" s="298"/>
      <c r="B29" s="298"/>
      <c r="C29" s="298"/>
      <c r="D29" s="299"/>
      <c r="E29" s="299"/>
      <c r="F29" s="298"/>
      <c r="G29" s="359"/>
      <c r="H29" s="359"/>
      <c r="I29" s="361"/>
      <c r="J29" s="361"/>
      <c r="K29" s="361"/>
      <c r="L29" s="361"/>
      <c r="M29" s="361"/>
      <c r="N29" s="216"/>
      <c r="O29" s="217"/>
      <c r="P29" s="217"/>
      <c r="Q29" s="363"/>
      <c r="R29" s="300"/>
      <c r="S29" s="216"/>
      <c r="T29" s="216"/>
      <c r="U29" s="171"/>
      <c r="V29" s="173" t="e">
        <f>VLOOKUP(U29,開設者別!B:D,3,FALSE)</f>
        <v>#N/A</v>
      </c>
    </row>
    <row r="30" spans="1:23" x14ac:dyDescent="0.15">
      <c r="U30" s="171"/>
      <c r="V30" s="173" t="e">
        <f>VLOOKUP(U30,開設者別!B:D,3,FALSE)</f>
        <v>#N/A</v>
      </c>
    </row>
    <row r="31" spans="1:23" x14ac:dyDescent="0.15">
      <c r="U31" s="171"/>
      <c r="V31" s="173" t="e">
        <f>VLOOKUP(U31,開設者別!B:D,3,FALSE)</f>
        <v>#N/A</v>
      </c>
    </row>
    <row r="32" spans="1:23" x14ac:dyDescent="0.15">
      <c r="U32" s="171"/>
      <c r="V32" s="173" t="e">
        <f>VLOOKUP(U32,開設者別!B:D,3,FALSE)</f>
        <v>#N/A</v>
      </c>
    </row>
    <row r="33" spans="13:22" x14ac:dyDescent="0.15">
      <c r="M33" s="364"/>
      <c r="U33" s="171"/>
      <c r="V33" s="173" t="e">
        <f>VLOOKUP(U33,開設者別!B:D,3,FALSE)</f>
        <v>#N/A</v>
      </c>
    </row>
    <row r="34" spans="13:22" x14ac:dyDescent="0.15"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  <row r="38" spans="13:22" x14ac:dyDescent="0.15">
      <c r="U38" s="171"/>
      <c r="V38" s="173" t="e">
        <f>VLOOKUP(U38,開設者別!B:D,3,FALSE)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30" orientation="landscape" useFirstPageNumber="1" r:id="rId1"/>
  <headerFooter alignWithMargins="0"/>
  <colBreaks count="1" manualBreakCount="1">
    <brk id="32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400-000000000000}">
          <x14:formula1>
            <xm:f>開設者別!$B$2:$B$22</xm:f>
          </x14:formula1>
          <xm:sqref>U5:U38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V39"/>
  <sheetViews>
    <sheetView showRuler="0" view="pageBreakPreview" zoomScale="130" zoomScaleNormal="100" zoomScaleSheetLayoutView="130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5" width="9.6328125" style="26" customWidth="1"/>
    <col min="6" max="6" width="11.6328125" style="6" customWidth="1"/>
    <col min="7" max="7" width="8.08984375" style="6" customWidth="1"/>
    <col min="8" max="8" width="21.08984375" style="6" customWidth="1"/>
    <col min="9" max="9" width="4.08984375" style="7" customWidth="1"/>
    <col min="10" max="13" width="3.90625" style="7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15">
      <c r="A1" s="573" t="s">
        <v>468</v>
      </c>
      <c r="B1" s="574"/>
      <c r="C1" s="591" t="s">
        <v>2086</v>
      </c>
      <c r="D1" s="592"/>
      <c r="E1" s="592"/>
      <c r="F1" s="592"/>
      <c r="G1" s="593"/>
      <c r="H1" s="605" t="s">
        <v>2087</v>
      </c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75"/>
      <c r="B2" s="576"/>
      <c r="C2" s="594"/>
      <c r="D2" s="595"/>
      <c r="E2" s="595"/>
      <c r="F2" s="595"/>
      <c r="G2" s="596"/>
      <c r="H2" s="606"/>
      <c r="Q2" s="8"/>
      <c r="R2" s="8"/>
    </row>
    <row r="3" spans="1:22" ht="17.25" customHeight="1" x14ac:dyDescent="0.15">
      <c r="A3" s="530" t="s">
        <v>83</v>
      </c>
      <c r="B3" s="523" t="s">
        <v>810</v>
      </c>
      <c r="C3" s="517" t="s">
        <v>811</v>
      </c>
      <c r="D3" s="517" t="s">
        <v>223</v>
      </c>
      <c r="E3" s="532" t="s">
        <v>64</v>
      </c>
      <c r="F3" s="517" t="s">
        <v>224</v>
      </c>
      <c r="G3" s="523" t="s">
        <v>225</v>
      </c>
      <c r="H3" s="517" t="s">
        <v>2088</v>
      </c>
      <c r="I3" s="527" t="s">
        <v>227</v>
      </c>
      <c r="J3" s="527"/>
      <c r="K3" s="527"/>
      <c r="L3" s="527"/>
      <c r="M3" s="527"/>
      <c r="N3" s="527"/>
      <c r="O3" s="519" t="s">
        <v>143</v>
      </c>
      <c r="P3" s="519" t="s">
        <v>344</v>
      </c>
      <c r="Q3" s="519" t="s">
        <v>36</v>
      </c>
      <c r="R3" s="519" t="s">
        <v>445</v>
      </c>
      <c r="S3" s="528" t="s">
        <v>2422</v>
      </c>
      <c r="T3" s="521" t="s">
        <v>2426</v>
      </c>
    </row>
    <row r="4" spans="1:22" ht="17.25" customHeight="1" x14ac:dyDescent="0.15">
      <c r="A4" s="531"/>
      <c r="B4" s="524"/>
      <c r="C4" s="518"/>
      <c r="D4" s="518"/>
      <c r="E4" s="533"/>
      <c r="F4" s="518"/>
      <c r="G4" s="524"/>
      <c r="H4" s="518"/>
      <c r="I4" s="91" t="s">
        <v>351</v>
      </c>
      <c r="J4" s="91" t="s">
        <v>499</v>
      </c>
      <c r="K4" s="91" t="s">
        <v>255</v>
      </c>
      <c r="L4" s="91" t="s">
        <v>256</v>
      </c>
      <c r="M4" s="91" t="s">
        <v>257</v>
      </c>
      <c r="N4" s="225" t="s">
        <v>258</v>
      </c>
      <c r="O4" s="520"/>
      <c r="P4" s="520"/>
      <c r="Q4" s="520"/>
      <c r="R4" s="520"/>
      <c r="S4" s="529"/>
      <c r="T4" s="522"/>
    </row>
    <row r="5" spans="1:22" ht="50.25" customHeight="1" x14ac:dyDescent="0.15">
      <c r="A5" s="9" t="s">
        <v>1426</v>
      </c>
      <c r="B5" s="10">
        <v>6792414</v>
      </c>
      <c r="C5" s="11" t="s">
        <v>148</v>
      </c>
      <c r="D5" s="37" t="s">
        <v>1427</v>
      </c>
      <c r="E5" s="37" t="s">
        <v>1428</v>
      </c>
      <c r="F5" s="38" t="s">
        <v>238</v>
      </c>
      <c r="G5" s="118" t="s">
        <v>2509</v>
      </c>
      <c r="H5" s="107" t="s">
        <v>2733</v>
      </c>
      <c r="I5" s="243">
        <v>140</v>
      </c>
      <c r="J5" s="243"/>
      <c r="K5" s="243"/>
      <c r="L5" s="13"/>
      <c r="M5" s="13"/>
      <c r="N5" s="30">
        <f>SUM(I5:M5)</f>
        <v>140</v>
      </c>
      <c r="O5" s="14" t="s">
        <v>530</v>
      </c>
      <c r="P5" s="14"/>
      <c r="Q5" s="14" t="s">
        <v>33</v>
      </c>
      <c r="R5" s="14"/>
      <c r="S5" s="204" t="str">
        <f>VLOOKUP(U5,開設者別!B:D,3,FALSE)</f>
        <v>公的</v>
      </c>
      <c r="T5" s="5"/>
      <c r="U5" s="171" t="s">
        <v>2166</v>
      </c>
      <c r="V5" s="173" t="str">
        <f>VLOOKUP(U5,開設者別!B:D,3,FALSE)</f>
        <v>公的</v>
      </c>
    </row>
    <row r="6" spans="1:22" ht="45.5" customHeight="1" thickBot="1" x14ac:dyDescent="0.2">
      <c r="A6" s="29" t="s">
        <v>2089</v>
      </c>
      <c r="B6" s="16">
        <v>6792203</v>
      </c>
      <c r="C6" s="17" t="s">
        <v>291</v>
      </c>
      <c r="D6" s="19" t="s">
        <v>1429</v>
      </c>
      <c r="E6" s="19" t="s">
        <v>1430</v>
      </c>
      <c r="F6" s="18" t="s">
        <v>1431</v>
      </c>
      <c r="G6" s="19" t="s">
        <v>347</v>
      </c>
      <c r="H6" s="336" t="s">
        <v>2317</v>
      </c>
      <c r="I6" s="365"/>
      <c r="J6" s="365"/>
      <c r="K6" s="365">
        <v>317</v>
      </c>
      <c r="L6" s="21"/>
      <c r="M6" s="21"/>
      <c r="N6" s="31">
        <f>SUM(I6:M6)</f>
        <v>317</v>
      </c>
      <c r="O6" s="22"/>
      <c r="P6" s="22"/>
      <c r="Q6" s="22"/>
      <c r="R6" s="22"/>
      <c r="S6" s="207" t="str">
        <f>VLOOKUP(U6,開設者別!B:D,3,FALSE)</f>
        <v>医療法人</v>
      </c>
      <c r="T6" s="221"/>
      <c r="U6" s="171" t="s">
        <v>2179</v>
      </c>
      <c r="V6" s="173" t="str">
        <f>VLOOKUP(U6,開設者別!B:D,3,FALSE)</f>
        <v>医療法人</v>
      </c>
    </row>
    <row r="7" spans="1:22" x14ac:dyDescent="0.2">
      <c r="A7" s="6">
        <f>COUNTA(A5:A6)</f>
        <v>2</v>
      </c>
      <c r="I7" s="117">
        <f t="shared" ref="I7:N7" si="0">SUM(I5:I6)</f>
        <v>140</v>
      </c>
      <c r="J7" s="117">
        <f t="shared" si="0"/>
        <v>0</v>
      </c>
      <c r="K7" s="117">
        <f t="shared" si="0"/>
        <v>317</v>
      </c>
      <c r="L7" s="117">
        <f t="shared" si="0"/>
        <v>0</v>
      </c>
      <c r="M7" s="117">
        <f t="shared" si="0"/>
        <v>0</v>
      </c>
      <c r="N7" s="117">
        <f t="shared" si="0"/>
        <v>457</v>
      </c>
      <c r="O7" s="35"/>
      <c r="P7" s="35"/>
      <c r="Q7" s="89"/>
      <c r="R7" s="89"/>
      <c r="U7" s="171"/>
      <c r="V7" s="173" t="e">
        <f>VLOOKUP(U7,開設者別!B:D,3,FALSE)</f>
        <v>#N/A</v>
      </c>
    </row>
    <row r="8" spans="1:22" x14ac:dyDescent="0.15">
      <c r="U8" s="171"/>
      <c r="V8" s="173" t="e">
        <f>VLOOKUP(U8,開設者別!B:D,3,FALSE)</f>
        <v>#N/A</v>
      </c>
    </row>
    <row r="9" spans="1:22" x14ac:dyDescent="0.15">
      <c r="U9" s="171"/>
      <c r="V9" s="173" t="e">
        <f>VLOOKUP(U9,開設者別!B:D,3,FALSE)</f>
        <v>#N/A</v>
      </c>
    </row>
    <row r="10" spans="1:22" x14ac:dyDescent="0.15">
      <c r="U10" s="171"/>
      <c r="V10" s="173" t="e">
        <f>VLOOKUP(U10,開設者別!B:D,3,FALSE)</f>
        <v>#N/A</v>
      </c>
    </row>
    <row r="11" spans="1:22" x14ac:dyDescent="0.15">
      <c r="U11" s="171"/>
      <c r="V11" s="173" t="e">
        <f>VLOOKUP(U11,開設者別!B:D,3,FALSE)</f>
        <v>#N/A</v>
      </c>
    </row>
    <row r="12" spans="1:22" x14ac:dyDescent="0.15">
      <c r="U12" s="171"/>
      <c r="V12" s="173" t="e">
        <f>VLOOKUP(U12,開設者別!B:D,3,FALSE)</f>
        <v>#N/A</v>
      </c>
    </row>
    <row r="13" spans="1:22" x14ac:dyDescent="0.15">
      <c r="T13" s="316"/>
      <c r="U13" s="89"/>
      <c r="V13" s="173" t="e">
        <f>VLOOKUP(U13,開設者別!B:D,3,FALSE)</f>
        <v>#N/A</v>
      </c>
    </row>
    <row r="14" spans="1:22" x14ac:dyDescent="0.15">
      <c r="U14" s="171"/>
      <c r="V14" s="173" t="e">
        <f>VLOOKUP(U14,開設者別!B:D,3,FALSE)</f>
        <v>#N/A</v>
      </c>
    </row>
    <row r="15" spans="1:22" x14ac:dyDescent="0.15">
      <c r="B15" s="28"/>
      <c r="U15" s="171"/>
      <c r="V15" s="173" t="e">
        <f>VLOOKUP(U15,開設者別!B:D,3,FALSE)</f>
        <v>#N/A</v>
      </c>
    </row>
    <row r="16" spans="1:22" x14ac:dyDescent="0.15">
      <c r="A16" s="6" t="s">
        <v>2805</v>
      </c>
      <c r="U16" s="171"/>
      <c r="V16" s="173" t="e">
        <f>VLOOKUP(U16,開設者別!B:D,3,FALSE)</f>
        <v>#N/A</v>
      </c>
    </row>
    <row r="17" spans="1:22" x14ac:dyDescent="0.15">
      <c r="U17" s="171"/>
      <c r="V17" s="173" t="e">
        <f>VLOOKUP(U17,開設者別!B:D,3,FALSE)</f>
        <v>#N/A</v>
      </c>
    </row>
    <row r="18" spans="1:22" x14ac:dyDescent="0.15">
      <c r="U18" s="171"/>
      <c r="V18" s="173" t="e">
        <f>VLOOKUP(U18,開設者別!B:D,3,FALSE)</f>
        <v>#N/A</v>
      </c>
    </row>
    <row r="19" spans="1:22" x14ac:dyDescent="0.15">
      <c r="U19" s="171"/>
      <c r="V19" s="173" t="e">
        <f>VLOOKUP(U19,開設者別!B:D,3,FALSE)</f>
        <v>#N/A</v>
      </c>
    </row>
    <row r="20" spans="1:22" x14ac:dyDescent="0.15">
      <c r="U20" s="171"/>
      <c r="V20" s="173" t="e">
        <f>VLOOKUP(U20,開設者別!B:D,3,FALSE)</f>
        <v>#N/A</v>
      </c>
    </row>
    <row r="21" spans="1:22" x14ac:dyDescent="0.15">
      <c r="U21" s="171"/>
      <c r="V21" s="173" t="e">
        <f>VLOOKUP(U21,開設者別!B:D,3,FALSE)</f>
        <v>#N/A</v>
      </c>
    </row>
    <row r="22" spans="1:22" x14ac:dyDescent="0.15">
      <c r="U22" s="171"/>
      <c r="V22" s="173" t="e">
        <f>VLOOKUP(U22,開設者別!B:D,3,FALSE)</f>
        <v>#N/A</v>
      </c>
    </row>
    <row r="23" spans="1:22" x14ac:dyDescent="0.15">
      <c r="U23" s="171"/>
      <c r="V23" s="173" t="e">
        <f>VLOOKUP(U23,開設者別!B:D,3,FALSE)</f>
        <v>#N/A</v>
      </c>
    </row>
    <row r="24" spans="1:22" x14ac:dyDescent="0.15">
      <c r="U24" s="171"/>
      <c r="V24" s="173" t="e">
        <f>VLOOKUP(U24,開設者別!B:D,3,FALSE)</f>
        <v>#N/A</v>
      </c>
    </row>
    <row r="25" spans="1:22" x14ac:dyDescent="0.15">
      <c r="U25" s="171"/>
      <c r="V25" s="173" t="e">
        <f>VLOOKUP(U25,開設者別!B:D,3,FALSE)</f>
        <v>#N/A</v>
      </c>
    </row>
    <row r="26" spans="1:22" x14ac:dyDescent="0.15">
      <c r="U26" s="171"/>
      <c r="V26" s="173" t="e">
        <f>VLOOKUP(U26,開設者別!B:D,3,FALSE)</f>
        <v>#N/A</v>
      </c>
    </row>
    <row r="27" spans="1:22" x14ac:dyDescent="0.15">
      <c r="U27" s="171"/>
      <c r="V27" s="173" t="e">
        <f>VLOOKUP(U27,開設者別!B:D,3,FALSE)</f>
        <v>#N/A</v>
      </c>
    </row>
    <row r="28" spans="1:22" x14ac:dyDescent="0.15">
      <c r="U28" s="171"/>
      <c r="V28" s="173" t="e">
        <f>VLOOKUP(U28,開設者別!B:D,3,FALSE)</f>
        <v>#N/A</v>
      </c>
    </row>
    <row r="29" spans="1:22" ht="11.5" thickBot="1" x14ac:dyDescent="0.2">
      <c r="A29" s="298"/>
      <c r="B29" s="298"/>
      <c r="C29" s="298"/>
      <c r="D29" s="299"/>
      <c r="E29" s="299"/>
      <c r="F29" s="298"/>
      <c r="G29" s="298"/>
      <c r="H29" s="298"/>
      <c r="I29" s="216"/>
      <c r="J29" s="216"/>
      <c r="K29" s="216"/>
      <c r="L29" s="216"/>
      <c r="M29" s="216"/>
      <c r="N29" s="216"/>
      <c r="O29" s="217"/>
      <c r="P29" s="217"/>
      <c r="Q29" s="300"/>
      <c r="R29" s="300"/>
      <c r="S29" s="216"/>
      <c r="T29" s="216"/>
      <c r="U29" s="171"/>
      <c r="V29" s="173" t="e">
        <f>VLOOKUP(U29,開設者別!B:D,3,FALSE)</f>
        <v>#N/A</v>
      </c>
    </row>
    <row r="30" spans="1:22" x14ac:dyDescent="0.15">
      <c r="U30" s="171"/>
      <c r="V30" s="173" t="e">
        <f>VLOOKUP(U30,開設者別!B:D,3,FALSE)</f>
        <v>#N/A</v>
      </c>
    </row>
    <row r="31" spans="1:22" x14ac:dyDescent="0.15">
      <c r="U31" s="171"/>
      <c r="V31" s="173" t="e">
        <f>VLOOKUP(U31,開設者別!B:D,3,FALSE)</f>
        <v>#N/A</v>
      </c>
    </row>
    <row r="32" spans="1:22" x14ac:dyDescent="0.15">
      <c r="U32" s="171"/>
      <c r="V32" s="173" t="e">
        <f>VLOOKUP(U32,開設者別!B:D,3,FALSE)</f>
        <v>#N/A</v>
      </c>
    </row>
    <row r="33" spans="13:22" x14ac:dyDescent="0.15">
      <c r="U33" s="171"/>
      <c r="V33" s="173" t="e">
        <f>VLOOKUP(U33,開設者別!B:D,3,FALSE)</f>
        <v>#N/A</v>
      </c>
    </row>
    <row r="34" spans="13:22" x14ac:dyDescent="0.15">
      <c r="M34" s="213"/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  <row r="38" spans="13:22" x14ac:dyDescent="0.15">
      <c r="U38" s="171"/>
      <c r="V38" s="173" t="e">
        <f>VLOOKUP(U38,開設者別!B:D,3,FALSE)</f>
        <v>#N/A</v>
      </c>
    </row>
    <row r="39" spans="13:22" x14ac:dyDescent="0.15">
      <c r="U39" s="171"/>
      <c r="V39" s="173" t="e">
        <f>VLOOKUP(U39,開設者別!B:D,3,FALSE)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32" orientation="landscape" useFirstPageNumber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0000000}">
          <x14:formula1>
            <xm:f>開設者別!$B$2:$B$22</xm:f>
          </x14:formula1>
          <xm:sqref>U5:U39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theme="0"/>
  </sheetPr>
  <dimension ref="A1:V35"/>
  <sheetViews>
    <sheetView showRuler="0" zoomScale="145" zoomScaleNormal="145" zoomScaleSheetLayoutView="85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A16" sqref="A16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5.6328125" style="6" customWidth="1"/>
    <col min="4" max="5" width="9.6328125" style="26" customWidth="1"/>
    <col min="6" max="6" width="12.08984375" style="6" customWidth="1"/>
    <col min="7" max="7" width="8.08984375" style="347" customWidth="1"/>
    <col min="8" max="8" width="21.08984375" style="347" customWidth="1"/>
    <col min="9" max="9" width="4.08984375" style="344" customWidth="1"/>
    <col min="10" max="10" width="3.90625" style="344" customWidth="1"/>
    <col min="11" max="13" width="3.90625" style="7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15">
      <c r="A1" s="573" t="s">
        <v>289</v>
      </c>
      <c r="B1" s="574"/>
      <c r="C1" s="577" t="s">
        <v>2516</v>
      </c>
      <c r="D1" s="578"/>
      <c r="E1" s="578"/>
      <c r="F1" s="578"/>
      <c r="G1" s="579"/>
      <c r="H1" s="583" t="s">
        <v>2517</v>
      </c>
      <c r="Q1" s="8"/>
      <c r="R1" s="8"/>
      <c r="U1" s="173" t="s">
        <v>2186</v>
      </c>
      <c r="V1" s="173" t="s">
        <v>2185</v>
      </c>
    </row>
    <row r="2" spans="1:22" ht="10.5" customHeight="1" thickBot="1" x14ac:dyDescent="0.2">
      <c r="A2" s="575"/>
      <c r="B2" s="576"/>
      <c r="C2" s="580"/>
      <c r="D2" s="581"/>
      <c r="E2" s="581"/>
      <c r="F2" s="581"/>
      <c r="G2" s="582"/>
      <c r="H2" s="584"/>
      <c r="Q2" s="8"/>
      <c r="R2" s="8"/>
    </row>
    <row r="3" spans="1:22" ht="17.25" customHeight="1" x14ac:dyDescent="0.15">
      <c r="A3" s="530" t="s">
        <v>83</v>
      </c>
      <c r="B3" s="523" t="s">
        <v>810</v>
      </c>
      <c r="C3" s="517" t="s">
        <v>811</v>
      </c>
      <c r="D3" s="517" t="s">
        <v>223</v>
      </c>
      <c r="E3" s="532" t="s">
        <v>64</v>
      </c>
      <c r="F3" s="517" t="s">
        <v>224</v>
      </c>
      <c r="G3" s="545" t="s">
        <v>225</v>
      </c>
      <c r="H3" s="525" t="s">
        <v>226</v>
      </c>
      <c r="I3" s="527" t="s">
        <v>227</v>
      </c>
      <c r="J3" s="527"/>
      <c r="K3" s="527"/>
      <c r="L3" s="527"/>
      <c r="M3" s="527"/>
      <c r="N3" s="527"/>
      <c r="O3" s="519" t="s">
        <v>143</v>
      </c>
      <c r="P3" s="519" t="s">
        <v>344</v>
      </c>
      <c r="Q3" s="519" t="s">
        <v>36</v>
      </c>
      <c r="R3" s="519" t="s">
        <v>445</v>
      </c>
      <c r="S3" s="528" t="s">
        <v>2422</v>
      </c>
      <c r="T3" s="521" t="s">
        <v>2426</v>
      </c>
    </row>
    <row r="4" spans="1:22" ht="17.25" customHeight="1" x14ac:dyDescent="0.15">
      <c r="A4" s="531"/>
      <c r="B4" s="524"/>
      <c r="C4" s="518"/>
      <c r="D4" s="518"/>
      <c r="E4" s="533"/>
      <c r="F4" s="518"/>
      <c r="G4" s="546"/>
      <c r="H4" s="526"/>
      <c r="I4" s="348" t="s">
        <v>351</v>
      </c>
      <c r="J4" s="348" t="s">
        <v>499</v>
      </c>
      <c r="K4" s="91" t="s">
        <v>255</v>
      </c>
      <c r="L4" s="91" t="s">
        <v>256</v>
      </c>
      <c r="M4" s="91" t="s">
        <v>257</v>
      </c>
      <c r="N4" s="225" t="s">
        <v>258</v>
      </c>
      <c r="O4" s="520"/>
      <c r="P4" s="520"/>
      <c r="Q4" s="520"/>
      <c r="R4" s="520"/>
      <c r="S4" s="529"/>
      <c r="T4" s="522"/>
    </row>
    <row r="5" spans="1:22" ht="48.5" customHeight="1" x14ac:dyDescent="0.15">
      <c r="A5" s="9" t="s">
        <v>2090</v>
      </c>
      <c r="B5" s="10">
        <v>6711601</v>
      </c>
      <c r="C5" s="11" t="s">
        <v>723</v>
      </c>
      <c r="D5" s="37" t="s">
        <v>1432</v>
      </c>
      <c r="E5" s="37" t="s">
        <v>1433</v>
      </c>
      <c r="F5" s="38" t="s">
        <v>60</v>
      </c>
      <c r="G5" s="99" t="s">
        <v>123</v>
      </c>
      <c r="H5" s="107" t="s">
        <v>2641</v>
      </c>
      <c r="I5" s="339">
        <v>0</v>
      </c>
      <c r="J5" s="339"/>
      <c r="K5" s="161">
        <v>320</v>
      </c>
      <c r="L5" s="92"/>
      <c r="M5" s="92"/>
      <c r="N5" s="93">
        <f t="shared" ref="N5:N16" si="0">SUM(I5:M5)</f>
        <v>320</v>
      </c>
      <c r="O5" s="91"/>
      <c r="P5" s="91"/>
      <c r="Q5" s="91"/>
      <c r="R5" s="91"/>
      <c r="S5" s="204" t="str">
        <f>VLOOKUP(U5,開設者別!B:D,3,FALSE)</f>
        <v>医療法人</v>
      </c>
      <c r="T5" s="5"/>
      <c r="U5" s="171" t="s">
        <v>2179</v>
      </c>
      <c r="V5" s="173" t="str">
        <f>VLOOKUP(U5,開設者別!B:D,3,FALSE)</f>
        <v>医療法人</v>
      </c>
    </row>
    <row r="6" spans="1:22" ht="33.75" customHeight="1" x14ac:dyDescent="0.15">
      <c r="A6" s="9" t="s">
        <v>425</v>
      </c>
      <c r="B6" s="130">
        <v>6795165</v>
      </c>
      <c r="C6" s="11" t="s">
        <v>781</v>
      </c>
      <c r="D6" s="37" t="s">
        <v>1434</v>
      </c>
      <c r="E6" s="37" t="s">
        <v>1435</v>
      </c>
      <c r="F6" s="38" t="s">
        <v>330</v>
      </c>
      <c r="G6" s="99" t="s">
        <v>1576</v>
      </c>
      <c r="H6" s="107" t="s">
        <v>672</v>
      </c>
      <c r="I6" s="339">
        <v>50</v>
      </c>
      <c r="J6" s="339"/>
      <c r="K6" s="92"/>
      <c r="L6" s="92"/>
      <c r="M6" s="92"/>
      <c r="N6" s="93">
        <f t="shared" si="0"/>
        <v>50</v>
      </c>
      <c r="O6" s="91"/>
      <c r="P6" s="91"/>
      <c r="Q6" s="91"/>
      <c r="R6" s="91"/>
      <c r="S6" s="204" t="str">
        <f>VLOOKUP(U6,開設者別!B:D,3,FALSE)</f>
        <v>公的</v>
      </c>
      <c r="T6" s="5"/>
      <c r="U6" s="171" t="s">
        <v>330</v>
      </c>
      <c r="V6" s="173" t="str">
        <f>VLOOKUP(U6,開設者別!B:D,3,FALSE)</f>
        <v>公的</v>
      </c>
    </row>
    <row r="7" spans="1:22" ht="48.5" customHeight="1" x14ac:dyDescent="0.15">
      <c r="A7" s="9" t="s">
        <v>2248</v>
      </c>
      <c r="B7" s="10">
        <v>6711561</v>
      </c>
      <c r="C7" s="11" t="s">
        <v>160</v>
      </c>
      <c r="D7" s="37" t="s">
        <v>1436</v>
      </c>
      <c r="E7" s="37"/>
      <c r="F7" s="38" t="s">
        <v>2249</v>
      </c>
      <c r="G7" s="99" t="s">
        <v>2518</v>
      </c>
      <c r="H7" s="107" t="s">
        <v>2642</v>
      </c>
      <c r="I7" s="339">
        <v>41</v>
      </c>
      <c r="J7" s="339">
        <v>91</v>
      </c>
      <c r="K7" s="92"/>
      <c r="L7" s="92"/>
      <c r="M7" s="92"/>
      <c r="N7" s="93">
        <f t="shared" si="0"/>
        <v>132</v>
      </c>
      <c r="O7" s="91"/>
      <c r="P7" s="91"/>
      <c r="Q7" s="91"/>
      <c r="R7" s="91"/>
      <c r="S7" s="204" t="str">
        <f>VLOOKUP(U7,開設者別!B:D,3,FALSE)</f>
        <v>医療法人</v>
      </c>
      <c r="T7" s="5"/>
      <c r="U7" s="171" t="s">
        <v>2179</v>
      </c>
      <c r="V7" s="173" t="str">
        <f>VLOOKUP(U7,開設者別!B:D,3,FALSE)</f>
        <v>医療法人</v>
      </c>
    </row>
    <row r="8" spans="1:22" ht="33.75" customHeight="1" x14ac:dyDescent="0.15">
      <c r="A8" s="9" t="s">
        <v>50</v>
      </c>
      <c r="B8" s="10">
        <v>6711311</v>
      </c>
      <c r="C8" s="11" t="s">
        <v>849</v>
      </c>
      <c r="D8" s="37" t="s">
        <v>1437</v>
      </c>
      <c r="E8" s="37" t="s">
        <v>1438</v>
      </c>
      <c r="F8" s="124" t="s">
        <v>2096</v>
      </c>
      <c r="G8" s="99" t="s">
        <v>2519</v>
      </c>
      <c r="H8" s="281" t="s">
        <v>2566</v>
      </c>
      <c r="I8" s="339">
        <v>120</v>
      </c>
      <c r="J8" s="339"/>
      <c r="K8" s="92"/>
      <c r="L8" s="92"/>
      <c r="M8" s="92"/>
      <c r="N8" s="93">
        <f t="shared" si="0"/>
        <v>120</v>
      </c>
      <c r="O8" s="91" t="s">
        <v>530</v>
      </c>
      <c r="P8" s="91"/>
      <c r="Q8" s="91" t="s">
        <v>33</v>
      </c>
      <c r="R8" s="91"/>
      <c r="S8" s="204" t="str">
        <f>VLOOKUP(U8,開設者別!B:D,3,FALSE)</f>
        <v>公的</v>
      </c>
      <c r="T8" s="5"/>
      <c r="U8" s="171" t="s">
        <v>2159</v>
      </c>
      <c r="V8" s="173" t="str">
        <f>VLOOKUP(U8,開設者別!B:D,3,FALSE)</f>
        <v>公的</v>
      </c>
    </row>
    <row r="9" spans="1:22" ht="48.5" customHeight="1" x14ac:dyDescent="0.15">
      <c r="A9" s="9" t="s">
        <v>2091</v>
      </c>
      <c r="B9" s="10">
        <v>6795301</v>
      </c>
      <c r="C9" s="11" t="s">
        <v>120</v>
      </c>
      <c r="D9" s="37" t="s">
        <v>1439</v>
      </c>
      <c r="E9" s="37" t="s">
        <v>1440</v>
      </c>
      <c r="F9" s="38" t="s">
        <v>1441</v>
      </c>
      <c r="G9" s="99" t="s">
        <v>1614</v>
      </c>
      <c r="H9" s="107" t="s">
        <v>2092</v>
      </c>
      <c r="I9" s="339">
        <v>90</v>
      </c>
      <c r="J9" s="339"/>
      <c r="K9" s="92"/>
      <c r="L9" s="92"/>
      <c r="M9" s="92"/>
      <c r="N9" s="93">
        <f>SUM(I9:M9)</f>
        <v>90</v>
      </c>
      <c r="O9" s="91" t="s">
        <v>530</v>
      </c>
      <c r="P9" s="91"/>
      <c r="Q9" s="91" t="s">
        <v>33</v>
      </c>
      <c r="R9" s="91"/>
      <c r="S9" s="204" t="str">
        <f>VLOOKUP(U9,開設者別!B:D,3,FALSE)</f>
        <v>医療法人</v>
      </c>
      <c r="T9" s="5"/>
      <c r="U9" s="171" t="s">
        <v>2179</v>
      </c>
      <c r="V9" s="173" t="str">
        <f>VLOOKUP(U9,開設者別!B:D,3,FALSE)</f>
        <v>医療法人</v>
      </c>
    </row>
    <row r="10" spans="1:22" ht="48.5" customHeight="1" x14ac:dyDescent="0.15">
      <c r="A10" s="9" t="s">
        <v>355</v>
      </c>
      <c r="B10" s="10">
        <v>6795301</v>
      </c>
      <c r="C10" s="11" t="s">
        <v>15</v>
      </c>
      <c r="D10" s="37" t="s">
        <v>1442</v>
      </c>
      <c r="E10" s="37" t="s">
        <v>1443</v>
      </c>
      <c r="F10" s="38" t="s">
        <v>1444</v>
      </c>
      <c r="G10" s="99" t="s">
        <v>440</v>
      </c>
      <c r="H10" s="107" t="s">
        <v>2093</v>
      </c>
      <c r="I10" s="339">
        <v>78</v>
      </c>
      <c r="J10" s="339">
        <v>53</v>
      </c>
      <c r="K10" s="92"/>
      <c r="L10" s="92"/>
      <c r="M10" s="92"/>
      <c r="N10" s="93">
        <f>SUM(I10:M10)</f>
        <v>131</v>
      </c>
      <c r="O10" s="91" t="s">
        <v>530</v>
      </c>
      <c r="P10" s="91"/>
      <c r="Q10" s="91" t="s">
        <v>530</v>
      </c>
      <c r="R10" s="91"/>
      <c r="S10" s="204" t="str">
        <f>VLOOKUP(U10,開設者別!B:D,3,FALSE)</f>
        <v>医療法人</v>
      </c>
      <c r="T10" s="5"/>
      <c r="U10" s="171" t="s">
        <v>2179</v>
      </c>
      <c r="V10" s="173" t="str">
        <f>VLOOKUP(U10,開設者別!B:D,3,FALSE)</f>
        <v>医療法人</v>
      </c>
    </row>
    <row r="11" spans="1:22" ht="48.5" customHeight="1" x14ac:dyDescent="0.15">
      <c r="A11" s="9" t="s">
        <v>1445</v>
      </c>
      <c r="B11" s="10">
        <v>6795225</v>
      </c>
      <c r="C11" s="11" t="s">
        <v>681</v>
      </c>
      <c r="D11" s="37" t="s">
        <v>1446</v>
      </c>
      <c r="E11" s="37" t="s">
        <v>1447</v>
      </c>
      <c r="F11" s="38" t="s">
        <v>2662</v>
      </c>
      <c r="G11" s="126" t="s">
        <v>433</v>
      </c>
      <c r="H11" s="107" t="s">
        <v>2679</v>
      </c>
      <c r="I11" s="339"/>
      <c r="J11" s="339">
        <v>60</v>
      </c>
      <c r="K11" s="92"/>
      <c r="L11" s="92"/>
      <c r="M11" s="92"/>
      <c r="N11" s="93">
        <f>SUM(I11:M11)</f>
        <v>60</v>
      </c>
      <c r="O11" s="91"/>
      <c r="P11" s="91"/>
      <c r="Q11" s="91"/>
      <c r="R11" s="91"/>
      <c r="S11" s="204" t="str">
        <f>VLOOKUP(U11,開設者別!B:D,3,FALSE)</f>
        <v>医療法人</v>
      </c>
      <c r="T11" s="5"/>
      <c r="U11" s="171" t="s">
        <v>2179</v>
      </c>
      <c r="V11" s="173" t="str">
        <f>VLOOKUP(U11,開設者別!B:D,3,FALSE)</f>
        <v>医療法人</v>
      </c>
    </row>
    <row r="12" spans="1:22" ht="33.75" customHeight="1" x14ac:dyDescent="0.15">
      <c r="A12" s="9" t="s">
        <v>528</v>
      </c>
      <c r="B12" s="10">
        <v>6712576</v>
      </c>
      <c r="C12" s="11" t="s">
        <v>253</v>
      </c>
      <c r="D12" s="37" t="s">
        <v>1448</v>
      </c>
      <c r="E12" s="37" t="s">
        <v>1449</v>
      </c>
      <c r="F12" s="38" t="s">
        <v>184</v>
      </c>
      <c r="G12" s="99" t="s">
        <v>1605</v>
      </c>
      <c r="H12" s="107" t="s">
        <v>2643</v>
      </c>
      <c r="I12" s="339">
        <v>187</v>
      </c>
      <c r="J12" s="339"/>
      <c r="K12" s="92"/>
      <c r="L12" s="92"/>
      <c r="M12" s="92"/>
      <c r="N12" s="93">
        <f>SUM(I12:M12)</f>
        <v>187</v>
      </c>
      <c r="O12" s="91" t="s">
        <v>530</v>
      </c>
      <c r="P12" s="91"/>
      <c r="Q12" s="91" t="s">
        <v>33</v>
      </c>
      <c r="R12" s="91"/>
      <c r="S12" s="204" t="str">
        <f>VLOOKUP(U12,開設者別!B:D,3,FALSE)</f>
        <v>公的</v>
      </c>
      <c r="T12" s="5"/>
      <c r="U12" s="89" t="s">
        <v>2164</v>
      </c>
      <c r="V12" s="173" t="str">
        <f>VLOOKUP(U12,開設者別!B:D,3,FALSE)</f>
        <v>公的</v>
      </c>
    </row>
    <row r="13" spans="1:22" ht="48.5" customHeight="1" x14ac:dyDescent="0.15">
      <c r="A13" s="9" t="s">
        <v>2255</v>
      </c>
      <c r="B13" s="10">
        <v>6794109</v>
      </c>
      <c r="C13" s="246" t="s">
        <v>2479</v>
      </c>
      <c r="D13" s="37" t="s">
        <v>1450</v>
      </c>
      <c r="E13" s="37" t="s">
        <v>1451</v>
      </c>
      <c r="F13" s="38" t="s">
        <v>2285</v>
      </c>
      <c r="G13" s="275" t="s">
        <v>2345</v>
      </c>
      <c r="H13" s="107" t="s">
        <v>2736</v>
      </c>
      <c r="I13" s="339">
        <v>109</v>
      </c>
      <c r="J13" s="339"/>
      <c r="K13" s="92"/>
      <c r="L13" s="92"/>
      <c r="M13" s="92"/>
      <c r="N13" s="93">
        <f t="shared" si="0"/>
        <v>109</v>
      </c>
      <c r="O13" s="91" t="s">
        <v>530</v>
      </c>
      <c r="P13" s="91"/>
      <c r="Q13" s="91" t="s">
        <v>530</v>
      </c>
      <c r="R13" s="91"/>
      <c r="S13" s="204" t="str">
        <f>VLOOKUP(U13,開設者別!B:D,3,FALSE)</f>
        <v>医療法人</v>
      </c>
      <c r="T13" s="5"/>
      <c r="U13" s="171" t="s">
        <v>2179</v>
      </c>
      <c r="V13" s="173" t="str">
        <f>VLOOKUP(U13,開設者別!B:D,3,FALSE)</f>
        <v>医療法人</v>
      </c>
    </row>
    <row r="14" spans="1:22" ht="48.5" customHeight="1" x14ac:dyDescent="0.15">
      <c r="A14" s="9" t="s">
        <v>2482</v>
      </c>
      <c r="B14" s="10">
        <v>6794121</v>
      </c>
      <c r="C14" s="11" t="s">
        <v>696</v>
      </c>
      <c r="D14" s="37" t="s">
        <v>1452</v>
      </c>
      <c r="E14" s="37" t="s">
        <v>1453</v>
      </c>
      <c r="F14" s="38" t="s">
        <v>1454</v>
      </c>
      <c r="G14" s="99" t="s">
        <v>78</v>
      </c>
      <c r="H14" s="367" t="s">
        <v>2737</v>
      </c>
      <c r="I14" s="353">
        <v>39</v>
      </c>
      <c r="J14" s="353">
        <v>60</v>
      </c>
      <c r="K14" s="92"/>
      <c r="L14" s="92"/>
      <c r="M14" s="92"/>
      <c r="N14" s="93">
        <f t="shared" si="0"/>
        <v>99</v>
      </c>
      <c r="O14" s="91" t="s">
        <v>530</v>
      </c>
      <c r="P14" s="91"/>
      <c r="Q14" s="91" t="s">
        <v>530</v>
      </c>
      <c r="R14" s="91"/>
      <c r="S14" s="204" t="str">
        <f>VLOOKUP(U14,開設者別!B:D,3,FALSE)</f>
        <v>医療法人</v>
      </c>
      <c r="T14" s="5"/>
      <c r="U14" s="171" t="s">
        <v>2179</v>
      </c>
      <c r="V14" s="173" t="str">
        <f>VLOOKUP(U14,開設者別!B:D,3,FALSE)</f>
        <v>医療法人</v>
      </c>
    </row>
    <row r="15" spans="1:22" ht="48.5" customHeight="1" x14ac:dyDescent="0.15">
      <c r="A15" s="9" t="s">
        <v>2483</v>
      </c>
      <c r="B15" s="10">
        <v>6794167</v>
      </c>
      <c r="C15" s="11" t="s">
        <v>731</v>
      </c>
      <c r="D15" s="37" t="s">
        <v>1455</v>
      </c>
      <c r="E15" s="37" t="s">
        <v>1456</v>
      </c>
      <c r="F15" s="38" t="s">
        <v>188</v>
      </c>
      <c r="G15" s="368" t="s">
        <v>2697</v>
      </c>
      <c r="H15" s="107" t="s">
        <v>2094</v>
      </c>
      <c r="I15" s="339">
        <v>36</v>
      </c>
      <c r="J15" s="339"/>
      <c r="K15" s="92"/>
      <c r="L15" s="92"/>
      <c r="M15" s="92"/>
      <c r="N15" s="93">
        <f t="shared" si="0"/>
        <v>36</v>
      </c>
      <c r="O15" s="91" t="s">
        <v>530</v>
      </c>
      <c r="P15" s="91"/>
      <c r="Q15" s="91" t="s">
        <v>530</v>
      </c>
      <c r="R15" s="91"/>
      <c r="S15" s="204" t="str">
        <f>VLOOKUP(U15,開設者別!B:D,3,FALSE)</f>
        <v>医療法人</v>
      </c>
      <c r="T15" s="5"/>
      <c r="U15" s="171" t="s">
        <v>2179</v>
      </c>
      <c r="V15" s="173" t="str">
        <f>VLOOKUP(U15,開設者別!B:D,3,FALSE)</f>
        <v>医療法人</v>
      </c>
    </row>
    <row r="16" spans="1:22" ht="34.5" customHeight="1" thickBot="1" x14ac:dyDescent="0.2">
      <c r="A16" s="29" t="s">
        <v>2817</v>
      </c>
      <c r="B16" s="16">
        <v>6795165</v>
      </c>
      <c r="C16" s="20" t="s">
        <v>912</v>
      </c>
      <c r="D16" s="19" t="s">
        <v>1457</v>
      </c>
      <c r="E16" s="19" t="s">
        <v>1458</v>
      </c>
      <c r="F16" s="18" t="s">
        <v>330</v>
      </c>
      <c r="G16" s="158" t="s">
        <v>2286</v>
      </c>
      <c r="H16" s="336" t="s">
        <v>2095</v>
      </c>
      <c r="I16" s="233">
        <v>100</v>
      </c>
      <c r="J16" s="233"/>
      <c r="K16" s="94"/>
      <c r="L16" s="94"/>
      <c r="M16" s="94"/>
      <c r="N16" s="95">
        <f t="shared" si="0"/>
        <v>100</v>
      </c>
      <c r="O16" s="90"/>
      <c r="P16" s="90"/>
      <c r="Q16" s="90"/>
      <c r="R16" s="90"/>
      <c r="S16" s="207" t="str">
        <f>VLOOKUP(U16,開設者別!B:D,3,FALSE)</f>
        <v>公的</v>
      </c>
      <c r="T16" s="221"/>
      <c r="U16" s="171" t="s">
        <v>330</v>
      </c>
      <c r="V16" s="173" t="str">
        <f>VLOOKUP(U16,開設者別!B:D,3,FALSE)</f>
        <v>公的</v>
      </c>
    </row>
    <row r="17" spans="1:22" x14ac:dyDescent="0.15">
      <c r="A17" s="6">
        <f>COUNTA(A5:A16)</f>
        <v>12</v>
      </c>
      <c r="I17" s="356">
        <f t="shared" ref="I17:N17" si="1">SUM(I5:I16)</f>
        <v>850</v>
      </c>
      <c r="J17" s="356">
        <f t="shared" si="1"/>
        <v>264</v>
      </c>
      <c r="K17" s="112">
        <f>SUM(K5:K16)</f>
        <v>320</v>
      </c>
      <c r="L17" s="112">
        <f t="shared" si="1"/>
        <v>0</v>
      </c>
      <c r="M17" s="112">
        <f t="shared" si="1"/>
        <v>0</v>
      </c>
      <c r="N17" s="112">
        <f t="shared" si="1"/>
        <v>1434</v>
      </c>
      <c r="U17" s="171"/>
      <c r="V17" s="173" t="e">
        <f>VLOOKUP(U17,開設者別!B:D,3,FALSE)</f>
        <v>#N/A</v>
      </c>
    </row>
    <row r="18" spans="1:22" x14ac:dyDescent="0.15">
      <c r="U18" s="171"/>
      <c r="V18" s="173" t="e">
        <f>VLOOKUP(U18,開設者別!B:D,3,FALSE)</f>
        <v>#N/A</v>
      </c>
    </row>
    <row r="19" spans="1:22" ht="9" customHeight="1" x14ac:dyDescent="0.15">
      <c r="U19" s="171"/>
      <c r="V19" s="173" t="e">
        <f>VLOOKUP(U19,開設者別!B:D,3,FALSE)</f>
        <v>#N/A</v>
      </c>
    </row>
    <row r="20" spans="1:22" x14ac:dyDescent="0.15">
      <c r="U20" s="171"/>
      <c r="V20" s="173" t="e">
        <f>VLOOKUP(U20,開設者別!B:D,3,FALSE)</f>
        <v>#N/A</v>
      </c>
    </row>
    <row r="21" spans="1:22" x14ac:dyDescent="0.15">
      <c r="U21" s="171"/>
      <c r="V21" s="173" t="e">
        <f>VLOOKUP(U21,開設者別!B:D,3,FALSE)</f>
        <v>#N/A</v>
      </c>
    </row>
    <row r="22" spans="1:22" x14ac:dyDescent="0.15">
      <c r="U22" s="171"/>
      <c r="V22" s="173" t="e">
        <f>VLOOKUP(U22,開設者別!B:D,3,FALSE)</f>
        <v>#N/A</v>
      </c>
    </row>
    <row r="23" spans="1:22" x14ac:dyDescent="0.15">
      <c r="U23" s="171"/>
      <c r="V23" s="173" t="e">
        <f>VLOOKUP(U23,開設者別!B:D,3,FALSE)</f>
        <v>#N/A</v>
      </c>
    </row>
    <row r="24" spans="1:22" x14ac:dyDescent="0.15">
      <c r="B24" s="28"/>
      <c r="U24" s="171"/>
      <c r="V24" s="173" t="e">
        <f>VLOOKUP(U24,開設者別!B:D,3,FALSE)</f>
        <v>#N/A</v>
      </c>
    </row>
    <row r="25" spans="1:22" x14ac:dyDescent="0.15">
      <c r="U25" s="171"/>
      <c r="V25" s="173" t="e">
        <f>VLOOKUP(U25,開設者別!B:D,3,FALSE)</f>
        <v>#N/A</v>
      </c>
    </row>
    <row r="26" spans="1:22" x14ac:dyDescent="0.15">
      <c r="U26" s="171"/>
      <c r="V26" s="173" t="e">
        <f>VLOOKUP(U26,開設者別!B:D,3,FALSE)</f>
        <v>#N/A</v>
      </c>
    </row>
    <row r="27" spans="1:22" ht="11.5" thickBot="1" x14ac:dyDescent="0.2">
      <c r="A27" s="298"/>
      <c r="B27" s="298"/>
      <c r="C27" s="298"/>
      <c r="D27" s="299"/>
      <c r="E27" s="299"/>
      <c r="F27" s="298"/>
      <c r="G27" s="359"/>
      <c r="H27" s="359"/>
      <c r="I27" s="361"/>
      <c r="J27" s="361"/>
      <c r="K27" s="216"/>
      <c r="L27" s="216"/>
      <c r="M27" s="216"/>
      <c r="N27" s="216"/>
      <c r="O27" s="217"/>
      <c r="P27" s="217"/>
      <c r="Q27" s="300"/>
      <c r="R27" s="300"/>
      <c r="S27" s="216"/>
      <c r="T27" s="216"/>
      <c r="U27" s="171"/>
      <c r="V27" s="173" t="e">
        <f>VLOOKUP(U27,開設者別!B:D,3,FALSE)</f>
        <v>#N/A</v>
      </c>
    </row>
    <row r="28" spans="1:22" x14ac:dyDescent="0.15">
      <c r="U28" s="171"/>
      <c r="V28" s="173" t="e">
        <f>VLOOKUP(U28,開設者別!B:D,3,FALSE)</f>
        <v>#N/A</v>
      </c>
    </row>
    <row r="29" spans="1:22" x14ac:dyDescent="0.15">
      <c r="U29" s="171"/>
      <c r="V29" s="173" t="e">
        <f>VLOOKUP(U29,開設者別!B:D,3,FALSE)</f>
        <v>#N/A</v>
      </c>
    </row>
    <row r="30" spans="1:22" x14ac:dyDescent="0.15">
      <c r="M30" s="213"/>
      <c r="U30" s="171"/>
      <c r="V30" s="173" t="e">
        <f>VLOOKUP(U30,開設者別!B:D,3,FALSE)</f>
        <v>#N/A</v>
      </c>
    </row>
    <row r="31" spans="1:22" x14ac:dyDescent="0.15">
      <c r="U31" s="171"/>
      <c r="V31" s="173" t="e">
        <f>VLOOKUP(U31,開設者別!B:D,3,FALSE)</f>
        <v>#N/A</v>
      </c>
    </row>
    <row r="32" spans="1:22" x14ac:dyDescent="0.15">
      <c r="U32" s="171"/>
      <c r="V32" s="173" t="e">
        <f>VLOOKUP(U32,開設者別!B:D,3,FALSE)</f>
        <v>#N/A</v>
      </c>
    </row>
    <row r="33" spans="21:22" x14ac:dyDescent="0.15">
      <c r="U33" s="171"/>
      <c r="V33" s="173" t="e">
        <f>VLOOKUP(U33,開設者別!B:D,3,FALSE)</f>
        <v>#N/A</v>
      </c>
    </row>
    <row r="34" spans="21:22" x14ac:dyDescent="0.15">
      <c r="U34" s="171"/>
      <c r="V34" s="173" t="e">
        <f>VLOOKUP(U34,開設者別!B:D,3,FALSE)</f>
        <v>#N/A</v>
      </c>
    </row>
    <row r="35" spans="21:22" x14ac:dyDescent="0.15">
      <c r="U35" s="171"/>
      <c r="V35" s="173" t="e">
        <f>VLOOKUP(U35,開設者別!B:D,3,FALSE)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33" orientation="landscape" useFirstPageNumber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0000000}">
          <x14:formula1>
            <xm:f>開設者別!$B$2:$B$22</xm:f>
          </x14:formula1>
          <xm:sqref>U5:U35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V38"/>
  <sheetViews>
    <sheetView showRuler="0" view="pageBreakPreview" zoomScale="145" zoomScaleNormal="100" zoomScaleSheetLayoutView="145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A3" sqref="A3:A4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5.6328125" style="6" customWidth="1"/>
    <col min="4" max="5" width="9.6328125" style="26" customWidth="1"/>
    <col min="6" max="6" width="12.08984375" style="6" customWidth="1"/>
    <col min="7" max="7" width="8.08984375" style="6" customWidth="1"/>
    <col min="8" max="8" width="21.08984375" style="6" customWidth="1"/>
    <col min="9" max="9" width="4.08984375" style="344" customWidth="1"/>
    <col min="10" max="13" width="3.90625" style="7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15">
      <c r="A1" s="573" t="s">
        <v>20</v>
      </c>
      <c r="B1" s="574"/>
      <c r="C1" s="591" t="s">
        <v>2097</v>
      </c>
      <c r="D1" s="592"/>
      <c r="E1" s="592"/>
      <c r="F1" s="592"/>
      <c r="G1" s="593"/>
      <c r="H1" s="605" t="s">
        <v>2098</v>
      </c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75"/>
      <c r="B2" s="576"/>
      <c r="C2" s="594"/>
      <c r="D2" s="595"/>
      <c r="E2" s="595"/>
      <c r="F2" s="595"/>
      <c r="G2" s="596"/>
      <c r="H2" s="606"/>
      <c r="Q2" s="8"/>
      <c r="R2" s="8"/>
    </row>
    <row r="3" spans="1:22" ht="17.25" customHeight="1" x14ac:dyDescent="0.15">
      <c r="A3" s="530" t="s">
        <v>83</v>
      </c>
      <c r="B3" s="523" t="s">
        <v>810</v>
      </c>
      <c r="C3" s="517" t="s">
        <v>811</v>
      </c>
      <c r="D3" s="517" t="s">
        <v>223</v>
      </c>
      <c r="E3" s="532" t="s">
        <v>64</v>
      </c>
      <c r="F3" s="517" t="s">
        <v>224</v>
      </c>
      <c r="G3" s="523" t="s">
        <v>225</v>
      </c>
      <c r="H3" s="517" t="s">
        <v>226</v>
      </c>
      <c r="I3" s="527" t="s">
        <v>227</v>
      </c>
      <c r="J3" s="527"/>
      <c r="K3" s="527"/>
      <c r="L3" s="527"/>
      <c r="M3" s="527"/>
      <c r="N3" s="527"/>
      <c r="O3" s="519" t="s">
        <v>143</v>
      </c>
      <c r="P3" s="519" t="s">
        <v>344</v>
      </c>
      <c r="Q3" s="519" t="s">
        <v>36</v>
      </c>
      <c r="R3" s="519" t="s">
        <v>445</v>
      </c>
      <c r="S3" s="528" t="s">
        <v>2422</v>
      </c>
      <c r="T3" s="521" t="s">
        <v>2426</v>
      </c>
    </row>
    <row r="4" spans="1:22" ht="17.25" customHeight="1" x14ac:dyDescent="0.15">
      <c r="A4" s="531"/>
      <c r="B4" s="524"/>
      <c r="C4" s="518"/>
      <c r="D4" s="518"/>
      <c r="E4" s="533"/>
      <c r="F4" s="518"/>
      <c r="G4" s="524"/>
      <c r="H4" s="518"/>
      <c r="I4" s="348" t="s">
        <v>351</v>
      </c>
      <c r="J4" s="91" t="s">
        <v>499</v>
      </c>
      <c r="K4" s="91" t="s">
        <v>255</v>
      </c>
      <c r="L4" s="91" t="s">
        <v>256</v>
      </c>
      <c r="M4" s="91" t="s">
        <v>257</v>
      </c>
      <c r="N4" s="225" t="s">
        <v>258</v>
      </c>
      <c r="O4" s="520"/>
      <c r="P4" s="520"/>
      <c r="Q4" s="520"/>
      <c r="R4" s="520"/>
      <c r="S4" s="529"/>
      <c r="T4" s="522"/>
    </row>
    <row r="5" spans="1:22" ht="41" customHeight="1" x14ac:dyDescent="0.15">
      <c r="A5" s="9" t="s">
        <v>534</v>
      </c>
      <c r="B5" s="10">
        <v>6780031</v>
      </c>
      <c r="C5" s="11" t="s">
        <v>516</v>
      </c>
      <c r="D5" s="37" t="s">
        <v>2099</v>
      </c>
      <c r="E5" s="37" t="s">
        <v>1459</v>
      </c>
      <c r="F5" s="38" t="s">
        <v>106</v>
      </c>
      <c r="G5" s="38" t="s">
        <v>750</v>
      </c>
      <c r="H5" s="12" t="s">
        <v>2100</v>
      </c>
      <c r="I5" s="243">
        <v>95</v>
      </c>
      <c r="J5" s="13">
        <v>35</v>
      </c>
      <c r="K5" s="13"/>
      <c r="L5" s="13"/>
      <c r="M5" s="13"/>
      <c r="N5" s="30">
        <f t="shared" ref="N5:N12" si="0">SUM(I5:M5)</f>
        <v>130</v>
      </c>
      <c r="O5" s="14" t="s">
        <v>530</v>
      </c>
      <c r="P5" s="14" t="s">
        <v>33</v>
      </c>
      <c r="Q5" s="14" t="s">
        <v>33</v>
      </c>
      <c r="R5" s="14"/>
      <c r="S5" s="204" t="str">
        <f>VLOOKUP(U5,開設者別!B:D,3,FALSE)</f>
        <v>医療法人</v>
      </c>
      <c r="T5" s="5"/>
      <c r="U5" s="171" t="s">
        <v>2179</v>
      </c>
      <c r="V5" s="173" t="str">
        <f>VLOOKUP(U5,開設者別!B:D,3,FALSE)</f>
        <v>医療法人</v>
      </c>
    </row>
    <row r="6" spans="1:22" ht="41" customHeight="1" x14ac:dyDescent="0.15">
      <c r="A6" s="9" t="s">
        <v>2101</v>
      </c>
      <c r="B6" s="10">
        <v>6780031</v>
      </c>
      <c r="C6" s="11" t="s">
        <v>607</v>
      </c>
      <c r="D6" s="37" t="s">
        <v>1460</v>
      </c>
      <c r="E6" s="37" t="s">
        <v>1461</v>
      </c>
      <c r="F6" s="38" t="s">
        <v>2190</v>
      </c>
      <c r="G6" s="37" t="s">
        <v>28</v>
      </c>
      <c r="H6" s="12" t="s">
        <v>2191</v>
      </c>
      <c r="I6" s="243">
        <v>168</v>
      </c>
      <c r="J6" s="13"/>
      <c r="K6" s="13"/>
      <c r="L6" s="13"/>
      <c r="M6" s="13"/>
      <c r="N6" s="30">
        <f t="shared" si="0"/>
        <v>168</v>
      </c>
      <c r="O6" s="88"/>
      <c r="P6" s="14" t="s">
        <v>33</v>
      </c>
      <c r="Q6" s="14" t="s">
        <v>33</v>
      </c>
      <c r="R6" s="14"/>
      <c r="S6" s="204" t="str">
        <f>VLOOKUP(U6,開設者別!B:D,3,FALSE)</f>
        <v>医療法人</v>
      </c>
      <c r="T6" s="5"/>
      <c r="U6" s="171" t="s">
        <v>2179</v>
      </c>
      <c r="V6" s="173" t="str">
        <f>VLOOKUP(U6,開設者別!B:D,3,FALSE)</f>
        <v>医療法人</v>
      </c>
    </row>
    <row r="7" spans="1:22" ht="41" customHeight="1" x14ac:dyDescent="0.15">
      <c r="A7" s="9" t="s">
        <v>805</v>
      </c>
      <c r="B7" s="10">
        <v>6780008</v>
      </c>
      <c r="C7" s="11" t="s">
        <v>57</v>
      </c>
      <c r="D7" s="37" t="s">
        <v>1462</v>
      </c>
      <c r="E7" s="37"/>
      <c r="F7" s="38" t="s">
        <v>806</v>
      </c>
      <c r="G7" s="99" t="s">
        <v>2522</v>
      </c>
      <c r="H7" s="12" t="s">
        <v>2102</v>
      </c>
      <c r="I7" s="243">
        <v>50</v>
      </c>
      <c r="J7" s="13"/>
      <c r="K7" s="13"/>
      <c r="L7" s="13"/>
      <c r="M7" s="13"/>
      <c r="N7" s="30">
        <f t="shared" si="0"/>
        <v>50</v>
      </c>
      <c r="O7" s="14"/>
      <c r="P7" s="14"/>
      <c r="Q7" s="14"/>
      <c r="R7" s="14"/>
      <c r="S7" s="204" t="str">
        <f>VLOOKUP(U7,開設者別!B:D,3,FALSE)</f>
        <v>公的</v>
      </c>
      <c r="T7" s="5"/>
      <c r="U7" s="171" t="s">
        <v>2164</v>
      </c>
      <c r="V7" s="173" t="str">
        <f>VLOOKUP(U7,開設者別!B:D,3,FALSE)</f>
        <v>公的</v>
      </c>
    </row>
    <row r="8" spans="1:22" ht="41" customHeight="1" x14ac:dyDescent="0.15">
      <c r="A8" s="9" t="s">
        <v>840</v>
      </c>
      <c r="B8" s="10">
        <v>6780081</v>
      </c>
      <c r="C8" s="11" t="s">
        <v>168</v>
      </c>
      <c r="D8" s="37" t="s">
        <v>1463</v>
      </c>
      <c r="E8" s="37" t="s">
        <v>1464</v>
      </c>
      <c r="F8" s="38" t="s">
        <v>105</v>
      </c>
      <c r="G8" s="126" t="s">
        <v>1606</v>
      </c>
      <c r="H8" s="12" t="s">
        <v>2103</v>
      </c>
      <c r="I8" s="243">
        <v>20</v>
      </c>
      <c r="J8" s="13">
        <v>43</v>
      </c>
      <c r="K8" s="13">
        <v>311</v>
      </c>
      <c r="L8" s="13"/>
      <c r="M8" s="13"/>
      <c r="N8" s="30">
        <f t="shared" si="0"/>
        <v>374</v>
      </c>
      <c r="O8" s="14"/>
      <c r="P8" s="14" t="s">
        <v>33</v>
      </c>
      <c r="Q8" s="14" t="s">
        <v>33</v>
      </c>
      <c r="R8" s="14"/>
      <c r="S8" s="204" t="str">
        <f>VLOOKUP(U8,開設者別!B:D,3,FALSE)</f>
        <v>医療法人</v>
      </c>
      <c r="T8" s="5"/>
      <c r="U8" s="171" t="s">
        <v>2179</v>
      </c>
      <c r="V8" s="173" t="str">
        <f>VLOOKUP(U8,開設者別!B:D,3,FALSE)</f>
        <v>医療法人</v>
      </c>
    </row>
    <row r="9" spans="1:22" ht="41" customHeight="1" x14ac:dyDescent="0.15">
      <c r="A9" s="9" t="s">
        <v>2104</v>
      </c>
      <c r="B9" s="10">
        <v>6780201</v>
      </c>
      <c r="C9" s="11" t="s">
        <v>266</v>
      </c>
      <c r="D9" s="37" t="s">
        <v>1465</v>
      </c>
      <c r="E9" s="37" t="s">
        <v>2452</v>
      </c>
      <c r="F9" s="38" t="s">
        <v>209</v>
      </c>
      <c r="G9" s="99" t="s">
        <v>292</v>
      </c>
      <c r="H9" s="12" t="s">
        <v>2105</v>
      </c>
      <c r="I9" s="243">
        <v>0</v>
      </c>
      <c r="J9" s="13">
        <v>114</v>
      </c>
      <c r="K9" s="13"/>
      <c r="L9" s="13"/>
      <c r="M9" s="13"/>
      <c r="N9" s="30">
        <f t="shared" si="0"/>
        <v>114</v>
      </c>
      <c r="O9" s="14"/>
      <c r="P9" s="14"/>
      <c r="Q9" s="14"/>
      <c r="R9" s="14"/>
      <c r="S9" s="204" t="str">
        <f>VLOOKUP(U9,開設者別!B:D,3,FALSE)</f>
        <v>医療法人</v>
      </c>
      <c r="T9" s="5"/>
      <c r="U9" s="171" t="s">
        <v>2179</v>
      </c>
      <c r="V9" s="173" t="str">
        <f>VLOOKUP(U9,開設者別!B:D,3,FALSE)</f>
        <v>医療法人</v>
      </c>
    </row>
    <row r="10" spans="1:22" ht="41" customHeight="1" x14ac:dyDescent="0.15">
      <c r="A10" s="9" t="s">
        <v>2106</v>
      </c>
      <c r="B10" s="10">
        <v>6780241</v>
      </c>
      <c r="C10" s="11" t="s">
        <v>452</v>
      </c>
      <c r="D10" s="37" t="s">
        <v>1466</v>
      </c>
      <c r="E10" s="37" t="s">
        <v>1467</v>
      </c>
      <c r="F10" s="38" t="s">
        <v>301</v>
      </c>
      <c r="G10" s="99" t="s">
        <v>635</v>
      </c>
      <c r="H10" s="12" t="s">
        <v>2318</v>
      </c>
      <c r="I10" s="243">
        <v>265</v>
      </c>
      <c r="J10" s="280">
        <v>33</v>
      </c>
      <c r="K10" s="13"/>
      <c r="L10" s="13"/>
      <c r="M10" s="13"/>
      <c r="N10" s="30">
        <f t="shared" si="0"/>
        <v>298</v>
      </c>
      <c r="O10" s="14" t="s">
        <v>530</v>
      </c>
      <c r="P10" s="14" t="s">
        <v>33</v>
      </c>
      <c r="Q10" s="14" t="s">
        <v>33</v>
      </c>
      <c r="R10" s="14"/>
      <c r="S10" s="204" t="str">
        <f>VLOOKUP(U10,開設者別!B:D,3,FALSE)</f>
        <v>医療法人</v>
      </c>
      <c r="T10" s="5"/>
      <c r="U10" s="171" t="s">
        <v>2179</v>
      </c>
      <c r="V10" s="173" t="str">
        <f>VLOOKUP(U10,開設者別!B:D,3,FALSE)</f>
        <v>医療法人</v>
      </c>
    </row>
    <row r="11" spans="1:22" ht="41" customHeight="1" x14ac:dyDescent="0.15">
      <c r="A11" s="9" t="s">
        <v>901</v>
      </c>
      <c r="B11" s="10">
        <v>6780232</v>
      </c>
      <c r="C11" s="11" t="s">
        <v>870</v>
      </c>
      <c r="D11" s="37" t="s">
        <v>1468</v>
      </c>
      <c r="E11" s="37" t="s">
        <v>1469</v>
      </c>
      <c r="F11" s="38" t="s">
        <v>1470</v>
      </c>
      <c r="G11" s="275" t="s">
        <v>2523</v>
      </c>
      <c r="H11" s="192" t="s">
        <v>2411</v>
      </c>
      <c r="I11" s="243">
        <v>356</v>
      </c>
      <c r="J11" s="13"/>
      <c r="K11" s="13"/>
      <c r="L11" s="13"/>
      <c r="M11" s="13">
        <v>4</v>
      </c>
      <c r="N11" s="30">
        <f t="shared" si="0"/>
        <v>360</v>
      </c>
      <c r="O11" s="14" t="s">
        <v>530</v>
      </c>
      <c r="P11" s="14" t="s">
        <v>33</v>
      </c>
      <c r="Q11" s="14" t="s">
        <v>530</v>
      </c>
      <c r="R11" s="14"/>
      <c r="S11" s="204" t="str">
        <f>VLOOKUP(U11,開設者別!B:D,3,FALSE)</f>
        <v>公的</v>
      </c>
      <c r="T11" s="5"/>
      <c r="U11" s="171" t="s">
        <v>2164</v>
      </c>
      <c r="V11" s="173" t="str">
        <f>VLOOKUP(U11,開設者別!B:D,3,FALSE)</f>
        <v>公的</v>
      </c>
    </row>
    <row r="12" spans="1:22" ht="41" customHeight="1" thickBot="1" x14ac:dyDescent="0.2">
      <c r="A12" s="29" t="s">
        <v>2107</v>
      </c>
      <c r="B12" s="16">
        <v>6780173</v>
      </c>
      <c r="C12" s="17" t="s">
        <v>710</v>
      </c>
      <c r="D12" s="19" t="s">
        <v>1471</v>
      </c>
      <c r="E12" s="19" t="s">
        <v>1472</v>
      </c>
      <c r="F12" s="18" t="s">
        <v>688</v>
      </c>
      <c r="G12" s="19" t="s">
        <v>293</v>
      </c>
      <c r="H12" s="20" t="s">
        <v>2108</v>
      </c>
      <c r="I12" s="365">
        <v>0</v>
      </c>
      <c r="J12" s="21"/>
      <c r="K12" s="324">
        <v>224</v>
      </c>
      <c r="L12" s="21"/>
      <c r="M12" s="21"/>
      <c r="N12" s="31">
        <f t="shared" si="0"/>
        <v>224</v>
      </c>
      <c r="O12" s="22"/>
      <c r="P12" s="22"/>
      <c r="Q12" s="22"/>
      <c r="R12" s="22"/>
      <c r="S12" s="207" t="str">
        <f>VLOOKUP(U12,開設者別!B:D,3,FALSE)</f>
        <v>医療法人</v>
      </c>
      <c r="T12" s="221"/>
      <c r="U12" s="171" t="s">
        <v>2179</v>
      </c>
      <c r="V12" s="173" t="str">
        <f>VLOOKUP(U12,開設者別!B:D,3,FALSE)</f>
        <v>医療法人</v>
      </c>
    </row>
    <row r="13" spans="1:22" x14ac:dyDescent="0.2">
      <c r="A13" s="6">
        <f>COUNTA(A5:A12)</f>
        <v>8</v>
      </c>
      <c r="I13" s="356">
        <f t="shared" ref="I13:N13" si="1">SUM(I5:I12)</f>
        <v>954</v>
      </c>
      <c r="J13" s="112">
        <f t="shared" si="1"/>
        <v>225</v>
      </c>
      <c r="K13" s="112">
        <f t="shared" si="1"/>
        <v>535</v>
      </c>
      <c r="L13" s="112">
        <f t="shared" si="1"/>
        <v>0</v>
      </c>
      <c r="M13" s="112">
        <f t="shared" si="1"/>
        <v>4</v>
      </c>
      <c r="N13" s="112">
        <f t="shared" si="1"/>
        <v>1718</v>
      </c>
      <c r="O13" s="35"/>
      <c r="P13" s="35"/>
      <c r="Q13" s="89"/>
      <c r="R13" s="89"/>
      <c r="T13" s="316"/>
      <c r="U13" s="219"/>
      <c r="V13" s="173" t="e">
        <f>VLOOKUP(U13,開設者別!B:D,3,FALSE)</f>
        <v>#N/A</v>
      </c>
    </row>
    <row r="14" spans="1:22" x14ac:dyDescent="0.15">
      <c r="U14" s="171"/>
      <c r="V14" s="173" t="e">
        <f>VLOOKUP(U14,開設者別!B:D,3,FALSE)</f>
        <v>#N/A</v>
      </c>
    </row>
    <row r="15" spans="1:22" x14ac:dyDescent="0.15">
      <c r="U15" s="171"/>
      <c r="V15" s="173" t="e">
        <f>VLOOKUP(U15,開設者別!B:D,3,FALSE)</f>
        <v>#N/A</v>
      </c>
    </row>
    <row r="16" spans="1:22" x14ac:dyDescent="0.15">
      <c r="A16" s="6" t="s">
        <v>2805</v>
      </c>
      <c r="U16" s="171"/>
      <c r="V16" s="173" t="e">
        <f>VLOOKUP(U16,開設者別!B:D,3,FALSE)</f>
        <v>#N/A</v>
      </c>
    </row>
    <row r="17" spans="1:22" x14ac:dyDescent="0.15">
      <c r="T17" s="325"/>
      <c r="U17" s="171"/>
      <c r="V17" s="173" t="e">
        <f>VLOOKUP(U17,開設者別!B:D,3,FALSE)</f>
        <v>#N/A</v>
      </c>
    </row>
    <row r="18" spans="1:22" x14ac:dyDescent="0.15">
      <c r="U18" s="171"/>
      <c r="V18" s="173" t="e">
        <f>VLOOKUP(U18,開設者別!B:D,3,FALSE)</f>
        <v>#N/A</v>
      </c>
    </row>
    <row r="19" spans="1:22" x14ac:dyDescent="0.15">
      <c r="B19" s="28"/>
      <c r="U19" s="171"/>
      <c r="V19" s="173" t="e">
        <f>VLOOKUP(U19,開設者別!B:D,3,FALSE)</f>
        <v>#N/A</v>
      </c>
    </row>
    <row r="20" spans="1:22" x14ac:dyDescent="0.15">
      <c r="U20" s="171"/>
      <c r="V20" s="173" t="e">
        <f>VLOOKUP(U20,開設者別!B:D,3,FALSE)</f>
        <v>#N/A</v>
      </c>
    </row>
    <row r="21" spans="1:22" x14ac:dyDescent="0.15">
      <c r="U21" s="171"/>
      <c r="V21" s="173" t="e">
        <f>VLOOKUP(U21,開設者別!B:D,3,FALSE)</f>
        <v>#N/A</v>
      </c>
    </row>
    <row r="22" spans="1:22" x14ac:dyDescent="0.15">
      <c r="U22" s="171"/>
      <c r="V22" s="173" t="e">
        <f>VLOOKUP(U22,開設者別!B:D,3,FALSE)</f>
        <v>#N/A</v>
      </c>
    </row>
    <row r="23" spans="1:22" x14ac:dyDescent="0.15">
      <c r="U23" s="171"/>
      <c r="V23" s="173" t="e">
        <f>VLOOKUP(U23,開設者別!B:D,3,FALSE)</f>
        <v>#N/A</v>
      </c>
    </row>
    <row r="24" spans="1:22" x14ac:dyDescent="0.15">
      <c r="U24" s="171"/>
      <c r="V24" s="173" t="e">
        <f>VLOOKUP(U24,開設者別!B:D,3,FALSE)</f>
        <v>#N/A</v>
      </c>
    </row>
    <row r="25" spans="1:22" x14ac:dyDescent="0.15">
      <c r="U25" s="171"/>
      <c r="V25" s="173" t="e">
        <f>VLOOKUP(U25,開設者別!B:D,3,FALSE)</f>
        <v>#N/A</v>
      </c>
    </row>
    <row r="26" spans="1:22" x14ac:dyDescent="0.15">
      <c r="U26" s="171"/>
      <c r="V26" s="173" t="e">
        <f>VLOOKUP(U26,開設者別!B:D,3,FALSE)</f>
        <v>#N/A</v>
      </c>
    </row>
    <row r="27" spans="1:22" x14ac:dyDescent="0.15">
      <c r="U27" s="171"/>
      <c r="V27" s="173" t="e">
        <f>VLOOKUP(U27,開設者別!B:D,3,FALSE)</f>
        <v>#N/A</v>
      </c>
    </row>
    <row r="28" spans="1:22" x14ac:dyDescent="0.15">
      <c r="U28" s="171"/>
      <c r="V28" s="173" t="e">
        <f>VLOOKUP(U28,開設者別!B:D,3,FALSE)</f>
        <v>#N/A</v>
      </c>
    </row>
    <row r="29" spans="1:22" ht="11.5" thickBot="1" x14ac:dyDescent="0.2">
      <c r="A29" s="298"/>
      <c r="B29" s="298"/>
      <c r="C29" s="298"/>
      <c r="D29" s="299"/>
      <c r="E29" s="299"/>
      <c r="F29" s="298"/>
      <c r="G29" s="298"/>
      <c r="H29" s="298"/>
      <c r="I29" s="361"/>
      <c r="J29" s="216"/>
      <c r="K29" s="216"/>
      <c r="L29" s="216"/>
      <c r="M29" s="216"/>
      <c r="N29" s="216"/>
      <c r="O29" s="217"/>
      <c r="P29" s="217"/>
      <c r="Q29" s="300"/>
      <c r="R29" s="300"/>
      <c r="S29" s="216"/>
      <c r="T29" s="216"/>
      <c r="U29" s="171"/>
      <c r="V29" s="173" t="e">
        <f>VLOOKUP(U29,開設者別!B:D,3,FALSE)</f>
        <v>#N/A</v>
      </c>
    </row>
    <row r="30" spans="1:22" x14ac:dyDescent="0.15">
      <c r="U30" s="171"/>
      <c r="V30" s="173" t="e">
        <f>VLOOKUP(U30,開設者別!B:D,3,FALSE)</f>
        <v>#N/A</v>
      </c>
    </row>
    <row r="31" spans="1:22" x14ac:dyDescent="0.15">
      <c r="U31" s="171"/>
      <c r="V31" s="173" t="e">
        <f>VLOOKUP(U31,開設者別!B:D,3,FALSE)</f>
        <v>#N/A</v>
      </c>
    </row>
    <row r="32" spans="1:22" x14ac:dyDescent="0.15">
      <c r="U32" s="171"/>
      <c r="V32" s="173" t="e">
        <f>VLOOKUP(U32,開設者別!B:D,3,FALSE)</f>
        <v>#N/A</v>
      </c>
    </row>
    <row r="33" spans="13:22" x14ac:dyDescent="0.15">
      <c r="M33" s="213"/>
      <c r="U33" s="171"/>
      <c r="V33" s="173" t="e">
        <f>VLOOKUP(U33,開設者別!B:D,3,FALSE)</f>
        <v>#N/A</v>
      </c>
    </row>
    <row r="34" spans="13:22" x14ac:dyDescent="0.15"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  <row r="38" spans="13:22" x14ac:dyDescent="0.15">
      <c r="U38" s="171"/>
      <c r="V38" s="173" t="e">
        <f>VLOOKUP(U38,開設者別!B:D,3,FALSE)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34" orientation="landscape" useFirstPageNumber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00000000}">
          <x14:formula1>
            <xm:f>開設者別!$B$2:$B$22</xm:f>
          </x14:formula1>
          <xm:sqref>U5:U38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V38"/>
  <sheetViews>
    <sheetView showRuler="0" view="pageBreakPreview" zoomScale="145" zoomScaleNormal="100" zoomScaleSheetLayoutView="145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A3" sqref="A3:A4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5.6328125" style="6" customWidth="1"/>
    <col min="4" max="5" width="9.6328125" style="26" customWidth="1"/>
    <col min="6" max="6" width="11.6328125" style="6" customWidth="1"/>
    <col min="7" max="7" width="8.08984375" style="347" customWidth="1"/>
    <col min="8" max="8" width="21.6328125" style="6" customWidth="1"/>
    <col min="9" max="9" width="4.08984375" style="7" customWidth="1"/>
    <col min="10" max="13" width="3.90625" style="7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15">
      <c r="A1" s="573" t="s">
        <v>290</v>
      </c>
      <c r="B1" s="574"/>
      <c r="C1" s="591" t="s">
        <v>2109</v>
      </c>
      <c r="D1" s="592"/>
      <c r="E1" s="592"/>
      <c r="F1" s="592"/>
      <c r="G1" s="593"/>
      <c r="H1" s="605" t="s">
        <v>2110</v>
      </c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75"/>
      <c r="B2" s="576"/>
      <c r="C2" s="594"/>
      <c r="D2" s="595"/>
      <c r="E2" s="595"/>
      <c r="F2" s="595"/>
      <c r="G2" s="596"/>
      <c r="H2" s="606"/>
      <c r="Q2" s="8"/>
      <c r="R2" s="8"/>
    </row>
    <row r="3" spans="1:22" ht="17.25" customHeight="1" x14ac:dyDescent="0.15">
      <c r="A3" s="530" t="s">
        <v>83</v>
      </c>
      <c r="B3" s="523" t="s">
        <v>810</v>
      </c>
      <c r="C3" s="517" t="s">
        <v>811</v>
      </c>
      <c r="D3" s="517" t="s">
        <v>223</v>
      </c>
      <c r="E3" s="532" t="s">
        <v>64</v>
      </c>
      <c r="F3" s="517" t="s">
        <v>224</v>
      </c>
      <c r="G3" s="545" t="s">
        <v>225</v>
      </c>
      <c r="H3" s="517" t="s">
        <v>226</v>
      </c>
      <c r="I3" s="527" t="s">
        <v>227</v>
      </c>
      <c r="J3" s="527"/>
      <c r="K3" s="527"/>
      <c r="L3" s="527"/>
      <c r="M3" s="527"/>
      <c r="N3" s="527"/>
      <c r="O3" s="519" t="s">
        <v>143</v>
      </c>
      <c r="P3" s="519" t="s">
        <v>344</v>
      </c>
      <c r="Q3" s="519" t="s">
        <v>36</v>
      </c>
      <c r="R3" s="519" t="s">
        <v>445</v>
      </c>
      <c r="S3" s="528" t="s">
        <v>2422</v>
      </c>
      <c r="T3" s="521" t="s">
        <v>2426</v>
      </c>
    </row>
    <row r="4" spans="1:22" ht="17.25" customHeight="1" x14ac:dyDescent="0.15">
      <c r="A4" s="531"/>
      <c r="B4" s="524"/>
      <c r="C4" s="518"/>
      <c r="D4" s="518"/>
      <c r="E4" s="533"/>
      <c r="F4" s="518"/>
      <c r="G4" s="546"/>
      <c r="H4" s="518"/>
      <c r="I4" s="91" t="s">
        <v>351</v>
      </c>
      <c r="J4" s="91" t="s">
        <v>499</v>
      </c>
      <c r="K4" s="91" t="s">
        <v>255</v>
      </c>
      <c r="L4" s="91" t="s">
        <v>256</v>
      </c>
      <c r="M4" s="91" t="s">
        <v>257</v>
      </c>
      <c r="N4" s="225" t="s">
        <v>258</v>
      </c>
      <c r="O4" s="520"/>
      <c r="P4" s="520"/>
      <c r="Q4" s="520"/>
      <c r="R4" s="520"/>
      <c r="S4" s="529"/>
      <c r="T4" s="522"/>
    </row>
    <row r="5" spans="1:22" ht="33.75" customHeight="1" x14ac:dyDescent="0.15">
      <c r="A5" s="9" t="s">
        <v>2152</v>
      </c>
      <c r="B5" s="10">
        <v>6680263</v>
      </c>
      <c r="C5" s="11" t="s">
        <v>835</v>
      </c>
      <c r="D5" s="37" t="s">
        <v>1473</v>
      </c>
      <c r="E5" s="37" t="s">
        <v>1474</v>
      </c>
      <c r="F5" s="38" t="s">
        <v>1475</v>
      </c>
      <c r="G5" s="99" t="s">
        <v>848</v>
      </c>
      <c r="H5" s="12" t="s">
        <v>2111</v>
      </c>
      <c r="I5" s="13">
        <v>55</v>
      </c>
      <c r="J5" s="13"/>
      <c r="K5" s="13"/>
      <c r="L5" s="13"/>
      <c r="M5" s="13"/>
      <c r="N5" s="30">
        <f t="shared" ref="N5:N10" si="0">SUM(I5:M5)</f>
        <v>55</v>
      </c>
      <c r="O5" s="14" t="s">
        <v>530</v>
      </c>
      <c r="P5" s="14" t="s">
        <v>33</v>
      </c>
      <c r="Q5" s="14" t="s">
        <v>33</v>
      </c>
      <c r="R5" s="14"/>
      <c r="S5" s="204" t="str">
        <f>VLOOKUP(U5,開設者別!B:D,3,FALSE)</f>
        <v>公的</v>
      </c>
      <c r="T5" s="5"/>
      <c r="U5" s="171" t="s">
        <v>2437</v>
      </c>
      <c r="V5" s="173" t="str">
        <f>VLOOKUP(U5,開設者別!B:D,3,FALSE)</f>
        <v>公的</v>
      </c>
    </row>
    <row r="6" spans="1:22" ht="55.5" customHeight="1" x14ac:dyDescent="0.15">
      <c r="A6" s="9" t="s">
        <v>892</v>
      </c>
      <c r="B6" s="10">
        <v>6680065</v>
      </c>
      <c r="C6" s="12" t="s">
        <v>502</v>
      </c>
      <c r="D6" s="37" t="s">
        <v>1476</v>
      </c>
      <c r="E6" s="37" t="s">
        <v>1477</v>
      </c>
      <c r="F6" s="38" t="s">
        <v>1475</v>
      </c>
      <c r="G6" s="126" t="s">
        <v>2115</v>
      </c>
      <c r="H6" s="12" t="s">
        <v>2663</v>
      </c>
      <c r="I6" s="13">
        <v>479</v>
      </c>
      <c r="J6" s="13"/>
      <c r="K6" s="13">
        <v>51</v>
      </c>
      <c r="L6" s="13"/>
      <c r="M6" s="13">
        <v>4</v>
      </c>
      <c r="N6" s="30">
        <f t="shared" si="0"/>
        <v>534</v>
      </c>
      <c r="O6" s="14" t="s">
        <v>530</v>
      </c>
      <c r="P6" s="14"/>
      <c r="Q6" s="14"/>
      <c r="R6" s="14" t="s">
        <v>530</v>
      </c>
      <c r="S6" s="204" t="str">
        <f>VLOOKUP(U6,開設者別!B:D,3,FALSE)</f>
        <v>公的</v>
      </c>
      <c r="T6" s="5"/>
      <c r="U6" s="171" t="s">
        <v>2437</v>
      </c>
      <c r="V6" s="173" t="str">
        <f>VLOOKUP(U6,開設者別!B:D,3,FALSE)</f>
        <v>公的</v>
      </c>
    </row>
    <row r="7" spans="1:22" ht="43" customHeight="1" x14ac:dyDescent="0.15">
      <c r="A7" s="9" t="s">
        <v>1478</v>
      </c>
      <c r="B7" s="10">
        <v>6696741</v>
      </c>
      <c r="C7" s="11" t="s">
        <v>32</v>
      </c>
      <c r="D7" s="37" t="s">
        <v>1479</v>
      </c>
      <c r="E7" s="37"/>
      <c r="F7" s="38" t="s">
        <v>1480</v>
      </c>
      <c r="G7" s="99" t="s">
        <v>786</v>
      </c>
      <c r="H7" s="12" t="s">
        <v>2112</v>
      </c>
      <c r="I7" s="13">
        <v>0</v>
      </c>
      <c r="J7" s="13">
        <v>80</v>
      </c>
      <c r="K7" s="13"/>
      <c r="L7" s="13"/>
      <c r="M7" s="13"/>
      <c r="N7" s="30">
        <f t="shared" si="0"/>
        <v>80</v>
      </c>
      <c r="O7" s="14"/>
      <c r="P7" s="14"/>
      <c r="Q7" s="14"/>
      <c r="R7" s="14"/>
      <c r="S7" s="204" t="str">
        <f>VLOOKUP(U7,開設者別!B:D,3,FALSE)</f>
        <v>医療法人</v>
      </c>
      <c r="T7" s="5"/>
      <c r="U7" s="171" t="s">
        <v>2179</v>
      </c>
      <c r="V7" s="173" t="str">
        <f>VLOOKUP(U7,開設者別!B:D,3,FALSE)</f>
        <v>医療法人</v>
      </c>
    </row>
    <row r="8" spans="1:22" ht="33.75" customHeight="1" x14ac:dyDescent="0.15">
      <c r="A8" s="9" t="s">
        <v>541</v>
      </c>
      <c r="B8" s="10">
        <v>6696731</v>
      </c>
      <c r="C8" s="11" t="s">
        <v>2113</v>
      </c>
      <c r="D8" s="37" t="s">
        <v>1481</v>
      </c>
      <c r="E8" s="37" t="s">
        <v>1482</v>
      </c>
      <c r="F8" s="38" t="s">
        <v>585</v>
      </c>
      <c r="G8" s="126" t="s">
        <v>2680</v>
      </c>
      <c r="H8" s="12" t="s">
        <v>2644</v>
      </c>
      <c r="I8" s="13">
        <v>49</v>
      </c>
      <c r="J8" s="13"/>
      <c r="K8" s="13"/>
      <c r="L8" s="13"/>
      <c r="M8" s="13"/>
      <c r="N8" s="30">
        <f t="shared" si="0"/>
        <v>49</v>
      </c>
      <c r="O8" s="14" t="s">
        <v>530</v>
      </c>
      <c r="P8" s="14" t="s">
        <v>33</v>
      </c>
      <c r="Q8" s="14" t="s">
        <v>33</v>
      </c>
      <c r="R8" s="14"/>
      <c r="S8" s="204" t="str">
        <f>VLOOKUP(U8,開設者別!B:D,3,FALSE)</f>
        <v>公的</v>
      </c>
      <c r="T8" s="5"/>
      <c r="U8" s="171" t="s">
        <v>2166</v>
      </c>
      <c r="V8" s="173" t="str">
        <f>VLOOKUP(U8,開設者別!B:D,3,FALSE)</f>
        <v>公的</v>
      </c>
    </row>
    <row r="9" spans="1:22" ht="33.75" customHeight="1" x14ac:dyDescent="0.15">
      <c r="A9" s="9" t="s">
        <v>592</v>
      </c>
      <c r="B9" s="10">
        <v>6671311</v>
      </c>
      <c r="C9" s="11" t="s">
        <v>666</v>
      </c>
      <c r="D9" s="37" t="s">
        <v>1483</v>
      </c>
      <c r="E9" s="37" t="s">
        <v>1484</v>
      </c>
      <c r="F9" s="38" t="s">
        <v>1485</v>
      </c>
      <c r="G9" s="99" t="s">
        <v>593</v>
      </c>
      <c r="H9" s="12" t="s">
        <v>2114</v>
      </c>
      <c r="I9" s="13">
        <v>42</v>
      </c>
      <c r="J9" s="13"/>
      <c r="K9" s="13"/>
      <c r="L9" s="13"/>
      <c r="M9" s="13"/>
      <c r="N9" s="30">
        <f t="shared" si="0"/>
        <v>42</v>
      </c>
      <c r="O9" s="14"/>
      <c r="P9" s="14" t="s">
        <v>33</v>
      </c>
      <c r="Q9" s="14" t="s">
        <v>33</v>
      </c>
      <c r="R9" s="14"/>
      <c r="S9" s="204" t="str">
        <f>VLOOKUP(U9,開設者別!B:D,3,FALSE)</f>
        <v>公的</v>
      </c>
      <c r="T9" s="5"/>
      <c r="U9" s="171" t="s">
        <v>2437</v>
      </c>
      <c r="V9" s="173" t="str">
        <f>VLOOKUP(U9,開設者別!B:D,3,FALSE)</f>
        <v>公的</v>
      </c>
    </row>
    <row r="10" spans="1:22" ht="33.75" customHeight="1" thickBot="1" x14ac:dyDescent="0.2">
      <c r="A10" s="29" t="s">
        <v>1486</v>
      </c>
      <c r="B10" s="16">
        <v>6696543</v>
      </c>
      <c r="C10" s="17" t="s">
        <v>172</v>
      </c>
      <c r="D10" s="19" t="s">
        <v>1487</v>
      </c>
      <c r="E10" s="19" t="s">
        <v>1488</v>
      </c>
      <c r="F10" s="18" t="s">
        <v>380</v>
      </c>
      <c r="G10" s="157" t="s">
        <v>2245</v>
      </c>
      <c r="H10" s="20" t="s">
        <v>2319</v>
      </c>
      <c r="I10" s="21">
        <v>50</v>
      </c>
      <c r="J10" s="21"/>
      <c r="K10" s="21"/>
      <c r="L10" s="21"/>
      <c r="M10" s="21"/>
      <c r="N10" s="31">
        <f t="shared" si="0"/>
        <v>50</v>
      </c>
      <c r="O10" s="22" t="s">
        <v>530</v>
      </c>
      <c r="P10" s="22" t="s">
        <v>33</v>
      </c>
      <c r="Q10" s="22" t="s">
        <v>33</v>
      </c>
      <c r="R10" s="22"/>
      <c r="S10" s="207" t="str">
        <f>VLOOKUP(U10,開設者別!B:D,3,FALSE)</f>
        <v>公的</v>
      </c>
      <c r="T10" s="221"/>
      <c r="U10" s="171" t="s">
        <v>2166</v>
      </c>
      <c r="V10" s="173" t="str">
        <f>VLOOKUP(U10,開設者別!B:D,3,FALSE)</f>
        <v>公的</v>
      </c>
    </row>
    <row r="11" spans="1:22" x14ac:dyDescent="0.15">
      <c r="A11" s="6">
        <f>COUNTA(A5:A10)</f>
        <v>6</v>
      </c>
      <c r="I11" s="112">
        <f t="shared" ref="I11:N11" si="1">SUM(I5:I10)</f>
        <v>675</v>
      </c>
      <c r="J11" s="112">
        <f t="shared" si="1"/>
        <v>80</v>
      </c>
      <c r="K11" s="112">
        <f t="shared" si="1"/>
        <v>51</v>
      </c>
      <c r="L11" s="112">
        <f t="shared" si="1"/>
        <v>0</v>
      </c>
      <c r="M11" s="112">
        <f t="shared" si="1"/>
        <v>4</v>
      </c>
      <c r="N11" s="112">
        <f t="shared" si="1"/>
        <v>810</v>
      </c>
      <c r="Q11" s="89"/>
      <c r="R11" s="89"/>
      <c r="U11" s="171"/>
      <c r="V11" s="173" t="e">
        <f>VLOOKUP(U11,開設者別!B:D,3,FALSE)</f>
        <v>#N/A</v>
      </c>
    </row>
    <row r="12" spans="1:22" x14ac:dyDescent="0.15">
      <c r="U12" s="171"/>
      <c r="V12" s="173" t="e">
        <f>VLOOKUP(U12,開設者別!B:D,3,FALSE)</f>
        <v>#N/A</v>
      </c>
    </row>
    <row r="13" spans="1:22" x14ac:dyDescent="0.15">
      <c r="T13" s="316"/>
      <c r="U13" s="89"/>
      <c r="V13" s="173" t="e">
        <f>VLOOKUP(U13,開設者別!B:D,3,FALSE)</f>
        <v>#N/A</v>
      </c>
    </row>
    <row r="14" spans="1:22" x14ac:dyDescent="0.15">
      <c r="U14" s="171"/>
      <c r="V14" s="173" t="e">
        <f>VLOOKUP(U14,開設者別!B:D,3,FALSE)</f>
        <v>#N/A</v>
      </c>
    </row>
    <row r="15" spans="1:22" x14ac:dyDescent="0.15">
      <c r="B15" s="28"/>
      <c r="U15" s="171"/>
      <c r="V15" s="173" t="e">
        <f>VLOOKUP(U15,開設者別!B:D,3,FALSE)</f>
        <v>#N/A</v>
      </c>
    </row>
    <row r="16" spans="1:22" x14ac:dyDescent="0.15">
      <c r="A16" s="6" t="s">
        <v>2805</v>
      </c>
      <c r="U16" s="171"/>
      <c r="V16" s="173" t="e">
        <f>VLOOKUP(U16,開設者別!B:D,3,FALSE)</f>
        <v>#N/A</v>
      </c>
    </row>
    <row r="17" spans="1:22" x14ac:dyDescent="0.15">
      <c r="U17" s="171"/>
      <c r="V17" s="173" t="e">
        <f>VLOOKUP(U17,開設者別!B:D,3,FALSE)</f>
        <v>#N/A</v>
      </c>
    </row>
    <row r="18" spans="1:22" x14ac:dyDescent="0.15">
      <c r="U18" s="171"/>
      <c r="V18" s="173" t="e">
        <f>VLOOKUP(U18,開設者別!B:D,3,FALSE)</f>
        <v>#N/A</v>
      </c>
    </row>
    <row r="19" spans="1:22" x14ac:dyDescent="0.15">
      <c r="U19" s="171"/>
      <c r="V19" s="173" t="e">
        <f>VLOOKUP(U19,開設者別!B:D,3,FALSE)</f>
        <v>#N/A</v>
      </c>
    </row>
    <row r="20" spans="1:22" x14ac:dyDescent="0.15">
      <c r="U20" s="171"/>
      <c r="V20" s="173" t="e">
        <f>VLOOKUP(U20,開設者別!B:D,3,FALSE)</f>
        <v>#N/A</v>
      </c>
    </row>
    <row r="21" spans="1:22" x14ac:dyDescent="0.15">
      <c r="U21" s="171"/>
      <c r="V21" s="173" t="e">
        <f>VLOOKUP(U21,開設者別!B:D,3,FALSE)</f>
        <v>#N/A</v>
      </c>
    </row>
    <row r="22" spans="1:22" x14ac:dyDescent="0.15">
      <c r="U22" s="171"/>
      <c r="V22" s="173" t="e">
        <f>VLOOKUP(U22,開設者別!B:D,3,FALSE)</f>
        <v>#N/A</v>
      </c>
    </row>
    <row r="23" spans="1:22" x14ac:dyDescent="0.15">
      <c r="U23" s="171"/>
      <c r="V23" s="173" t="e">
        <f>VLOOKUP(U23,開設者別!B:D,3,FALSE)</f>
        <v>#N/A</v>
      </c>
    </row>
    <row r="24" spans="1:22" x14ac:dyDescent="0.15">
      <c r="U24" s="171"/>
      <c r="V24" s="173" t="e">
        <f>VLOOKUP(U24,開設者別!B:D,3,FALSE)</f>
        <v>#N/A</v>
      </c>
    </row>
    <row r="25" spans="1:22" x14ac:dyDescent="0.15">
      <c r="U25" s="171"/>
      <c r="V25" s="173" t="e">
        <f>VLOOKUP(U25,開設者別!B:D,3,FALSE)</f>
        <v>#N/A</v>
      </c>
    </row>
    <row r="26" spans="1:22" x14ac:dyDescent="0.15">
      <c r="U26" s="171"/>
      <c r="V26" s="173" t="e">
        <f>VLOOKUP(U26,開設者別!B:D,3,FALSE)</f>
        <v>#N/A</v>
      </c>
    </row>
    <row r="27" spans="1:22" x14ac:dyDescent="0.15">
      <c r="U27" s="171"/>
      <c r="V27" s="173" t="e">
        <f>VLOOKUP(U27,開設者別!B:D,3,FALSE)</f>
        <v>#N/A</v>
      </c>
    </row>
    <row r="28" spans="1:22" x14ac:dyDescent="0.15">
      <c r="U28" s="171"/>
      <c r="V28" s="173" t="e">
        <f>VLOOKUP(U28,開設者別!B:D,3,FALSE)</f>
        <v>#N/A</v>
      </c>
    </row>
    <row r="29" spans="1:22" ht="11.5" thickBot="1" x14ac:dyDescent="0.2">
      <c r="A29" s="298"/>
      <c r="B29" s="298"/>
      <c r="C29" s="298"/>
      <c r="D29" s="299"/>
      <c r="E29" s="299"/>
      <c r="F29" s="298"/>
      <c r="G29" s="359"/>
      <c r="H29" s="298"/>
      <c r="I29" s="216"/>
      <c r="J29" s="216"/>
      <c r="K29" s="216"/>
      <c r="L29" s="216"/>
      <c r="M29" s="216"/>
      <c r="N29" s="216"/>
      <c r="O29" s="217"/>
      <c r="P29" s="217"/>
      <c r="Q29" s="300"/>
      <c r="R29" s="300"/>
      <c r="S29" s="216"/>
      <c r="T29" s="216"/>
      <c r="U29" s="171"/>
      <c r="V29" s="173" t="e">
        <f>VLOOKUP(U29,開設者別!B:D,3,FALSE)</f>
        <v>#N/A</v>
      </c>
    </row>
    <row r="30" spans="1:22" x14ac:dyDescent="0.15">
      <c r="U30" s="171"/>
      <c r="V30" s="173" t="e">
        <f>VLOOKUP(U30,開設者別!B:D,3,FALSE)</f>
        <v>#N/A</v>
      </c>
    </row>
    <row r="31" spans="1:22" x14ac:dyDescent="0.15">
      <c r="U31" s="171"/>
      <c r="V31" s="173" t="e">
        <f>VLOOKUP(U31,開設者別!B:D,3,FALSE)</f>
        <v>#N/A</v>
      </c>
    </row>
    <row r="32" spans="1:22" x14ac:dyDescent="0.15">
      <c r="U32" s="171"/>
      <c r="V32" s="173" t="e">
        <f>VLOOKUP(U32,開設者別!B:D,3,FALSE)</f>
        <v>#N/A</v>
      </c>
    </row>
    <row r="33" spans="13:22" x14ac:dyDescent="0.15">
      <c r="M33" s="213"/>
      <c r="U33" s="171"/>
      <c r="V33" s="173" t="e">
        <f>VLOOKUP(U33,開設者別!B:D,3,FALSE)</f>
        <v>#N/A</v>
      </c>
    </row>
    <row r="34" spans="13:22" x14ac:dyDescent="0.15"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  <row r="38" spans="13:22" x14ac:dyDescent="0.15">
      <c r="U38" s="171"/>
      <c r="V38" s="173" t="e">
        <f>VLOOKUP(U38,開設者別!B:D,3,FALSE)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35" orientation="landscape" useFirstPageNumber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開設者別!$B$2:$B$22</xm:f>
          </x14:formula1>
          <xm:sqref>U5:U38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theme="0"/>
  </sheetPr>
  <dimension ref="A1:V39"/>
  <sheetViews>
    <sheetView showRuler="0" view="pageBreakPreview" zoomScale="130" zoomScaleNormal="100" zoomScaleSheetLayoutView="130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A3" sqref="A3:A4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5.6328125" style="6" customWidth="1"/>
    <col min="4" max="5" width="9.6328125" style="26" customWidth="1"/>
    <col min="6" max="6" width="11.6328125" style="347" customWidth="1"/>
    <col min="7" max="7" width="8.08984375" style="347" customWidth="1"/>
    <col min="8" max="8" width="21.6328125" style="347" customWidth="1"/>
    <col min="9" max="9" width="4.08984375" style="344" customWidth="1"/>
    <col min="10" max="10" width="3.90625" style="344" customWidth="1"/>
    <col min="11" max="13" width="3.90625" style="7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15">
      <c r="A1" s="573" t="s">
        <v>127</v>
      </c>
      <c r="B1" s="574"/>
      <c r="C1" s="591" t="s">
        <v>2116</v>
      </c>
      <c r="D1" s="592"/>
      <c r="E1" s="592"/>
      <c r="F1" s="592"/>
      <c r="G1" s="593"/>
      <c r="H1" s="583" t="s">
        <v>2117</v>
      </c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75"/>
      <c r="B2" s="576"/>
      <c r="C2" s="594"/>
      <c r="D2" s="595"/>
      <c r="E2" s="595"/>
      <c r="F2" s="595"/>
      <c r="G2" s="596"/>
      <c r="H2" s="584"/>
      <c r="Q2" s="8"/>
      <c r="R2" s="8"/>
    </row>
    <row r="3" spans="1:22" ht="17.25" customHeight="1" x14ac:dyDescent="0.15">
      <c r="A3" s="530" t="s">
        <v>83</v>
      </c>
      <c r="B3" s="523" t="s">
        <v>810</v>
      </c>
      <c r="C3" s="517" t="s">
        <v>811</v>
      </c>
      <c r="D3" s="517" t="s">
        <v>223</v>
      </c>
      <c r="E3" s="532" t="s">
        <v>64</v>
      </c>
      <c r="F3" s="525" t="s">
        <v>224</v>
      </c>
      <c r="G3" s="545" t="s">
        <v>225</v>
      </c>
      <c r="H3" s="525" t="s">
        <v>226</v>
      </c>
      <c r="I3" s="527" t="s">
        <v>227</v>
      </c>
      <c r="J3" s="527"/>
      <c r="K3" s="527"/>
      <c r="L3" s="527"/>
      <c r="M3" s="527"/>
      <c r="N3" s="527"/>
      <c r="O3" s="519" t="s">
        <v>143</v>
      </c>
      <c r="P3" s="519" t="s">
        <v>344</v>
      </c>
      <c r="Q3" s="519" t="s">
        <v>36</v>
      </c>
      <c r="R3" s="519" t="s">
        <v>445</v>
      </c>
      <c r="S3" s="528" t="s">
        <v>2422</v>
      </c>
      <c r="T3" s="521" t="s">
        <v>2426</v>
      </c>
    </row>
    <row r="4" spans="1:22" ht="17.25" customHeight="1" x14ac:dyDescent="0.15">
      <c r="A4" s="531"/>
      <c r="B4" s="524"/>
      <c r="C4" s="518"/>
      <c r="D4" s="518"/>
      <c r="E4" s="533"/>
      <c r="F4" s="526"/>
      <c r="G4" s="546"/>
      <c r="H4" s="526"/>
      <c r="I4" s="348" t="s">
        <v>351</v>
      </c>
      <c r="J4" s="348" t="s">
        <v>499</v>
      </c>
      <c r="K4" s="91" t="s">
        <v>255</v>
      </c>
      <c r="L4" s="91" t="s">
        <v>256</v>
      </c>
      <c r="M4" s="91" t="s">
        <v>257</v>
      </c>
      <c r="N4" s="225" t="s">
        <v>258</v>
      </c>
      <c r="O4" s="520"/>
      <c r="P4" s="520"/>
      <c r="Q4" s="520"/>
      <c r="R4" s="520"/>
      <c r="S4" s="529"/>
      <c r="T4" s="522"/>
    </row>
    <row r="5" spans="1:22" ht="48" customHeight="1" x14ac:dyDescent="0.15">
      <c r="A5" s="9" t="s">
        <v>527</v>
      </c>
      <c r="B5" s="10">
        <v>6793423</v>
      </c>
      <c r="C5" s="11" t="s">
        <v>680</v>
      </c>
      <c r="D5" s="37" t="s">
        <v>2118</v>
      </c>
      <c r="E5" s="37" t="s">
        <v>1489</v>
      </c>
      <c r="F5" s="126" t="s">
        <v>878</v>
      </c>
      <c r="G5" s="126" t="s">
        <v>2119</v>
      </c>
      <c r="H5" s="107" t="s">
        <v>2120</v>
      </c>
      <c r="I5" s="243">
        <v>0</v>
      </c>
      <c r="J5" s="243"/>
      <c r="K5" s="13">
        <v>250</v>
      </c>
      <c r="L5" s="13"/>
      <c r="M5" s="13"/>
      <c r="N5" s="30">
        <f>SUM(I5:M5)</f>
        <v>250</v>
      </c>
      <c r="O5" s="14"/>
      <c r="P5" s="14"/>
      <c r="Q5" s="14"/>
      <c r="R5" s="14"/>
      <c r="S5" s="204" t="str">
        <f>VLOOKUP(U5,開設者別!B:D,3,FALSE)</f>
        <v>医療法人</v>
      </c>
      <c r="T5" s="5"/>
      <c r="U5" s="171" t="s">
        <v>2179</v>
      </c>
      <c r="V5" s="173" t="str">
        <f>VLOOKUP(U5,開設者別!B:D,3,FALSE)</f>
        <v>医療法人</v>
      </c>
    </row>
    <row r="6" spans="1:22" ht="48" customHeight="1" x14ac:dyDescent="0.15">
      <c r="A6" s="9" t="s">
        <v>785</v>
      </c>
      <c r="B6" s="10">
        <v>6670023</v>
      </c>
      <c r="C6" s="11" t="s">
        <v>847</v>
      </c>
      <c r="D6" s="37" t="s">
        <v>2121</v>
      </c>
      <c r="E6" s="37" t="s">
        <v>1490</v>
      </c>
      <c r="F6" s="126" t="s">
        <v>2695</v>
      </c>
      <c r="G6" s="276" t="s">
        <v>2486</v>
      </c>
      <c r="H6" s="107" t="s">
        <v>557</v>
      </c>
      <c r="I6" s="243">
        <v>0</v>
      </c>
      <c r="J6" s="243"/>
      <c r="K6" s="13">
        <v>255</v>
      </c>
      <c r="L6" s="13"/>
      <c r="M6" s="13"/>
      <c r="N6" s="30">
        <f>SUM(I6:M6)</f>
        <v>255</v>
      </c>
      <c r="O6" s="14"/>
      <c r="P6" s="14"/>
      <c r="Q6" s="14"/>
      <c r="R6" s="14"/>
      <c r="S6" s="204" t="str">
        <f>VLOOKUP(U6,開設者別!B:D,3,FALSE)</f>
        <v>医療法人</v>
      </c>
      <c r="T6" s="5"/>
      <c r="U6" s="171" t="s">
        <v>2179</v>
      </c>
      <c r="V6" s="173" t="str">
        <f>VLOOKUP(U6,開設者別!B:D,3,FALSE)</f>
        <v>医療法人</v>
      </c>
    </row>
    <row r="7" spans="1:22" ht="33.75" customHeight="1" x14ac:dyDescent="0.15">
      <c r="A7" s="9" t="s">
        <v>629</v>
      </c>
      <c r="B7" s="10">
        <v>6670021</v>
      </c>
      <c r="C7" s="11" t="s">
        <v>295</v>
      </c>
      <c r="D7" s="37" t="s">
        <v>1491</v>
      </c>
      <c r="E7" s="37"/>
      <c r="F7" s="126" t="s">
        <v>784</v>
      </c>
      <c r="G7" s="276" t="s">
        <v>2389</v>
      </c>
      <c r="H7" s="107" t="s">
        <v>2122</v>
      </c>
      <c r="I7" s="243">
        <v>328</v>
      </c>
      <c r="J7" s="243">
        <v>45</v>
      </c>
      <c r="K7" s="13"/>
      <c r="L7" s="13">
        <v>7</v>
      </c>
      <c r="M7" s="13">
        <v>0</v>
      </c>
      <c r="N7" s="30">
        <f>SUM(I7:M7)</f>
        <v>380</v>
      </c>
      <c r="O7" s="14" t="s">
        <v>530</v>
      </c>
      <c r="P7" s="14" t="s">
        <v>33</v>
      </c>
      <c r="Q7" s="14" t="s">
        <v>33</v>
      </c>
      <c r="R7" s="14"/>
      <c r="S7" s="204" t="str">
        <f>VLOOKUP(U7,開設者別!B:D,3,FALSE)</f>
        <v>公的</v>
      </c>
      <c r="T7" s="5"/>
      <c r="U7" s="171" t="s">
        <v>2437</v>
      </c>
      <c r="V7" s="173" t="str">
        <f>VLOOKUP(U7,開設者別!B:D,3,FALSE)</f>
        <v>公的</v>
      </c>
    </row>
    <row r="8" spans="1:22" ht="33.75" customHeight="1" thickBot="1" x14ac:dyDescent="0.2">
      <c r="A8" s="29" t="s">
        <v>2123</v>
      </c>
      <c r="B8" s="16">
        <v>6695252</v>
      </c>
      <c r="C8" s="17" t="s">
        <v>1549</v>
      </c>
      <c r="D8" s="19" t="s">
        <v>2124</v>
      </c>
      <c r="E8" s="19" t="s">
        <v>2125</v>
      </c>
      <c r="F8" s="158" t="s">
        <v>535</v>
      </c>
      <c r="G8" s="157" t="s">
        <v>2618</v>
      </c>
      <c r="H8" s="285" t="s">
        <v>2567</v>
      </c>
      <c r="I8" s="365">
        <v>104</v>
      </c>
      <c r="J8" s="365">
        <v>45</v>
      </c>
      <c r="K8" s="21"/>
      <c r="L8" s="21"/>
      <c r="M8" s="21"/>
      <c r="N8" s="31">
        <f>SUM(I8:M8)</f>
        <v>149</v>
      </c>
      <c r="O8" s="22" t="s">
        <v>33</v>
      </c>
      <c r="P8" s="159" t="s">
        <v>33</v>
      </c>
      <c r="Q8" s="22" t="s">
        <v>33</v>
      </c>
      <c r="R8" s="250"/>
      <c r="S8" s="210" t="str">
        <f>VLOOKUP(U8,開設者別!B:D,3,FALSE)</f>
        <v>公的</v>
      </c>
      <c r="T8" s="251"/>
      <c r="U8" s="171" t="s">
        <v>2437</v>
      </c>
      <c r="V8" s="173" t="str">
        <f>VLOOKUP(U8,開設者別!B:D,3,FALSE)</f>
        <v>公的</v>
      </c>
    </row>
    <row r="9" spans="1:22" x14ac:dyDescent="0.15">
      <c r="A9" s="6">
        <f>COUNTA(A5:A8)</f>
        <v>4</v>
      </c>
      <c r="I9" s="356">
        <f t="shared" ref="I9:N9" si="0">SUM(I5:I8)</f>
        <v>432</v>
      </c>
      <c r="J9" s="356">
        <f t="shared" si="0"/>
        <v>90</v>
      </c>
      <c r="K9" s="112">
        <f t="shared" si="0"/>
        <v>505</v>
      </c>
      <c r="L9" s="112">
        <f t="shared" si="0"/>
        <v>7</v>
      </c>
      <c r="M9" s="112">
        <f t="shared" si="0"/>
        <v>0</v>
      </c>
      <c r="N9" s="112">
        <f t="shared" si="0"/>
        <v>1034</v>
      </c>
      <c r="Q9" s="89"/>
      <c r="R9" s="89"/>
      <c r="U9" s="171"/>
      <c r="V9" s="173" t="e">
        <f>VLOOKUP(U9,開設者別!B:D,3,FALSE)</f>
        <v>#N/A</v>
      </c>
    </row>
    <row r="10" spans="1:22" x14ac:dyDescent="0.15">
      <c r="U10" s="171"/>
      <c r="V10" s="173" t="e">
        <f>VLOOKUP(U10,開設者別!B:D,3,FALSE)</f>
        <v>#N/A</v>
      </c>
    </row>
    <row r="11" spans="1:22" x14ac:dyDescent="0.15">
      <c r="B11" s="28"/>
      <c r="U11" s="171"/>
      <c r="V11" s="173" t="e">
        <f>VLOOKUP(U11,開設者別!B:D,3,FALSE)</f>
        <v>#N/A</v>
      </c>
    </row>
    <row r="12" spans="1:22" x14ac:dyDescent="0.15">
      <c r="U12" s="171"/>
      <c r="V12" s="173" t="e">
        <f>VLOOKUP(U12,開設者別!B:D,3,FALSE)</f>
        <v>#N/A</v>
      </c>
    </row>
    <row r="13" spans="1:22" x14ac:dyDescent="0.15">
      <c r="T13" s="316"/>
      <c r="U13" s="89"/>
      <c r="V13" s="173" t="e">
        <f>VLOOKUP(U13,開設者別!B:D,3,FALSE)</f>
        <v>#N/A</v>
      </c>
    </row>
    <row r="14" spans="1:22" x14ac:dyDescent="0.15">
      <c r="U14" s="171"/>
      <c r="V14" s="173" t="e">
        <f>VLOOKUP(U14,開設者別!B:D,3,FALSE)</f>
        <v>#N/A</v>
      </c>
    </row>
    <row r="15" spans="1:22" x14ac:dyDescent="0.15">
      <c r="U15" s="171"/>
      <c r="V15" s="173" t="e">
        <f>VLOOKUP(U15,開設者別!B:D,3,FALSE)</f>
        <v>#N/A</v>
      </c>
    </row>
    <row r="16" spans="1:22" x14ac:dyDescent="0.15">
      <c r="A16" s="6" t="s">
        <v>2805</v>
      </c>
      <c r="U16" s="171"/>
      <c r="V16" s="173" t="e">
        <f>VLOOKUP(U16,開設者別!B:D,3,FALSE)</f>
        <v>#N/A</v>
      </c>
    </row>
    <row r="17" spans="1:22" x14ac:dyDescent="0.15">
      <c r="U17" s="171"/>
      <c r="V17" s="173" t="e">
        <f>VLOOKUP(U17,開設者別!B:D,3,FALSE)</f>
        <v>#N/A</v>
      </c>
    </row>
    <row r="18" spans="1:22" x14ac:dyDescent="0.15">
      <c r="U18" s="171"/>
      <c r="V18" s="173" t="e">
        <f>VLOOKUP(U18,開設者別!B:D,3,FALSE)</f>
        <v>#N/A</v>
      </c>
    </row>
    <row r="19" spans="1:22" x14ac:dyDescent="0.15">
      <c r="U19" s="171"/>
      <c r="V19" s="173" t="e">
        <f>VLOOKUP(U19,開設者別!B:D,3,FALSE)</f>
        <v>#N/A</v>
      </c>
    </row>
    <row r="20" spans="1:22" x14ac:dyDescent="0.15">
      <c r="U20" s="171"/>
      <c r="V20" s="173" t="e">
        <f>VLOOKUP(U20,開設者別!B:D,3,FALSE)</f>
        <v>#N/A</v>
      </c>
    </row>
    <row r="21" spans="1:22" x14ac:dyDescent="0.15">
      <c r="U21" s="171"/>
      <c r="V21" s="173" t="e">
        <f>VLOOKUP(U21,開設者別!B:D,3,FALSE)</f>
        <v>#N/A</v>
      </c>
    </row>
    <row r="22" spans="1:22" x14ac:dyDescent="0.15">
      <c r="U22" s="171"/>
      <c r="V22" s="173" t="e">
        <f>VLOOKUP(U22,開設者別!B:D,3,FALSE)</f>
        <v>#N/A</v>
      </c>
    </row>
    <row r="23" spans="1:22" x14ac:dyDescent="0.15">
      <c r="U23" s="171"/>
      <c r="V23" s="173" t="e">
        <f>VLOOKUP(U23,開設者別!B:D,3,FALSE)</f>
        <v>#N/A</v>
      </c>
    </row>
    <row r="24" spans="1:22" x14ac:dyDescent="0.15">
      <c r="U24" s="171"/>
      <c r="V24" s="173" t="e">
        <f>VLOOKUP(U24,開設者別!B:D,3,FALSE)</f>
        <v>#N/A</v>
      </c>
    </row>
    <row r="25" spans="1:22" x14ac:dyDescent="0.15">
      <c r="U25" s="171"/>
      <c r="V25" s="173" t="e">
        <f>VLOOKUP(U25,開設者別!B:D,3,FALSE)</f>
        <v>#N/A</v>
      </c>
    </row>
    <row r="26" spans="1:22" x14ac:dyDescent="0.15">
      <c r="U26" s="171"/>
      <c r="V26" s="173" t="e">
        <f>VLOOKUP(U26,開設者別!B:D,3,FALSE)</f>
        <v>#N/A</v>
      </c>
    </row>
    <row r="27" spans="1:22" x14ac:dyDescent="0.15">
      <c r="U27" s="171"/>
      <c r="V27" s="173" t="e">
        <f>VLOOKUP(U27,開設者別!B:D,3,FALSE)</f>
        <v>#N/A</v>
      </c>
    </row>
    <row r="28" spans="1:22" x14ac:dyDescent="0.15">
      <c r="U28" s="171"/>
      <c r="V28" s="173" t="e">
        <f>VLOOKUP(U28,開設者別!B:D,3,FALSE)</f>
        <v>#N/A</v>
      </c>
    </row>
    <row r="29" spans="1:22" ht="11.5" thickBot="1" x14ac:dyDescent="0.2">
      <c r="A29" s="298"/>
      <c r="B29" s="298"/>
      <c r="C29" s="298"/>
      <c r="D29" s="299"/>
      <c r="E29" s="299"/>
      <c r="F29" s="359"/>
      <c r="G29" s="359"/>
      <c r="H29" s="359"/>
      <c r="I29" s="361"/>
      <c r="J29" s="361"/>
      <c r="K29" s="216"/>
      <c r="L29" s="216"/>
      <c r="M29" s="216"/>
      <c r="N29" s="216"/>
      <c r="O29" s="217"/>
      <c r="P29" s="217"/>
      <c r="Q29" s="300"/>
      <c r="R29" s="300"/>
      <c r="S29" s="216"/>
      <c r="T29" s="216"/>
      <c r="U29" s="171"/>
      <c r="V29" s="173" t="e">
        <f>VLOOKUP(U29,開設者別!B:D,3,FALSE)</f>
        <v>#N/A</v>
      </c>
    </row>
    <row r="30" spans="1:22" x14ac:dyDescent="0.15">
      <c r="U30" s="171"/>
      <c r="V30" s="173" t="e">
        <f>VLOOKUP(U30,開設者別!B:D,3,FALSE)</f>
        <v>#N/A</v>
      </c>
    </row>
    <row r="31" spans="1:22" x14ac:dyDescent="0.15">
      <c r="U31" s="171"/>
      <c r="V31" s="173" t="e">
        <f>VLOOKUP(U31,開設者別!B:D,3,FALSE)</f>
        <v>#N/A</v>
      </c>
    </row>
    <row r="32" spans="1:22" x14ac:dyDescent="0.15">
      <c r="U32" s="171"/>
      <c r="V32" s="173" t="e">
        <f>VLOOKUP(U32,開設者別!B:D,3,FALSE)</f>
        <v>#N/A</v>
      </c>
    </row>
    <row r="33" spans="13:22" x14ac:dyDescent="0.15">
      <c r="U33" s="171"/>
      <c r="V33" s="173" t="e">
        <f>VLOOKUP(U33,開設者別!B:D,3,FALSE)</f>
        <v>#N/A</v>
      </c>
    </row>
    <row r="34" spans="13:22" x14ac:dyDescent="0.15">
      <c r="M34" s="213"/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  <row r="38" spans="13:22" x14ac:dyDescent="0.15">
      <c r="U38" s="171"/>
      <c r="V38" s="173" t="e">
        <f>VLOOKUP(U38,開設者別!B:D,3,FALSE)</f>
        <v>#N/A</v>
      </c>
    </row>
    <row r="39" spans="13:22" x14ac:dyDescent="0.15">
      <c r="U39" s="171"/>
      <c r="V39" s="173" t="e">
        <f>VLOOKUP(U39,開設者別!B:D,3,FALSE)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36" orientation="landscape" useFirstPageNumber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開設者別!$B$2:$B$22</xm:f>
          </x14:formula1>
          <xm:sqref>U5:U39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tabColor theme="0"/>
  </sheetPr>
  <dimension ref="A1:W39"/>
  <sheetViews>
    <sheetView showRuler="0" view="pageBreakPreview" zoomScale="145" zoomScaleNormal="100" zoomScaleSheetLayoutView="145" workbookViewId="0">
      <pane xSplit="1" ySplit="4" topLeftCell="B9" activePane="bottomRight" state="frozen"/>
      <selection activeCell="A3" sqref="A3"/>
      <selection pane="topRight" activeCell="A3" sqref="A3"/>
      <selection pane="bottomLeft" activeCell="A3" sqref="A3"/>
      <selection pane="bottomRight" activeCell="H5" sqref="H5"/>
    </sheetView>
  </sheetViews>
  <sheetFormatPr defaultColWidth="9" defaultRowHeight="11" x14ac:dyDescent="0.15"/>
  <cols>
    <col min="1" max="1" width="14.7265625" style="6" bestFit="1" customWidth="1"/>
    <col min="2" max="2" width="8.1796875" style="6" bestFit="1" customWidth="1"/>
    <col min="3" max="3" width="26.08984375" style="6" customWidth="1"/>
    <col min="4" max="5" width="9.6328125" style="26" customWidth="1"/>
    <col min="6" max="6" width="11.6328125" style="6" customWidth="1"/>
    <col min="7" max="7" width="8.08984375" style="6" bestFit="1" customWidth="1"/>
    <col min="8" max="8" width="21.08984375" style="347" customWidth="1"/>
    <col min="9" max="9" width="4" style="344" customWidth="1"/>
    <col min="10" max="13" width="3.90625" style="7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23" width="9" style="6" customWidth="1"/>
    <col min="24" max="16384" width="9" style="6"/>
  </cols>
  <sheetData>
    <row r="1" spans="1:23" ht="17.25" customHeight="1" x14ac:dyDescent="0.15">
      <c r="A1" s="573" t="s">
        <v>94</v>
      </c>
      <c r="B1" s="574"/>
      <c r="C1" s="591" t="s">
        <v>2126</v>
      </c>
      <c r="D1" s="592"/>
      <c r="E1" s="592"/>
      <c r="F1" s="592"/>
      <c r="G1" s="593"/>
      <c r="H1" s="583" t="s">
        <v>2127</v>
      </c>
      <c r="Q1" s="8"/>
      <c r="R1" s="8"/>
      <c r="U1" s="173" t="s">
        <v>2186</v>
      </c>
      <c r="V1" s="173" t="s">
        <v>2185</v>
      </c>
    </row>
    <row r="2" spans="1:23" ht="17.25" customHeight="1" thickBot="1" x14ac:dyDescent="0.2">
      <c r="A2" s="575"/>
      <c r="B2" s="576"/>
      <c r="C2" s="594"/>
      <c r="D2" s="595"/>
      <c r="E2" s="595"/>
      <c r="F2" s="595"/>
      <c r="G2" s="596"/>
      <c r="H2" s="584"/>
      <c r="Q2" s="8"/>
      <c r="R2" s="8"/>
    </row>
    <row r="3" spans="1:23" ht="17.25" customHeight="1" x14ac:dyDescent="0.15">
      <c r="A3" s="530" t="s">
        <v>83</v>
      </c>
      <c r="B3" s="523" t="s">
        <v>810</v>
      </c>
      <c r="C3" s="517" t="s">
        <v>811</v>
      </c>
      <c r="D3" s="517" t="s">
        <v>223</v>
      </c>
      <c r="E3" s="532" t="s">
        <v>64</v>
      </c>
      <c r="F3" s="517" t="s">
        <v>224</v>
      </c>
      <c r="G3" s="523" t="s">
        <v>225</v>
      </c>
      <c r="H3" s="525" t="s">
        <v>226</v>
      </c>
      <c r="I3" s="527" t="s">
        <v>227</v>
      </c>
      <c r="J3" s="527"/>
      <c r="K3" s="527"/>
      <c r="L3" s="527"/>
      <c r="M3" s="527"/>
      <c r="N3" s="527"/>
      <c r="O3" s="519" t="s">
        <v>143</v>
      </c>
      <c r="P3" s="519" t="s">
        <v>344</v>
      </c>
      <c r="Q3" s="519" t="s">
        <v>36</v>
      </c>
      <c r="R3" s="519" t="s">
        <v>445</v>
      </c>
      <c r="S3" s="528" t="s">
        <v>2422</v>
      </c>
      <c r="T3" s="521" t="s">
        <v>2426</v>
      </c>
    </row>
    <row r="4" spans="1:23" ht="17.25" customHeight="1" x14ac:dyDescent="0.15">
      <c r="A4" s="531"/>
      <c r="B4" s="524"/>
      <c r="C4" s="518"/>
      <c r="D4" s="518"/>
      <c r="E4" s="533"/>
      <c r="F4" s="518"/>
      <c r="G4" s="524"/>
      <c r="H4" s="526"/>
      <c r="I4" s="348" t="s">
        <v>351</v>
      </c>
      <c r="J4" s="91" t="s">
        <v>499</v>
      </c>
      <c r="K4" s="91" t="s">
        <v>255</v>
      </c>
      <c r="L4" s="91" t="s">
        <v>256</v>
      </c>
      <c r="M4" s="91" t="s">
        <v>257</v>
      </c>
      <c r="N4" s="225" t="s">
        <v>258</v>
      </c>
      <c r="O4" s="520"/>
      <c r="P4" s="520"/>
      <c r="Q4" s="520"/>
      <c r="R4" s="520"/>
      <c r="S4" s="529"/>
      <c r="T4" s="522"/>
    </row>
    <row r="5" spans="1:23" ht="41.5" customHeight="1" x14ac:dyDescent="0.15">
      <c r="A5" s="9" t="s">
        <v>136</v>
      </c>
      <c r="B5" s="10">
        <v>6692202</v>
      </c>
      <c r="C5" s="11" t="s">
        <v>2216</v>
      </c>
      <c r="D5" s="37" t="s">
        <v>2128</v>
      </c>
      <c r="E5" s="37" t="s">
        <v>1492</v>
      </c>
      <c r="F5" s="38" t="s">
        <v>73</v>
      </c>
      <c r="G5" s="275" t="s">
        <v>2520</v>
      </c>
      <c r="H5" s="281" t="s">
        <v>2734</v>
      </c>
      <c r="I5" s="243">
        <v>94</v>
      </c>
      <c r="J5" s="13">
        <v>46</v>
      </c>
      <c r="K5" s="13"/>
      <c r="L5" s="13"/>
      <c r="M5" s="13"/>
      <c r="N5" s="30">
        <f t="shared" ref="N5:N10" si="0">SUM(I5:M5)</f>
        <v>140</v>
      </c>
      <c r="O5" s="14" t="s">
        <v>530</v>
      </c>
      <c r="P5" s="14" t="s">
        <v>33</v>
      </c>
      <c r="Q5" s="14" t="s">
        <v>33</v>
      </c>
      <c r="R5" s="14"/>
      <c r="S5" s="204" t="str">
        <f>VLOOKUP(U5,開設者別!B:D,3,FALSE)</f>
        <v>医療法人</v>
      </c>
      <c r="T5" s="5"/>
      <c r="U5" s="171" t="s">
        <v>2179</v>
      </c>
      <c r="V5" s="173" t="str">
        <f>VLOOKUP(U5,開設者別!B:D,3,FALSE)</f>
        <v>医療法人</v>
      </c>
    </row>
    <row r="6" spans="1:23" ht="47" customHeight="1" x14ac:dyDescent="0.15">
      <c r="A6" s="9" t="s">
        <v>404</v>
      </c>
      <c r="B6" s="10">
        <v>6692513</v>
      </c>
      <c r="C6" s="11" t="s">
        <v>2217</v>
      </c>
      <c r="D6" s="252" t="s">
        <v>1493</v>
      </c>
      <c r="E6" s="37" t="s">
        <v>1494</v>
      </c>
      <c r="F6" s="38" t="s">
        <v>911</v>
      </c>
      <c r="G6" s="38" t="s">
        <v>485</v>
      </c>
      <c r="H6" s="107" t="s">
        <v>2495</v>
      </c>
      <c r="I6" s="243">
        <v>0</v>
      </c>
      <c r="J6" s="13">
        <v>31</v>
      </c>
      <c r="K6" s="13"/>
      <c r="L6" s="13"/>
      <c r="M6" s="13"/>
      <c r="N6" s="30">
        <f t="shared" si="0"/>
        <v>31</v>
      </c>
      <c r="O6" s="14"/>
      <c r="P6" s="14"/>
      <c r="Q6" s="14"/>
      <c r="R6" s="14"/>
      <c r="S6" s="204" t="str">
        <f>VLOOKUP(U6,開設者別!B:D,3,FALSE)</f>
        <v>医療法人</v>
      </c>
      <c r="T6" s="5"/>
      <c r="U6" s="171" t="s">
        <v>2179</v>
      </c>
      <c r="V6" s="173" t="str">
        <f>VLOOKUP(U6,開設者別!B:D,3,FALSE)</f>
        <v>医療法人</v>
      </c>
    </row>
    <row r="7" spans="1:23" ht="52.5" customHeight="1" x14ac:dyDescent="0.15">
      <c r="A7" s="9" t="s">
        <v>882</v>
      </c>
      <c r="B7" s="10">
        <v>6692321</v>
      </c>
      <c r="C7" s="11" t="s">
        <v>2218</v>
      </c>
      <c r="D7" s="37" t="s">
        <v>1495</v>
      </c>
      <c r="E7" s="37"/>
      <c r="F7" s="38" t="s">
        <v>4</v>
      </c>
      <c r="G7" s="193" t="s">
        <v>2390</v>
      </c>
      <c r="H7" s="107" t="s">
        <v>2675</v>
      </c>
      <c r="I7" s="243">
        <v>94</v>
      </c>
      <c r="J7" s="13">
        <v>44</v>
      </c>
      <c r="K7" s="13"/>
      <c r="L7" s="13"/>
      <c r="M7" s="13"/>
      <c r="N7" s="30">
        <f>SUM(I7:M7)</f>
        <v>138</v>
      </c>
      <c r="O7" s="14" t="s">
        <v>530</v>
      </c>
      <c r="P7" s="14" t="s">
        <v>33</v>
      </c>
      <c r="Q7" s="14" t="s">
        <v>33</v>
      </c>
      <c r="R7" s="14"/>
      <c r="S7" s="204" t="str">
        <f>VLOOKUP(U7,開設者別!B:D,3,FALSE)</f>
        <v>その他法人</v>
      </c>
      <c r="T7" s="5"/>
      <c r="U7" s="171" t="s">
        <v>2183</v>
      </c>
      <c r="V7" s="173" t="str">
        <f>VLOOKUP(U7,開設者別!B:D,3,FALSE)</f>
        <v>その他法人</v>
      </c>
      <c r="W7" s="6" t="s">
        <v>2438</v>
      </c>
    </row>
    <row r="8" spans="1:23" ht="56.25" customHeight="1" x14ac:dyDescent="0.15">
      <c r="A8" s="9" t="s">
        <v>1643</v>
      </c>
      <c r="B8" s="10">
        <v>6693495</v>
      </c>
      <c r="C8" s="11" t="s">
        <v>2290</v>
      </c>
      <c r="D8" s="37" t="s">
        <v>2129</v>
      </c>
      <c r="E8" s="37" t="s">
        <v>2130</v>
      </c>
      <c r="F8" s="38" t="s">
        <v>330</v>
      </c>
      <c r="G8" s="37" t="s">
        <v>2239</v>
      </c>
      <c r="H8" s="107" t="s">
        <v>2131</v>
      </c>
      <c r="I8" s="243">
        <v>316</v>
      </c>
      <c r="J8" s="13"/>
      <c r="K8" s="13"/>
      <c r="L8" s="13"/>
      <c r="M8" s="13">
        <v>4</v>
      </c>
      <c r="N8" s="190">
        <v>320</v>
      </c>
      <c r="O8" s="167" t="s">
        <v>530</v>
      </c>
      <c r="P8" s="167" t="s">
        <v>33</v>
      </c>
      <c r="Q8" s="167" t="s">
        <v>33</v>
      </c>
      <c r="R8" s="188"/>
      <c r="S8" s="211" t="str">
        <f>VLOOKUP(U8,開設者別!B:D,3,FALSE)</f>
        <v>公的</v>
      </c>
      <c r="T8" s="248"/>
      <c r="U8" s="171" t="s">
        <v>330</v>
      </c>
      <c r="V8" s="173" t="str">
        <f>VLOOKUP(U8,開設者別!B:D,3,FALSE)</f>
        <v>公的</v>
      </c>
    </row>
    <row r="9" spans="1:23" ht="43.5" customHeight="1" x14ac:dyDescent="0.15">
      <c r="A9" s="9" t="s">
        <v>435</v>
      </c>
      <c r="B9" s="10">
        <v>6693641</v>
      </c>
      <c r="C9" s="11" t="s">
        <v>412</v>
      </c>
      <c r="D9" s="37" t="s">
        <v>1496</v>
      </c>
      <c r="E9" s="37" t="s">
        <v>2291</v>
      </c>
      <c r="F9" s="38" t="s">
        <v>764</v>
      </c>
      <c r="G9" s="37" t="s">
        <v>326</v>
      </c>
      <c r="H9" s="107" t="s">
        <v>2735</v>
      </c>
      <c r="I9" s="243">
        <v>60</v>
      </c>
      <c r="J9" s="13">
        <v>325</v>
      </c>
      <c r="K9" s="13"/>
      <c r="L9" s="13"/>
      <c r="M9" s="13"/>
      <c r="N9" s="30">
        <f t="shared" si="0"/>
        <v>385</v>
      </c>
      <c r="O9" s="14" t="s">
        <v>530</v>
      </c>
      <c r="P9" s="14" t="s">
        <v>33</v>
      </c>
      <c r="Q9" s="14" t="s">
        <v>33</v>
      </c>
      <c r="R9" s="14"/>
      <c r="S9" s="204" t="str">
        <f>VLOOKUP(U9,開設者別!B:D,3,FALSE)</f>
        <v>医療法人</v>
      </c>
      <c r="T9" s="5"/>
      <c r="U9" s="171" t="s">
        <v>2179</v>
      </c>
      <c r="V9" s="173" t="str">
        <f>VLOOKUP(U9,開設者別!B:D,3,FALSE)</f>
        <v>医療法人</v>
      </c>
    </row>
    <row r="10" spans="1:23" ht="43.5" customHeight="1" x14ac:dyDescent="0.15">
      <c r="A10" s="9" t="s">
        <v>622</v>
      </c>
      <c r="B10" s="10">
        <v>6693642</v>
      </c>
      <c r="C10" s="11" t="s">
        <v>539</v>
      </c>
      <c r="D10" s="37" t="s">
        <v>1497</v>
      </c>
      <c r="E10" s="37" t="s">
        <v>1498</v>
      </c>
      <c r="F10" s="38" t="s">
        <v>447</v>
      </c>
      <c r="G10" s="37" t="s">
        <v>242</v>
      </c>
      <c r="H10" s="107" t="s">
        <v>2645</v>
      </c>
      <c r="I10" s="243">
        <v>0</v>
      </c>
      <c r="J10" s="13"/>
      <c r="K10" s="13">
        <v>266</v>
      </c>
      <c r="L10" s="13"/>
      <c r="M10" s="13"/>
      <c r="N10" s="30">
        <f t="shared" si="0"/>
        <v>266</v>
      </c>
      <c r="O10" s="14"/>
      <c r="P10" s="14"/>
      <c r="Q10" s="14"/>
      <c r="R10" s="14"/>
      <c r="S10" s="204" t="str">
        <f>VLOOKUP(U10,開設者別!B:D,3,FALSE)</f>
        <v>医療法人</v>
      </c>
      <c r="T10" s="5"/>
      <c r="U10" s="171" t="s">
        <v>2179</v>
      </c>
      <c r="V10" s="173" t="str">
        <f>VLOOKUP(U10,開設者別!B:D,3,FALSE)</f>
        <v>医療法人</v>
      </c>
    </row>
    <row r="11" spans="1:23" ht="42" customHeight="1" thickBot="1" x14ac:dyDescent="0.2">
      <c r="A11" s="29" t="s">
        <v>2449</v>
      </c>
      <c r="B11" s="16">
        <v>6692721</v>
      </c>
      <c r="C11" s="17" t="s">
        <v>2292</v>
      </c>
      <c r="D11" s="19" t="s">
        <v>1499</v>
      </c>
      <c r="E11" s="19" t="s">
        <v>1500</v>
      </c>
      <c r="F11" s="18" t="s">
        <v>228</v>
      </c>
      <c r="G11" s="18" t="s">
        <v>243</v>
      </c>
      <c r="H11" s="336" t="s">
        <v>2132</v>
      </c>
      <c r="I11" s="365">
        <v>48</v>
      </c>
      <c r="J11" s="21"/>
      <c r="K11" s="21"/>
      <c r="L11" s="21"/>
      <c r="M11" s="21"/>
      <c r="N11" s="31">
        <f>SUM(I11:M11)</f>
        <v>48</v>
      </c>
      <c r="O11" s="22" t="s">
        <v>33</v>
      </c>
      <c r="P11" s="22" t="s">
        <v>33</v>
      </c>
      <c r="Q11" s="22" t="s">
        <v>33</v>
      </c>
      <c r="R11" s="22"/>
      <c r="S11" s="207" t="str">
        <f>VLOOKUP(U11,開設者別!B:D,3,FALSE)</f>
        <v>医療法人</v>
      </c>
      <c r="T11" s="221"/>
      <c r="U11" s="171" t="s">
        <v>2179</v>
      </c>
      <c r="V11" s="173" t="str">
        <f>VLOOKUP(U11,開設者別!B:D,3,FALSE)</f>
        <v>医療法人</v>
      </c>
    </row>
    <row r="12" spans="1:23" x14ac:dyDescent="0.2">
      <c r="A12" s="6">
        <f>COUNTA(A5:A11)</f>
        <v>7</v>
      </c>
      <c r="I12" s="366">
        <f t="shared" ref="I12:N12" si="1">SUM(I5:I11)</f>
        <v>612</v>
      </c>
      <c r="J12" s="117">
        <f t="shared" si="1"/>
        <v>446</v>
      </c>
      <c r="K12" s="117">
        <f t="shared" si="1"/>
        <v>266</v>
      </c>
      <c r="L12" s="117">
        <f t="shared" si="1"/>
        <v>0</v>
      </c>
      <c r="M12" s="117">
        <f t="shared" si="1"/>
        <v>4</v>
      </c>
      <c r="N12" s="112">
        <f t="shared" si="1"/>
        <v>1328</v>
      </c>
      <c r="O12" s="35"/>
      <c r="P12" s="35"/>
      <c r="Q12" s="89"/>
      <c r="R12" s="89"/>
      <c r="U12" s="171"/>
      <c r="V12" s="173" t="e">
        <f>VLOOKUP(U12,開設者別!B:D,3,FALSE)</f>
        <v>#N/A</v>
      </c>
    </row>
    <row r="13" spans="1:23" x14ac:dyDescent="0.15">
      <c r="T13" s="316"/>
      <c r="U13" s="89"/>
      <c r="V13" s="173" t="e">
        <f>VLOOKUP(U13,開設者別!B:D,3,FALSE)</f>
        <v>#N/A</v>
      </c>
    </row>
    <row r="14" spans="1:23" x14ac:dyDescent="0.15">
      <c r="B14" s="28"/>
      <c r="U14" s="171"/>
      <c r="V14" s="173" t="e">
        <f>VLOOKUP(U14,開設者別!B:D,3,FALSE)</f>
        <v>#N/A</v>
      </c>
    </row>
    <row r="15" spans="1:23" x14ac:dyDescent="0.15">
      <c r="U15" s="171"/>
      <c r="V15" s="173" t="e">
        <f>VLOOKUP(U15,開設者別!B:D,3,FALSE)</f>
        <v>#N/A</v>
      </c>
    </row>
    <row r="16" spans="1:23" x14ac:dyDescent="0.15">
      <c r="A16" s="6" t="s">
        <v>2805</v>
      </c>
      <c r="U16" s="171"/>
      <c r="V16" s="173" t="e">
        <f>VLOOKUP(U16,開設者別!B:D,3,FALSE)</f>
        <v>#N/A</v>
      </c>
    </row>
    <row r="17" spans="1:22" x14ac:dyDescent="0.15">
      <c r="U17" s="171"/>
      <c r="V17" s="173" t="e">
        <f>VLOOKUP(U17,開設者別!B:D,3,FALSE)</f>
        <v>#N/A</v>
      </c>
    </row>
    <row r="18" spans="1:22" x14ac:dyDescent="0.15">
      <c r="U18" s="171"/>
      <c r="V18" s="173" t="e">
        <f>VLOOKUP(U18,開設者別!B:D,3,FALSE)</f>
        <v>#N/A</v>
      </c>
    </row>
    <row r="19" spans="1:22" x14ac:dyDescent="0.15">
      <c r="U19" s="171"/>
      <c r="V19" s="173" t="e">
        <f>VLOOKUP(U19,開設者別!B:D,3,FALSE)</f>
        <v>#N/A</v>
      </c>
    </row>
    <row r="20" spans="1:22" x14ac:dyDescent="0.15">
      <c r="U20" s="171"/>
      <c r="V20" s="173" t="e">
        <f>VLOOKUP(U20,開設者別!B:D,3,FALSE)</f>
        <v>#N/A</v>
      </c>
    </row>
    <row r="21" spans="1:22" x14ac:dyDescent="0.15">
      <c r="U21" s="171"/>
      <c r="V21" s="173" t="e">
        <f>VLOOKUP(U21,開設者別!B:D,3,FALSE)</f>
        <v>#N/A</v>
      </c>
    </row>
    <row r="22" spans="1:22" x14ac:dyDescent="0.15">
      <c r="U22" s="171"/>
      <c r="V22" s="173" t="e">
        <f>VLOOKUP(U22,開設者別!B:D,3,FALSE)</f>
        <v>#N/A</v>
      </c>
    </row>
    <row r="23" spans="1:22" x14ac:dyDescent="0.15">
      <c r="U23" s="171"/>
      <c r="V23" s="173" t="e">
        <f>VLOOKUP(U23,開設者別!B:D,3,FALSE)</f>
        <v>#N/A</v>
      </c>
    </row>
    <row r="24" spans="1:22" x14ac:dyDescent="0.15">
      <c r="U24" s="171"/>
      <c r="V24" s="173" t="e">
        <f>VLOOKUP(U24,開設者別!B:D,3,FALSE)</f>
        <v>#N/A</v>
      </c>
    </row>
    <row r="25" spans="1:22" x14ac:dyDescent="0.15">
      <c r="U25" s="171"/>
      <c r="V25" s="173" t="e">
        <f>VLOOKUP(U25,開設者別!B:D,3,FALSE)</f>
        <v>#N/A</v>
      </c>
    </row>
    <row r="26" spans="1:22" x14ac:dyDescent="0.15">
      <c r="U26" s="171"/>
      <c r="V26" s="173" t="e">
        <f>VLOOKUP(U26,開設者別!B:D,3,FALSE)</f>
        <v>#N/A</v>
      </c>
    </row>
    <row r="27" spans="1:22" x14ac:dyDescent="0.15">
      <c r="U27" s="171"/>
      <c r="V27" s="173" t="e">
        <f>VLOOKUP(U27,開設者別!B:D,3,FALSE)</f>
        <v>#N/A</v>
      </c>
    </row>
    <row r="28" spans="1:22" x14ac:dyDescent="0.15">
      <c r="U28" s="171"/>
      <c r="V28" s="173" t="e">
        <f>VLOOKUP(U28,開設者別!B:D,3,FALSE)</f>
        <v>#N/A</v>
      </c>
    </row>
    <row r="29" spans="1:22" ht="11.5" thickBot="1" x14ac:dyDescent="0.2">
      <c r="A29" s="298"/>
      <c r="B29" s="298"/>
      <c r="C29" s="298"/>
      <c r="D29" s="299"/>
      <c r="E29" s="299"/>
      <c r="F29" s="298"/>
      <c r="G29" s="298"/>
      <c r="H29" s="359"/>
      <c r="I29" s="361"/>
      <c r="J29" s="216"/>
      <c r="K29" s="216"/>
      <c r="L29" s="216"/>
      <c r="M29" s="216"/>
      <c r="N29" s="216"/>
      <c r="O29" s="217"/>
      <c r="P29" s="217"/>
      <c r="Q29" s="300"/>
      <c r="R29" s="300"/>
      <c r="S29" s="216"/>
      <c r="T29" s="216"/>
      <c r="U29" s="171"/>
      <c r="V29" s="173" t="e">
        <f>VLOOKUP(U29,開設者別!B:D,3,FALSE)</f>
        <v>#N/A</v>
      </c>
    </row>
    <row r="30" spans="1:22" x14ac:dyDescent="0.15">
      <c r="U30" s="171"/>
      <c r="V30" s="173" t="e">
        <f>VLOOKUP(U30,開設者別!B:D,3,FALSE)</f>
        <v>#N/A</v>
      </c>
    </row>
    <row r="31" spans="1:22" x14ac:dyDescent="0.15">
      <c r="U31" s="171"/>
      <c r="V31" s="173" t="e">
        <f>VLOOKUP(U31,開設者別!B:D,3,FALSE)</f>
        <v>#N/A</v>
      </c>
    </row>
    <row r="32" spans="1:22" x14ac:dyDescent="0.15">
      <c r="U32" s="171"/>
      <c r="V32" s="173" t="e">
        <f>VLOOKUP(U32,開設者別!B:D,3,FALSE)</f>
        <v>#N/A</v>
      </c>
    </row>
    <row r="33" spans="13:22" x14ac:dyDescent="0.15">
      <c r="U33" s="171"/>
      <c r="V33" s="173" t="e">
        <f>VLOOKUP(U33,開設者別!B:D,3,FALSE)</f>
        <v>#N/A</v>
      </c>
    </row>
    <row r="34" spans="13:22" x14ac:dyDescent="0.15">
      <c r="M34" s="213"/>
      <c r="U34" s="171"/>
      <c r="V34" s="173" t="e">
        <f>VLOOKUP(U34,開設者別!B:D,3,FALSE)</f>
        <v>#N/A</v>
      </c>
    </row>
    <row r="35" spans="13:22" x14ac:dyDescent="0.15">
      <c r="U35" s="171"/>
      <c r="V35" s="173" t="e">
        <f>VLOOKUP(U35,開設者別!B:D,3,FALSE)</f>
        <v>#N/A</v>
      </c>
    </row>
    <row r="36" spans="13:22" x14ac:dyDescent="0.15">
      <c r="U36" s="171"/>
      <c r="V36" s="173" t="e">
        <f>VLOOKUP(U36,開設者別!B:D,3,FALSE)</f>
        <v>#N/A</v>
      </c>
    </row>
    <row r="37" spans="13:22" x14ac:dyDescent="0.15">
      <c r="U37" s="171"/>
      <c r="V37" s="173" t="e">
        <f>VLOOKUP(U37,開設者別!B:D,3,FALSE)</f>
        <v>#N/A</v>
      </c>
    </row>
    <row r="38" spans="13:22" x14ac:dyDescent="0.15">
      <c r="U38" s="171"/>
      <c r="V38" s="173" t="e">
        <f>VLOOKUP(U38,開設者別!B:D,3,FALSE)</f>
        <v>#N/A</v>
      </c>
    </row>
    <row r="39" spans="13:22" x14ac:dyDescent="0.15">
      <c r="U39" s="171"/>
      <c r="V39" s="173" t="e">
        <f>VLOOKUP(U39,開設者別!B:D,3,FALSE)</f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37" orientation="landscape" useFirstPageNumber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0000000}">
          <x14:formula1>
            <xm:f>開設者別!$B$2:$B$22</xm:f>
          </x14:formula1>
          <xm:sqref>U5:U39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autoPageBreaks="0"/>
  </sheetPr>
  <dimension ref="A1:V39"/>
  <sheetViews>
    <sheetView showRuler="0" view="pageBreakPreview" zoomScale="115" zoomScaleNormal="100" zoomScaleSheetLayoutView="115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sqref="A1:B2"/>
    </sheetView>
  </sheetViews>
  <sheetFormatPr defaultColWidth="9" defaultRowHeight="11" x14ac:dyDescent="0.15"/>
  <cols>
    <col min="1" max="1" width="15.6328125" style="347" customWidth="1"/>
    <col min="2" max="2" width="8.1796875" style="347" bestFit="1" customWidth="1"/>
    <col min="3" max="3" width="26.08984375" style="347" customWidth="1"/>
    <col min="4" max="5" width="9.6328125" style="355" customWidth="1"/>
    <col min="6" max="6" width="13.26953125" style="347" customWidth="1"/>
    <col min="7" max="7" width="9.36328125" style="347" customWidth="1"/>
    <col min="8" max="8" width="20.6328125" style="347" customWidth="1"/>
    <col min="9" max="9" width="4.08984375" style="344" customWidth="1"/>
    <col min="10" max="13" width="3.90625" style="344" customWidth="1"/>
    <col min="14" max="14" width="4.08984375" style="344" customWidth="1"/>
    <col min="15" max="16" width="3.6328125" style="345" customWidth="1"/>
    <col min="17" max="17" width="3.6328125" style="357" customWidth="1"/>
    <col min="18" max="18" width="3.08984375" style="357" customWidth="1"/>
    <col min="19" max="19" width="3.6328125" style="344" customWidth="1"/>
    <col min="20" max="20" width="3.7265625" style="344" customWidth="1"/>
    <col min="21" max="21" width="25.453125" style="346" customWidth="1"/>
    <col min="22" max="22" width="18.6328125" style="346" customWidth="1"/>
    <col min="23" max="16384" width="9" style="347"/>
  </cols>
  <sheetData>
    <row r="1" spans="1:22" ht="19" customHeight="1" x14ac:dyDescent="0.15">
      <c r="A1" s="585" t="s">
        <v>149</v>
      </c>
      <c r="B1" s="586"/>
      <c r="C1" s="577" t="s">
        <v>2133</v>
      </c>
      <c r="D1" s="578"/>
      <c r="E1" s="578"/>
      <c r="F1" s="578"/>
      <c r="G1" s="579"/>
      <c r="H1" s="583" t="s">
        <v>2134</v>
      </c>
      <c r="Q1" s="345"/>
      <c r="R1" s="345"/>
      <c r="U1" s="346" t="s">
        <v>2186</v>
      </c>
      <c r="V1" s="346" t="s">
        <v>2185</v>
      </c>
    </row>
    <row r="2" spans="1:22" ht="19" customHeight="1" thickBot="1" x14ac:dyDescent="0.2">
      <c r="A2" s="587"/>
      <c r="B2" s="588"/>
      <c r="C2" s="580"/>
      <c r="D2" s="581"/>
      <c r="E2" s="581"/>
      <c r="F2" s="581"/>
      <c r="G2" s="582"/>
      <c r="H2" s="584"/>
      <c r="Q2" s="345"/>
      <c r="R2" s="345"/>
    </row>
    <row r="3" spans="1:22" ht="17.25" customHeight="1" x14ac:dyDescent="0.15">
      <c r="A3" s="564" t="s">
        <v>83</v>
      </c>
      <c r="B3" s="545" t="s">
        <v>810</v>
      </c>
      <c r="C3" s="525" t="s">
        <v>811</v>
      </c>
      <c r="D3" s="525" t="s">
        <v>223</v>
      </c>
      <c r="E3" s="547" t="s">
        <v>64</v>
      </c>
      <c r="F3" s="525" t="s">
        <v>224</v>
      </c>
      <c r="G3" s="545" t="s">
        <v>225</v>
      </c>
      <c r="H3" s="525" t="s">
        <v>226</v>
      </c>
      <c r="I3" s="609" t="s">
        <v>227</v>
      </c>
      <c r="J3" s="609"/>
      <c r="K3" s="609"/>
      <c r="L3" s="609"/>
      <c r="M3" s="609"/>
      <c r="N3" s="609"/>
      <c r="O3" s="589" t="s">
        <v>143</v>
      </c>
      <c r="P3" s="589" t="s">
        <v>344</v>
      </c>
      <c r="Q3" s="589" t="s">
        <v>36</v>
      </c>
      <c r="R3" s="589" t="s">
        <v>445</v>
      </c>
      <c r="S3" s="610" t="s">
        <v>2422</v>
      </c>
      <c r="T3" s="607" t="s">
        <v>2426</v>
      </c>
    </row>
    <row r="4" spans="1:22" ht="17.25" customHeight="1" x14ac:dyDescent="0.15">
      <c r="A4" s="565"/>
      <c r="B4" s="546"/>
      <c r="C4" s="526"/>
      <c r="D4" s="526"/>
      <c r="E4" s="548"/>
      <c r="F4" s="526"/>
      <c r="G4" s="546"/>
      <c r="H4" s="526"/>
      <c r="I4" s="348" t="s">
        <v>351</v>
      </c>
      <c r="J4" s="348" t="s">
        <v>499</v>
      </c>
      <c r="K4" s="348" t="s">
        <v>255</v>
      </c>
      <c r="L4" s="348" t="s">
        <v>256</v>
      </c>
      <c r="M4" s="348" t="s">
        <v>257</v>
      </c>
      <c r="N4" s="348" t="s">
        <v>258</v>
      </c>
      <c r="O4" s="590"/>
      <c r="P4" s="590"/>
      <c r="Q4" s="590"/>
      <c r="R4" s="590"/>
      <c r="S4" s="611"/>
      <c r="T4" s="608"/>
    </row>
    <row r="5" spans="1:22" ht="41.5" customHeight="1" x14ac:dyDescent="0.15">
      <c r="A5" s="127" t="s">
        <v>2450</v>
      </c>
      <c r="B5" s="130">
        <v>6560015</v>
      </c>
      <c r="C5" s="106" t="s">
        <v>728</v>
      </c>
      <c r="D5" s="99" t="s">
        <v>1501</v>
      </c>
      <c r="E5" s="99" t="s">
        <v>1502</v>
      </c>
      <c r="F5" s="126" t="s">
        <v>1503</v>
      </c>
      <c r="G5" s="99" t="s">
        <v>2574</v>
      </c>
      <c r="H5" s="107" t="s">
        <v>2332</v>
      </c>
      <c r="I5" s="339">
        <v>0</v>
      </c>
      <c r="J5" s="339"/>
      <c r="K5" s="339">
        <v>216</v>
      </c>
      <c r="L5" s="339"/>
      <c r="M5" s="339"/>
      <c r="N5" s="343">
        <f t="shared" ref="N5:N15" si="0">SUM(I5:M5)</f>
        <v>216</v>
      </c>
      <c r="O5" s="348"/>
      <c r="P5" s="348"/>
      <c r="Q5" s="348"/>
      <c r="R5" s="348"/>
      <c r="S5" s="206" t="str">
        <f>VLOOKUP(U5,開設者別!B:D,3,FALSE)</f>
        <v>医療法人</v>
      </c>
      <c r="T5" s="229"/>
      <c r="U5" s="349" t="s">
        <v>2179</v>
      </c>
      <c r="V5" s="346" t="str">
        <f>VLOOKUP(U5,開設者別!B:D,3,FALSE)</f>
        <v>医療法人</v>
      </c>
    </row>
    <row r="6" spans="1:22" ht="41.5" customHeight="1" x14ac:dyDescent="0.15">
      <c r="A6" s="127" t="s">
        <v>659</v>
      </c>
      <c r="B6" s="130">
        <v>6560014</v>
      </c>
      <c r="C6" s="106" t="s">
        <v>729</v>
      </c>
      <c r="D6" s="99" t="s">
        <v>1504</v>
      </c>
      <c r="E6" s="99" t="s">
        <v>1505</v>
      </c>
      <c r="F6" s="126" t="s">
        <v>1506</v>
      </c>
      <c r="G6" s="99" t="s">
        <v>2354</v>
      </c>
      <c r="H6" s="107" t="s">
        <v>2646</v>
      </c>
      <c r="I6" s="339">
        <v>78</v>
      </c>
      <c r="J6" s="339">
        <v>100</v>
      </c>
      <c r="K6" s="339"/>
      <c r="L6" s="339"/>
      <c r="M6" s="339"/>
      <c r="N6" s="343">
        <f t="shared" si="0"/>
        <v>178</v>
      </c>
      <c r="O6" s="348" t="s">
        <v>33</v>
      </c>
      <c r="P6" s="348"/>
      <c r="Q6" s="348" t="s">
        <v>33</v>
      </c>
      <c r="R6" s="348"/>
      <c r="S6" s="206" t="str">
        <f>VLOOKUP(U6,開設者別!B:D,3,FALSE)</f>
        <v>医療法人</v>
      </c>
      <c r="T6" s="229"/>
      <c r="U6" s="349" t="s">
        <v>2179</v>
      </c>
      <c r="V6" s="346" t="str">
        <f>VLOOKUP(U6,開設者別!B:D,3,FALSE)</f>
        <v>医療法人</v>
      </c>
    </row>
    <row r="7" spans="1:22" ht="59.25" customHeight="1" x14ac:dyDescent="0.15">
      <c r="A7" s="127" t="s">
        <v>7</v>
      </c>
      <c r="B7" s="130">
        <v>6560021</v>
      </c>
      <c r="C7" s="106" t="s">
        <v>8</v>
      </c>
      <c r="D7" s="99" t="s">
        <v>1507</v>
      </c>
      <c r="E7" s="99"/>
      <c r="F7" s="126" t="s">
        <v>700</v>
      </c>
      <c r="G7" s="99" t="s">
        <v>2696</v>
      </c>
      <c r="H7" s="281" t="s">
        <v>2413</v>
      </c>
      <c r="I7" s="339">
        <v>377</v>
      </c>
      <c r="J7" s="339"/>
      <c r="K7" s="339">
        <v>45</v>
      </c>
      <c r="L7" s="339">
        <v>15</v>
      </c>
      <c r="M7" s="339">
        <v>4</v>
      </c>
      <c r="N7" s="343">
        <f t="shared" si="0"/>
        <v>441</v>
      </c>
      <c r="O7" s="348" t="s">
        <v>530</v>
      </c>
      <c r="P7" s="350"/>
      <c r="Q7" s="348" t="s">
        <v>33</v>
      </c>
      <c r="R7" s="348" t="s">
        <v>33</v>
      </c>
      <c r="S7" s="206" t="str">
        <f>VLOOKUP(U7,開設者別!B:D,3,FALSE)</f>
        <v>公的</v>
      </c>
      <c r="T7" s="229"/>
      <c r="U7" s="349" t="s">
        <v>330</v>
      </c>
      <c r="V7" s="346" t="str">
        <f>VLOOKUP(U7,開設者別!B:D,3,FALSE)</f>
        <v>公的</v>
      </c>
    </row>
    <row r="8" spans="1:22" ht="48.5" x14ac:dyDescent="0.15">
      <c r="A8" s="127" t="s">
        <v>74</v>
      </c>
      <c r="B8" s="130">
        <v>6562306</v>
      </c>
      <c r="C8" s="106" t="s">
        <v>782</v>
      </c>
      <c r="D8" s="99" t="s">
        <v>1508</v>
      </c>
      <c r="E8" s="99" t="s">
        <v>1509</v>
      </c>
      <c r="F8" s="126" t="s">
        <v>122</v>
      </c>
      <c r="G8" s="99" t="s">
        <v>2664</v>
      </c>
      <c r="H8" s="281" t="s">
        <v>2412</v>
      </c>
      <c r="I8" s="243">
        <v>152</v>
      </c>
      <c r="J8" s="243"/>
      <c r="K8" s="339"/>
      <c r="L8" s="339"/>
      <c r="M8" s="339"/>
      <c r="N8" s="343">
        <f t="shared" si="0"/>
        <v>152</v>
      </c>
      <c r="O8" s="348" t="s">
        <v>530</v>
      </c>
      <c r="P8" s="350"/>
      <c r="Q8" s="348" t="s">
        <v>33</v>
      </c>
      <c r="R8" s="348"/>
      <c r="S8" s="206" t="str">
        <f>VLOOKUP(U8,開設者別!B:D,3,FALSE)</f>
        <v>その他法人</v>
      </c>
      <c r="T8" s="351"/>
      <c r="U8" s="349" t="s">
        <v>2180</v>
      </c>
      <c r="V8" s="346" t="str">
        <f>VLOOKUP(U8,開設者別!B:D,3,FALSE)</f>
        <v>その他法人</v>
      </c>
    </row>
    <row r="9" spans="1:22" ht="41.5" customHeight="1" x14ac:dyDescent="0.15">
      <c r="A9" s="127" t="s">
        <v>2135</v>
      </c>
      <c r="B9" s="130">
        <v>6562156</v>
      </c>
      <c r="C9" s="106" t="s">
        <v>2136</v>
      </c>
      <c r="D9" s="99" t="s">
        <v>1510</v>
      </c>
      <c r="E9" s="99" t="s">
        <v>1511</v>
      </c>
      <c r="F9" s="126" t="s">
        <v>2137</v>
      </c>
      <c r="G9" s="99" t="s">
        <v>1542</v>
      </c>
      <c r="H9" s="107" t="s">
        <v>2320</v>
      </c>
      <c r="I9" s="339">
        <v>60</v>
      </c>
      <c r="J9" s="339">
        <v>112</v>
      </c>
      <c r="K9" s="339"/>
      <c r="L9" s="339"/>
      <c r="M9" s="339"/>
      <c r="N9" s="343">
        <f t="shared" si="0"/>
        <v>172</v>
      </c>
      <c r="O9" s="352" t="s">
        <v>33</v>
      </c>
      <c r="P9" s="350"/>
      <c r="Q9" s="348" t="s">
        <v>33</v>
      </c>
      <c r="R9" s="348"/>
      <c r="S9" s="206" t="str">
        <f>VLOOKUP(U9,開設者別!B:D,3,FALSE)</f>
        <v>医療法人</v>
      </c>
      <c r="T9" s="229"/>
      <c r="U9" s="349" t="s">
        <v>2179</v>
      </c>
      <c r="V9" s="346" t="str">
        <f>VLOOKUP(U9,開設者別!B:D,3,FALSE)</f>
        <v>医療法人</v>
      </c>
    </row>
    <row r="10" spans="1:22" ht="41.5" customHeight="1" x14ac:dyDescent="0.15">
      <c r="A10" s="127" t="s">
        <v>385</v>
      </c>
      <c r="B10" s="130">
        <v>6562311</v>
      </c>
      <c r="C10" s="106" t="s">
        <v>662</v>
      </c>
      <c r="D10" s="99" t="s">
        <v>1512</v>
      </c>
      <c r="E10" s="99" t="s">
        <v>1513</v>
      </c>
      <c r="F10" s="126" t="s">
        <v>213</v>
      </c>
      <c r="G10" s="99" t="s">
        <v>1619</v>
      </c>
      <c r="H10" s="281" t="s">
        <v>2507</v>
      </c>
      <c r="I10" s="353">
        <v>50</v>
      </c>
      <c r="J10" s="339">
        <v>149</v>
      </c>
      <c r="K10" s="339"/>
      <c r="L10" s="339"/>
      <c r="M10" s="339"/>
      <c r="N10" s="343">
        <f t="shared" si="0"/>
        <v>199</v>
      </c>
      <c r="O10" s="348" t="s">
        <v>530</v>
      </c>
      <c r="P10" s="348"/>
      <c r="Q10" s="348" t="s">
        <v>33</v>
      </c>
      <c r="R10" s="348"/>
      <c r="S10" s="206" t="str">
        <f>VLOOKUP(U10,開設者別!B:D,3,FALSE)</f>
        <v>医療法人</v>
      </c>
      <c r="T10" s="229"/>
      <c r="U10" s="349" t="s">
        <v>2179</v>
      </c>
      <c r="V10" s="346" t="str">
        <f>VLOOKUP(U10,開設者別!B:D,3,FALSE)</f>
        <v>医療法人</v>
      </c>
    </row>
    <row r="11" spans="1:22" ht="41.5" customHeight="1" x14ac:dyDescent="0.15">
      <c r="A11" s="127" t="s">
        <v>232</v>
      </c>
      <c r="B11" s="130">
        <v>6560516</v>
      </c>
      <c r="C11" s="106" t="s">
        <v>2138</v>
      </c>
      <c r="D11" s="99" t="s">
        <v>699</v>
      </c>
      <c r="E11" s="99" t="s">
        <v>1514</v>
      </c>
      <c r="F11" s="126" t="s">
        <v>2139</v>
      </c>
      <c r="G11" s="99" t="s">
        <v>2665</v>
      </c>
      <c r="H11" s="107" t="s">
        <v>2140</v>
      </c>
      <c r="I11" s="339">
        <v>0</v>
      </c>
      <c r="J11" s="339">
        <v>60</v>
      </c>
      <c r="K11" s="339">
        <v>85</v>
      </c>
      <c r="L11" s="339"/>
      <c r="M11" s="339"/>
      <c r="N11" s="343">
        <f t="shared" si="0"/>
        <v>145</v>
      </c>
      <c r="O11" s="350"/>
      <c r="P11" s="350"/>
      <c r="Q11" s="350"/>
      <c r="R11" s="348"/>
      <c r="S11" s="206" t="str">
        <f>VLOOKUP(U11,開設者別!B:D,3,FALSE)</f>
        <v>医療法人</v>
      </c>
      <c r="T11" s="229"/>
      <c r="U11" s="349" t="s">
        <v>2179</v>
      </c>
      <c r="V11" s="346" t="str">
        <f>VLOOKUP(U11,開設者別!B:D,3,FALSE)</f>
        <v>医療法人</v>
      </c>
    </row>
    <row r="12" spans="1:22" ht="41.5" customHeight="1" x14ac:dyDescent="0.15">
      <c r="A12" s="127" t="s">
        <v>1515</v>
      </c>
      <c r="B12" s="130">
        <v>6560122</v>
      </c>
      <c r="C12" s="106" t="s">
        <v>2141</v>
      </c>
      <c r="D12" s="99" t="s">
        <v>215</v>
      </c>
      <c r="E12" s="99" t="s">
        <v>1516</v>
      </c>
      <c r="F12" s="126" t="s">
        <v>283</v>
      </c>
      <c r="G12" s="275" t="s">
        <v>2329</v>
      </c>
      <c r="H12" s="107" t="s">
        <v>2780</v>
      </c>
      <c r="I12" s="339">
        <v>0</v>
      </c>
      <c r="J12" s="339">
        <v>119</v>
      </c>
      <c r="K12" s="339"/>
      <c r="L12" s="339"/>
      <c r="M12" s="339"/>
      <c r="N12" s="343">
        <f t="shared" si="0"/>
        <v>119</v>
      </c>
      <c r="O12" s="348"/>
      <c r="P12" s="348"/>
      <c r="Q12" s="348"/>
      <c r="R12" s="348"/>
      <c r="S12" s="206" t="str">
        <f>VLOOKUP(U12,開設者別!B:D,3,FALSE)</f>
        <v>医療法人</v>
      </c>
      <c r="T12" s="229"/>
      <c r="U12" s="349" t="s">
        <v>2179</v>
      </c>
      <c r="V12" s="346" t="str">
        <f>VLOOKUP(U12,開設者別!B:D,3,FALSE)</f>
        <v>医療法人</v>
      </c>
    </row>
    <row r="13" spans="1:22" ht="41.5" customHeight="1" x14ac:dyDescent="0.15">
      <c r="A13" s="127" t="s">
        <v>371</v>
      </c>
      <c r="B13" s="130">
        <v>6560455</v>
      </c>
      <c r="C13" s="106" t="s">
        <v>2142</v>
      </c>
      <c r="D13" s="99" t="s">
        <v>214</v>
      </c>
      <c r="E13" s="99" t="s">
        <v>1517</v>
      </c>
      <c r="F13" s="126" t="s">
        <v>2143</v>
      </c>
      <c r="G13" s="99" t="s">
        <v>2391</v>
      </c>
      <c r="H13" s="107" t="s">
        <v>2144</v>
      </c>
      <c r="I13" s="339">
        <v>39</v>
      </c>
      <c r="J13" s="339">
        <v>52</v>
      </c>
      <c r="K13" s="339"/>
      <c r="L13" s="339"/>
      <c r="M13" s="339"/>
      <c r="N13" s="343">
        <f t="shared" si="0"/>
        <v>91</v>
      </c>
      <c r="O13" s="348" t="s">
        <v>530</v>
      </c>
      <c r="P13" s="348"/>
      <c r="Q13" s="348" t="s">
        <v>33</v>
      </c>
      <c r="R13" s="348"/>
      <c r="S13" s="206" t="str">
        <f>VLOOKUP(U13,開設者別!B:D,3,FALSE)</f>
        <v>医療法人</v>
      </c>
      <c r="T13" s="229"/>
      <c r="U13" s="354" t="s">
        <v>2179</v>
      </c>
      <c r="V13" s="346" t="str">
        <f>VLOOKUP(U13,開設者別!B:D,3,FALSE)</f>
        <v>医療法人</v>
      </c>
    </row>
    <row r="14" spans="1:22" ht="41.5" customHeight="1" x14ac:dyDescent="0.15">
      <c r="A14" s="127" t="s">
        <v>386</v>
      </c>
      <c r="B14" s="130">
        <v>6560446</v>
      </c>
      <c r="C14" s="106" t="s">
        <v>2145</v>
      </c>
      <c r="D14" s="99" t="s">
        <v>210</v>
      </c>
      <c r="E14" s="99" t="s">
        <v>1518</v>
      </c>
      <c r="F14" s="126" t="s">
        <v>211</v>
      </c>
      <c r="G14" s="99" t="s">
        <v>1541</v>
      </c>
      <c r="H14" s="107" t="s">
        <v>2647</v>
      </c>
      <c r="I14" s="339">
        <v>0</v>
      </c>
      <c r="J14" s="339">
        <v>98</v>
      </c>
      <c r="K14" s="339"/>
      <c r="L14" s="339"/>
      <c r="M14" s="339"/>
      <c r="N14" s="343">
        <f t="shared" si="0"/>
        <v>98</v>
      </c>
      <c r="O14" s="348"/>
      <c r="P14" s="348"/>
      <c r="Q14" s="348"/>
      <c r="R14" s="348"/>
      <c r="S14" s="206" t="str">
        <f>VLOOKUP(U14,開設者別!B:D,3,FALSE)</f>
        <v>医療法人</v>
      </c>
      <c r="T14" s="229"/>
      <c r="U14" s="349" t="s">
        <v>2179</v>
      </c>
      <c r="V14" s="346" t="str">
        <f>VLOOKUP(U14,開設者別!B:D,3,FALSE)</f>
        <v>医療法人</v>
      </c>
    </row>
    <row r="15" spans="1:22" ht="41.5" customHeight="1" thickBot="1" x14ac:dyDescent="0.2">
      <c r="A15" s="154" t="s">
        <v>300</v>
      </c>
      <c r="B15" s="155">
        <v>6560442</v>
      </c>
      <c r="C15" s="156" t="s">
        <v>2146</v>
      </c>
      <c r="D15" s="157" t="s">
        <v>212</v>
      </c>
      <c r="E15" s="157" t="s">
        <v>1519</v>
      </c>
      <c r="F15" s="158" t="s">
        <v>213</v>
      </c>
      <c r="G15" s="157" t="s">
        <v>2147</v>
      </c>
      <c r="H15" s="336" t="s">
        <v>2392</v>
      </c>
      <c r="I15" s="233">
        <v>0</v>
      </c>
      <c r="J15" s="233">
        <v>137</v>
      </c>
      <c r="K15" s="233"/>
      <c r="L15" s="233"/>
      <c r="M15" s="233"/>
      <c r="N15" s="493">
        <f t="shared" si="0"/>
        <v>137</v>
      </c>
      <c r="O15" s="235" t="s">
        <v>530</v>
      </c>
      <c r="P15" s="235"/>
      <c r="Q15" s="235" t="s">
        <v>33</v>
      </c>
      <c r="R15" s="235"/>
      <c r="S15" s="209" t="str">
        <f>VLOOKUP(U15,開設者別!B:D,3,FALSE)</f>
        <v>医療法人</v>
      </c>
      <c r="T15" s="230"/>
      <c r="U15" s="349" t="s">
        <v>2179</v>
      </c>
      <c r="V15" s="346" t="str">
        <f>VLOOKUP(U15,開設者別!B:D,3,FALSE)</f>
        <v>医療法人</v>
      </c>
    </row>
    <row r="16" spans="1:22" x14ac:dyDescent="0.15">
      <c r="I16" s="356">
        <f t="shared" ref="I16:N16" si="1">SUM(I5:I15)</f>
        <v>756</v>
      </c>
      <c r="J16" s="356">
        <f t="shared" si="1"/>
        <v>827</v>
      </c>
      <c r="K16" s="356">
        <f t="shared" si="1"/>
        <v>346</v>
      </c>
      <c r="L16" s="356">
        <f t="shared" si="1"/>
        <v>15</v>
      </c>
      <c r="M16" s="356">
        <f t="shared" si="1"/>
        <v>4</v>
      </c>
      <c r="N16" s="356">
        <f t="shared" si="1"/>
        <v>1948</v>
      </c>
      <c r="U16" s="349"/>
      <c r="V16" s="346" t="e">
        <v>#N/A</v>
      </c>
    </row>
    <row r="17" spans="1:22" x14ac:dyDescent="0.15">
      <c r="U17" s="349"/>
      <c r="V17" s="346" t="e">
        <v>#N/A</v>
      </c>
    </row>
    <row r="18" spans="1:22" x14ac:dyDescent="0.15">
      <c r="U18" s="349"/>
      <c r="V18" s="346" t="e">
        <v>#N/A</v>
      </c>
    </row>
    <row r="19" spans="1:22" x14ac:dyDescent="0.15">
      <c r="U19" s="349"/>
      <c r="V19" s="346" t="e">
        <v>#N/A</v>
      </c>
    </row>
    <row r="20" spans="1:22" x14ac:dyDescent="0.15">
      <c r="B20" s="358"/>
      <c r="U20" s="349"/>
      <c r="V20" s="346" t="e">
        <v>#N/A</v>
      </c>
    </row>
    <row r="21" spans="1:22" x14ac:dyDescent="0.15">
      <c r="U21" s="349"/>
      <c r="V21" s="346" t="e">
        <v>#N/A</v>
      </c>
    </row>
    <row r="22" spans="1:22" x14ac:dyDescent="0.15">
      <c r="U22" s="349"/>
      <c r="V22" s="346" t="e">
        <v>#N/A</v>
      </c>
    </row>
    <row r="23" spans="1:22" x14ac:dyDescent="0.15">
      <c r="U23" s="349"/>
      <c r="V23" s="346" t="e">
        <v>#N/A</v>
      </c>
    </row>
    <row r="24" spans="1:22" x14ac:dyDescent="0.15">
      <c r="U24" s="349"/>
      <c r="V24" s="346" t="e">
        <v>#N/A</v>
      </c>
    </row>
    <row r="25" spans="1:22" x14ac:dyDescent="0.15">
      <c r="U25" s="349"/>
      <c r="V25" s="346" t="e">
        <v>#N/A</v>
      </c>
    </row>
    <row r="26" spans="1:22" x14ac:dyDescent="0.15">
      <c r="U26" s="349"/>
      <c r="V26" s="346" t="e">
        <v>#N/A</v>
      </c>
    </row>
    <row r="27" spans="1:22" x14ac:dyDescent="0.15">
      <c r="U27" s="349"/>
      <c r="V27" s="346" t="e">
        <v>#N/A</v>
      </c>
    </row>
    <row r="28" spans="1:22" x14ac:dyDescent="0.15">
      <c r="U28" s="349"/>
      <c r="V28" s="346" t="e">
        <v>#N/A</v>
      </c>
    </row>
    <row r="29" spans="1:22" ht="11.5" thickBot="1" x14ac:dyDescent="0.2">
      <c r="A29" s="359"/>
      <c r="B29" s="359"/>
      <c r="C29" s="359"/>
      <c r="D29" s="360"/>
      <c r="E29" s="360"/>
      <c r="F29" s="359"/>
      <c r="G29" s="359"/>
      <c r="H29" s="359"/>
      <c r="I29" s="361"/>
      <c r="J29" s="361"/>
      <c r="K29" s="361"/>
      <c r="L29" s="361"/>
      <c r="M29" s="361"/>
      <c r="N29" s="361"/>
      <c r="O29" s="362"/>
      <c r="P29" s="362"/>
      <c r="Q29" s="363"/>
      <c r="R29" s="363"/>
      <c r="S29" s="361"/>
      <c r="T29" s="361"/>
      <c r="U29" s="349"/>
      <c r="V29" s="346" t="e">
        <v>#N/A</v>
      </c>
    </row>
    <row r="30" spans="1:22" x14ac:dyDescent="0.15">
      <c r="U30" s="349"/>
      <c r="V30" s="346" t="e">
        <v>#N/A</v>
      </c>
    </row>
    <row r="31" spans="1:22" x14ac:dyDescent="0.15">
      <c r="U31" s="349"/>
      <c r="V31" s="346" t="e">
        <v>#N/A</v>
      </c>
    </row>
    <row r="32" spans="1:22" x14ac:dyDescent="0.15">
      <c r="U32" s="349"/>
      <c r="V32" s="346" t="e">
        <v>#N/A</v>
      </c>
    </row>
    <row r="33" spans="13:22" x14ac:dyDescent="0.15">
      <c r="U33" s="349"/>
      <c r="V33" s="346" t="e">
        <v>#N/A</v>
      </c>
    </row>
    <row r="34" spans="13:22" x14ac:dyDescent="0.15">
      <c r="M34" s="364"/>
      <c r="U34" s="349"/>
      <c r="V34" s="346" t="e">
        <v>#N/A</v>
      </c>
    </row>
    <row r="35" spans="13:22" x14ac:dyDescent="0.15">
      <c r="U35" s="349"/>
      <c r="V35" s="346" t="e">
        <v>#N/A</v>
      </c>
    </row>
    <row r="36" spans="13:22" x14ac:dyDescent="0.15">
      <c r="U36" s="349"/>
      <c r="V36" s="346" t="e">
        <v>#N/A</v>
      </c>
    </row>
    <row r="37" spans="13:22" x14ac:dyDescent="0.15">
      <c r="U37" s="349"/>
      <c r="V37" s="346" t="e">
        <v>#N/A</v>
      </c>
    </row>
    <row r="38" spans="13:22" x14ac:dyDescent="0.15">
      <c r="U38" s="349"/>
      <c r="V38" s="346" t="e">
        <v>#N/A</v>
      </c>
    </row>
    <row r="39" spans="13:22" x14ac:dyDescent="0.15">
      <c r="U39" s="349"/>
      <c r="V39" s="346" t="e">
        <v>#N/A</v>
      </c>
    </row>
  </sheetData>
  <mergeCells count="18">
    <mergeCell ref="A1:B2"/>
    <mergeCell ref="C1:G2"/>
    <mergeCell ref="H1:H2"/>
    <mergeCell ref="A3:A4"/>
    <mergeCell ref="B3:B4"/>
    <mergeCell ref="C3:C4"/>
    <mergeCell ref="D3:D4"/>
    <mergeCell ref="E3:E4"/>
    <mergeCell ref="F3:F4"/>
    <mergeCell ref="G3:G4"/>
    <mergeCell ref="T3:T4"/>
    <mergeCell ref="H3:H4"/>
    <mergeCell ref="I3:N3"/>
    <mergeCell ref="O3:O4"/>
    <mergeCell ref="P3:P4"/>
    <mergeCell ref="Q3:Q4"/>
    <mergeCell ref="R3:R4"/>
    <mergeCell ref="S3:S4"/>
  </mergeCells>
  <phoneticPr fontId="1"/>
  <dataValidations count="1">
    <dataValidation type="list" allowBlank="1" showInputMessage="1" showErrorMessage="1" sqref="U5:U39" xr:uid="{00000000-0002-0000-1B00-000000000000}"/>
  </dataValidations>
  <printOptions horizontalCentered="1"/>
  <pageMargins left="0.11811023622047245" right="0.11" top="0.59055118110236227" bottom="0.39370078740157483" header="0.78740157480314965" footer="0.19685039370078741"/>
  <pageSetup paperSize="9" scale="92" firstPageNumber="38" orientation="landscape" useFirstPageNumber="1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/>
  <dimension ref="A1:D23"/>
  <sheetViews>
    <sheetView zoomScale="85" zoomScaleNormal="85" workbookViewId="0">
      <selection activeCell="K21" sqref="K21"/>
    </sheetView>
  </sheetViews>
  <sheetFormatPr defaultRowHeight="13" x14ac:dyDescent="0.2"/>
  <cols>
    <col min="1" max="1" width="15.90625" bestFit="1" customWidth="1"/>
    <col min="2" max="2" width="33.90625" bestFit="1" customWidth="1"/>
    <col min="4" max="4" width="12.6328125" bestFit="1" customWidth="1"/>
    <col min="5" max="5" width="13" bestFit="1" customWidth="1"/>
  </cols>
  <sheetData>
    <row r="1" spans="1:4" x14ac:dyDescent="0.2">
      <c r="A1" t="s">
        <v>2175</v>
      </c>
      <c r="C1" t="s">
        <v>2188</v>
      </c>
      <c r="D1" s="174" t="s">
        <v>2176</v>
      </c>
    </row>
    <row r="2" spans="1:4" x14ac:dyDescent="0.2">
      <c r="B2" t="s">
        <v>2177</v>
      </c>
      <c r="C2" s="172">
        <f>COUNTIF(神戸市東灘区!U:U,B2)+COUNTIF(神戸市灘区!U:U,B2)+COUNTIF(神戸市中央区!U:U,B2)+COUNTIF(神戸市兵庫区!U:U,B2)+COUNTIF(神戸市北区!U:U,B2)+COUNTIF(神戸市長田区!U:U,B2)+COUNTIF(神戸市須磨区!U:U,B2)+COUNTIF(神戸市垂水区!U:U,B2)+COUNTIF(神戸市西区!U:U,B2)+COUNTIF(姫路市!U:U,B2)+COUNTIF(尼崎市!U:U,B2)+COUNTIF(西宮市!U:U,B2)+COUNTIF(明石市!U:U,B2)+COUNTIF(芦屋!U:U,B2)+COUNTIF(伊丹!U:U,B2)+COUNTIF(宝塚!U:U,B2)+COUNTIF(加古川!U:U,B2)+COUNTIF(加東!U:U,B2)+COUNTIF(中播磨!U:U,B2)+COUNTIF(龍野!U:U,B2)+COUNTIF(赤穂!U:U,B2)+COUNTIF(豊岡!U:U,B2)+COUNTIF(朝来!U:U,B2)+COUNTIF(丹波!U:U,B2)+COUNTIF(洲本!U:U,B2)</f>
        <v>0</v>
      </c>
      <c r="D2" s="175" t="s">
        <v>2423</v>
      </c>
    </row>
    <row r="3" spans="1:4" x14ac:dyDescent="0.2">
      <c r="B3" t="s">
        <v>2178</v>
      </c>
      <c r="C3" s="172">
        <f>COUNTIF(神戸市東灘区!U:U,B3)+COUNTIF(神戸市灘区!U:U,B3)+COUNTIF(神戸市中央区!U:U,B3)+COUNTIF(神戸市兵庫区!U:U,B3)+COUNTIF(神戸市北区!U:U,B3)+COUNTIF(神戸市長田区!U:U,B3)+COUNTIF(神戸市須磨区!U:U,B3)+COUNTIF(神戸市垂水区!U:U,B3)+COUNTIF(神戸市西区!U:U,B3)+COUNTIF(姫路市!U:U,B3)+COUNTIF(尼崎市!U:U,B3)+COUNTIF(西宮市!U:U,B3)+COUNTIF(明石市!U:U,B3)+COUNTIF(芦屋!U:U,B3)+COUNTIF(伊丹!U:U,B3)+COUNTIF(宝塚!U:U,B3)+COUNTIF(加古川!U:U,B3)+COUNTIF(加東!U:U,B3)+COUNTIF(中播磨!U:U,B3)+COUNTIF(龍野!U:U,B3)+COUNTIF(赤穂!U:U,B3)+COUNTIF(豊岡!U:U,B3)+COUNTIF(朝来!U:U,B3)+COUNTIF(丹波!U:U,B3)+COUNTIF(洲本!U:U,B3)</f>
        <v>4</v>
      </c>
      <c r="D3" s="175" t="s">
        <v>2429</v>
      </c>
    </row>
    <row r="4" spans="1:4" x14ac:dyDescent="0.2">
      <c r="B4" t="s">
        <v>2179</v>
      </c>
      <c r="C4" s="172">
        <f>COUNTIF(神戸市東灘区!U:U,B4)+COUNTIF(神戸市灘区!U:U,B4)+COUNTIF(神戸市中央区!U:U,B4)+COUNTIF(神戸市兵庫区!U:U,B4)+COUNTIF(神戸市北区!U:U,B4)+COUNTIF(神戸市長田区!U:U,B4)+COUNTIF(神戸市須磨区!U:U,B4)+COUNTIF(神戸市垂水区!U:U,B4)+COUNTIF(神戸市西区!U:U,B4)+COUNTIF(姫路市!U:U,B4)+COUNTIF(尼崎市!U:U,B4)+COUNTIF(西宮市!U:U,B4)+COUNTIF(明石市!U:U,B4)+COUNTIF(芦屋!U:U,B4)+COUNTIF(伊丹!U:U,B4)+COUNTIF(宝塚!U:U,B4)+COUNTIF(加古川!U:U,B4)+COUNTIF(加東!U:U,B4)+COUNTIF(中播磨!U:U,B4)+COUNTIF(龍野!U:U,B4)+COUNTIF(赤穂!U:U,B4)+COUNTIF(豊岡!U:U,B4)+COUNTIF(朝来!U:U,B4)+COUNTIF(丹波!U:U,B4)+COUNTIF(洲本!U:U,B4)</f>
        <v>251</v>
      </c>
      <c r="D4" s="175" t="s">
        <v>2417</v>
      </c>
    </row>
    <row r="5" spans="1:4" x14ac:dyDescent="0.2">
      <c r="B5" t="s">
        <v>2180</v>
      </c>
      <c r="C5" s="172">
        <f>COUNTIF(神戸市東灘区!U:U,B5)+COUNTIF(神戸市灘区!U:U,B5)+COUNTIF(神戸市中央区!U:U,B5)+COUNTIF(神戸市兵庫区!U:U,B5)+COUNTIF(神戸市北区!U:U,B5)+COUNTIF(神戸市長田区!U:U,B5)+COUNTIF(神戸市須磨区!U:U,B5)+COUNTIF(神戸市垂水区!U:U,B5)+COUNTIF(神戸市西区!U:U,B5)+COUNTIF(姫路市!U:U,B5)+COUNTIF(尼崎市!U:U,B5)+COUNTIF(西宮市!U:U,B5)+COUNTIF(明石市!U:U,B5)+COUNTIF(芦屋!U:U,B5)+COUNTIF(伊丹!U:U,B5)+COUNTIF(宝塚!U:U,B5)+COUNTIF(加古川!U:U,B5)+COUNTIF(加東!U:U,B5)+COUNTIF(中播磨!U:U,B5)+COUNTIF(龍野!U:U,B5)+COUNTIF(赤穂!U:U,B5)+COUNTIF(豊岡!U:U,B5)+COUNTIF(朝来!U:U,B5)+COUNTIF(丹波!U:U,B5)+COUNTIF(洲本!U:U,B5)</f>
        <v>8</v>
      </c>
      <c r="D5" s="175" t="s">
        <v>2428</v>
      </c>
    </row>
    <row r="6" spans="1:4" x14ac:dyDescent="0.2">
      <c r="B6" t="s">
        <v>2181</v>
      </c>
      <c r="C6" s="172">
        <f>COUNTIF(神戸市東灘区!U:U,B6)+COUNTIF(神戸市灘区!U:U,B6)+COUNTIF(神戸市中央区!U:U,B6)+COUNTIF(神戸市兵庫区!U:U,B6)+COUNTIF(神戸市北区!U:U,B6)+COUNTIF(神戸市長田区!U:U,B6)+COUNTIF(神戸市須磨区!U:U,B6)+COUNTIF(神戸市垂水区!U:U,B6)+COUNTIF(神戸市西区!U:U,B6)+COUNTIF(姫路市!U:U,B6)+COUNTIF(尼崎市!U:U,B6)+COUNTIF(西宮市!U:U,B6)+COUNTIF(明石市!U:U,B6)+COUNTIF(芦屋!U:U,B6)+COUNTIF(伊丹!U:U,B6)+COUNTIF(宝塚!U:U,B6)+COUNTIF(加古川!U:U,B6)+COUNTIF(加東!U:U,B6)+COUNTIF(中播磨!U:U,B6)+COUNTIF(龍野!U:U,B6)+COUNTIF(赤穂!U:U,B6)+COUNTIF(豊岡!U:U,B6)+COUNTIF(朝来!U:U,B6)+COUNTIF(丹波!U:U,B6)+COUNTIF(洲本!U:U,B6)</f>
        <v>3</v>
      </c>
      <c r="D6" s="175" t="s">
        <v>2432</v>
      </c>
    </row>
    <row r="7" spans="1:4" x14ac:dyDescent="0.2">
      <c r="B7" t="s">
        <v>2182</v>
      </c>
      <c r="C7" s="172">
        <f>COUNTIF(神戸市東灘区!U:U,B7)+COUNTIF(神戸市灘区!U:U,B7)+COUNTIF(神戸市中央区!U:U,B7)+COUNTIF(神戸市兵庫区!U:U,B7)+COUNTIF(神戸市北区!U:U,B7)+COUNTIF(神戸市長田区!U:U,B7)+COUNTIF(神戸市須磨区!U:U,B7)+COUNTIF(神戸市垂水区!U:U,B7)+COUNTIF(神戸市西区!U:U,B7)+COUNTIF(姫路市!U:U,B7)+COUNTIF(尼崎市!U:U,B7)+COUNTIF(西宮市!U:U,B7)+COUNTIF(明石市!U:U,B7)+COUNTIF(芦屋!U:U,B7)+COUNTIF(伊丹!U:U,B7)+COUNTIF(宝塚!U:U,B7)+COUNTIF(加古川!U:U,B7)+COUNTIF(加東!U:U,B7)+COUNTIF(中播磨!U:U,B7)+COUNTIF(龍野!U:U,B7)+COUNTIF(赤穂!U:U,B7)+COUNTIF(豊岡!U:U,B7)+COUNTIF(朝来!U:U,B7)+COUNTIF(丹波!U:U,B7)+COUNTIF(洲本!U:U,B7)</f>
        <v>1</v>
      </c>
      <c r="D7" s="175" t="s">
        <v>2432</v>
      </c>
    </row>
    <row r="8" spans="1:4" x14ac:dyDescent="0.2">
      <c r="B8" t="s">
        <v>2183</v>
      </c>
      <c r="C8" s="172">
        <f>COUNTIF(神戸市東灘区!U:U,B8)+COUNTIF(神戸市灘区!U:U,B8)+COUNTIF(神戸市中央区!U:U,B8)+COUNTIF(神戸市兵庫区!U:U,B8)+COUNTIF(神戸市北区!U:U,B8)+COUNTIF(神戸市長田区!U:U,B8)+COUNTIF(神戸市須磨区!U:U,B8)+COUNTIF(神戸市垂水区!U:U,B8)+COUNTIF(神戸市西区!U:U,B8)+COUNTIF(姫路市!U:U,B8)+COUNTIF(尼崎市!U:U,B8)+COUNTIF(西宮市!U:U,B8)+COUNTIF(明石市!U:U,B8)+COUNTIF(芦屋!U:U,B8)+COUNTIF(伊丹!U:U,B8)+COUNTIF(宝塚!U:U,B8)+COUNTIF(加古川!U:U,B8)+COUNTIF(加東!U:U,B8)+COUNTIF(中播磨!U:U,B8)+COUNTIF(龍野!U:U,B8)+COUNTIF(赤穂!U:U,B8)+COUNTIF(豊岡!U:U,B8)+COUNTIF(朝来!U:U,B8)+COUNTIF(丹波!U:U,B8)+COUNTIF(洲本!U:U,B8)</f>
        <v>7</v>
      </c>
      <c r="D8" s="175" t="s">
        <v>2432</v>
      </c>
    </row>
    <row r="9" spans="1:4" x14ac:dyDescent="0.2">
      <c r="B9" t="s">
        <v>2184</v>
      </c>
      <c r="C9" s="172">
        <f>COUNTIF(神戸市東灘区!U:U,B9)+COUNTIF(神戸市灘区!U:U,B9)+COUNTIF(神戸市中央区!U:U,B9)+COUNTIF(神戸市兵庫区!U:U,B9)+COUNTIF(神戸市北区!U:U,B9)+COUNTIF(神戸市長田区!U:U,B9)+COUNTIF(神戸市須磨区!U:U,B9)+COUNTIF(神戸市垂水区!U:U,B9)+COUNTIF(神戸市西区!U:U,B9)+COUNTIF(姫路市!U:U,B9)+COUNTIF(尼崎市!U:U,B9)+COUNTIF(西宮市!U:U,B9)+COUNTIF(明石市!U:U,B9)+COUNTIF(芦屋!U:U,B9)+COUNTIF(伊丹!U:U,B9)+COUNTIF(宝塚!U:U,B9)+COUNTIF(加古川!U:U,B9)+COUNTIF(加東!U:U,B9)+COUNTIF(中播磨!U:U,B9)+COUNTIF(龍野!U:U,B9)+COUNTIF(赤穂!U:U,B9)+COUNTIF(豊岡!U:U,B9)+COUNTIF(朝来!U:U,B9)+COUNTIF(丹波!U:U,B9)+COUNTIF(洲本!U:U,B9)</f>
        <v>8</v>
      </c>
      <c r="D9" s="175" t="s">
        <v>2424</v>
      </c>
    </row>
    <row r="10" spans="1:4" x14ac:dyDescent="0.2">
      <c r="B10" t="s">
        <v>330</v>
      </c>
      <c r="C10" s="172">
        <f>COUNTIF(神戸市東灘区!U:U,B10)+COUNTIF(神戸市灘区!U:U,B10)+COUNTIF(神戸市中央区!U:U,B10)+COUNTIF(神戸市兵庫区!U:U,B10)+COUNTIF(神戸市北区!U:U,B10)+COUNTIF(神戸市長田区!U:U,B10)+COUNTIF(神戸市須磨区!U:U,B10)+COUNTIF(神戸市垂水区!U:U,B10)+COUNTIF(神戸市西区!U:U,B10)+COUNTIF(姫路市!U:U,B10)+COUNTIF(尼崎市!U:U,B10)+COUNTIF(西宮市!U:U,B10)+COUNTIF(明石市!U:U,B10)+COUNTIF(芦屋!U:U,B10)+COUNTIF(伊丹!U:U,B10)+COUNTIF(宝塚!U:U,B10)+COUNTIF(加古川!U:U,B10)+COUNTIF(加東!U:U,B10)+COUNTIF(中播磨!U:U,B10)+COUNTIF(龍野!U:U,B10)+COUNTIF(赤穂!U:U,B10)+COUNTIF(豊岡!U:U,B10)+COUNTIF(朝来!U:U,B10)+COUNTIF(丹波!U:U,B10)+COUNTIF(洲本!U:U,B10)</f>
        <v>13</v>
      </c>
      <c r="D10" s="179" t="s">
        <v>482</v>
      </c>
    </row>
    <row r="11" spans="1:4" x14ac:dyDescent="0.2">
      <c r="B11" t="s">
        <v>2436</v>
      </c>
      <c r="C11" s="172">
        <f>COUNTIF(神戸市東灘区!U:U,B11)+COUNTIF(神戸市灘区!U:U,B11)+COUNTIF(神戸市中央区!U:U,B11)+COUNTIF(神戸市兵庫区!U:U,B11)+COUNTIF(神戸市北区!U:U,B11)+COUNTIF(神戸市長田区!U:U,B11)+COUNTIF(神戸市須磨区!U:U,B11)+COUNTIF(神戸市垂水区!U:U,B11)+COUNTIF(神戸市西区!U:U,B11)+COUNTIF(姫路市!U:U,B11)+COUNTIF(尼崎市!U:U,B11)+COUNTIF(西宮市!U:U,B11)+COUNTIF(明石市!U:U,B11)+COUNTIF(芦屋!U:U,B11)+COUNTIF(伊丹!U:U,B11)+COUNTIF(宝塚!U:U,B11)+COUNTIF(加古川!U:U,B11)+COUNTIF(加東!U:U,B11)+COUNTIF(中播磨!U:U,B11)+COUNTIF(龍野!U:U,B11)+COUNTIF(赤穂!U:U,B11)+COUNTIF(豊岡!U:U,B11)+COUNTIF(朝来!U:U,B11)+COUNTIF(丹波!U:U,B11)+COUNTIF(洲本!U:U,B11)</f>
        <v>2</v>
      </c>
      <c r="D11" s="176" t="s">
        <v>2414</v>
      </c>
    </row>
    <row r="12" spans="1:4" x14ac:dyDescent="0.2">
      <c r="B12" t="s">
        <v>2159</v>
      </c>
      <c r="C12" s="172">
        <f>COUNTIF(神戸市東灘区!U:U,B12)+COUNTIF(神戸市灘区!U:U,B12)+COUNTIF(神戸市中央区!U:U,B12)+COUNTIF(神戸市兵庫区!U:U,B12)+COUNTIF(神戸市北区!U:U,B12)+COUNTIF(神戸市長田区!U:U,B12)+COUNTIF(神戸市須磨区!U:U,B12)+COUNTIF(神戸市垂水区!U:U,B12)+COUNTIF(神戸市西区!U:U,B12)+COUNTIF(姫路市!U:U,B12)+COUNTIF(尼崎市!U:U,B12)+COUNTIF(西宮市!U:U,B12)+COUNTIF(明石市!U:U,B12)+COUNTIF(芦屋!U:U,B12)+COUNTIF(伊丹!U:U,B12)+COUNTIF(宝塚!U:U,B12)+COUNTIF(加古川!U:U,B12)+COUNTIF(加東!U:U,B12)+COUNTIF(中播磨!U:U,B12)+COUNTIF(龍野!U:U,B12)+COUNTIF(赤穂!U:U,B12)+COUNTIF(豊岡!U:U,B12)+COUNTIF(朝来!U:U,B12)+COUNTIF(丹波!U:U,B12)+COUNTIF(洲本!U:U,B12)</f>
        <v>7</v>
      </c>
      <c r="D12" s="179" t="s">
        <v>482</v>
      </c>
    </row>
    <row r="13" spans="1:4" x14ac:dyDescent="0.2">
      <c r="B13" t="s">
        <v>2160</v>
      </c>
      <c r="C13" s="172">
        <f>COUNTIF(神戸市東灘区!U:U,B13)+COUNTIF(神戸市灘区!U:U,B13)+COUNTIF(神戸市中央区!U:U,B13)+COUNTIF(神戸市兵庫区!U:U,B13)+COUNTIF(神戸市北区!U:U,B13)+COUNTIF(神戸市長田区!U:U,B13)+COUNTIF(神戸市須磨区!U:U,B13)+COUNTIF(神戸市垂水区!U:U,B13)+COUNTIF(神戸市西区!U:U,B13)+COUNTIF(姫路市!U:U,B13)+COUNTIF(尼崎市!U:U,B13)+COUNTIF(西宮市!U:U,B13)+COUNTIF(明石市!U:U,B13)+COUNTIF(芦屋!U:U,B13)+COUNTIF(伊丹!U:U,B13)+COUNTIF(宝塚!U:U,B13)+COUNTIF(加古川!U:U,B13)+COUNTIF(加東!U:U,B13)+COUNTIF(中播磨!U:U,B13)+COUNTIF(龍野!U:U,B13)+COUNTIF(赤穂!U:U,B13)+COUNTIF(豊岡!U:U,B13)+COUNTIF(朝来!U:U,B13)+COUNTIF(丹波!U:U,B13)+COUNTIF(洲本!U:U,B13)</f>
        <v>3</v>
      </c>
      <c r="D13" s="177" t="s">
        <v>482</v>
      </c>
    </row>
    <row r="14" spans="1:4" x14ac:dyDescent="0.2">
      <c r="B14" t="s">
        <v>2161</v>
      </c>
      <c r="C14" s="172">
        <f>COUNTIF(神戸市東灘区!U:U,B14)+COUNTIF(神戸市灘区!U:U,B14)+COUNTIF(神戸市中央区!U:U,B14)+COUNTIF(神戸市兵庫区!U:U,B14)+COUNTIF(神戸市北区!U:U,B14)+COUNTIF(神戸市長田区!U:U,B14)+COUNTIF(神戸市須磨区!U:U,B14)+COUNTIF(神戸市垂水区!U:U,B14)+COUNTIF(神戸市西区!U:U,B14)+COUNTIF(姫路市!U:U,B14)+COUNTIF(尼崎市!U:U,B14)+COUNTIF(西宮市!U:U,B14)+COUNTIF(明石市!U:U,B14)+COUNTIF(芦屋!U:U,B14)+COUNTIF(伊丹!U:U,B14)+COUNTIF(宝塚!U:U,B14)+COUNTIF(加古川!U:U,B14)+COUNTIF(加東!U:U,B14)+COUNTIF(中播磨!U:U,B14)+COUNTIF(龍野!U:U,B14)+COUNTIF(赤穂!U:U,B14)+COUNTIF(豊岡!U:U,B14)+COUNTIF(朝来!U:U,B14)+COUNTIF(丹波!U:U,B14)+COUNTIF(洲本!U:U,B14)</f>
        <v>1</v>
      </c>
      <c r="D14" s="177" t="s">
        <v>482</v>
      </c>
    </row>
    <row r="15" spans="1:4" x14ac:dyDescent="0.2">
      <c r="B15" t="s">
        <v>2153</v>
      </c>
      <c r="C15" s="172">
        <f>COUNTIF(神戸市東灘区!U:U,B15)+COUNTIF(神戸市灘区!U:U,B15)+COUNTIF(神戸市中央区!U:U,B15)+COUNTIF(神戸市兵庫区!U:U,B15)+COUNTIF(神戸市北区!U:U,B15)+COUNTIF(神戸市長田区!U:U,B15)+COUNTIF(神戸市須磨区!U:U,B15)+COUNTIF(神戸市垂水区!U:U,B15)+COUNTIF(神戸市西区!U:U,B15)+COUNTIF(姫路市!U:U,B15)+COUNTIF(尼崎市!U:U,B15)+COUNTIF(西宮市!U:U,B15)+COUNTIF(明石市!U:U,B15)+COUNTIF(芦屋!U:U,B15)+COUNTIF(伊丹!U:U,B15)+COUNTIF(宝塚!U:U,B15)+COUNTIF(加古川!U:U,B15)+COUNTIF(加東!U:U,B15)+COUNTIF(中播磨!U:U,B15)+COUNTIF(龍野!U:U,B15)+COUNTIF(赤穂!U:U,B15)+COUNTIF(豊岡!U:U,B15)+COUNTIF(朝来!U:U,B15)+COUNTIF(丹波!U:U,B15)+COUNTIF(洲本!U:U,B15)</f>
        <v>1</v>
      </c>
      <c r="D15" s="178" t="s">
        <v>2414</v>
      </c>
    </row>
    <row r="16" spans="1:4" x14ac:dyDescent="0.2">
      <c r="A16" t="s">
        <v>2805</v>
      </c>
      <c r="B16" t="s">
        <v>2162</v>
      </c>
      <c r="C16" s="172">
        <f>COUNTIF(神戸市東灘区!U:U,B16)+COUNTIF(神戸市灘区!U:U,B16)+COUNTIF(神戸市中央区!U:U,B16)+COUNTIF(神戸市兵庫区!U:U,B16)+COUNTIF(神戸市北区!U:U,B16)+COUNTIF(神戸市長田区!U:U,B16)+COUNTIF(神戸市須磨区!U:U,B16)+COUNTIF(神戸市垂水区!U:U,B16)+COUNTIF(神戸市西区!U:U,B16)+COUNTIF(姫路市!U:U,B16)+COUNTIF(尼崎市!U:U,B16)+COUNTIF(西宮市!U:U,B16)+COUNTIF(明石市!U:U,B16)+COUNTIF(芦屋!U:U,B16)+COUNTIF(伊丹!U:U,B16)+COUNTIF(宝塚!U:U,B16)+COUNTIF(加古川!U:U,B16)+COUNTIF(加東!U:U,B16)+COUNTIF(中播磨!U:U,B16)+COUNTIF(龍野!U:U,B16)+COUNTIF(赤穂!U:U,B16)+COUNTIF(豊岡!U:U,B16)+COUNTIF(朝来!U:U,B16)+COUNTIF(丹波!U:U,B16)+COUNTIF(洲本!U:U,B16)</f>
        <v>4</v>
      </c>
      <c r="D16" s="178" t="s">
        <v>2414</v>
      </c>
    </row>
    <row r="17" spans="2:4" x14ac:dyDescent="0.2">
      <c r="B17" t="s">
        <v>2163</v>
      </c>
      <c r="C17" s="172">
        <f>COUNTIF(神戸市東灘区!U:U,B17)+COUNTIF(神戸市灘区!U:U,B17)+COUNTIF(神戸市中央区!U:U,B17)+COUNTIF(神戸市兵庫区!U:U,B17)+COUNTIF(神戸市北区!U:U,B17)+COUNTIF(神戸市長田区!U:U,B17)+COUNTIF(神戸市須磨区!U:U,B17)+COUNTIF(神戸市垂水区!U:U,B17)+COUNTIF(神戸市西区!U:U,B17)+COUNTIF(姫路市!U:U,B17)+COUNTIF(尼崎市!U:U,B17)+COUNTIF(西宮市!U:U,B17)+COUNTIF(明石市!U:U,B17)+COUNTIF(芦屋!U:U,B17)+COUNTIF(伊丹!U:U,B17)+COUNTIF(宝塚!U:U,B17)+COUNTIF(加古川!U:U,B17)+COUNTIF(加東!U:U,B17)+COUNTIF(中播磨!U:U,B17)+COUNTIF(龍野!U:U,B17)+COUNTIF(赤穂!U:U,B17)+COUNTIF(豊岡!U:U,B17)+COUNTIF(朝来!U:U,B17)+COUNTIF(丹波!U:U,B17)+COUNTIF(洲本!U:U,B17)</f>
        <v>2</v>
      </c>
      <c r="D17" s="178" t="s">
        <v>2414</v>
      </c>
    </row>
    <row r="18" spans="2:4" x14ac:dyDescent="0.2">
      <c r="B18" t="s">
        <v>2164</v>
      </c>
      <c r="C18" s="172">
        <f>COUNTIF(神戸市東灘区!U:U,B18)+COUNTIF(神戸市灘区!U:U,B18)+COUNTIF(神戸市中央区!U:U,B18)+COUNTIF(神戸市兵庫区!U:U,B18)+COUNTIF(神戸市北区!U:U,B18)+COUNTIF(神戸市長田区!U:U,B18)+COUNTIF(神戸市須磨区!U:U,B18)+COUNTIF(神戸市垂水区!U:U,B18)+COUNTIF(神戸市西区!U:U,B18)+COUNTIF(姫路市!U:U,B18)+COUNTIF(尼崎市!U:U,B18)+COUNTIF(西宮市!U:U,B18)+COUNTIF(明石市!U:U,B18)+COUNTIF(芦屋!U:U,B18)+COUNTIF(伊丹!U:U,B18)+COUNTIF(宝塚!U:U,B18)+COUNTIF(加古川!U:U,B18)+COUNTIF(加東!U:U,B18)+COUNTIF(中播磨!U:U,B18)+COUNTIF(龍野!U:U,B18)+COUNTIF(赤穂!U:U,B18)+COUNTIF(豊岡!U:U,B18)+COUNTIF(朝来!U:U,B18)+COUNTIF(丹波!U:U,B18)+COUNTIF(洲本!U:U,B18)</f>
        <v>14</v>
      </c>
      <c r="D18" s="179" t="s">
        <v>482</v>
      </c>
    </row>
    <row r="19" spans="2:4" x14ac:dyDescent="0.2">
      <c r="B19" t="s">
        <v>2165</v>
      </c>
      <c r="C19" s="172">
        <f>COUNTIF(神戸市東灘区!U:U,B19)+COUNTIF(神戸市灘区!U:U,B19)+COUNTIF(神戸市中央区!U:U,B19)+COUNTIF(神戸市兵庫区!U:U,B19)+COUNTIF(神戸市北区!U:U,B19)+COUNTIF(神戸市長田区!U:U,B19)+COUNTIF(神戸市須磨区!U:U,B19)+COUNTIF(神戸市垂水区!U:U,B19)+COUNTIF(神戸市西区!U:U,B19)+COUNTIF(姫路市!U:U,B19)+COUNTIF(尼崎市!U:U,B19)+COUNTIF(西宮市!U:U,B19)+COUNTIF(明石市!U:U,B19)+COUNTIF(芦屋!U:U,B19)+COUNTIF(伊丹!U:U,B19)+COUNTIF(宝塚!U:U,B19)+COUNTIF(加古川!U:U,B19)+COUNTIF(加東!U:U,B19)+COUNTIF(中播磨!U:U,B19)+COUNTIF(龍野!U:U,B19)+COUNTIF(赤穂!U:U,B19)+COUNTIF(豊岡!U:U,B19)+COUNTIF(朝来!U:U,B19)+COUNTIF(丹波!U:U,B19)+COUNTIF(洲本!U:U,B19)</f>
        <v>1</v>
      </c>
      <c r="D19" s="178" t="s">
        <v>2414</v>
      </c>
    </row>
    <row r="20" spans="2:4" x14ac:dyDescent="0.2">
      <c r="B20" t="s">
        <v>2437</v>
      </c>
      <c r="C20" s="172">
        <f>COUNTIF(神戸市東灘区!U:U,B20)+COUNTIF(神戸市灘区!U:U,B20)+COUNTIF(神戸市中央区!U:U,B20)+COUNTIF(神戸市兵庫区!U:U,B20)+COUNTIF(神戸市北区!U:U,B20)+COUNTIF(神戸市長田区!U:U,B20)+COUNTIF(神戸市須磨区!U:U,B20)+COUNTIF(神戸市垂水区!U:U,B20)+COUNTIF(神戸市西区!U:U,B20)+COUNTIF(姫路市!U:U,B20)+COUNTIF(尼崎市!U:U,B20)+COUNTIF(西宮市!U:U,B20)+COUNTIF(明石市!U:U,B20)+COUNTIF(芦屋!U:U,B20)+COUNTIF(伊丹!U:U,B20)+COUNTIF(宝塚!U:U,B20)+COUNTIF(加古川!U:U,B20)+COUNTIF(加東!U:U,B20)+COUNTIF(中播磨!U:U,B20)+COUNTIF(龍野!U:U,B20)+COUNTIF(赤穂!U:U,B20)+COUNTIF(豊岡!U:U,B20)+COUNTIF(朝来!U:U,B20)+COUNTIF(丹波!U:U,B20)+COUNTIF(洲本!U:U,B20)</f>
        <v>5</v>
      </c>
      <c r="D20" s="179" t="s">
        <v>482</v>
      </c>
    </row>
    <row r="21" spans="2:4" x14ac:dyDescent="0.2">
      <c r="B21" t="s">
        <v>2166</v>
      </c>
      <c r="C21" s="172">
        <f>COUNTIF(神戸市東灘区!U:U,B21)+COUNTIF(神戸市灘区!U:U,B21)+COUNTIF(神戸市中央区!U:U,B21)+COUNTIF(神戸市兵庫区!U:U,B21)+COUNTIF(神戸市北区!U:U,B21)+COUNTIF(神戸市長田区!U:U,B21)+COUNTIF(神戸市須磨区!U:U,B21)+COUNTIF(神戸市垂水区!U:U,B21)+COUNTIF(神戸市西区!U:U,B21)+COUNTIF(姫路市!U:U,B21)+COUNTIF(尼崎市!U:U,B21)+COUNTIF(西宮市!U:U,B21)+COUNTIF(明石市!U:U,B21)+COUNTIF(芦屋!U:U,B21)+COUNTIF(伊丹!U:U,B21)+COUNTIF(宝塚!U:U,B21)+COUNTIF(加古川!U:U,B21)+COUNTIF(加東!U:U,B21)+COUNTIF(中播磨!U:U,B21)+COUNTIF(龍野!U:U,B21)+COUNTIF(赤穂!U:U,B21)+COUNTIF(豊岡!U:U,B21)+COUNTIF(朝来!U:U,B21)+COUNTIF(丹波!U:U,B21)+COUNTIF(洲本!U:U,B21)</f>
        <v>3</v>
      </c>
      <c r="D21" s="179" t="s">
        <v>482</v>
      </c>
    </row>
    <row r="22" spans="2:4" ht="13.5" thickBot="1" x14ac:dyDescent="0.25">
      <c r="C22" s="172">
        <f>COUNTIF(神戸市東灘区!U:U,B22)+COUNTIF(神戸市灘区!U:U,B22)+COUNTIF(神戸市中央区!U:U,B22)+COUNTIF(神戸市兵庫区!U:U,B22)+COUNTIF(神戸市北区!U:U,B22)+COUNTIF(神戸市長田区!U:U,B22)+COUNTIF(神戸市須磨区!U:U,B22)+COUNTIF(神戸市垂水区!U:U,B22)+COUNTIF(神戸市西区!U:U,B22)+COUNTIF(姫路市!U:U,B22)+COUNTIF(尼崎市!U:U,B22)+COUNTIF(西宮市!U:U,B22)+COUNTIF(明石市!U:U,B22)+COUNTIF(芦屋!U:U,B22)+COUNTIF(伊丹!U:U,B22)+COUNTIF(宝塚!U:U,B22)+COUNTIF(加古川!U:U,B22)+COUNTIF(加東!U:U,B22)+COUNTIF(中播磨!U:U,B22)+COUNTIF(龍野!U:U,B22)+COUNTIF(赤穂!U:U,B22)+COUNTIF(豊岡!U:U,B22)+COUNTIF(朝来!U:U,B22)+COUNTIF(丹波!U:U,B22)+COUNTIF(洲本!U:U,B22)</f>
        <v>0</v>
      </c>
      <c r="D22" s="180"/>
    </row>
    <row r="23" spans="2:4" x14ac:dyDescent="0.2">
      <c r="C23">
        <f>SUM(C2:C22)</f>
        <v>338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34"/>
  <sheetViews>
    <sheetView showRuler="0" topLeftCell="A5" zoomScale="85" zoomScaleNormal="85" zoomScaleSheetLayoutView="100" workbookViewId="0">
      <selection activeCell="A3" sqref="A3"/>
    </sheetView>
  </sheetViews>
  <sheetFormatPr defaultColWidth="9" defaultRowHeight="13" x14ac:dyDescent="0.2"/>
  <cols>
    <col min="1" max="1" width="26.08984375" style="43" customWidth="1"/>
    <col min="2" max="2" width="3.26953125" style="43" customWidth="1"/>
    <col min="3" max="3" width="3.36328125" style="44" bestFit="1" customWidth="1"/>
    <col min="4" max="4" width="3.26953125" style="43" customWidth="1"/>
    <col min="5" max="6" width="5.6328125" style="43" customWidth="1"/>
    <col min="7" max="7" width="26.08984375" style="43" customWidth="1"/>
    <col min="8" max="8" width="3.08984375" style="43" customWidth="1"/>
    <col min="9" max="9" width="3.36328125" style="44" bestFit="1" customWidth="1"/>
    <col min="10" max="10" width="3.08984375" style="43" customWidth="1"/>
    <col min="11" max="16384" width="9" style="43"/>
  </cols>
  <sheetData>
    <row r="1" spans="1:10" ht="6.75" customHeight="1" x14ac:dyDescent="0.2"/>
    <row r="2" spans="1:10" ht="21" x14ac:dyDescent="0.2">
      <c r="A2" s="516" t="s">
        <v>2451</v>
      </c>
      <c r="B2" s="516"/>
      <c r="C2" s="516"/>
      <c r="D2" s="516"/>
      <c r="E2" s="516"/>
      <c r="F2" s="516"/>
      <c r="G2" s="516"/>
      <c r="H2" s="516"/>
      <c r="I2" s="516"/>
      <c r="J2" s="516"/>
    </row>
    <row r="3" spans="1:10" ht="26.25" customHeight="1" x14ac:dyDescent="0.2">
      <c r="A3" s="67"/>
      <c r="B3" s="67"/>
      <c r="C3" s="255"/>
      <c r="D3" s="67"/>
      <c r="E3" s="67"/>
      <c r="F3" s="67"/>
      <c r="G3" s="67"/>
      <c r="H3" s="67"/>
      <c r="I3" s="255"/>
      <c r="J3" s="67"/>
    </row>
    <row r="4" spans="1:10" ht="38" x14ac:dyDescent="0.2">
      <c r="A4" s="85" t="s">
        <v>2792</v>
      </c>
      <c r="B4" s="86"/>
      <c r="C4" s="86"/>
      <c r="D4" s="87"/>
      <c r="E4" s="45"/>
      <c r="F4" s="46"/>
      <c r="G4" s="85" t="s">
        <v>850</v>
      </c>
      <c r="H4" s="86"/>
      <c r="I4" s="86"/>
      <c r="J4" s="87"/>
    </row>
    <row r="5" spans="1:10" ht="18.75" customHeight="1" x14ac:dyDescent="0.2">
      <c r="A5" s="47"/>
      <c r="B5" s="122"/>
      <c r="C5" s="121" t="s">
        <v>1583</v>
      </c>
      <c r="D5" s="123"/>
      <c r="E5" s="49"/>
      <c r="F5" s="51"/>
      <c r="G5" s="256"/>
      <c r="H5" s="47"/>
      <c r="I5" s="121" t="s">
        <v>1583</v>
      </c>
      <c r="J5" s="48"/>
    </row>
    <row r="6" spans="1:10" ht="18.75" customHeight="1" x14ac:dyDescent="0.2">
      <c r="A6" s="50" t="s">
        <v>414</v>
      </c>
      <c r="B6" s="50"/>
      <c r="D6" s="51"/>
      <c r="F6" s="51"/>
      <c r="G6" s="257"/>
      <c r="H6" s="56"/>
      <c r="I6" s="57"/>
      <c r="J6" s="58"/>
    </row>
    <row r="7" spans="1:10" ht="18.75" customHeight="1" x14ac:dyDescent="0.2">
      <c r="A7" s="52" t="s">
        <v>30</v>
      </c>
      <c r="B7" s="53"/>
      <c r="C7" s="54"/>
      <c r="D7" s="55">
        <v>1</v>
      </c>
      <c r="F7" s="51"/>
      <c r="G7" s="258" t="s">
        <v>1760</v>
      </c>
      <c r="H7" s="56"/>
      <c r="I7" s="57"/>
      <c r="J7" s="58">
        <v>23</v>
      </c>
    </row>
    <row r="8" spans="1:10" ht="18.75" customHeight="1" x14ac:dyDescent="0.2">
      <c r="A8" s="59" t="s">
        <v>31</v>
      </c>
      <c r="B8" s="60"/>
      <c r="C8" s="61"/>
      <c r="D8" s="62">
        <v>2</v>
      </c>
      <c r="F8" s="51" t="s">
        <v>1761</v>
      </c>
      <c r="G8" s="68" t="s">
        <v>1762</v>
      </c>
      <c r="H8" s="60">
        <v>24</v>
      </c>
      <c r="I8" s="61" t="s">
        <v>1763</v>
      </c>
      <c r="J8" s="62">
        <v>25</v>
      </c>
    </row>
    <row r="9" spans="1:10" ht="18.75" customHeight="1" x14ac:dyDescent="0.2">
      <c r="A9" s="59" t="s">
        <v>22</v>
      </c>
      <c r="B9" s="60">
        <v>3</v>
      </c>
      <c r="C9" s="61" t="s">
        <v>1763</v>
      </c>
      <c r="D9" s="62">
        <v>4</v>
      </c>
      <c r="F9" s="51"/>
      <c r="G9" s="68" t="s">
        <v>1764</v>
      </c>
      <c r="H9" s="53">
        <v>26</v>
      </c>
      <c r="I9" s="61" t="s">
        <v>1763</v>
      </c>
      <c r="J9" s="55">
        <v>27</v>
      </c>
    </row>
    <row r="10" spans="1:10" ht="18.75" customHeight="1" x14ac:dyDescent="0.2">
      <c r="A10" s="59" t="s">
        <v>555</v>
      </c>
      <c r="B10" s="60"/>
      <c r="C10" s="61"/>
      <c r="D10" s="62">
        <v>5</v>
      </c>
      <c r="F10" s="51"/>
      <c r="G10" s="68" t="s">
        <v>1765</v>
      </c>
      <c r="H10" s="53">
        <v>28</v>
      </c>
      <c r="I10" s="61" t="s">
        <v>1763</v>
      </c>
      <c r="J10" s="55">
        <v>29</v>
      </c>
    </row>
    <row r="11" spans="1:10" ht="18.75" customHeight="1" x14ac:dyDescent="0.2">
      <c r="A11" s="59" t="s">
        <v>872</v>
      </c>
      <c r="B11" s="60">
        <v>6</v>
      </c>
      <c r="C11" s="61" t="s">
        <v>1763</v>
      </c>
      <c r="D11" s="62">
        <v>7</v>
      </c>
      <c r="F11" s="51"/>
      <c r="G11" s="68" t="s">
        <v>1766</v>
      </c>
      <c r="H11" s="60">
        <v>30</v>
      </c>
      <c r="I11" s="61" t="s">
        <v>1763</v>
      </c>
      <c r="J11" s="62">
        <v>31</v>
      </c>
    </row>
    <row r="12" spans="1:10" ht="18.75" customHeight="1" x14ac:dyDescent="0.2">
      <c r="A12" s="59" t="s">
        <v>873</v>
      </c>
      <c r="B12" s="60"/>
      <c r="C12" s="61"/>
      <c r="D12" s="62">
        <v>8</v>
      </c>
      <c r="F12" s="51"/>
      <c r="G12" s="258" t="s">
        <v>1767</v>
      </c>
      <c r="H12" s="60"/>
      <c r="I12" s="61"/>
      <c r="J12" s="62">
        <v>32</v>
      </c>
    </row>
    <row r="13" spans="1:10" ht="18.75" customHeight="1" x14ac:dyDescent="0.2">
      <c r="A13" s="59" t="s">
        <v>879</v>
      </c>
      <c r="B13" s="60"/>
      <c r="C13" s="61"/>
      <c r="D13" s="62">
        <v>9</v>
      </c>
      <c r="F13" s="51"/>
      <c r="G13" s="68" t="s">
        <v>1768</v>
      </c>
      <c r="H13" s="60"/>
      <c r="I13" s="61"/>
      <c r="J13" s="62">
        <v>33</v>
      </c>
    </row>
    <row r="14" spans="1:10" ht="18.75" customHeight="1" x14ac:dyDescent="0.2">
      <c r="A14" s="59" t="s">
        <v>832</v>
      </c>
      <c r="B14" s="60"/>
      <c r="C14" s="61"/>
      <c r="D14" s="62">
        <v>10</v>
      </c>
      <c r="F14" s="51"/>
      <c r="G14" s="68" t="s">
        <v>1769</v>
      </c>
      <c r="H14" s="60"/>
      <c r="I14" s="61"/>
      <c r="J14" s="62">
        <v>34</v>
      </c>
    </row>
    <row r="15" spans="1:10" ht="18.75" customHeight="1" x14ac:dyDescent="0.2">
      <c r="A15" s="120" t="s">
        <v>871</v>
      </c>
      <c r="B15" s="69">
        <v>11</v>
      </c>
      <c r="C15" s="70" t="s">
        <v>1763</v>
      </c>
      <c r="D15" s="71">
        <v>12</v>
      </c>
      <c r="F15" s="51"/>
      <c r="G15" s="258" t="s">
        <v>1770</v>
      </c>
      <c r="H15" s="53"/>
      <c r="I15" s="54"/>
      <c r="J15" s="55">
        <v>35</v>
      </c>
    </row>
    <row r="16" spans="1:10" ht="18.75" customHeight="1" x14ac:dyDescent="0.2">
      <c r="A16" s="52"/>
      <c r="B16" s="53"/>
      <c r="C16" s="54"/>
      <c r="D16" s="55"/>
      <c r="F16" s="51"/>
      <c r="G16" s="68" t="s">
        <v>1771</v>
      </c>
      <c r="H16" s="53"/>
      <c r="I16" s="54"/>
      <c r="J16" s="55">
        <v>36</v>
      </c>
    </row>
    <row r="17" spans="1:10" ht="18.75" customHeight="1" x14ac:dyDescent="0.2">
      <c r="A17" s="120" t="s">
        <v>863</v>
      </c>
      <c r="B17" s="69">
        <v>13</v>
      </c>
      <c r="C17" s="70" t="s">
        <v>1763</v>
      </c>
      <c r="D17" s="71">
        <v>15</v>
      </c>
      <c r="F17" s="51"/>
      <c r="G17" s="68" t="s">
        <v>1772</v>
      </c>
      <c r="H17" s="53"/>
      <c r="I17" s="54"/>
      <c r="J17" s="55">
        <v>37</v>
      </c>
    </row>
    <row r="18" spans="1:10" ht="18.75" customHeight="1" x14ac:dyDescent="0.2">
      <c r="A18" s="52"/>
      <c r="B18" s="53"/>
      <c r="C18" s="54"/>
      <c r="D18" s="55"/>
      <c r="F18" s="51"/>
      <c r="G18" s="68" t="s">
        <v>1773</v>
      </c>
      <c r="H18" s="60"/>
      <c r="I18" s="61"/>
      <c r="J18" s="62">
        <v>38</v>
      </c>
    </row>
    <row r="19" spans="1:10" ht="18.75" customHeight="1" x14ac:dyDescent="0.2">
      <c r="A19" s="120" t="s">
        <v>59</v>
      </c>
      <c r="B19" s="69">
        <v>16</v>
      </c>
      <c r="C19" s="70" t="s">
        <v>1763</v>
      </c>
      <c r="D19" s="71">
        <v>17</v>
      </c>
      <c r="F19" s="51"/>
      <c r="G19" s="259"/>
      <c r="H19" s="69"/>
      <c r="I19" s="70"/>
      <c r="J19" s="71"/>
    </row>
    <row r="20" spans="1:10" ht="18.75" customHeight="1" x14ac:dyDescent="0.2">
      <c r="A20" s="52"/>
      <c r="B20" s="53"/>
      <c r="C20" s="54"/>
      <c r="D20" s="55"/>
      <c r="F20" s="51"/>
      <c r="G20" s="257"/>
      <c r="H20" s="56"/>
      <c r="I20" s="57"/>
      <c r="J20" s="58"/>
    </row>
    <row r="21" spans="1:10" ht="18.75" customHeight="1" x14ac:dyDescent="0.2">
      <c r="A21" s="120" t="s">
        <v>671</v>
      </c>
      <c r="B21" s="69">
        <v>18</v>
      </c>
      <c r="C21" s="70" t="s">
        <v>1763</v>
      </c>
      <c r="D21" s="71">
        <v>20</v>
      </c>
      <c r="F21" s="51"/>
      <c r="G21" s="257"/>
      <c r="H21" s="56"/>
      <c r="I21" s="57"/>
      <c r="J21" s="58"/>
    </row>
    <row r="22" spans="1:10" ht="18.75" customHeight="1" x14ac:dyDescent="0.2">
      <c r="A22" s="52"/>
      <c r="B22" s="53"/>
      <c r="C22" s="54"/>
      <c r="D22" s="55"/>
      <c r="F22" s="51"/>
      <c r="G22" s="257"/>
      <c r="H22" s="56"/>
      <c r="I22" s="57"/>
      <c r="J22" s="58"/>
    </row>
    <row r="23" spans="1:10" ht="18.75" customHeight="1" x14ac:dyDescent="0.2">
      <c r="A23" s="120" t="s">
        <v>1608</v>
      </c>
      <c r="B23" s="69">
        <v>21</v>
      </c>
      <c r="C23" s="70" t="s">
        <v>1763</v>
      </c>
      <c r="D23" s="71">
        <v>22</v>
      </c>
      <c r="F23" s="51"/>
      <c r="G23" s="257"/>
      <c r="H23" s="56"/>
      <c r="I23" s="57"/>
      <c r="J23" s="58"/>
    </row>
    <row r="24" spans="1:10" ht="18.75" customHeight="1" x14ac:dyDescent="0.2">
      <c r="A24" s="63"/>
      <c r="B24" s="64"/>
      <c r="C24" s="65"/>
      <c r="D24" s="66"/>
      <c r="E24" s="67"/>
      <c r="F24" s="261"/>
      <c r="G24" s="260"/>
      <c r="H24" s="64"/>
      <c r="I24" s="65"/>
      <c r="J24" s="66"/>
    </row>
    <row r="25" spans="1:10" x14ac:dyDescent="0.2">
      <c r="A25" s="253"/>
      <c r="C25" s="254"/>
      <c r="D25" s="253"/>
    </row>
    <row r="34" spans="13:13" x14ac:dyDescent="0.2">
      <c r="M34" s="214"/>
    </row>
  </sheetData>
  <mergeCells count="1">
    <mergeCell ref="A2:J2"/>
  </mergeCells>
  <phoneticPr fontId="1"/>
  <pageMargins left="1.84" right="0.75" top="0.84" bottom="0.89" header="0.51200000000000001" footer="0.51200000000000001"/>
  <pageSetup paperSize="9" scale="86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D5F3D-1A81-49F8-93CD-24D72E82806C}">
  <sheetPr codeName="Sheet30"/>
  <dimension ref="A1:H222"/>
  <sheetViews>
    <sheetView topLeftCell="A139" zoomScaleNormal="100" workbookViewId="0">
      <selection activeCell="H219" sqref="H219"/>
    </sheetView>
  </sheetViews>
  <sheetFormatPr defaultColWidth="9" defaultRowHeight="13" x14ac:dyDescent="0.2"/>
  <cols>
    <col min="1" max="1" width="10.90625" style="262" bestFit="1" customWidth="1"/>
    <col min="2" max="16384" width="9" style="262"/>
  </cols>
  <sheetData>
    <row r="1" spans="1:8" ht="19" x14ac:dyDescent="0.3">
      <c r="A1" s="613" t="s">
        <v>2781</v>
      </c>
      <c r="B1" s="613"/>
      <c r="C1" s="613"/>
      <c r="D1" s="613"/>
      <c r="E1" s="613"/>
      <c r="F1" s="613"/>
      <c r="G1" s="613"/>
      <c r="H1" s="613"/>
    </row>
    <row r="2" spans="1:8" ht="31.5" customHeight="1" x14ac:dyDescent="0.2"/>
    <row r="3" spans="1:8" s="264" customFormat="1" x14ac:dyDescent="0.2">
      <c r="A3" s="263"/>
      <c r="B3" s="612" t="s">
        <v>2453</v>
      </c>
      <c r="C3" s="612"/>
      <c r="D3" s="263"/>
      <c r="E3" s="263"/>
      <c r="F3" s="263"/>
      <c r="G3" s="263"/>
      <c r="H3" s="263"/>
    </row>
    <row r="4" spans="1:8" s="266" customFormat="1" x14ac:dyDescent="0.2">
      <c r="A4" s="265"/>
      <c r="B4" s="265" t="s">
        <v>2188</v>
      </c>
      <c r="C4" s="614" t="s">
        <v>2454</v>
      </c>
      <c r="D4" s="614"/>
      <c r="E4" s="614"/>
      <c r="F4" s="614"/>
      <c r="G4" s="614"/>
      <c r="H4" s="614"/>
    </row>
    <row r="5" spans="1:8" s="266" customFormat="1" x14ac:dyDescent="0.2">
      <c r="A5" s="265"/>
      <c r="B5" s="265"/>
      <c r="C5" s="265" t="s">
        <v>351</v>
      </c>
      <c r="D5" s="265" t="s">
        <v>499</v>
      </c>
      <c r="E5" s="265" t="s">
        <v>255</v>
      </c>
      <c r="F5" s="265" t="s">
        <v>256</v>
      </c>
      <c r="G5" s="265" t="s">
        <v>257</v>
      </c>
      <c r="H5" s="265" t="s">
        <v>258</v>
      </c>
    </row>
    <row r="6" spans="1:8" x14ac:dyDescent="0.2">
      <c r="A6" s="265" t="s">
        <v>2414</v>
      </c>
      <c r="B6" s="267">
        <f>B23+B35+B47+B59+B71+B83+B95+B107+B119+B131+B143+B155+B167+B179+B191+B203+B215</f>
        <v>10</v>
      </c>
      <c r="C6" s="267">
        <f>C23+C35+C47+C59+C71+C83+C95+C107+C119+C131+C143+C155+C167+C179+C191+C203+C215</f>
        <v>3932</v>
      </c>
      <c r="D6" s="267">
        <f t="shared" ref="C6:H12" si="0">D23+D35+D47+D59+D71+D83+D95+D107+D119+D131+D143+D155+D167+D179+D191+D203+D215</f>
        <v>0</v>
      </c>
      <c r="E6" s="267">
        <f t="shared" si="0"/>
        <v>70</v>
      </c>
      <c r="F6" s="267">
        <f t="shared" si="0"/>
        <v>10</v>
      </c>
      <c r="G6" s="267">
        <f t="shared" si="0"/>
        <v>0</v>
      </c>
      <c r="H6" s="267">
        <f t="shared" si="0"/>
        <v>4012</v>
      </c>
    </row>
    <row r="7" spans="1:8" x14ac:dyDescent="0.2">
      <c r="A7" s="265" t="s">
        <v>482</v>
      </c>
      <c r="B7" s="267">
        <f t="shared" ref="B7:B13" si="1">B24+B36+B48+B60+B72+B84+B96+B108+B120+B132+B144+B156+B168+B180+B192+B204+B216</f>
        <v>46</v>
      </c>
      <c r="C7" s="267">
        <f t="shared" si="0"/>
        <v>13356</v>
      </c>
      <c r="D7" s="267">
        <f t="shared" si="0"/>
        <v>90</v>
      </c>
      <c r="E7" s="267">
        <f t="shared" si="0"/>
        <v>590</v>
      </c>
      <c r="F7" s="267">
        <f t="shared" si="0"/>
        <v>67</v>
      </c>
      <c r="G7" s="267">
        <f t="shared" si="0"/>
        <v>52</v>
      </c>
      <c r="H7" s="267">
        <f t="shared" si="0"/>
        <v>14155</v>
      </c>
    </row>
    <row r="8" spans="1:8" x14ac:dyDescent="0.2">
      <c r="A8" s="265" t="s">
        <v>2418</v>
      </c>
      <c r="B8" s="267">
        <f t="shared" si="1"/>
        <v>0</v>
      </c>
      <c r="C8" s="267">
        <f t="shared" si="0"/>
        <v>0</v>
      </c>
      <c r="D8" s="267">
        <f t="shared" si="0"/>
        <v>0</v>
      </c>
      <c r="E8" s="267">
        <f t="shared" si="0"/>
        <v>0</v>
      </c>
      <c r="F8" s="267">
        <f t="shared" si="0"/>
        <v>0</v>
      </c>
      <c r="G8" s="267">
        <f t="shared" si="0"/>
        <v>0</v>
      </c>
      <c r="H8" s="267">
        <f t="shared" si="0"/>
        <v>0</v>
      </c>
    </row>
    <row r="9" spans="1:8" x14ac:dyDescent="0.2">
      <c r="A9" s="265" t="s">
        <v>2429</v>
      </c>
      <c r="B9" s="267">
        <f t="shared" si="1"/>
        <v>4</v>
      </c>
      <c r="C9" s="267">
        <f>C26+C38+C50+C62+C74+C86+C98+C110+C122+C134+C146+C158+C170+C182+C194+C206+C218</f>
        <v>974</v>
      </c>
      <c r="D9" s="267">
        <f t="shared" si="0"/>
        <v>0</v>
      </c>
      <c r="E9" s="267">
        <f t="shared" si="0"/>
        <v>289</v>
      </c>
      <c r="F9" s="267">
        <f t="shared" si="0"/>
        <v>0</v>
      </c>
      <c r="G9" s="267">
        <f>G26+G38+G50+G62+G74+G86+G98+G110+G122+G134+G146+G158+G170+G182+G194+G206+G218</f>
        <v>0</v>
      </c>
      <c r="H9" s="267">
        <f>H26+H38+H50+H62+H74+H86+H98+H110+H122+H134+H146+H158+H170+H182+H194+H206+H218</f>
        <v>1263</v>
      </c>
    </row>
    <row r="10" spans="1:8" x14ac:dyDescent="0.2">
      <c r="A10" s="265" t="s">
        <v>2417</v>
      </c>
      <c r="B10" s="267">
        <f t="shared" si="1"/>
        <v>251</v>
      </c>
      <c r="C10" s="267">
        <f>C27+C39+C51+C63+C75+C87+C99+C111+C123+C135+C147+C159+C171+C183+C195+C207+C219</f>
        <v>17968</v>
      </c>
      <c r="D10" s="267">
        <f t="shared" si="0"/>
        <v>11127</v>
      </c>
      <c r="E10" s="267">
        <f t="shared" si="0"/>
        <v>9701</v>
      </c>
      <c r="F10" s="267">
        <f t="shared" si="0"/>
        <v>28</v>
      </c>
      <c r="G10" s="267">
        <f t="shared" si="0"/>
        <v>0</v>
      </c>
      <c r="H10" s="268">
        <f>H27+H39+H51+H63+H75+H87+H99+H111+H123+H135+H147+H159+H171+H183+H195+H207+H219</f>
        <v>38824</v>
      </c>
    </row>
    <row r="11" spans="1:8" x14ac:dyDescent="0.2">
      <c r="A11" s="265" t="s">
        <v>2424</v>
      </c>
      <c r="B11" s="267">
        <f t="shared" si="1"/>
        <v>8</v>
      </c>
      <c r="C11" s="267">
        <f>C28+C40+C52+C64+C76+C88+C100+C112+C124+C136+C148+C160+C172+C184+C196+C208+C220</f>
        <v>276</v>
      </c>
      <c r="D11" s="267">
        <f t="shared" si="0"/>
        <v>464</v>
      </c>
      <c r="E11" s="267">
        <f t="shared" si="0"/>
        <v>0</v>
      </c>
      <c r="F11" s="267">
        <f t="shared" si="0"/>
        <v>0</v>
      </c>
      <c r="G11" s="267">
        <f t="shared" si="0"/>
        <v>0</v>
      </c>
      <c r="H11" s="267">
        <f>H28+H40+H52+H64+H76+H88+H100+H112+H124+H136+H148+H160+H172+H184+H196+H208+H220</f>
        <v>740</v>
      </c>
    </row>
    <row r="12" spans="1:8" x14ac:dyDescent="0.2">
      <c r="A12" s="265" t="s">
        <v>2428</v>
      </c>
      <c r="B12" s="267">
        <f t="shared" si="1"/>
        <v>19</v>
      </c>
      <c r="C12" s="267">
        <f>C29+C41+C53+C65+C77+C89+C101+C113+C125+C137+C149+C161+C173+C185+C197+C209+C221</f>
        <v>2815</v>
      </c>
      <c r="D12" s="267">
        <f t="shared" si="0"/>
        <v>393</v>
      </c>
      <c r="E12" s="267">
        <f t="shared" si="0"/>
        <v>496</v>
      </c>
      <c r="F12" s="267">
        <f t="shared" si="0"/>
        <v>0</v>
      </c>
      <c r="G12" s="267">
        <f t="shared" si="0"/>
        <v>0</v>
      </c>
      <c r="H12" s="267">
        <f>H29+H41+H53+H65+H77+H89+H101+H113+H125+H137+H149+H161+H173+H185+H197+H209+H221</f>
        <v>3704</v>
      </c>
    </row>
    <row r="13" spans="1:8" x14ac:dyDescent="0.2">
      <c r="A13" s="265" t="s">
        <v>2455</v>
      </c>
      <c r="B13" s="267">
        <f t="shared" si="1"/>
        <v>338</v>
      </c>
      <c r="C13" s="267">
        <f>SUM(C6:C12)</f>
        <v>39321</v>
      </c>
      <c r="D13" s="267">
        <f t="shared" ref="D13:G13" si="2">SUM(D6:D12)</f>
        <v>12074</v>
      </c>
      <c r="E13" s="267">
        <f t="shared" si="2"/>
        <v>11146</v>
      </c>
      <c r="F13" s="267">
        <f t="shared" si="2"/>
        <v>105</v>
      </c>
      <c r="G13" s="267">
        <f t="shared" si="2"/>
        <v>52</v>
      </c>
      <c r="H13" s="267">
        <f>SUM(H6:H12)</f>
        <v>62698</v>
      </c>
    </row>
    <row r="15" spans="1:8" x14ac:dyDescent="0.2">
      <c r="A15" s="262" t="s">
        <v>2456</v>
      </c>
      <c r="B15" s="262" t="s">
        <v>2457</v>
      </c>
    </row>
    <row r="16" spans="1:8" x14ac:dyDescent="0.2">
      <c r="B16" s="262" t="s">
        <v>2458</v>
      </c>
    </row>
    <row r="17" spans="1:8" x14ac:dyDescent="0.2">
      <c r="A17" s="262" t="s">
        <v>2459</v>
      </c>
      <c r="B17" s="262" t="s">
        <v>2460</v>
      </c>
    </row>
    <row r="18" spans="1:8" x14ac:dyDescent="0.2">
      <c r="A18" s="262" t="s">
        <v>2461</v>
      </c>
      <c r="B18" s="262" t="s">
        <v>2462</v>
      </c>
    </row>
    <row r="20" spans="1:8" s="264" customFormat="1" x14ac:dyDescent="0.2">
      <c r="A20" s="263"/>
      <c r="B20" s="612" t="s">
        <v>2463</v>
      </c>
      <c r="C20" s="612"/>
      <c r="D20" s="263"/>
      <c r="E20" s="263"/>
      <c r="F20" s="263"/>
      <c r="G20" s="263"/>
      <c r="H20" s="263"/>
    </row>
    <row r="21" spans="1:8" s="266" customFormat="1" x14ac:dyDescent="0.2">
      <c r="A21" s="265"/>
      <c r="B21" s="265" t="s">
        <v>2188</v>
      </c>
      <c r="C21" s="614" t="s">
        <v>2454</v>
      </c>
      <c r="D21" s="614"/>
      <c r="E21" s="614"/>
      <c r="F21" s="614"/>
      <c r="G21" s="614"/>
      <c r="H21" s="614"/>
    </row>
    <row r="22" spans="1:8" s="266" customFormat="1" x14ac:dyDescent="0.2">
      <c r="A22" s="265"/>
      <c r="B22" s="265"/>
      <c r="C22" s="265" t="s">
        <v>351</v>
      </c>
      <c r="D22" s="265" t="s">
        <v>499</v>
      </c>
      <c r="E22" s="265" t="s">
        <v>255</v>
      </c>
      <c r="F22" s="265" t="s">
        <v>256</v>
      </c>
      <c r="G22" s="265" t="s">
        <v>257</v>
      </c>
      <c r="H22" s="265" t="s">
        <v>258</v>
      </c>
    </row>
    <row r="23" spans="1:8" x14ac:dyDescent="0.2">
      <c r="A23" s="265" t="s">
        <v>2414</v>
      </c>
      <c r="B23" s="267">
        <f>COUNTIF(神戸市東灘区!V:V,A23)+COUNTIF(神戸市灘区!V:V,A23)+COUNTIF(神戸市中央区!V:V,A23)+COUNTIF(神戸市兵庫区!V:V,A23)+COUNTIF(神戸市北区!V:V,A23)+COUNTIF(神戸市長田区!V:V,A23)+COUNTIF(神戸市須磨区!V:V,A23)+COUNTIF(神戸市垂水区!V:V,A23)+COUNTIF(神戸市西区!V:V,A23)</f>
        <v>5</v>
      </c>
      <c r="C23" s="267">
        <f>SUMIF(神戸市東灘区!$V:$V,$A23,神戸市東灘区!I:I)+SUMIF(神戸市灘区!$V:$V,$A23,神戸市灘区!I:I)+SUMIF(神戸市中央区!$V:$V,$A23,神戸市中央区!I:I)+SUMIF(神戸市兵庫区!$V:$V,$A23,神戸市兵庫区!I:I)+SUMIF(神戸市北区!$V:$V,$A23,神戸市北区!I:I)+SUMIF(神戸市長田区!$V:$V,$A23,神戸市長田区!I:I)+SUMIF(神戸市西区!$V:$V,$A23,神戸市西区!I:I)+SUMIF(神戸市須磨区!$V:$V,$A23,神戸市須磨区!I:I)+SUMIF(神戸市垂水区!$V:$V,$A23,神戸市垂水区!I:I)</f>
        <v>2009</v>
      </c>
      <c r="D23" s="267">
        <f>SUMIF(神戸市東灘区!$V:$V,$A23,神戸市東灘区!J:J)+SUMIF(神戸市灘区!$V:$V,$A23,神戸市灘区!J:J)+SUMIF(神戸市中央区!$V:$V,$A23,神戸市中央区!J:J)+SUMIF(神戸市兵庫区!$V:$V,$A23,神戸市兵庫区!J:J)+SUMIF(神戸市北区!$V:$V,$A23,神戸市北区!J:J)+SUMIF(神戸市長田区!$V:$V,$A23,神戸市長田区!J:J)+SUMIF(神戸市西区!$V:$V,$A23,神戸市西区!J:J)+SUMIF(神戸市須磨区!$V:$V,$A23,神戸市須磨区!J:J)+SUMIF(神戸市垂水区!$V:$V,$A23,神戸市垂水区!J:J)</f>
        <v>0</v>
      </c>
      <c r="E23" s="267">
        <f>SUMIF(神戸市東灘区!$V:$V,$A23,神戸市東灘区!K:K)+SUMIF(神戸市灘区!$V:$V,$A23,神戸市灘区!K:K)+SUMIF(神戸市中央区!$V:$V,$A23,神戸市中央区!K:K)+SUMIF(神戸市兵庫区!$V:$V,$A23,神戸市兵庫区!K:K)+SUMIF(神戸市北区!$V:$V,$A23,神戸市北区!K:K)+SUMIF(神戸市長田区!$V:$V,$A23,神戸市長田区!K:K)+SUMIF(神戸市西区!$V:$V,$A23,神戸市西区!K:K)+SUMIF(神戸市須磨区!$V:$V,$A23,神戸市須磨区!K:K)+SUMIF(神戸市垂水区!$V:$V,$A23,神戸市垂水区!K:K)</f>
        <v>46</v>
      </c>
      <c r="F23" s="267">
        <f>SUMIF(神戸市東灘区!$V:$V,$A23,神戸市東灘区!L:L)+SUMIF(神戸市灘区!$V:$V,$A23,神戸市灘区!L:L)+SUMIF(神戸市中央区!$V:$V,$A23,神戸市中央区!L:L)+SUMIF(神戸市兵庫区!$V:$V,$A23,神戸市兵庫区!L:L)+SUMIF(神戸市北区!$V:$V,$A23,神戸市北区!L:L)+SUMIF(神戸市長田区!$V:$V,$A23,神戸市長田区!L:L)+SUMIF(神戸市西区!$V:$V,$A23,神戸市西区!L:L)+SUMIF(神戸市須磨区!$V:$V,$A23,神戸市須磨区!L:L)+SUMIF(神戸市垂水区!$V:$V,$A23,神戸市垂水区!L:L)</f>
        <v>0</v>
      </c>
      <c r="G23" s="267">
        <f>SUMIF(神戸市東灘区!$V:$V,$A23,神戸市東灘区!M:M)+SUMIF(神戸市灘区!$V:$V,$A23,神戸市灘区!M:M)+SUMIF(神戸市中央区!$V:$V,$A23,神戸市中央区!M:M)+SUMIF(神戸市兵庫区!$V:$V,$A23,神戸市兵庫区!M:M)+SUMIF(神戸市北区!$V:$V,$A23,神戸市北区!M:M)+SUMIF(神戸市長田区!$V:$V,$A23,神戸市長田区!M:M)+SUMIF(神戸市西区!$V:$V,$A23,神戸市西区!M:M)+SUMIF(神戸市須磨区!$V:$V,$A23,神戸市須磨区!M:M)+SUMIF(神戸市垂水区!$V:$V,$A23,神戸市垂水区!M:M)</f>
        <v>0</v>
      </c>
      <c r="H23" s="267">
        <f>SUMIF(神戸市東灘区!$V:$V,$A23,神戸市東灘区!N:N)+SUMIF(神戸市灘区!$V:$V,$A23,神戸市灘区!N:N)+SUMIF(神戸市中央区!$V:$V,$A23,神戸市中央区!N:N)+SUMIF(神戸市兵庫区!$V:$V,$A23,神戸市兵庫区!N:N)+SUMIF(神戸市北区!$V:$V,$A23,神戸市北区!N:N)+SUMIF(神戸市長田区!$V:$V,$A23,神戸市長田区!N:N)+SUMIF(神戸市西区!$V:$V,$A23,神戸市西区!N:N)+SUMIF(神戸市須磨区!$V:$V,$A23,神戸市須磨区!N:N)+SUMIF(神戸市垂水区!$V:$V,$A23,神戸市垂水区!N:N)</f>
        <v>2055</v>
      </c>
    </row>
    <row r="24" spans="1:8" x14ac:dyDescent="0.2">
      <c r="A24" s="265" t="s">
        <v>482</v>
      </c>
      <c r="B24" s="267">
        <f>COUNTIF(神戸市東灘区!V:V,A24)+COUNTIF(神戸市灘区!V:V,A24)+COUNTIF(神戸市中央区!V:V,A24)+COUNTIF(神戸市兵庫区!V:V,A24)+COUNTIF(神戸市北区!V:V,A24)+COUNTIF(神戸市長田区!V:V,A24)+COUNTIF(神戸市須磨区!V:V,A24)+COUNTIF(神戸市垂水区!V:V,A24)+COUNTIF(神戸市西区!V:V,A24)</f>
        <v>10</v>
      </c>
      <c r="C24" s="267">
        <f>SUMIF(神戸市東灘区!$V:$V,$A24,神戸市東灘区!I:I)+SUMIF(神戸市灘区!$V:$V,$A24,神戸市灘区!I:I)+SUMIF(神戸市中央区!$V:$V,$A24,神戸市中央区!I:I)+SUMIF(神戸市兵庫区!$V:$V,$A24,神戸市兵庫区!I:I)+SUMIF(神戸市北区!$V:$V,$A24,神戸市北区!I:I)+SUMIF(神戸市長田区!$V:$V,$A24,神戸市長田区!I:I)+SUMIF(神戸市西区!$V:$V,$A24,神戸市西区!I:I)+SUMIF(神戸市須磨区!$V:$V,$A24,神戸市須磨区!I:I)+SUMIF(神戸市垂水区!$V:$V,$A24,神戸市垂水区!I:I)</f>
        <v>2981</v>
      </c>
      <c r="D24" s="267">
        <f>SUMIF(神戸市東灘区!$V:$V,$A24,神戸市東灘区!J:J)+SUMIF(神戸市灘区!$V:$V,$A24,神戸市灘区!J:J)+SUMIF(神戸市中央区!$V:$V,$A24,神戸市中央区!J:J)+SUMIF(神戸市兵庫区!$V:$V,$A24,神戸市兵庫区!J:J)+SUMIF(神戸市北区!$V:$V,$A24,神戸市北区!J:J)+SUMIF(神戸市長田区!$V:$V,$A24,神戸市長田区!J:J)+SUMIF(神戸市西区!$V:$V,$A24,神戸市西区!J:J)+SUMIF(神戸市須磨区!$V:$V,$A24,神戸市須磨区!J:J)+SUMIF(神戸市垂水区!$V:$V,$A24,神戸市垂水区!J:J)</f>
        <v>0</v>
      </c>
      <c r="E24" s="267">
        <f>SUMIF(神戸市東灘区!$V:$V,$A24,神戸市東灘区!K:K)+SUMIF(神戸市灘区!$V:$V,$A24,神戸市灘区!K:K)+SUMIF(神戸市中央区!$V:$V,$A24,神戸市中央区!K:K)+SUMIF(神戸市兵庫区!$V:$V,$A24,神戸市兵庫区!K:K)+SUMIF(神戸市北区!$V:$V,$A24,神戸市北区!K:K)+SUMIF(神戸市長田区!$V:$V,$A24,神戸市長田区!K:K)+SUMIF(神戸市西区!$V:$V,$A24,神戸市西区!K:K)+SUMIF(神戸市須磨区!$V:$V,$A24,神戸市須磨区!K:K)+SUMIF(神戸市垂水区!$V:$V,$A24,神戸市垂水区!K:K)</f>
        <v>470</v>
      </c>
      <c r="F24" s="267">
        <f>SUMIF(神戸市東灘区!$V:$V,$A24,神戸市東灘区!L:L)+SUMIF(神戸市灘区!$V:$V,$A24,神戸市灘区!L:L)+SUMIF(神戸市中央区!$V:$V,$A24,神戸市中央区!L:L)+SUMIF(神戸市兵庫区!$V:$V,$A24,神戸市兵庫区!L:L)+SUMIF(神戸市北区!$V:$V,$A24,神戸市北区!L:L)+SUMIF(神戸市長田区!$V:$V,$A24,神戸市長田区!L:L)+SUMIF(神戸市西区!$V:$V,$A24,神戸市西区!L:L)+SUMIF(神戸市須磨区!$V:$V,$A24,神戸市須磨区!L:L)+SUMIF(神戸市垂水区!$V:$V,$A24,神戸市垂水区!L:L)</f>
        <v>45</v>
      </c>
      <c r="G24" s="267">
        <f>SUMIF(神戸市東灘区!$V:$V,$A24,神戸市東灘区!M:M)+SUMIF(神戸市灘区!$V:$V,$A24,神戸市灘区!M:M)+SUMIF(神戸市中央区!$V:$V,$A24,神戸市中央区!M:M)+SUMIF(神戸市兵庫区!$V:$V,$A24,神戸市兵庫区!M:M)+SUMIF(神戸市北区!$V:$V,$A24,神戸市北区!M:M)+SUMIF(神戸市長田区!$V:$V,$A24,神戸市長田区!M:M)+SUMIF(神戸市西区!$V:$V,$A24,神戸市西区!M:M)+SUMIF(神戸市須磨区!$V:$V,$A24,神戸市須磨区!M:M)+SUMIF(神戸市垂水区!$V:$V,$A24,神戸市垂水区!M:M)</f>
        <v>10</v>
      </c>
      <c r="H24" s="267">
        <f>SUMIF(神戸市東灘区!$V:$V,$A24,神戸市東灘区!N:N)+SUMIF(神戸市灘区!$V:$V,$A24,神戸市灘区!N:N)+SUMIF(神戸市中央区!$V:$V,$A24,神戸市中央区!N:N)+SUMIF(神戸市兵庫区!$V:$V,$A24,神戸市兵庫区!N:N)+SUMIF(神戸市北区!$V:$V,$A24,神戸市北区!N:N)+SUMIF(神戸市長田区!$V:$V,$A24,神戸市長田区!N:N)+SUMIF(神戸市西区!$V:$V,$A24,神戸市西区!N:N)+SUMIF(神戸市須磨区!$V:$V,$A24,神戸市須磨区!N:N)+SUMIF(神戸市垂水区!$V:$V,$A24,神戸市垂水区!N:N)</f>
        <v>3506</v>
      </c>
    </row>
    <row r="25" spans="1:8" x14ac:dyDescent="0.2">
      <c r="A25" s="265" t="s">
        <v>2418</v>
      </c>
      <c r="B25" s="267">
        <f>COUNTIF(神戸市東灘区!V:V,A25)+COUNTIF(神戸市灘区!V:V,A25)+COUNTIF(神戸市中央区!V:V,A25)+COUNTIF(神戸市兵庫区!V:V,A25)+COUNTIF(神戸市北区!V:V,A25)+COUNTIF(神戸市長田区!V:V,A25)+COUNTIF(神戸市須磨区!V:V,A25)+COUNTIF(神戸市垂水区!V:V,A25)+COUNTIF(神戸市西区!V:V,A25)</f>
        <v>0</v>
      </c>
      <c r="C25" s="267">
        <f>SUMIF(神戸市東灘区!$V:$V,$A25,神戸市東灘区!I:I)+SUMIF(神戸市灘区!$V:$V,$A25,神戸市灘区!I:I)+SUMIF(神戸市中央区!$V:$V,$A25,神戸市中央区!I:I)+SUMIF(神戸市兵庫区!$V:$V,$A25,神戸市兵庫区!I:I)+SUMIF(神戸市北区!$V:$V,$A25,神戸市北区!I:I)+SUMIF(神戸市長田区!$V:$V,$A25,神戸市長田区!I:I)+SUMIF(神戸市西区!$V:$V,$A25,神戸市西区!I:I)+SUMIF(神戸市須磨区!$V:$V,$A25,神戸市須磨区!I:I)+SUMIF(神戸市垂水区!$V:$V,$A25,神戸市垂水区!I:I)</f>
        <v>0</v>
      </c>
      <c r="D25" s="267">
        <f>SUMIF(神戸市東灘区!$V:$V,$A25,神戸市東灘区!J:J)+SUMIF(神戸市灘区!$V:$V,$A25,神戸市灘区!J:J)+SUMIF(神戸市中央区!$V:$V,$A25,神戸市中央区!J:J)+SUMIF(神戸市兵庫区!$V:$V,$A25,神戸市兵庫区!J:J)+SUMIF(神戸市北区!$V:$V,$A25,神戸市北区!J:J)+SUMIF(神戸市長田区!$V:$V,$A25,神戸市長田区!J:J)+SUMIF(神戸市西区!$V:$V,$A25,神戸市西区!J:J)+SUMIF(神戸市須磨区!$V:$V,$A25,神戸市須磨区!J:J)+SUMIF(神戸市垂水区!$V:$V,$A25,神戸市垂水区!J:J)</f>
        <v>0</v>
      </c>
      <c r="E25" s="267">
        <f>SUMIF(神戸市東灘区!$V:$V,$A25,神戸市東灘区!K:K)+SUMIF(神戸市灘区!$V:$V,$A25,神戸市灘区!K:K)+SUMIF(神戸市中央区!$V:$V,$A25,神戸市中央区!K:K)+SUMIF(神戸市兵庫区!$V:$V,$A25,神戸市兵庫区!K:K)+SUMIF(神戸市北区!$V:$V,$A25,神戸市北区!K:K)+SUMIF(神戸市長田区!$V:$V,$A25,神戸市長田区!K:K)+SUMIF(神戸市西区!$V:$V,$A25,神戸市西区!K:K)+SUMIF(神戸市須磨区!$V:$V,$A25,神戸市須磨区!K:K)+SUMIF(神戸市垂水区!$V:$V,$A25,神戸市垂水区!K:K)</f>
        <v>0</v>
      </c>
      <c r="F25" s="267">
        <f>SUMIF(神戸市東灘区!$V:$V,$A25,神戸市東灘区!L:L)+SUMIF(神戸市灘区!$V:$V,$A25,神戸市灘区!L:L)+SUMIF(神戸市中央区!$V:$V,$A25,神戸市中央区!L:L)+SUMIF(神戸市兵庫区!$V:$V,$A25,神戸市兵庫区!L:L)+SUMIF(神戸市北区!$V:$V,$A25,神戸市北区!L:L)+SUMIF(神戸市長田区!$V:$V,$A25,神戸市長田区!L:L)+SUMIF(神戸市西区!$V:$V,$A25,神戸市西区!L:L)+SUMIF(神戸市須磨区!$V:$V,$A25,神戸市須磨区!L:L)+SUMIF(神戸市垂水区!$V:$V,$A25,神戸市垂水区!L:L)</f>
        <v>0</v>
      </c>
      <c r="G25" s="267">
        <f>SUMIF(神戸市東灘区!$V:$V,$A25,神戸市東灘区!M:M)+SUMIF(神戸市灘区!$V:$V,$A25,神戸市灘区!M:M)+SUMIF(神戸市中央区!$V:$V,$A25,神戸市中央区!M:M)+SUMIF(神戸市兵庫区!$V:$V,$A25,神戸市兵庫区!M:M)+SUMIF(神戸市北区!$V:$V,$A25,神戸市北区!M:M)+SUMIF(神戸市長田区!$V:$V,$A25,神戸市長田区!M:M)+SUMIF(神戸市西区!$V:$V,$A25,神戸市西区!M:M)+SUMIF(神戸市須磨区!$V:$V,$A25,神戸市須磨区!M:M)+SUMIF(神戸市垂水区!$V:$V,$A25,神戸市垂水区!M:M)</f>
        <v>0</v>
      </c>
      <c r="H25" s="267">
        <f>SUMIF(神戸市東灘区!$V:$V,$A25,神戸市東灘区!N:N)+SUMIF(神戸市灘区!$V:$V,$A25,神戸市灘区!N:N)+SUMIF(神戸市中央区!$V:$V,$A25,神戸市中央区!N:N)+SUMIF(神戸市兵庫区!$V:$V,$A25,神戸市兵庫区!N:N)+SUMIF(神戸市北区!$V:$V,$A25,神戸市北区!N:N)+SUMIF(神戸市長田区!$V:$V,$A25,神戸市長田区!N:N)+SUMIF(神戸市西区!$V:$V,$A25,神戸市西区!N:N)+SUMIF(神戸市須磨区!$V:$V,$A25,神戸市須磨区!N:N)+SUMIF(神戸市垂水区!$V:$V,$A25,神戸市垂水区!N:N)</f>
        <v>0</v>
      </c>
    </row>
    <row r="26" spans="1:8" x14ac:dyDescent="0.2">
      <c r="A26" s="265" t="s">
        <v>2429</v>
      </c>
      <c r="B26" s="267">
        <f>COUNTIF(神戸市東灘区!V:V,A26)+COUNTIF(神戸市灘区!V:V,A26)+COUNTIF(神戸市中央区!V:V,A26)+COUNTIF(神戸市兵庫区!V:V,A26)+COUNTIF(神戸市北区!V:V,A26)+COUNTIF(神戸市長田区!V:V,A26)+COUNTIF(神戸市須磨区!V:V,A26)+COUNTIF(神戸市垂水区!V:V,A26)+COUNTIF(神戸市西区!V:V,A26)</f>
        <v>4</v>
      </c>
      <c r="C26" s="267">
        <f>SUMIF(神戸市東灘区!$V:$V,$A26,神戸市東灘区!I:I)+SUMIF(神戸市灘区!$V:$V,$A26,神戸市灘区!I:I)+SUMIF(神戸市中央区!$V:$V,$A26,神戸市中央区!I:I)+SUMIF(神戸市兵庫区!$V:$V,$A26,神戸市兵庫区!I:I)+SUMIF(神戸市北区!$V:$V,$A26,神戸市北区!I:I)+SUMIF(神戸市長田区!$V:$V,$A26,神戸市長田区!I:I)+SUMIF(神戸市西区!$V:$V,$A26,神戸市西区!I:I)+SUMIF(神戸市須磨区!$V:$V,$A26,神戸市須磨区!I:I)+SUMIF(神戸市垂水区!$V:$V,$A26,神戸市垂水区!I:I)</f>
        <v>974</v>
      </c>
      <c r="D26" s="267">
        <f>SUMIF(神戸市東灘区!$V:$V,$A26,神戸市東灘区!J:J)+SUMIF(神戸市灘区!$V:$V,$A26,神戸市灘区!J:J)+SUMIF(神戸市中央区!$V:$V,$A26,神戸市中央区!J:J)+SUMIF(神戸市兵庫区!$V:$V,$A26,神戸市兵庫区!J:J)+SUMIF(神戸市北区!$V:$V,$A26,神戸市北区!J:J)+SUMIF(神戸市長田区!$V:$V,$A26,神戸市長田区!J:J)+SUMIF(神戸市西区!$V:$V,$A26,神戸市西区!J:J)+SUMIF(神戸市須磨区!$V:$V,$A26,神戸市須磨区!J:J)+SUMIF(神戸市垂水区!$V:$V,$A26,神戸市垂水区!J:J)</f>
        <v>0</v>
      </c>
      <c r="E26" s="267">
        <f>SUMIF(神戸市東灘区!$V:$V,$A26,神戸市東灘区!K:K)+SUMIF(神戸市灘区!$V:$V,$A26,神戸市灘区!K:K)+SUMIF(神戸市中央区!$V:$V,$A26,神戸市中央区!K:K)+SUMIF(神戸市兵庫区!$V:$V,$A26,神戸市兵庫区!K:K)+SUMIF(神戸市北区!$V:$V,$A26,神戸市北区!K:K)+SUMIF(神戸市長田区!$V:$V,$A26,神戸市長田区!K:K)+SUMIF(神戸市西区!$V:$V,$A26,神戸市西区!K:K)+SUMIF(神戸市須磨区!$V:$V,$A26,神戸市須磨区!K:K)+SUMIF(神戸市垂水区!$V:$V,$A26,神戸市垂水区!K:K)</f>
        <v>289</v>
      </c>
      <c r="F26" s="267">
        <f>SUMIF(神戸市東灘区!$V:$V,$A26,神戸市東灘区!L:L)+SUMIF(神戸市灘区!$V:$V,$A26,神戸市灘区!L:L)+SUMIF(神戸市中央区!$V:$V,$A26,神戸市中央区!L:L)+SUMIF(神戸市兵庫区!$V:$V,$A26,神戸市兵庫区!L:L)+SUMIF(神戸市北区!$V:$V,$A26,神戸市北区!L:L)+SUMIF(神戸市長田区!$V:$V,$A26,神戸市長田区!L:L)+SUMIF(神戸市西区!$V:$V,$A26,神戸市西区!L:L)+SUMIF(神戸市須磨区!$V:$V,$A26,神戸市須磨区!L:L)+SUMIF(神戸市垂水区!$V:$V,$A26,神戸市垂水区!L:L)</f>
        <v>0</v>
      </c>
      <c r="G26" s="267">
        <f>SUMIF(神戸市東灘区!$V:$V,$A26,神戸市東灘区!M:M)+SUMIF(神戸市灘区!$V:$V,$A26,神戸市灘区!M:M)+SUMIF(神戸市中央区!$V:$V,$A26,神戸市中央区!M:M)+SUMIF(神戸市兵庫区!$V:$V,$A26,神戸市兵庫区!M:M)+SUMIF(神戸市北区!$V:$V,$A26,神戸市北区!M:M)+SUMIF(神戸市長田区!$V:$V,$A26,神戸市長田区!M:M)+SUMIF(神戸市西区!$V:$V,$A26,神戸市西区!M:M)+SUMIF(神戸市須磨区!$V:$V,$A26,神戸市須磨区!M:M)+SUMIF(神戸市垂水区!$V:$V,$A26,神戸市垂水区!M:M)</f>
        <v>0</v>
      </c>
      <c r="H26" s="267">
        <f>SUMIF(神戸市東灘区!$V:$V,$A26,神戸市東灘区!N:N)+SUMIF(神戸市灘区!$V:$V,$A26,神戸市灘区!N:N)+SUMIF(神戸市中央区!$V:$V,$A26,神戸市中央区!N:N)+SUMIF(神戸市兵庫区!$V:$V,$A26,神戸市兵庫区!N:N)+SUMIF(神戸市北区!$V:$V,$A26,神戸市北区!N:N)+SUMIF(神戸市長田区!$V:$V,$A26,神戸市長田区!N:N)+SUMIF(神戸市西区!$V:$V,$A26,神戸市西区!N:N)+SUMIF(神戸市須磨区!$V:$V,$A26,神戸市須磨区!N:N)+SUMIF(神戸市垂水区!$V:$V,$A26,神戸市垂水区!N:N)</f>
        <v>1263</v>
      </c>
    </row>
    <row r="27" spans="1:8" x14ac:dyDescent="0.2">
      <c r="A27" s="265" t="s">
        <v>2417</v>
      </c>
      <c r="B27" s="267">
        <f>COUNTIF(神戸市東灘区!V:V,A27)+COUNTIF(神戸市灘区!V:V,A27)+COUNTIF(神戸市中央区!V:V,A27)+COUNTIF(神戸市兵庫区!V:V,A27)+COUNTIF(神戸市北区!V:V,A27)+COUNTIF(神戸市長田区!V:V,A27)+COUNTIF(神戸市須磨区!V:V,A27)+COUNTIF(神戸市垂水区!V:V,A27)+COUNTIF(神戸市西区!V:V,A27)</f>
        <v>78</v>
      </c>
      <c r="C27" s="267">
        <f>SUMIF(神戸市東灘区!$V:$V,$A27,神戸市東灘区!I:I)+SUMIF(神戸市灘区!$V:$V,$A27,神戸市灘区!I:I)+SUMIF(神戸市中央区!$V:$V,$A27,神戸市中央区!I:I)+SUMIF(神戸市兵庫区!$V:$V,$A27,神戸市兵庫区!I:I)+SUMIF(神戸市北区!$V:$V,$A27,神戸市北区!I:I)+SUMIF(神戸市長田区!$V:$V,$A27,神戸市長田区!I:I)+SUMIF(神戸市西区!$V:$V,$A27,神戸市西区!I:I)+SUMIF(神戸市須磨区!$V:$V,$A27,神戸市須磨区!I:I)+SUMIF(神戸市垂水区!$V:$V,$A27,神戸市垂水区!I:I)</f>
        <v>5378</v>
      </c>
      <c r="D27" s="267">
        <f>SUMIF(神戸市東灘区!$V:$V,$A27,神戸市東灘区!J:J)+SUMIF(神戸市灘区!$V:$V,$A27,神戸市灘区!J:J)+SUMIF(神戸市中央区!$V:$V,$A27,神戸市中央区!J:J)+SUMIF(神戸市兵庫区!$V:$V,$A27,神戸市兵庫区!J:J)+SUMIF(神戸市北区!$V:$V,$A27,神戸市北区!J:J)+SUMIF(神戸市長田区!$V:$V,$A27,神戸市長田区!J:J)+SUMIF(神戸市西区!$V:$V,$A27,神戸市西区!J:J)+SUMIF(神戸市須磨区!$V:$V,$A27,神戸市須磨区!J:J)+SUMIF(神戸市垂水区!$V:$V,$A27,神戸市垂水区!J:J)</f>
        <v>2187</v>
      </c>
      <c r="E27" s="267">
        <f>SUMIF(神戸市東灘区!$V:$V,$A27,神戸市東灘区!K:K)+SUMIF(神戸市灘区!$V:$V,$A27,神戸市灘区!K:K)+SUMIF(神戸市中央区!$V:$V,$A27,神戸市中央区!K:K)+SUMIF(神戸市兵庫区!$V:$V,$A27,神戸市兵庫区!K:K)+SUMIF(神戸市北区!$V:$V,$A27,神戸市北区!K:K)+SUMIF(神戸市長田区!$V:$V,$A27,神戸市長田区!K:K)+SUMIF(神戸市西区!$V:$V,$A27,神戸市西区!K:K)+SUMIF(神戸市須磨区!$V:$V,$A27,神戸市須磨区!K:K)+SUMIF(神戸市垂水区!$V:$V,$A27,神戸市垂水区!K:K)</f>
        <v>2652</v>
      </c>
      <c r="F27" s="267">
        <f>SUMIF(神戸市東灘区!$V:$V,$A27,神戸市東灘区!L:L)+SUMIF(神戸市灘区!$V:$V,$A27,神戸市灘区!L:L)+SUMIF(神戸市中央区!$V:$V,$A27,神戸市中央区!L:L)+SUMIF(神戸市兵庫区!$V:$V,$A27,神戸市兵庫区!L:L)+SUMIF(神戸市北区!$V:$V,$A27,神戸市北区!L:L)+SUMIF(神戸市長田区!$V:$V,$A27,神戸市長田区!L:L)+SUMIF(神戸市西区!$V:$V,$A27,神戸市西区!L:L)+SUMIF(神戸市須磨区!$V:$V,$A27,神戸市須磨区!L:L)+SUMIF(神戸市垂水区!$V:$V,$A27,神戸市垂水区!L:L)</f>
        <v>0</v>
      </c>
      <c r="G27" s="267">
        <f>SUMIF(神戸市東灘区!$V:$V,$A27,神戸市東灘区!M:M)+SUMIF(神戸市灘区!$V:$V,$A27,神戸市灘区!M:M)+SUMIF(神戸市中央区!$V:$V,$A27,神戸市中央区!M:M)+SUMIF(神戸市兵庫区!$V:$V,$A27,神戸市兵庫区!M:M)+SUMIF(神戸市北区!$V:$V,$A27,神戸市北区!M:M)+SUMIF(神戸市長田区!$V:$V,$A27,神戸市長田区!M:M)+SUMIF(神戸市西区!$V:$V,$A27,神戸市西区!M:M)+SUMIF(神戸市須磨区!$V:$V,$A27,神戸市須磨区!M:M)+SUMIF(神戸市垂水区!$V:$V,$A27,神戸市垂水区!M:M)</f>
        <v>0</v>
      </c>
      <c r="H27" s="267">
        <f>SUMIF(神戸市東灘区!$V:$V,$A27,神戸市東灘区!N:N)+SUMIF(神戸市灘区!$V:$V,$A27,神戸市灘区!N:N)+SUMIF(神戸市中央区!$V:$V,$A27,神戸市中央区!N:N)+SUMIF(神戸市兵庫区!$V:$V,$A27,神戸市兵庫区!N:N)+SUMIF(神戸市北区!$V:$V,$A27,神戸市北区!N:N)+SUMIF(神戸市長田区!$V:$V,$A27,神戸市長田区!N:N)+SUMIF(神戸市西区!$V:$V,$A27,神戸市西区!N:N)+SUMIF(神戸市須磨区!$V:$V,$A27,神戸市須磨区!N:N)+SUMIF(神戸市垂水区!$V:$V,$A27,神戸市垂水区!N:N)</f>
        <v>10217</v>
      </c>
    </row>
    <row r="28" spans="1:8" x14ac:dyDescent="0.2">
      <c r="A28" s="265" t="s">
        <v>2424</v>
      </c>
      <c r="B28" s="267">
        <f>COUNTIF(神戸市東灘区!V:V,A28)+COUNTIF(神戸市灘区!V:V,A28)+COUNTIF(神戸市中央区!V:V,A28)+COUNTIF(神戸市兵庫区!V:V,A28)+COUNTIF(神戸市北区!V:V,A28)+COUNTIF(神戸市長田区!V:V,A28)+COUNTIF(神戸市須磨区!V:V,A28)+COUNTIF(神戸市垂水区!V:V,A28)+COUNTIF(神戸市西区!V:V,A28)</f>
        <v>3</v>
      </c>
      <c r="C28" s="267">
        <f>SUMIF(神戸市東灘区!$V:$V,$A28,神戸市東灘区!I:I)+SUMIF(神戸市灘区!$V:$V,$A28,神戸市灘区!I:I)+SUMIF(神戸市中央区!$V:$V,$A28,神戸市中央区!I:I)+SUMIF(神戸市兵庫区!$V:$V,$A28,神戸市兵庫区!I:I)+SUMIF(神戸市北区!$V:$V,$A28,神戸市北区!I:I)+SUMIF(神戸市長田区!$V:$V,$A28,神戸市長田区!I:I)+SUMIF(神戸市西区!$V:$V,$A28,神戸市西区!I:I)+SUMIF(神戸市須磨区!$V:$V,$A28,神戸市須磨区!I:I)+SUMIF(神戸市垂水区!$V:$V,$A28,神戸市垂水区!I:I)</f>
        <v>92</v>
      </c>
      <c r="D28" s="267">
        <f>SUMIF(神戸市東灘区!$V:$V,$A28,神戸市東灘区!J:J)+SUMIF(神戸市灘区!$V:$V,$A28,神戸市灘区!J:J)+SUMIF(神戸市中央区!$V:$V,$A28,神戸市中央区!J:J)+SUMIF(神戸市兵庫区!$V:$V,$A28,神戸市兵庫区!J:J)+SUMIF(神戸市北区!$V:$V,$A28,神戸市北区!J:J)+SUMIF(神戸市長田区!$V:$V,$A28,神戸市長田区!J:J)+SUMIF(神戸市西区!$V:$V,$A28,神戸市西区!J:J)+SUMIF(神戸市須磨区!$V:$V,$A28,神戸市須磨区!J:J)+SUMIF(神戸市垂水区!$V:$V,$A28,神戸市垂水区!J:J)</f>
        <v>148</v>
      </c>
      <c r="E28" s="267">
        <f>SUMIF(神戸市東灘区!$V:$V,$A28,神戸市東灘区!K:K)+SUMIF(神戸市灘区!$V:$V,$A28,神戸市灘区!K:K)+SUMIF(神戸市中央区!$V:$V,$A28,神戸市中央区!K:K)+SUMIF(神戸市兵庫区!$V:$V,$A28,神戸市兵庫区!K:K)+SUMIF(神戸市北区!$V:$V,$A28,神戸市北区!K:K)+SUMIF(神戸市長田区!$V:$V,$A28,神戸市長田区!K:K)+SUMIF(神戸市西区!$V:$V,$A28,神戸市西区!K:K)+SUMIF(神戸市須磨区!$V:$V,$A28,神戸市須磨区!K:K)+SUMIF(神戸市垂水区!$V:$V,$A28,神戸市垂水区!K:K)</f>
        <v>0</v>
      </c>
      <c r="F28" s="267">
        <f>SUMIF(神戸市東灘区!$V:$V,$A28,神戸市東灘区!L:L)+SUMIF(神戸市灘区!$V:$V,$A28,神戸市灘区!L:L)+SUMIF(神戸市中央区!$V:$V,$A28,神戸市中央区!L:L)+SUMIF(神戸市兵庫区!$V:$V,$A28,神戸市兵庫区!L:L)+SUMIF(神戸市北区!$V:$V,$A28,神戸市北区!L:L)+SUMIF(神戸市長田区!$V:$V,$A28,神戸市長田区!L:L)+SUMIF(神戸市西区!$V:$V,$A28,神戸市西区!L:L)+SUMIF(神戸市須磨区!$V:$V,$A28,神戸市須磨区!L:L)+SUMIF(神戸市垂水区!$V:$V,$A28,神戸市垂水区!L:L)</f>
        <v>0</v>
      </c>
      <c r="G28" s="267">
        <f>SUMIF(神戸市東灘区!$V:$V,$A28,神戸市東灘区!M:M)+SUMIF(神戸市灘区!$V:$V,$A28,神戸市灘区!M:M)+SUMIF(神戸市中央区!$V:$V,$A28,神戸市中央区!M:M)+SUMIF(神戸市兵庫区!$V:$V,$A28,神戸市兵庫区!M:M)+SUMIF(神戸市北区!$V:$V,$A28,神戸市北区!M:M)+SUMIF(神戸市長田区!$V:$V,$A28,神戸市長田区!M:M)+SUMIF(神戸市西区!$V:$V,$A28,神戸市西区!M:M)+SUMIF(神戸市須磨区!$V:$V,$A28,神戸市須磨区!M:M)+SUMIF(神戸市垂水区!$V:$V,$A28,神戸市垂水区!M:M)</f>
        <v>0</v>
      </c>
      <c r="H28" s="267">
        <f>SUMIF(神戸市東灘区!$V:$V,$A28,神戸市東灘区!N:N)+SUMIF(神戸市灘区!$V:$V,$A28,神戸市灘区!N:N)+SUMIF(神戸市中央区!$V:$V,$A28,神戸市中央区!N:N)+SUMIF(神戸市兵庫区!$V:$V,$A28,神戸市兵庫区!N:N)+SUMIF(神戸市北区!$V:$V,$A28,神戸市北区!N:N)+SUMIF(神戸市長田区!$V:$V,$A28,神戸市長田区!N:N)+SUMIF(神戸市西区!$V:$V,$A28,神戸市西区!N:N)+SUMIF(神戸市須磨区!$V:$V,$A28,神戸市須磨区!N:N)+SUMIF(神戸市垂水区!$V:$V,$A28,神戸市垂水区!N:N)</f>
        <v>240</v>
      </c>
    </row>
    <row r="29" spans="1:8" x14ac:dyDescent="0.2">
      <c r="A29" s="265" t="s">
        <v>2428</v>
      </c>
      <c r="B29" s="267">
        <f>COUNTIF(神戸市東灘区!V:V,A29)+COUNTIF(神戸市灘区!V:V,A29)+COUNTIF(神戸市中央区!V:V,A29)+COUNTIF(神戸市兵庫区!V:V,A29)+COUNTIF(神戸市北区!V:V,A29)+COUNTIF(神戸市長田区!V:V,A29)+COUNTIF(神戸市須磨区!V:V,A29)+COUNTIF(神戸市垂水区!V:V,A29)+COUNTIF(神戸市西区!V:V,A29)</f>
        <v>9</v>
      </c>
      <c r="C29" s="267">
        <f>SUMIF(神戸市東灘区!$V:$V,$A29,神戸市東灘区!I:I)+SUMIF(神戸市灘区!$V:$V,$A29,神戸市灘区!I:I)+SUMIF(神戸市中央区!$V:$V,$A29,神戸市中央区!I:I)+SUMIF(神戸市兵庫区!$V:$V,$A29,神戸市兵庫区!I:I)+SUMIF(神戸市北区!$V:$V,$A29,神戸市北区!I:I)+SUMIF(神戸市長田区!$V:$V,$A29,神戸市長田区!I:I)+SUMIF(神戸市西区!$V:$V,$A29,神戸市西区!I:I)+SUMIF(神戸市須磨区!$V:$V,$A29,神戸市須磨区!I:I)+SUMIF(神戸市垂水区!$V:$V,$A29,神戸市垂水区!I:I)</f>
        <v>931</v>
      </c>
      <c r="D29" s="267">
        <f>SUMIF(神戸市東灘区!$V:$V,$A29,神戸市東灘区!J:J)+SUMIF(神戸市灘区!$V:$V,$A29,神戸市灘区!J:J)+SUMIF(神戸市中央区!$V:$V,$A29,神戸市中央区!J:J)+SUMIF(神戸市兵庫区!$V:$V,$A29,神戸市兵庫区!J:J)+SUMIF(神戸市北区!$V:$V,$A29,神戸市北区!J:J)+SUMIF(神戸市長田区!$V:$V,$A29,神戸市長田区!J:J)+SUMIF(神戸市西区!$V:$V,$A29,神戸市西区!J:J)+SUMIF(神戸市須磨区!$V:$V,$A29,神戸市須磨区!J:J)+SUMIF(神戸市垂水区!$V:$V,$A29,神戸市垂水区!J:J)</f>
        <v>349</v>
      </c>
      <c r="E29" s="267">
        <f>SUMIF(神戸市東灘区!$V:$V,$A29,神戸市東灘区!K:K)+SUMIF(神戸市灘区!$V:$V,$A29,神戸市灘区!K:K)+SUMIF(神戸市中央区!$V:$V,$A29,神戸市中央区!K:K)+SUMIF(神戸市兵庫区!$V:$V,$A29,神戸市兵庫区!K:K)+SUMIF(神戸市北区!$V:$V,$A29,神戸市北区!K:K)+SUMIF(神戸市長田区!$V:$V,$A29,神戸市長田区!K:K)+SUMIF(神戸市西区!$V:$V,$A29,神戸市西区!K:K)+SUMIF(神戸市須磨区!$V:$V,$A29,神戸市須磨区!K:K)+SUMIF(神戸市垂水区!$V:$V,$A29,神戸市垂水区!K:K)</f>
        <v>0</v>
      </c>
      <c r="F29" s="267">
        <f>SUMIF(神戸市東灘区!$V:$V,$A29,神戸市東灘区!L:L)+SUMIF(神戸市灘区!$V:$V,$A29,神戸市灘区!L:L)+SUMIF(神戸市中央区!$V:$V,$A29,神戸市中央区!L:L)+SUMIF(神戸市兵庫区!$V:$V,$A29,神戸市兵庫区!L:L)+SUMIF(神戸市北区!$V:$V,$A29,神戸市北区!L:L)+SUMIF(神戸市長田区!$V:$V,$A29,神戸市長田区!L:L)+SUMIF(神戸市西区!$V:$V,$A29,神戸市西区!L:L)+SUMIF(神戸市須磨区!$V:$V,$A29,神戸市須磨区!L:L)+SUMIF(神戸市垂水区!$V:$V,$A29,神戸市垂水区!L:L)</f>
        <v>0</v>
      </c>
      <c r="G29" s="267">
        <f>SUMIF(神戸市東灘区!$V:$V,$A29,神戸市東灘区!M:M)+SUMIF(神戸市灘区!$V:$V,$A29,神戸市灘区!M:M)+SUMIF(神戸市中央区!$V:$V,$A29,神戸市中央区!M:M)+SUMIF(神戸市兵庫区!$V:$V,$A29,神戸市兵庫区!M:M)+SUMIF(神戸市北区!$V:$V,$A29,神戸市北区!M:M)+SUMIF(神戸市長田区!$V:$V,$A29,神戸市長田区!M:M)+SUMIF(神戸市西区!$V:$V,$A29,神戸市西区!M:M)+SUMIF(神戸市須磨区!$V:$V,$A29,神戸市須磨区!M:M)+SUMIF(神戸市垂水区!$V:$V,$A29,神戸市垂水区!M:M)</f>
        <v>0</v>
      </c>
      <c r="H29" s="267">
        <f>SUMIF(神戸市東灘区!$V:$V,$A29,神戸市東灘区!N:N)+SUMIF(神戸市灘区!$V:$V,$A29,神戸市灘区!N:N)+SUMIF(神戸市中央区!$V:$V,$A29,神戸市中央区!N:N)+SUMIF(神戸市兵庫区!$V:$V,$A29,神戸市兵庫区!N:N)+SUMIF(神戸市北区!$V:$V,$A29,神戸市北区!N:N)+SUMIF(神戸市長田区!$V:$V,$A29,神戸市長田区!N:N)+SUMIF(神戸市西区!$V:$V,$A29,神戸市西区!N:N)+SUMIF(神戸市須磨区!$V:$V,$A29,神戸市須磨区!N:N)+SUMIF(神戸市垂水区!$V:$V,$A29,神戸市垂水区!N:N)</f>
        <v>1280</v>
      </c>
    </row>
    <row r="30" spans="1:8" x14ac:dyDescent="0.2">
      <c r="A30" s="265" t="s">
        <v>2455</v>
      </c>
      <c r="B30" s="267">
        <f>SUM(B23:B29)</f>
        <v>109</v>
      </c>
      <c r="C30" s="267">
        <f>SUM(C23:C29)</f>
        <v>12365</v>
      </c>
      <c r="D30" s="267">
        <f t="shared" ref="D30:H30" si="3">SUM(D23:D29)</f>
        <v>2684</v>
      </c>
      <c r="E30" s="267">
        <f t="shared" si="3"/>
        <v>3457</v>
      </c>
      <c r="F30" s="267">
        <f t="shared" si="3"/>
        <v>45</v>
      </c>
      <c r="G30" s="267">
        <f t="shared" si="3"/>
        <v>10</v>
      </c>
      <c r="H30" s="267">
        <f t="shared" si="3"/>
        <v>18561</v>
      </c>
    </row>
    <row r="32" spans="1:8" s="264" customFormat="1" x14ac:dyDescent="0.2">
      <c r="A32" s="263"/>
      <c r="B32" s="612" t="s">
        <v>2464</v>
      </c>
      <c r="C32" s="612"/>
      <c r="D32" s="263"/>
      <c r="E32" s="263"/>
      <c r="F32" s="263"/>
      <c r="G32" s="263"/>
      <c r="H32" s="263"/>
    </row>
    <row r="33" spans="1:8" s="266" customFormat="1" x14ac:dyDescent="0.2">
      <c r="A33" s="265"/>
      <c r="B33" s="265" t="s">
        <v>2188</v>
      </c>
      <c r="C33" s="614" t="s">
        <v>2454</v>
      </c>
      <c r="D33" s="614"/>
      <c r="E33" s="614"/>
      <c r="F33" s="614"/>
      <c r="G33" s="614"/>
      <c r="H33" s="614"/>
    </row>
    <row r="34" spans="1:8" s="266" customFormat="1" x14ac:dyDescent="0.2">
      <c r="A34" s="265"/>
      <c r="B34" s="265"/>
      <c r="C34" s="265" t="s">
        <v>351</v>
      </c>
      <c r="D34" s="265" t="s">
        <v>499</v>
      </c>
      <c r="E34" s="265" t="s">
        <v>255</v>
      </c>
      <c r="F34" s="265" t="s">
        <v>256</v>
      </c>
      <c r="G34" s="265" t="s">
        <v>257</v>
      </c>
      <c r="H34" s="265" t="s">
        <v>258</v>
      </c>
    </row>
    <row r="35" spans="1:8" x14ac:dyDescent="0.2">
      <c r="A35" s="265" t="s">
        <v>2414</v>
      </c>
      <c r="B35" s="267">
        <f>COUNTIF(姫路市!V:V,A35)</f>
        <v>1</v>
      </c>
      <c r="C35" s="267">
        <f>SUMIF(姫路市!$V:$V,$A35,姫路市!I:I)</f>
        <v>405</v>
      </c>
      <c r="D35" s="267">
        <f>SUMIF(姫路市!$V:$V,$A35,姫路市!J:J)</f>
        <v>0</v>
      </c>
      <c r="E35" s="267">
        <f>SUMIF(姫路市!$V:$V,$A35,姫路市!K:K)</f>
        <v>0</v>
      </c>
      <c r="F35" s="267">
        <f>SUMIF(姫路市!$V:$V,$A35,姫路市!L:L)</f>
        <v>0</v>
      </c>
      <c r="G35" s="267">
        <f>SUMIF(姫路市!$V:$V,$A35,姫路市!M:M)</f>
        <v>0</v>
      </c>
      <c r="H35" s="267">
        <f>SUMIF(姫路市!$V:$V,$A35,姫路市!N:N)</f>
        <v>405</v>
      </c>
    </row>
    <row r="36" spans="1:8" x14ac:dyDescent="0.2">
      <c r="A36" s="265" t="s">
        <v>482</v>
      </c>
      <c r="B36" s="267">
        <f>COUNTIF(姫路市!V:V,A36)</f>
        <v>2</v>
      </c>
      <c r="C36" s="267">
        <f>SUMIF(姫路市!$V:$V,$A36,姫路市!I:I)</f>
        <v>1274</v>
      </c>
      <c r="D36" s="267">
        <f>SUMIF(姫路市!$V:$V,$A36,姫路市!J:J)</f>
        <v>0</v>
      </c>
      <c r="E36" s="267">
        <f>SUMIF(姫路市!$V:$V,$A36,姫路市!K:K)</f>
        <v>16</v>
      </c>
      <c r="F36" s="267">
        <f>SUMIF(姫路市!$V:$V,$A36,姫路市!L:L)</f>
        <v>0</v>
      </c>
      <c r="G36" s="267">
        <f>SUMIF(姫路市!$V:$V,$A36,姫路市!M:M)</f>
        <v>6</v>
      </c>
      <c r="H36" s="267">
        <f>SUMIF(姫路市!$V:$V,$A36,姫路市!N:N)</f>
        <v>1296</v>
      </c>
    </row>
    <row r="37" spans="1:8" x14ac:dyDescent="0.2">
      <c r="A37" s="265" t="s">
        <v>2418</v>
      </c>
      <c r="B37" s="267">
        <f>COUNTIF(姫路市!V:V,A37)</f>
        <v>0</v>
      </c>
      <c r="C37" s="267">
        <f>SUMIF(姫路市!$V:$V,$A37,姫路市!I:I)</f>
        <v>0</v>
      </c>
      <c r="D37" s="267">
        <f>SUMIF(姫路市!$V:$V,$A37,姫路市!J:J)</f>
        <v>0</v>
      </c>
      <c r="E37" s="267">
        <f>SUMIF(姫路市!$V:$V,$A37,姫路市!K:K)</f>
        <v>0</v>
      </c>
      <c r="F37" s="267">
        <f>SUMIF(姫路市!$V:$V,$A37,姫路市!L:L)</f>
        <v>0</v>
      </c>
      <c r="G37" s="267">
        <f>SUMIF(姫路市!$V:$V,$A37,姫路市!M:M)</f>
        <v>0</v>
      </c>
      <c r="H37" s="267">
        <f>SUMIF(姫路市!$V:$V,$A37,姫路市!N:N)</f>
        <v>0</v>
      </c>
    </row>
    <row r="38" spans="1:8" x14ac:dyDescent="0.2">
      <c r="A38" s="265" t="s">
        <v>2429</v>
      </c>
      <c r="B38" s="267">
        <f>COUNTIF(姫路市!V:V,A38)</f>
        <v>0</v>
      </c>
      <c r="C38" s="267">
        <f>SUMIF(姫路市!$V:$V,$A38,姫路市!I:I)</f>
        <v>0</v>
      </c>
      <c r="D38" s="267">
        <f>SUMIF(姫路市!$V:$V,$A38,姫路市!J:J)</f>
        <v>0</v>
      </c>
      <c r="E38" s="267">
        <f>SUMIF(姫路市!$V:$V,$A38,姫路市!K:K)</f>
        <v>0</v>
      </c>
      <c r="F38" s="267">
        <f>SUMIF(姫路市!$V:$V,$A38,姫路市!L:L)</f>
        <v>0</v>
      </c>
      <c r="G38" s="267">
        <f>SUMIF(姫路市!$V:$V,$A38,姫路市!M:M)</f>
        <v>0</v>
      </c>
      <c r="H38" s="267">
        <f>SUMIF(姫路市!$V:$V,$A38,姫路市!N:N)</f>
        <v>0</v>
      </c>
    </row>
    <row r="39" spans="1:8" x14ac:dyDescent="0.2">
      <c r="A39" s="265" t="s">
        <v>2417</v>
      </c>
      <c r="B39" s="267">
        <f>COUNTIF(姫路市!V:V,A39)</f>
        <v>27</v>
      </c>
      <c r="C39" s="267">
        <f>SUMIF(姫路市!$V:$V,$A39,姫路市!I:I)</f>
        <v>2284</v>
      </c>
      <c r="D39" s="267">
        <f>SUMIF(姫路市!$V:$V,$A39,姫路市!J:J)</f>
        <v>794</v>
      </c>
      <c r="E39" s="267">
        <f>SUMIF(姫路市!$V:$V,$A39,姫路市!K:K)</f>
        <v>952</v>
      </c>
      <c r="F39" s="267">
        <f>SUMIF(姫路市!$V:$V,$A39,姫路市!L:L)</f>
        <v>0</v>
      </c>
      <c r="G39" s="267">
        <f>SUMIF(姫路市!$V:$V,$A39,姫路市!M:M)</f>
        <v>0</v>
      </c>
      <c r="H39" s="267">
        <f>SUMIF(姫路市!$V:$V,$A39,姫路市!N:N)</f>
        <v>4030</v>
      </c>
    </row>
    <row r="40" spans="1:8" x14ac:dyDescent="0.2">
      <c r="A40" s="265" t="s">
        <v>2424</v>
      </c>
      <c r="B40" s="267">
        <f>COUNTIF(姫路市!V:V,A40)</f>
        <v>2</v>
      </c>
      <c r="C40" s="267">
        <f>SUMIF(姫路市!$V:$V,$A40,姫路市!I:I)</f>
        <v>50</v>
      </c>
      <c r="D40" s="267">
        <f>SUMIF(姫路市!$V:$V,$A40,姫路市!J:J)</f>
        <v>216</v>
      </c>
      <c r="E40" s="267">
        <f>SUMIF(姫路市!$V:$V,$A40,姫路市!K:K)</f>
        <v>0</v>
      </c>
      <c r="F40" s="267">
        <f>SUMIF(姫路市!$V:$V,$A40,姫路市!L:L)</f>
        <v>0</v>
      </c>
      <c r="G40" s="267">
        <f>SUMIF(姫路市!$V:$V,$A40,姫路市!M:M)</f>
        <v>0</v>
      </c>
      <c r="H40" s="267">
        <f>SUMIF(姫路市!$V:$V,$A40,姫路市!N:N)</f>
        <v>266</v>
      </c>
    </row>
    <row r="41" spans="1:8" x14ac:dyDescent="0.2">
      <c r="A41" s="265" t="s">
        <v>2428</v>
      </c>
      <c r="B41" s="267">
        <f>COUNTIF(姫路市!V:V,A41)</f>
        <v>1</v>
      </c>
      <c r="C41" s="267">
        <f>SUMIF(姫路市!$V:$V,$A41,姫路市!I:I)</f>
        <v>48</v>
      </c>
      <c r="D41" s="267">
        <f>SUMIF(姫路市!$V:$V,$A41,姫路市!J:J)</f>
        <v>0</v>
      </c>
      <c r="E41" s="267">
        <f>SUMIF(姫路市!$V:$V,$A41,姫路市!K:K)</f>
        <v>0</v>
      </c>
      <c r="F41" s="267">
        <f>SUMIF(姫路市!$V:$V,$A41,姫路市!L:L)</f>
        <v>0</v>
      </c>
      <c r="G41" s="267">
        <f>SUMIF(姫路市!$V:$V,$A41,姫路市!M:M)</f>
        <v>0</v>
      </c>
      <c r="H41" s="267">
        <f>SUMIF(姫路市!$V:$V,$A41,姫路市!N:N)</f>
        <v>48</v>
      </c>
    </row>
    <row r="42" spans="1:8" x14ac:dyDescent="0.2">
      <c r="A42" s="265" t="s">
        <v>2455</v>
      </c>
      <c r="B42" s="267">
        <f>SUM(B35:B41)</f>
        <v>33</v>
      </c>
      <c r="C42" s="267">
        <f>SUM(C35:C41)</f>
        <v>4061</v>
      </c>
      <c r="D42" s="267">
        <f t="shared" ref="D42:H42" si="4">SUM(D35:D41)</f>
        <v>1010</v>
      </c>
      <c r="E42" s="267">
        <f t="shared" si="4"/>
        <v>968</v>
      </c>
      <c r="F42" s="267">
        <f t="shared" si="4"/>
        <v>0</v>
      </c>
      <c r="G42" s="267">
        <f t="shared" si="4"/>
        <v>6</v>
      </c>
      <c r="H42" s="267">
        <f t="shared" si="4"/>
        <v>6045</v>
      </c>
    </row>
    <row r="44" spans="1:8" s="264" customFormat="1" x14ac:dyDescent="0.2">
      <c r="A44" s="263"/>
      <c r="B44" s="612" t="s">
        <v>2465</v>
      </c>
      <c r="C44" s="612"/>
      <c r="D44" s="263"/>
      <c r="E44" s="263"/>
      <c r="F44" s="263"/>
      <c r="G44" s="263"/>
      <c r="H44" s="263"/>
    </row>
    <row r="45" spans="1:8" s="266" customFormat="1" x14ac:dyDescent="0.2">
      <c r="A45" s="265"/>
      <c r="B45" s="265" t="s">
        <v>2188</v>
      </c>
      <c r="C45" s="614" t="s">
        <v>2454</v>
      </c>
      <c r="D45" s="614"/>
      <c r="E45" s="614"/>
      <c r="F45" s="614"/>
      <c r="G45" s="614"/>
      <c r="H45" s="614"/>
    </row>
    <row r="46" spans="1:8" s="266" customFormat="1" x14ac:dyDescent="0.2">
      <c r="A46" s="265"/>
      <c r="B46" s="265"/>
      <c r="C46" s="265" t="s">
        <v>351</v>
      </c>
      <c r="D46" s="265" t="s">
        <v>499</v>
      </c>
      <c r="E46" s="265" t="s">
        <v>255</v>
      </c>
      <c r="F46" s="265" t="s">
        <v>256</v>
      </c>
      <c r="G46" s="265" t="s">
        <v>257</v>
      </c>
      <c r="H46" s="265" t="s">
        <v>258</v>
      </c>
    </row>
    <row r="47" spans="1:8" x14ac:dyDescent="0.2">
      <c r="A47" s="265" t="s">
        <v>2414</v>
      </c>
      <c r="B47" s="267">
        <f>COUNTIF(尼崎市!V:V,A47)</f>
        <v>1</v>
      </c>
      <c r="C47" s="267">
        <f>SUMIF(尼崎市!$V:$V,$A47,尼崎市!I:I)</f>
        <v>642</v>
      </c>
      <c r="D47" s="267">
        <f>SUMIF(尼崎市!$V:$V,$A47,尼崎市!J:J)</f>
        <v>0</v>
      </c>
      <c r="E47" s="267">
        <f>SUMIF(尼崎市!$V:$V,$A47,尼崎市!K:K)</f>
        <v>0</v>
      </c>
      <c r="F47" s="267">
        <f>SUMIF(尼崎市!$V:$V,$A47,尼崎市!L:L)</f>
        <v>0</v>
      </c>
      <c r="G47" s="267">
        <f>SUMIF(尼崎市!$V:$V,$A47,尼崎市!M:M)</f>
        <v>0</v>
      </c>
      <c r="H47" s="267">
        <f>SUMIF(尼崎市!$V:$V,$A47,尼崎市!N:N)</f>
        <v>642</v>
      </c>
    </row>
    <row r="48" spans="1:8" x14ac:dyDescent="0.2">
      <c r="A48" s="265" t="s">
        <v>482</v>
      </c>
      <c r="B48" s="267">
        <f>COUNTIF(尼崎市!V:V,A48)</f>
        <v>1</v>
      </c>
      <c r="C48" s="267">
        <f>SUMIF(尼崎市!$V:$V,$A48,尼崎市!I:I)</f>
        <v>714</v>
      </c>
      <c r="D48" s="267">
        <f>SUMIF(尼崎市!$V:$V,$A48,尼崎市!J:J)</f>
        <v>0</v>
      </c>
      <c r="E48" s="267">
        <f>SUMIF(尼崎市!$V:$V,$A48,尼崎市!K:K)</f>
        <v>8</v>
      </c>
      <c r="F48" s="267">
        <f>SUMIF(尼崎市!$V:$V,$A48,尼崎市!L:L)</f>
        <v>0</v>
      </c>
      <c r="G48" s="267">
        <f>SUMIF(尼崎市!$V:$V,$A48,尼崎市!M:M)</f>
        <v>8</v>
      </c>
      <c r="H48" s="267">
        <f>SUMIF(尼崎市!$V:$V,$A48,尼崎市!N:N)</f>
        <v>730</v>
      </c>
    </row>
    <row r="49" spans="1:8" x14ac:dyDescent="0.2">
      <c r="A49" s="265" t="s">
        <v>2418</v>
      </c>
      <c r="B49" s="267">
        <f>COUNTIF(尼崎市!V:V,A49)</f>
        <v>0</v>
      </c>
      <c r="C49" s="267">
        <f>SUMIF(尼崎市!$V:$V,$A49,尼崎市!I:I)</f>
        <v>0</v>
      </c>
      <c r="D49" s="267">
        <f>SUMIF(尼崎市!$V:$V,$A49,尼崎市!J:J)</f>
        <v>0</v>
      </c>
      <c r="E49" s="267">
        <f>SUMIF(尼崎市!$V:$V,$A49,尼崎市!K:K)</f>
        <v>0</v>
      </c>
      <c r="F49" s="267">
        <f>SUMIF(尼崎市!$V:$V,$A49,尼崎市!L:L)</f>
        <v>0</v>
      </c>
      <c r="G49" s="267">
        <f>SUMIF(尼崎市!$V:$V,$A49,尼崎市!M:M)</f>
        <v>0</v>
      </c>
      <c r="H49" s="267">
        <f>SUMIF(尼崎市!$V:$V,$A49,尼崎市!N:N)</f>
        <v>0</v>
      </c>
    </row>
    <row r="50" spans="1:8" x14ac:dyDescent="0.2">
      <c r="A50" s="265" t="s">
        <v>2429</v>
      </c>
      <c r="B50" s="267">
        <f>COUNTIF(尼崎市!V:V,A50)</f>
        <v>0</v>
      </c>
      <c r="C50" s="267">
        <f>SUMIF(尼崎市!$V:$V,$A50,尼崎市!I:I)</f>
        <v>0</v>
      </c>
      <c r="D50" s="267">
        <f>SUMIF(尼崎市!$V:$V,$A50,尼崎市!J:J)</f>
        <v>0</v>
      </c>
      <c r="E50" s="267">
        <f>SUMIF(尼崎市!$V:$V,$A50,尼崎市!K:K)</f>
        <v>0</v>
      </c>
      <c r="F50" s="267">
        <f>SUMIF(尼崎市!$V:$V,$A50,尼崎市!L:L)</f>
        <v>0</v>
      </c>
      <c r="G50" s="267">
        <f>SUMIF(尼崎市!$V:$V,$A50,尼崎市!M:M)</f>
        <v>0</v>
      </c>
      <c r="H50" s="267">
        <f>SUMIF(尼崎市!$V:$V,$A50,尼崎市!N:N)</f>
        <v>0</v>
      </c>
    </row>
    <row r="51" spans="1:8" x14ac:dyDescent="0.2">
      <c r="A51" s="265" t="s">
        <v>2417</v>
      </c>
      <c r="B51" s="267">
        <f>COUNTIF(尼崎市!V:V,A51)</f>
        <v>20</v>
      </c>
      <c r="C51" s="267">
        <f>SUMIF(尼崎市!$V:$V,$A51,尼崎市!I:I)</f>
        <v>1485</v>
      </c>
      <c r="D51" s="267">
        <f>SUMIF(尼崎市!$V:$V,$A51,尼崎市!J:J)</f>
        <v>941</v>
      </c>
      <c r="E51" s="267">
        <f>SUMIF(尼崎市!$V:$V,$A51,尼崎市!K:K)</f>
        <v>0</v>
      </c>
      <c r="F51" s="267">
        <f>SUMIF(尼崎市!$V:$V,$A51,尼崎市!L:L)</f>
        <v>0</v>
      </c>
      <c r="G51" s="267">
        <f>SUMIF(尼崎市!$V:$V,$A51,尼崎市!M:M)</f>
        <v>0</v>
      </c>
      <c r="H51" s="267">
        <f>SUMIF(尼崎市!$V:$V,$A51,尼崎市!N:N)</f>
        <v>2426</v>
      </c>
    </row>
    <row r="52" spans="1:8" x14ac:dyDescent="0.2">
      <c r="A52" s="265" t="s">
        <v>2424</v>
      </c>
      <c r="B52" s="267">
        <f>COUNTIF(尼崎市!V:V,A52)</f>
        <v>1</v>
      </c>
      <c r="C52" s="267">
        <f>SUMIF(尼崎市!$V:$V,$A52,尼崎市!I:I)</f>
        <v>0</v>
      </c>
      <c r="D52" s="267">
        <f>SUMIF(尼崎市!$V:$V,$A52,尼崎市!J:J)</f>
        <v>57</v>
      </c>
      <c r="E52" s="267">
        <f>SUMIF(尼崎市!$V:$V,$A52,尼崎市!K:K)</f>
        <v>0</v>
      </c>
      <c r="F52" s="267">
        <f>SUMIF(尼崎市!$V:$V,$A52,尼崎市!L:L)</f>
        <v>0</v>
      </c>
      <c r="G52" s="267">
        <f>SUMIF(尼崎市!$V:$V,$A52,尼崎市!M:M)</f>
        <v>0</v>
      </c>
      <c r="H52" s="267">
        <f>SUMIF(尼崎市!$V:$V,$A52,尼崎市!N:N)</f>
        <v>57</v>
      </c>
    </row>
    <row r="53" spans="1:8" x14ac:dyDescent="0.2">
      <c r="A53" s="265" t="s">
        <v>2428</v>
      </c>
      <c r="B53" s="267">
        <f>COUNTIF(尼崎市!V:V,A53)</f>
        <v>1</v>
      </c>
      <c r="C53" s="267">
        <f>SUMIF(尼崎市!$V:$V,$A53,尼崎市!I:I)</f>
        <v>199</v>
      </c>
      <c r="D53" s="267">
        <f>SUMIF(尼崎市!$V:$V,$A53,尼崎市!J:J)</f>
        <v>0</v>
      </c>
      <c r="E53" s="267">
        <f>SUMIF(尼崎市!$V:$V,$A53,尼崎市!K:K)</f>
        <v>0</v>
      </c>
      <c r="F53" s="267">
        <f>SUMIF(尼崎市!$V:$V,$A53,尼崎市!L:L)</f>
        <v>0</v>
      </c>
      <c r="G53" s="267">
        <f>SUMIF(尼崎市!$V:$V,$A53,尼崎市!M:M)</f>
        <v>0</v>
      </c>
      <c r="H53" s="267">
        <f>SUMIF(尼崎市!$V:$V,$A53,尼崎市!N:N)</f>
        <v>199</v>
      </c>
    </row>
    <row r="54" spans="1:8" x14ac:dyDescent="0.2">
      <c r="A54" s="265" t="s">
        <v>2455</v>
      </c>
      <c r="B54" s="267">
        <f>SUM(B47:B53)</f>
        <v>24</v>
      </c>
      <c r="C54" s="267">
        <f>SUM(C47:C53)</f>
        <v>3040</v>
      </c>
      <c r="D54" s="267">
        <f t="shared" ref="D54:H54" si="5">SUM(D47:D53)</f>
        <v>998</v>
      </c>
      <c r="E54" s="267">
        <f t="shared" si="5"/>
        <v>8</v>
      </c>
      <c r="F54" s="267">
        <f t="shared" si="5"/>
        <v>0</v>
      </c>
      <c r="G54" s="267">
        <f t="shared" si="5"/>
        <v>8</v>
      </c>
      <c r="H54" s="267">
        <f t="shared" si="5"/>
        <v>4054</v>
      </c>
    </row>
    <row r="56" spans="1:8" s="264" customFormat="1" x14ac:dyDescent="0.2">
      <c r="A56" s="263"/>
      <c r="B56" s="612" t="s">
        <v>221</v>
      </c>
      <c r="C56" s="612"/>
      <c r="D56" s="263"/>
      <c r="E56" s="263"/>
      <c r="F56" s="263"/>
      <c r="G56" s="263"/>
      <c r="H56" s="263"/>
    </row>
    <row r="57" spans="1:8" s="266" customFormat="1" x14ac:dyDescent="0.2">
      <c r="A57" s="265"/>
      <c r="B57" s="265" t="s">
        <v>2188</v>
      </c>
      <c r="C57" s="614" t="s">
        <v>2454</v>
      </c>
      <c r="D57" s="614"/>
      <c r="E57" s="614"/>
      <c r="F57" s="614"/>
      <c r="G57" s="614"/>
      <c r="H57" s="614"/>
    </row>
    <row r="58" spans="1:8" s="266" customFormat="1" x14ac:dyDescent="0.2">
      <c r="A58" s="265"/>
      <c r="B58" s="265"/>
      <c r="C58" s="265" t="s">
        <v>351</v>
      </c>
      <c r="D58" s="265" t="s">
        <v>499</v>
      </c>
      <c r="E58" s="265" t="s">
        <v>255</v>
      </c>
      <c r="F58" s="265" t="s">
        <v>256</v>
      </c>
      <c r="G58" s="265" t="s">
        <v>257</v>
      </c>
      <c r="H58" s="265" t="s">
        <v>258</v>
      </c>
    </row>
    <row r="59" spans="1:8" x14ac:dyDescent="0.2">
      <c r="A59" s="265" t="s">
        <v>2414</v>
      </c>
      <c r="B59" s="267">
        <f>COUNTIF(西宮市!V:V,A59)</f>
        <v>0</v>
      </c>
      <c r="C59" s="267">
        <f>SUMIF(西宮市!$V:$V,$A59,西宮市!I:I)</f>
        <v>0</v>
      </c>
      <c r="D59" s="267">
        <f>SUMIF(西宮市!$V:$V,$A59,西宮市!J:J)</f>
        <v>0</v>
      </c>
      <c r="E59" s="267">
        <f>SUMIF(西宮市!$V:$V,$A59,西宮市!K:K)</f>
        <v>0</v>
      </c>
      <c r="F59" s="267">
        <f>SUMIF(西宮市!$V:$V,$A59,西宮市!L:L)</f>
        <v>0</v>
      </c>
      <c r="G59" s="267">
        <f>SUMIF(西宮市!$V:$V,$A59,西宮市!M:M)</f>
        <v>0</v>
      </c>
      <c r="H59" s="267">
        <f>SUMIF(西宮市!$V:$V,$A59,西宮市!N:N)</f>
        <v>0</v>
      </c>
    </row>
    <row r="60" spans="1:8" x14ac:dyDescent="0.2">
      <c r="A60" s="265" t="s">
        <v>482</v>
      </c>
      <c r="B60" s="267">
        <f>COUNTIF(西宮市!V:V,A60)</f>
        <v>2</v>
      </c>
      <c r="C60" s="267">
        <f>SUMIF(西宮市!$V:$V,$A60,西宮市!I:I)</f>
        <v>657</v>
      </c>
      <c r="D60" s="267">
        <f>SUMIF(西宮市!$V:$V,$A60,西宮市!J:J)</f>
        <v>0</v>
      </c>
      <c r="E60" s="267">
        <f>SUMIF(西宮市!$V:$V,$A60,西宮市!K:K)</f>
        <v>0</v>
      </c>
      <c r="F60" s="267">
        <f>SUMIF(西宮市!$V:$V,$A60,西宮市!L:L)</f>
        <v>0</v>
      </c>
      <c r="G60" s="267">
        <f>SUMIF(西宮市!$V:$V,$A60,西宮市!M:M)</f>
        <v>0</v>
      </c>
      <c r="H60" s="267">
        <f>SUMIF(西宮市!$V:$V,$A60,西宮市!N:N)</f>
        <v>657</v>
      </c>
    </row>
    <row r="61" spans="1:8" x14ac:dyDescent="0.2">
      <c r="A61" s="265" t="s">
        <v>2418</v>
      </c>
      <c r="B61" s="267">
        <f>COUNTIF(西宮市!V:V,A61)</f>
        <v>0</v>
      </c>
      <c r="C61" s="267">
        <f>SUMIF(西宮市!$V:$V,$A61,西宮市!I:I)</f>
        <v>0</v>
      </c>
      <c r="D61" s="267">
        <f>SUMIF(西宮市!$V:$V,$A61,西宮市!J:J)</f>
        <v>0</v>
      </c>
      <c r="E61" s="267">
        <f>SUMIF(西宮市!$V:$V,$A61,西宮市!K:K)</f>
        <v>0</v>
      </c>
      <c r="F61" s="267">
        <f>SUMIF(西宮市!$V:$V,$A61,西宮市!L:L)</f>
        <v>0</v>
      </c>
      <c r="G61" s="267">
        <f>SUMIF(西宮市!$V:$V,$A61,西宮市!M:M)</f>
        <v>0</v>
      </c>
      <c r="H61" s="267">
        <f>SUMIF(西宮市!$V:$V,$A61,西宮市!N:N)</f>
        <v>0</v>
      </c>
    </row>
    <row r="62" spans="1:8" x14ac:dyDescent="0.2">
      <c r="A62" s="265" t="s">
        <v>2429</v>
      </c>
      <c r="B62" s="267">
        <f>COUNTIF(西宮市!V:V,A62)</f>
        <v>0</v>
      </c>
      <c r="C62" s="267">
        <f>SUMIF(西宮市!$V:$V,$A62,西宮市!I:I)</f>
        <v>0</v>
      </c>
      <c r="D62" s="267">
        <f>SUMIF(西宮市!$V:$V,$A62,西宮市!J:J)</f>
        <v>0</v>
      </c>
      <c r="E62" s="267">
        <f>SUMIF(西宮市!$V:$V,$A62,西宮市!K:K)</f>
        <v>0</v>
      </c>
      <c r="F62" s="267">
        <f>SUMIF(西宮市!$V:$V,$A62,西宮市!L:L)</f>
        <v>0</v>
      </c>
      <c r="G62" s="267">
        <f>SUMIF(西宮市!$V:$V,$A62,西宮市!M:M)</f>
        <v>0</v>
      </c>
      <c r="H62" s="267">
        <f>SUMIF(西宮市!$V:$V,$A62,西宮市!N:N)</f>
        <v>0</v>
      </c>
    </row>
    <row r="63" spans="1:8" x14ac:dyDescent="0.2">
      <c r="A63" s="265" t="s">
        <v>2417</v>
      </c>
      <c r="B63" s="267">
        <f>COUNTIF(西宮市!V:V,A63)</f>
        <v>19</v>
      </c>
      <c r="C63" s="267">
        <f>SUMIF(西宮市!$V:$V,$A63,西宮市!I:I)</f>
        <v>1827</v>
      </c>
      <c r="D63" s="267">
        <f>SUMIF(西宮市!$V:$V,$A63,西宮市!J:J)</f>
        <v>865</v>
      </c>
      <c r="E63" s="267">
        <f>SUMIF(西宮市!$V:$V,$A63,西宮市!K:K)</f>
        <v>353</v>
      </c>
      <c r="F63" s="267">
        <f>SUMIF(西宮市!$V:$V,$A63,西宮市!L:L)</f>
        <v>28</v>
      </c>
      <c r="G63" s="267">
        <f>SUMIF(西宮市!$V:$V,$A63,西宮市!M:M)</f>
        <v>0</v>
      </c>
      <c r="H63" s="267">
        <f>SUMIF(西宮市!$V:$V,$A63,西宮市!N:N)</f>
        <v>3073</v>
      </c>
    </row>
    <row r="64" spans="1:8" x14ac:dyDescent="0.2">
      <c r="A64" s="265" t="s">
        <v>2424</v>
      </c>
      <c r="B64" s="267">
        <f>COUNTIF(西宮市!V:V,A64)</f>
        <v>0</v>
      </c>
      <c r="C64" s="267">
        <f>SUMIF(西宮市!$V:$V,$A64,西宮市!I:I)</f>
        <v>0</v>
      </c>
      <c r="D64" s="267">
        <f>SUMIF(西宮市!$V:$V,$A64,西宮市!J:J)</f>
        <v>0</v>
      </c>
      <c r="E64" s="267">
        <f>SUMIF(西宮市!$V:$V,$A64,西宮市!K:K)</f>
        <v>0</v>
      </c>
      <c r="F64" s="267">
        <f>SUMIF(西宮市!$V:$V,$A64,西宮市!L:L)</f>
        <v>0</v>
      </c>
      <c r="G64" s="267">
        <f>SUMIF(西宮市!$V:$V,$A64,西宮市!M:M)</f>
        <v>0</v>
      </c>
      <c r="H64" s="267">
        <f>SUMIF(西宮市!$V:$V,$A64,西宮市!N:N)</f>
        <v>0</v>
      </c>
    </row>
    <row r="65" spans="1:8" x14ac:dyDescent="0.2">
      <c r="A65" s="265" t="s">
        <v>2428</v>
      </c>
      <c r="B65" s="267">
        <f>COUNTIF(西宮市!V:V,A65)</f>
        <v>3</v>
      </c>
      <c r="C65" s="267">
        <f>SUMIF(西宮市!$V:$V,$A65,西宮市!I:I)</f>
        <v>1101</v>
      </c>
      <c r="D65" s="267">
        <f>SUMIF(西宮市!$V:$V,$A65,西宮市!J:J)</f>
        <v>0</v>
      </c>
      <c r="E65" s="267">
        <f>SUMIF(西宮市!$V:$V,$A65,西宮市!K:K)</f>
        <v>346</v>
      </c>
      <c r="F65" s="267">
        <f>SUMIF(西宮市!$V:$V,$A65,西宮市!L:L)</f>
        <v>0</v>
      </c>
      <c r="G65" s="267">
        <f>SUMIF(西宮市!$V:$V,$A65,西宮市!M:M)</f>
        <v>0</v>
      </c>
      <c r="H65" s="267">
        <f>SUMIF(西宮市!$V:$V,$A65,西宮市!N:N)</f>
        <v>1447</v>
      </c>
    </row>
    <row r="66" spans="1:8" x14ac:dyDescent="0.2">
      <c r="A66" s="265" t="s">
        <v>2455</v>
      </c>
      <c r="B66" s="267">
        <f>SUM(B59:B65)</f>
        <v>24</v>
      </c>
      <c r="C66" s="267">
        <f>SUM(C59:C65)</f>
        <v>3585</v>
      </c>
      <c r="D66" s="267">
        <f t="shared" ref="D66:H66" si="6">SUM(D59:D65)</f>
        <v>865</v>
      </c>
      <c r="E66" s="267">
        <f t="shared" si="6"/>
        <v>699</v>
      </c>
      <c r="F66" s="267">
        <f t="shared" si="6"/>
        <v>28</v>
      </c>
      <c r="G66" s="267">
        <f t="shared" si="6"/>
        <v>0</v>
      </c>
      <c r="H66" s="267">
        <f t="shared" si="6"/>
        <v>5177</v>
      </c>
    </row>
    <row r="68" spans="1:8" s="264" customFormat="1" x14ac:dyDescent="0.2">
      <c r="A68" s="263"/>
      <c r="B68" s="612" t="s">
        <v>2466</v>
      </c>
      <c r="C68" s="612"/>
      <c r="D68" s="263"/>
      <c r="E68" s="263"/>
      <c r="F68" s="263"/>
      <c r="G68" s="263"/>
      <c r="H68" s="263"/>
    </row>
    <row r="69" spans="1:8" s="266" customFormat="1" x14ac:dyDescent="0.2">
      <c r="A69" s="265"/>
      <c r="B69" s="265" t="s">
        <v>2188</v>
      </c>
      <c r="C69" s="614" t="s">
        <v>2454</v>
      </c>
      <c r="D69" s="614"/>
      <c r="E69" s="614"/>
      <c r="F69" s="614"/>
      <c r="G69" s="614"/>
      <c r="H69" s="614"/>
    </row>
    <row r="70" spans="1:8" s="266" customFormat="1" x14ac:dyDescent="0.2">
      <c r="A70" s="265"/>
      <c r="B70" s="265"/>
      <c r="C70" s="265" t="s">
        <v>351</v>
      </c>
      <c r="D70" s="265" t="s">
        <v>499</v>
      </c>
      <c r="E70" s="265" t="s">
        <v>255</v>
      </c>
      <c r="F70" s="265" t="s">
        <v>256</v>
      </c>
      <c r="G70" s="265" t="s">
        <v>257</v>
      </c>
      <c r="H70" s="265" t="s">
        <v>258</v>
      </c>
    </row>
    <row r="71" spans="1:8" x14ac:dyDescent="0.2">
      <c r="A71" s="265" t="s">
        <v>2414</v>
      </c>
      <c r="B71" s="267">
        <f>COUNTIF(明石市!V:V,A71)</f>
        <v>0</v>
      </c>
      <c r="C71" s="267">
        <f>SUMIF(明石市!$V:$V,$A71,明石市!I:I)</f>
        <v>0</v>
      </c>
      <c r="D71" s="267">
        <f>SUMIF(明石市!$V:$V,$A71,明石市!J:J)</f>
        <v>0</v>
      </c>
      <c r="E71" s="267">
        <f>SUMIF(明石市!$V:$V,$A71,明石市!K:K)</f>
        <v>0</v>
      </c>
      <c r="F71" s="267">
        <f>SUMIF(明石市!$V:$V,$A71,明石市!L:L)</f>
        <v>0</v>
      </c>
      <c r="G71" s="267">
        <f>SUMIF(明石市!$V:$V,$A71,明石市!M:M)</f>
        <v>0</v>
      </c>
      <c r="H71" s="267">
        <f>SUMIF(明石市!$V:$V,$A71,明石市!N:N)</f>
        <v>0</v>
      </c>
    </row>
    <row r="72" spans="1:8" x14ac:dyDescent="0.2">
      <c r="A72" s="265" t="s">
        <v>482</v>
      </c>
      <c r="B72" s="267">
        <f>COUNTIF(明石市!V:V,A72)</f>
        <v>2</v>
      </c>
      <c r="C72" s="267">
        <f>SUMIF(明石市!$V:$V,$A72,明石市!I:I)</f>
        <v>677</v>
      </c>
      <c r="D72" s="267">
        <f>SUMIF(明石市!$V:$V,$A72,明石市!J:J)</f>
        <v>0</v>
      </c>
      <c r="E72" s="267">
        <f>SUMIF(明石市!$V:$V,$A72,明石市!K:K)</f>
        <v>0</v>
      </c>
      <c r="F72" s="267">
        <f>SUMIF(明石市!$V:$V,$A72,明石市!L:L)</f>
        <v>0</v>
      </c>
      <c r="G72" s="267">
        <f>SUMIF(明石市!$V:$V,$A72,明石市!M:M)</f>
        <v>0</v>
      </c>
      <c r="H72" s="267">
        <f>SUMIF(明石市!$V:$V,$A72,明石市!N:N)</f>
        <v>677</v>
      </c>
    </row>
    <row r="73" spans="1:8" x14ac:dyDescent="0.2">
      <c r="A73" s="265" t="s">
        <v>2418</v>
      </c>
      <c r="B73" s="267">
        <f>COUNTIF(明石市!V:V,A73)</f>
        <v>0</v>
      </c>
      <c r="C73" s="267">
        <f>SUMIF(明石市!$V:$V,$A73,明石市!I:I)</f>
        <v>0</v>
      </c>
      <c r="D73" s="267">
        <f>SUMIF(明石市!$V:$V,$A73,明石市!J:J)</f>
        <v>0</v>
      </c>
      <c r="E73" s="267">
        <f>SUMIF(明石市!$V:$V,$A73,明石市!K:K)</f>
        <v>0</v>
      </c>
      <c r="F73" s="267">
        <f>SUMIF(明石市!$V:$V,$A73,明石市!L:L)</f>
        <v>0</v>
      </c>
      <c r="G73" s="267">
        <f>SUMIF(明石市!$V:$V,$A73,明石市!M:M)</f>
        <v>0</v>
      </c>
      <c r="H73" s="267">
        <f>SUMIF(明石市!$V:$V,$A73,明石市!N:N)</f>
        <v>0</v>
      </c>
    </row>
    <row r="74" spans="1:8" x14ac:dyDescent="0.2">
      <c r="A74" s="265" t="s">
        <v>2429</v>
      </c>
      <c r="B74" s="267">
        <f>COUNTIF(明石市!V:V,A74)</f>
        <v>0</v>
      </c>
      <c r="C74" s="267">
        <f>SUMIF(明石市!$V:$V,$A74,明石市!I:I)</f>
        <v>0</v>
      </c>
      <c r="D74" s="267">
        <f>SUMIF(明石市!$V:$V,$A74,明石市!J:J)</f>
        <v>0</v>
      </c>
      <c r="E74" s="267">
        <f>SUMIF(明石市!$V:$V,$A74,明石市!K:K)</f>
        <v>0</v>
      </c>
      <c r="F74" s="267">
        <f>SUMIF(明石市!$V:$V,$A74,明石市!L:L)</f>
        <v>0</v>
      </c>
      <c r="G74" s="267">
        <f>SUMIF(明石市!$V:$V,$A74,明石市!M:M)</f>
        <v>0</v>
      </c>
      <c r="H74" s="267">
        <f>SUMIF(明石市!$V:$V,$A74,明石市!N:N)</f>
        <v>0</v>
      </c>
    </row>
    <row r="75" spans="1:8" x14ac:dyDescent="0.2">
      <c r="A75" s="265" t="s">
        <v>2417</v>
      </c>
      <c r="B75" s="267">
        <f>COUNTIF(明石市!V:V,A75)</f>
        <v>19</v>
      </c>
      <c r="C75" s="267">
        <f>SUMIF(明石市!$V:$V,$A75,明石市!I:I)</f>
        <v>1613</v>
      </c>
      <c r="D75" s="267">
        <f>SUMIF(明石市!$V:$V,$A75,明石市!J:J)</f>
        <v>685</v>
      </c>
      <c r="E75" s="267">
        <f>SUMIF(明石市!$V:$V,$A75,明石市!K:K)</f>
        <v>672</v>
      </c>
      <c r="F75" s="267">
        <f>SUMIF(明石市!$V:$V,$A75,明石市!L:L)</f>
        <v>0</v>
      </c>
      <c r="G75" s="267">
        <f>SUMIF(明石市!$V:$V,$A75,明石市!M:M)</f>
        <v>0</v>
      </c>
      <c r="H75" s="267">
        <f>SUMIF(明石市!$V:$V,$A75,明石市!N:N)</f>
        <v>2970</v>
      </c>
    </row>
    <row r="76" spans="1:8" x14ac:dyDescent="0.2">
      <c r="A76" s="265" t="s">
        <v>2424</v>
      </c>
      <c r="B76" s="267">
        <f>COUNTIF(明石市!V:V,A76)</f>
        <v>0</v>
      </c>
      <c r="C76" s="267">
        <f>SUMIF(明石市!$V:$V,$A76,明石市!I:I)</f>
        <v>0</v>
      </c>
      <c r="D76" s="267">
        <f>SUMIF(明石市!$V:$V,$A76,明石市!J:J)</f>
        <v>0</v>
      </c>
      <c r="E76" s="267">
        <f>SUMIF(明石市!$V:$V,$A76,明石市!K:K)</f>
        <v>0</v>
      </c>
      <c r="F76" s="267">
        <f>SUMIF(明石市!$V:$V,$A76,明石市!L:L)</f>
        <v>0</v>
      </c>
      <c r="G76" s="267">
        <f>SUMIF(明石市!$V:$V,$A76,明石市!M:M)</f>
        <v>0</v>
      </c>
      <c r="H76" s="267">
        <f>SUMIF(明石市!$V:$V,$A76,明石市!N:N)</f>
        <v>0</v>
      </c>
    </row>
    <row r="77" spans="1:8" x14ac:dyDescent="0.2">
      <c r="A77" s="265" t="s">
        <v>2428</v>
      </c>
      <c r="B77" s="267">
        <f>COUNTIF(明石市!V:V,A77)</f>
        <v>0</v>
      </c>
      <c r="C77" s="267">
        <f>SUMIF(明石市!$V:$V,$A77,明石市!I:I)</f>
        <v>0</v>
      </c>
      <c r="D77" s="267">
        <f>SUMIF(明石市!$V:$V,$A77,明石市!J:J)</f>
        <v>0</v>
      </c>
      <c r="E77" s="267">
        <f>SUMIF(明石市!$V:$V,$A77,明石市!K:K)</f>
        <v>0</v>
      </c>
      <c r="F77" s="267">
        <f>SUMIF(明石市!$V:$V,$A77,明石市!L:L)</f>
        <v>0</v>
      </c>
      <c r="G77" s="267">
        <f>SUMIF(明石市!$V:$V,$A77,明石市!M:M)</f>
        <v>0</v>
      </c>
      <c r="H77" s="267">
        <f>SUMIF(明石市!$V:$V,$A77,明石市!N:N)</f>
        <v>0</v>
      </c>
    </row>
    <row r="78" spans="1:8" x14ac:dyDescent="0.2">
      <c r="A78" s="265" t="s">
        <v>2455</v>
      </c>
      <c r="B78" s="267">
        <f>SUM(B71:B77)</f>
        <v>21</v>
      </c>
      <c r="C78" s="267">
        <f>SUM(C71:C77)</f>
        <v>2290</v>
      </c>
      <c r="D78" s="267">
        <f t="shared" ref="D78:H78" si="7">SUM(D71:D77)</f>
        <v>685</v>
      </c>
      <c r="E78" s="267">
        <f t="shared" si="7"/>
        <v>672</v>
      </c>
      <c r="F78" s="267">
        <f t="shared" si="7"/>
        <v>0</v>
      </c>
      <c r="G78" s="267">
        <f t="shared" si="7"/>
        <v>0</v>
      </c>
      <c r="H78" s="267">
        <f t="shared" si="7"/>
        <v>3647</v>
      </c>
    </row>
    <row r="79" spans="1:8" ht="14.25" customHeight="1" x14ac:dyDescent="0.2"/>
    <row r="80" spans="1:8" s="264" customFormat="1" x14ac:dyDescent="0.2">
      <c r="A80" s="263"/>
      <c r="B80" s="612" t="s">
        <v>2467</v>
      </c>
      <c r="C80" s="612"/>
      <c r="D80" s="263"/>
      <c r="E80" s="263"/>
      <c r="F80" s="263"/>
      <c r="G80" s="263"/>
      <c r="H80" s="263"/>
    </row>
    <row r="81" spans="1:8" s="266" customFormat="1" x14ac:dyDescent="0.2">
      <c r="A81" s="265"/>
      <c r="B81" s="265" t="s">
        <v>2188</v>
      </c>
      <c r="C81" s="614" t="s">
        <v>2454</v>
      </c>
      <c r="D81" s="614"/>
      <c r="E81" s="614"/>
      <c r="F81" s="614"/>
      <c r="G81" s="614"/>
      <c r="H81" s="614"/>
    </row>
    <row r="82" spans="1:8" s="266" customFormat="1" x14ac:dyDescent="0.2">
      <c r="A82" s="265"/>
      <c r="B82" s="265"/>
      <c r="C82" s="265" t="s">
        <v>351</v>
      </c>
      <c r="D82" s="265" t="s">
        <v>499</v>
      </c>
      <c r="E82" s="265" t="s">
        <v>255</v>
      </c>
      <c r="F82" s="265" t="s">
        <v>256</v>
      </c>
      <c r="G82" s="265" t="s">
        <v>257</v>
      </c>
      <c r="H82" s="265" t="s">
        <v>258</v>
      </c>
    </row>
    <row r="83" spans="1:8" x14ac:dyDescent="0.2">
      <c r="A83" s="265" t="s">
        <v>2414</v>
      </c>
      <c r="B83" s="267">
        <f>COUNTIF(芦屋!V:V,A83)</f>
        <v>0</v>
      </c>
      <c r="C83" s="267">
        <f>SUMIF(芦屋!$V:$V,$A83,芦屋!I:I)</f>
        <v>0</v>
      </c>
      <c r="D83" s="267">
        <f>SUMIF(芦屋!$V:$V,$A83,芦屋!J:J)</f>
        <v>0</v>
      </c>
      <c r="E83" s="267">
        <f>SUMIF(芦屋!$V:$V,$A83,芦屋!K:K)</f>
        <v>0</v>
      </c>
      <c r="F83" s="267">
        <f>SUMIF(芦屋!$V:$V,$A83,芦屋!L:L)</f>
        <v>0</v>
      </c>
      <c r="G83" s="267">
        <f>SUMIF(芦屋!$V:$V,$A83,芦屋!M:M)</f>
        <v>0</v>
      </c>
      <c r="H83" s="267">
        <f>SUMIF(芦屋!$V:$V,$A83,芦屋!N:N)</f>
        <v>0</v>
      </c>
    </row>
    <row r="84" spans="1:8" x14ac:dyDescent="0.2">
      <c r="A84" s="265" t="s">
        <v>482</v>
      </c>
      <c r="B84" s="267">
        <f>COUNTIF(芦屋!V:V,A84)</f>
        <v>1</v>
      </c>
      <c r="C84" s="267">
        <f>SUMIF(芦屋!$V:$V,$A84,芦屋!I:I)</f>
        <v>199</v>
      </c>
      <c r="D84" s="267">
        <f>SUMIF(芦屋!$V:$V,$A84,芦屋!J:J)</f>
        <v>0</v>
      </c>
      <c r="E84" s="267">
        <f>SUMIF(芦屋!$V:$V,$A84,芦屋!K:K)</f>
        <v>0</v>
      </c>
      <c r="F84" s="267">
        <f>SUMIF(芦屋!$V:$V,$A84,芦屋!L:L)</f>
        <v>0</v>
      </c>
      <c r="G84" s="267">
        <f>SUMIF(芦屋!$V:$V,$A84,芦屋!M:M)</f>
        <v>0</v>
      </c>
      <c r="H84" s="267">
        <f>SUMIF(芦屋!$V:$V,$A84,芦屋!N:N)</f>
        <v>199</v>
      </c>
    </row>
    <row r="85" spans="1:8" x14ac:dyDescent="0.2">
      <c r="A85" s="265" t="s">
        <v>2418</v>
      </c>
      <c r="B85" s="267">
        <f>COUNTIF(芦屋!V:V,A85)</f>
        <v>0</v>
      </c>
      <c r="C85" s="267">
        <f>SUMIF(芦屋!$V:$V,$A85,芦屋!I:I)</f>
        <v>0</v>
      </c>
      <c r="D85" s="267">
        <f>SUMIF(芦屋!$V:$V,$A85,芦屋!J:J)</f>
        <v>0</v>
      </c>
      <c r="E85" s="267">
        <f>SUMIF(芦屋!$V:$V,$A85,芦屋!K:K)</f>
        <v>0</v>
      </c>
      <c r="F85" s="267">
        <f>SUMIF(芦屋!$V:$V,$A85,芦屋!L:L)</f>
        <v>0</v>
      </c>
      <c r="G85" s="267">
        <f>SUMIF(芦屋!$V:$V,$A85,芦屋!M:M)</f>
        <v>0</v>
      </c>
      <c r="H85" s="267">
        <f>SUMIF(芦屋!$V:$V,$A85,芦屋!N:N)</f>
        <v>0</v>
      </c>
    </row>
    <row r="86" spans="1:8" x14ac:dyDescent="0.2">
      <c r="A86" s="265" t="s">
        <v>2429</v>
      </c>
      <c r="B86" s="267">
        <f>COUNTIF(芦屋!V:V,A86)</f>
        <v>0</v>
      </c>
      <c r="C86" s="267">
        <f>SUMIF(芦屋!$V:$V,$A86,芦屋!I:I)</f>
        <v>0</v>
      </c>
      <c r="D86" s="267">
        <f>SUMIF(芦屋!$V:$V,$A86,芦屋!J:J)</f>
        <v>0</v>
      </c>
      <c r="E86" s="267">
        <f>SUMIF(芦屋!$V:$V,$A86,芦屋!K:K)</f>
        <v>0</v>
      </c>
      <c r="F86" s="267">
        <f>SUMIF(芦屋!$V:$V,$A86,芦屋!L:L)</f>
        <v>0</v>
      </c>
      <c r="G86" s="267">
        <f>SUMIF(芦屋!$V:$V,$A86,芦屋!M:M)</f>
        <v>0</v>
      </c>
      <c r="H86" s="267">
        <f>SUMIF(芦屋!$V:$V,$A86,芦屋!N:N)</f>
        <v>0</v>
      </c>
    </row>
    <row r="87" spans="1:8" x14ac:dyDescent="0.2">
      <c r="A87" s="265" t="s">
        <v>2417</v>
      </c>
      <c r="B87" s="267">
        <f>COUNTIF(芦屋!V:V,A87)</f>
        <v>2</v>
      </c>
      <c r="C87" s="267">
        <f>SUMIF(芦屋!$V:$V,$A87,芦屋!I:I)</f>
        <v>154</v>
      </c>
      <c r="D87" s="267">
        <f>SUMIF(芦屋!$V:$V,$A87,芦屋!J:J)</f>
        <v>0</v>
      </c>
      <c r="E87" s="267">
        <f>SUMIF(芦屋!$V:$V,$A87,芦屋!K:K)</f>
        <v>0</v>
      </c>
      <c r="F87" s="267">
        <f>SUMIF(芦屋!$V:$V,$A87,芦屋!L:L)</f>
        <v>0</v>
      </c>
      <c r="G87" s="267">
        <f>SUMIF(芦屋!$V:$V,$A87,芦屋!M:M)</f>
        <v>0</v>
      </c>
      <c r="H87" s="267">
        <f>SUMIF(芦屋!$V:$V,$A87,芦屋!N:N)</f>
        <v>154</v>
      </c>
    </row>
    <row r="88" spans="1:8" x14ac:dyDescent="0.2">
      <c r="A88" s="265" t="s">
        <v>2424</v>
      </c>
      <c r="B88" s="267">
        <f>COUNTIF(芦屋!V:V,A88)</f>
        <v>0</v>
      </c>
      <c r="C88" s="267">
        <f>SUMIF(芦屋!$V:$V,$A88,芦屋!I:I)</f>
        <v>0</v>
      </c>
      <c r="D88" s="267">
        <f>SUMIF(芦屋!$V:$V,$A88,芦屋!J:J)</f>
        <v>0</v>
      </c>
      <c r="E88" s="267">
        <f>SUMIF(芦屋!$V:$V,$A88,芦屋!K:K)</f>
        <v>0</v>
      </c>
      <c r="F88" s="267">
        <f>SUMIF(芦屋!$V:$V,$A88,芦屋!L:L)</f>
        <v>0</v>
      </c>
      <c r="G88" s="267">
        <f>SUMIF(芦屋!$V:$V,$A88,芦屋!M:M)</f>
        <v>0</v>
      </c>
      <c r="H88" s="267">
        <f>SUMIF(芦屋!$V:$V,$A88,芦屋!N:N)</f>
        <v>0</v>
      </c>
    </row>
    <row r="89" spans="1:8" x14ac:dyDescent="0.2">
      <c r="A89" s="265" t="s">
        <v>2428</v>
      </c>
      <c r="B89" s="267">
        <f>COUNTIF(芦屋!V:V,A89)</f>
        <v>0</v>
      </c>
      <c r="C89" s="267">
        <f>SUMIF(芦屋!$V:$V,$A89,芦屋!I:I)</f>
        <v>0</v>
      </c>
      <c r="D89" s="267">
        <f>SUMIF(芦屋!$V:$V,$A89,芦屋!J:J)</f>
        <v>0</v>
      </c>
      <c r="E89" s="267">
        <f>SUMIF(芦屋!$V:$V,$A89,芦屋!K:K)</f>
        <v>0</v>
      </c>
      <c r="F89" s="267">
        <f>SUMIF(芦屋!$V:$V,$A89,芦屋!L:L)</f>
        <v>0</v>
      </c>
      <c r="G89" s="267">
        <f>SUMIF(芦屋!$V:$V,$A89,芦屋!M:M)</f>
        <v>0</v>
      </c>
      <c r="H89" s="267">
        <f>SUMIF(芦屋!$V:$V,$A89,芦屋!N:N)</f>
        <v>0</v>
      </c>
    </row>
    <row r="90" spans="1:8" x14ac:dyDescent="0.2">
      <c r="A90" s="265" t="s">
        <v>2455</v>
      </c>
      <c r="B90" s="267">
        <f>SUM(B83:B89)</f>
        <v>3</v>
      </c>
      <c r="C90" s="267">
        <f>SUM(C83:C89)</f>
        <v>353</v>
      </c>
      <c r="D90" s="267">
        <f t="shared" ref="D90:H90" si="8">SUM(D83:D89)</f>
        <v>0</v>
      </c>
      <c r="E90" s="267">
        <f t="shared" si="8"/>
        <v>0</v>
      </c>
      <c r="F90" s="267">
        <f t="shared" si="8"/>
        <v>0</v>
      </c>
      <c r="G90" s="267">
        <f t="shared" si="8"/>
        <v>0</v>
      </c>
      <c r="H90" s="267">
        <f t="shared" si="8"/>
        <v>353</v>
      </c>
    </row>
    <row r="92" spans="1:8" s="264" customFormat="1" x14ac:dyDescent="0.2">
      <c r="A92" s="263"/>
      <c r="B92" s="612" t="s">
        <v>2468</v>
      </c>
      <c r="C92" s="612"/>
      <c r="D92" s="263"/>
      <c r="E92" s="263"/>
      <c r="F92" s="263"/>
      <c r="G92" s="263"/>
      <c r="H92" s="263"/>
    </row>
    <row r="93" spans="1:8" s="266" customFormat="1" x14ac:dyDescent="0.2">
      <c r="A93" s="265"/>
      <c r="B93" s="265" t="s">
        <v>2188</v>
      </c>
      <c r="C93" s="614" t="s">
        <v>2454</v>
      </c>
      <c r="D93" s="614"/>
      <c r="E93" s="614"/>
      <c r="F93" s="614"/>
      <c r="G93" s="614"/>
      <c r="H93" s="614"/>
    </row>
    <row r="94" spans="1:8" s="266" customFormat="1" x14ac:dyDescent="0.2">
      <c r="A94" s="265"/>
      <c r="B94" s="265"/>
      <c r="C94" s="265" t="s">
        <v>351</v>
      </c>
      <c r="D94" s="265" t="s">
        <v>499</v>
      </c>
      <c r="E94" s="265" t="s">
        <v>255</v>
      </c>
      <c r="F94" s="265" t="s">
        <v>256</v>
      </c>
      <c r="G94" s="265" t="s">
        <v>257</v>
      </c>
      <c r="H94" s="265" t="s">
        <v>258</v>
      </c>
    </row>
    <row r="95" spans="1:8" x14ac:dyDescent="0.2">
      <c r="A95" s="265" t="s">
        <v>2414</v>
      </c>
      <c r="B95" s="267">
        <f>COUNTIF(伊丹!V:V,A95)</f>
        <v>1</v>
      </c>
      <c r="C95" s="267">
        <f>SUMIF(伊丹!$V:$V,$A95,伊丹!I:I)</f>
        <v>176</v>
      </c>
      <c r="D95" s="267">
        <f>SUMIF(伊丹!$V:$V,$A95,伊丹!J:J)</f>
        <v>0</v>
      </c>
      <c r="E95" s="267">
        <f>SUMIF(伊丹!$V:$V,$A95,伊丹!K:K)</f>
        <v>24</v>
      </c>
      <c r="F95" s="267">
        <f>SUMIF(伊丹!$V:$V,$A95,伊丹!L:L)</f>
        <v>0</v>
      </c>
      <c r="G95" s="267">
        <f>SUMIF(伊丹!$V:$V,$A95,伊丹!M:M)</f>
        <v>0</v>
      </c>
      <c r="H95" s="267">
        <f>SUMIF(伊丹!$V:$V,$A95,伊丹!N:N)</f>
        <v>200</v>
      </c>
    </row>
    <row r="96" spans="1:8" x14ac:dyDescent="0.2">
      <c r="A96" s="265" t="s">
        <v>482</v>
      </c>
      <c r="B96" s="267">
        <f>COUNTIF(伊丹!V:V,A96)</f>
        <v>2</v>
      </c>
      <c r="C96" s="267">
        <f>SUMIF(伊丹!$V:$V,$A96,伊丹!I:I)</f>
        <v>1007</v>
      </c>
      <c r="D96" s="267">
        <f>SUMIF(伊丹!$V:$V,$A96,伊丹!J:J)</f>
        <v>0</v>
      </c>
      <c r="E96" s="267">
        <f>SUMIF(伊丹!$V:$V,$A96,伊丹!K:K)</f>
        <v>0</v>
      </c>
      <c r="F96" s="267">
        <f>SUMIF(伊丹!$V:$V,$A96,伊丹!L:L)</f>
        <v>0</v>
      </c>
      <c r="G96" s="267">
        <f>SUMIF(伊丹!$V:$V,$A96,伊丹!M:M)</f>
        <v>0</v>
      </c>
      <c r="H96" s="267">
        <f>SUMIF(伊丹!$V:$V,$A96,伊丹!N:N)</f>
        <v>1007</v>
      </c>
    </row>
    <row r="97" spans="1:8" x14ac:dyDescent="0.2">
      <c r="A97" s="265" t="s">
        <v>2418</v>
      </c>
      <c r="B97" s="267">
        <f>COUNTIF(伊丹!V:V,A97)</f>
        <v>0</v>
      </c>
      <c r="C97" s="267">
        <f>SUMIF(伊丹!$V:$V,$A97,伊丹!I:I)</f>
        <v>0</v>
      </c>
      <c r="D97" s="267">
        <f>SUMIF(伊丹!$V:$V,$A97,伊丹!J:J)</f>
        <v>0</v>
      </c>
      <c r="E97" s="267">
        <f>SUMIF(伊丹!$V:$V,$A97,伊丹!K:K)</f>
        <v>0</v>
      </c>
      <c r="F97" s="267">
        <f>SUMIF(伊丹!$V:$V,$A97,伊丹!L:L)</f>
        <v>0</v>
      </c>
      <c r="G97" s="267">
        <f>SUMIF(伊丹!$V:$V,$A97,伊丹!M:M)</f>
        <v>0</v>
      </c>
      <c r="H97" s="267">
        <f>SUMIF(伊丹!$V:$V,$A97,伊丹!N:N)</f>
        <v>0</v>
      </c>
    </row>
    <row r="98" spans="1:8" x14ac:dyDescent="0.2">
      <c r="A98" s="265" t="s">
        <v>2429</v>
      </c>
      <c r="B98" s="267">
        <f>COUNTIF(伊丹!V:V,A98)</f>
        <v>0</v>
      </c>
      <c r="C98" s="267">
        <f>SUMIF(伊丹!$V:$V,$A98,伊丹!I:I)</f>
        <v>0</v>
      </c>
      <c r="D98" s="267">
        <f>SUMIF(伊丹!$V:$V,$A98,伊丹!J:J)</f>
        <v>0</v>
      </c>
      <c r="E98" s="267">
        <f>SUMIF(伊丹!$V:$V,$A98,伊丹!K:K)</f>
        <v>0</v>
      </c>
      <c r="F98" s="267">
        <f>SUMIF(伊丹!$V:$V,$A98,伊丹!L:L)</f>
        <v>0</v>
      </c>
      <c r="G98" s="267">
        <f>SUMIF(伊丹!$V:$V,$A98,伊丹!M:M)</f>
        <v>0</v>
      </c>
      <c r="H98" s="267">
        <f>SUMIF(伊丹!$V:$V,$A98,伊丹!N:N)</f>
        <v>0</v>
      </c>
    </row>
    <row r="99" spans="1:8" x14ac:dyDescent="0.2">
      <c r="A99" s="265" t="s">
        <v>2417</v>
      </c>
      <c r="B99" s="267">
        <f>COUNTIF(伊丹!V:V,A99)</f>
        <v>14</v>
      </c>
      <c r="C99" s="267">
        <f>SUMIF(伊丹!$V:$V,$A99,伊丹!I:I)</f>
        <v>1239</v>
      </c>
      <c r="D99" s="267">
        <f>SUMIF(伊丹!$V:$V,$A99,伊丹!J:J)</f>
        <v>1181</v>
      </c>
      <c r="E99" s="267">
        <f>SUMIF(伊丹!$V:$V,$A99,伊丹!K:K)</f>
        <v>232</v>
      </c>
      <c r="F99" s="267">
        <f>SUMIF(伊丹!$V:$V,$A99,伊丹!L:L)</f>
        <v>0</v>
      </c>
      <c r="G99" s="267">
        <f>SUMIF(伊丹!$V:$V,$A99,伊丹!M:M)</f>
        <v>0</v>
      </c>
      <c r="H99" s="267">
        <f>SUMIF(伊丹!$V:$V,$A99,伊丹!N:N)</f>
        <v>2652</v>
      </c>
    </row>
    <row r="100" spans="1:8" x14ac:dyDescent="0.2">
      <c r="A100" s="265" t="s">
        <v>2424</v>
      </c>
      <c r="B100" s="267">
        <f>COUNTIF(伊丹!V:V,A100)</f>
        <v>1</v>
      </c>
      <c r="C100" s="267">
        <f>SUMIF(伊丹!$V:$V,$A100,伊丹!I:I)</f>
        <v>35</v>
      </c>
      <c r="D100" s="267">
        <f>SUMIF(伊丹!$V:$V,$A100,伊丹!J:J)</f>
        <v>43</v>
      </c>
      <c r="E100" s="267">
        <f>SUMIF(伊丹!$V:$V,$A100,伊丹!K:K)</f>
        <v>0</v>
      </c>
      <c r="F100" s="267">
        <f>SUMIF(伊丹!$V:$V,$A100,伊丹!L:L)</f>
        <v>0</v>
      </c>
      <c r="G100" s="267">
        <f>SUMIF(伊丹!$V:$V,$A100,伊丹!M:M)</f>
        <v>0</v>
      </c>
      <c r="H100" s="267">
        <f>SUMIF(伊丹!$V:$V,$A100,伊丹!N:N)</f>
        <v>78</v>
      </c>
    </row>
    <row r="101" spans="1:8" x14ac:dyDescent="0.2">
      <c r="A101" s="265" t="s">
        <v>2428</v>
      </c>
      <c r="B101" s="267">
        <f>COUNTIF(伊丹!V:V,A101)</f>
        <v>0</v>
      </c>
      <c r="C101" s="267">
        <f>SUMIF(伊丹!$V:$V,$A101,伊丹!I:I)</f>
        <v>0</v>
      </c>
      <c r="D101" s="267">
        <f>SUMIF(伊丹!$V:$V,$A101,伊丹!J:J)</f>
        <v>0</v>
      </c>
      <c r="E101" s="267">
        <f>SUMIF(伊丹!$V:$V,$A101,伊丹!K:K)</f>
        <v>0</v>
      </c>
      <c r="F101" s="267">
        <f>SUMIF(伊丹!$V:$V,$A101,伊丹!L:L)</f>
        <v>0</v>
      </c>
      <c r="G101" s="267">
        <f>SUMIF(伊丹!$V:$V,$A101,伊丹!M:M)</f>
        <v>0</v>
      </c>
      <c r="H101" s="267">
        <f>SUMIF(伊丹!$V:$V,$A101,伊丹!N:N)</f>
        <v>0</v>
      </c>
    </row>
    <row r="102" spans="1:8" x14ac:dyDescent="0.2">
      <c r="A102" s="265" t="s">
        <v>2455</v>
      </c>
      <c r="B102" s="267">
        <f>SUM(B95:B101)</f>
        <v>18</v>
      </c>
      <c r="C102" s="267">
        <f>SUM(C95:C101)</f>
        <v>2457</v>
      </c>
      <c r="D102" s="267">
        <f t="shared" ref="D102:H102" si="9">SUM(D95:D101)</f>
        <v>1224</v>
      </c>
      <c r="E102" s="267">
        <f t="shared" si="9"/>
        <v>256</v>
      </c>
      <c r="F102" s="267">
        <f t="shared" si="9"/>
        <v>0</v>
      </c>
      <c r="G102" s="267">
        <f t="shared" si="9"/>
        <v>0</v>
      </c>
      <c r="H102" s="267">
        <f t="shared" si="9"/>
        <v>3937</v>
      </c>
    </row>
    <row r="104" spans="1:8" s="264" customFormat="1" x14ac:dyDescent="0.2">
      <c r="A104" s="263"/>
      <c r="B104" s="612" t="s">
        <v>2469</v>
      </c>
      <c r="C104" s="612"/>
      <c r="D104" s="263"/>
      <c r="E104" s="263"/>
      <c r="F104" s="263"/>
      <c r="G104" s="263"/>
      <c r="H104" s="263"/>
    </row>
    <row r="105" spans="1:8" s="266" customFormat="1" x14ac:dyDescent="0.2">
      <c r="A105" s="265"/>
      <c r="B105" s="265" t="s">
        <v>2188</v>
      </c>
      <c r="C105" s="614" t="s">
        <v>2454</v>
      </c>
      <c r="D105" s="614"/>
      <c r="E105" s="614"/>
      <c r="F105" s="614"/>
      <c r="G105" s="614"/>
      <c r="H105" s="614"/>
    </row>
    <row r="106" spans="1:8" s="266" customFormat="1" x14ac:dyDescent="0.2">
      <c r="A106" s="265"/>
      <c r="B106" s="265"/>
      <c r="C106" s="265" t="s">
        <v>351</v>
      </c>
      <c r="D106" s="265" t="s">
        <v>499</v>
      </c>
      <c r="E106" s="265" t="s">
        <v>255</v>
      </c>
      <c r="F106" s="265" t="s">
        <v>256</v>
      </c>
      <c r="G106" s="265" t="s">
        <v>257</v>
      </c>
      <c r="H106" s="265" t="s">
        <v>258</v>
      </c>
    </row>
    <row r="107" spans="1:8" x14ac:dyDescent="0.2">
      <c r="A107" s="265" t="s">
        <v>2414</v>
      </c>
      <c r="B107" s="267">
        <f>COUNTIF(宝塚!V:V,A107)</f>
        <v>1</v>
      </c>
      <c r="C107" s="267">
        <f>SUMIF(宝塚!$V:$V,$A107,宝塚!I:I)</f>
        <v>450</v>
      </c>
      <c r="D107" s="267">
        <f>SUMIF(宝塚!$V:$V,$A107,宝塚!J:J)</f>
        <v>0</v>
      </c>
      <c r="E107" s="267">
        <f>SUMIF(宝塚!$V:$V,$A107,宝塚!K:K)</f>
        <v>0</v>
      </c>
      <c r="F107" s="267">
        <f>SUMIF(宝塚!$V:$V,$A107,宝塚!L:L)</f>
        <v>10</v>
      </c>
      <c r="G107" s="267">
        <f>SUMIF(宝塚!$V:$V,$A107,宝塚!M:M)</f>
        <v>0</v>
      </c>
      <c r="H107" s="267">
        <f>SUMIF(宝塚!$V:$V,$A107,宝塚!N:N)</f>
        <v>460</v>
      </c>
    </row>
    <row r="108" spans="1:8" x14ac:dyDescent="0.2">
      <c r="A108" s="265" t="s">
        <v>482</v>
      </c>
      <c r="B108" s="267">
        <f>COUNTIF(宝塚!V:V,A108)</f>
        <v>2</v>
      </c>
      <c r="C108" s="267">
        <f>SUMIF(宝塚!$V:$V,$A108,宝塚!I:I)</f>
        <v>736</v>
      </c>
      <c r="D108" s="267">
        <f>SUMIF(宝塚!$V:$V,$A108,宝塚!J:J)</f>
        <v>0</v>
      </c>
      <c r="E108" s="267">
        <f>SUMIF(宝塚!$V:$V,$A108,宝塚!K:K)</f>
        <v>0</v>
      </c>
      <c r="F108" s="267">
        <f>SUMIF(宝塚!$V:$V,$A108,宝塚!L:L)</f>
        <v>0</v>
      </c>
      <c r="G108" s="267">
        <f>SUMIF(宝塚!$V:$V,$A108,宝塚!M:M)</f>
        <v>0</v>
      </c>
      <c r="H108" s="267">
        <f>SUMIF(宝塚!$V:$V,$A108,宝塚!N:N)</f>
        <v>736</v>
      </c>
    </row>
    <row r="109" spans="1:8" x14ac:dyDescent="0.2">
      <c r="A109" s="265" t="s">
        <v>2418</v>
      </c>
      <c r="B109" s="267">
        <f>COUNTIF(宝塚!V:V,A109)</f>
        <v>0</v>
      </c>
      <c r="C109" s="267">
        <f>SUMIF(宝塚!$V:$V,$A109,宝塚!I:I)</f>
        <v>0</v>
      </c>
      <c r="D109" s="267">
        <f>SUMIF(宝塚!$V:$V,$A109,宝塚!J:J)</f>
        <v>0</v>
      </c>
      <c r="E109" s="267">
        <f>SUMIF(宝塚!$V:$V,$A109,宝塚!K:K)</f>
        <v>0</v>
      </c>
      <c r="F109" s="267">
        <f>SUMIF(宝塚!$V:$V,$A109,宝塚!L:L)</f>
        <v>0</v>
      </c>
      <c r="G109" s="267">
        <f>SUMIF(宝塚!$V:$V,$A109,宝塚!M:M)</f>
        <v>0</v>
      </c>
      <c r="H109" s="267">
        <f>SUMIF(宝塚!$V:$V,$A109,宝塚!N:N)</f>
        <v>0</v>
      </c>
    </row>
    <row r="110" spans="1:8" x14ac:dyDescent="0.2">
      <c r="A110" s="265" t="s">
        <v>2429</v>
      </c>
      <c r="B110" s="267">
        <f>COUNTIF(宝塚!V:V,A110)</f>
        <v>0</v>
      </c>
      <c r="C110" s="267">
        <f>SUMIF(宝塚!$V:$V,$A110,宝塚!I:I)</f>
        <v>0</v>
      </c>
      <c r="D110" s="267">
        <f>SUMIF(宝塚!$V:$V,$A110,宝塚!J:J)</f>
        <v>0</v>
      </c>
      <c r="E110" s="267">
        <f>SUMIF(宝塚!$V:$V,$A110,宝塚!K:K)</f>
        <v>0</v>
      </c>
      <c r="F110" s="267">
        <f>SUMIF(宝塚!$V:$V,$A110,宝塚!L:L)</f>
        <v>0</v>
      </c>
      <c r="G110" s="267">
        <f>SUMIF(宝塚!$V:$V,$A110,宝塚!M:M)</f>
        <v>0</v>
      </c>
      <c r="H110" s="267">
        <f>SUMIF(宝塚!$V:$V,$A110,宝塚!N:N)</f>
        <v>0</v>
      </c>
    </row>
    <row r="111" spans="1:8" x14ac:dyDescent="0.2">
      <c r="A111" s="265" t="s">
        <v>2417</v>
      </c>
      <c r="B111" s="267">
        <f>COUNTIF(宝塚!V:V,A111)</f>
        <v>13</v>
      </c>
      <c r="C111" s="267">
        <f>SUMIF(宝塚!$V:$V,$A111,宝塚!I:I)</f>
        <v>669</v>
      </c>
      <c r="D111" s="267">
        <f>SUMIF(宝塚!$V:$V,$A111,宝塚!J:J)</f>
        <v>986</v>
      </c>
      <c r="E111" s="267">
        <f>SUMIF(宝塚!$V:$V,$A111,宝塚!K:K)</f>
        <v>1026</v>
      </c>
      <c r="F111" s="267">
        <f>SUMIF(宝塚!$V:$V,$A111,宝塚!L:L)</f>
        <v>0</v>
      </c>
      <c r="G111" s="267">
        <f>SUMIF(宝塚!$V:$V,$A111,宝塚!M:M)</f>
        <v>0</v>
      </c>
      <c r="H111" s="267">
        <f>SUMIF(宝塚!$V:$V,$A111,宝塚!N:N)</f>
        <v>2681</v>
      </c>
    </row>
    <row r="112" spans="1:8" x14ac:dyDescent="0.2">
      <c r="A112" s="265" t="s">
        <v>2424</v>
      </c>
      <c r="B112" s="267">
        <f>COUNTIF(宝塚!V:V,A112)</f>
        <v>0</v>
      </c>
      <c r="C112" s="267">
        <f>SUMIF(宝塚!$V:$V,$A112,宝塚!I:I)</f>
        <v>0</v>
      </c>
      <c r="D112" s="267">
        <f>SUMIF(宝塚!$V:$V,$A112,宝塚!J:J)</f>
        <v>0</v>
      </c>
      <c r="E112" s="267">
        <f>SUMIF(宝塚!$V:$V,$A112,宝塚!K:K)</f>
        <v>0</v>
      </c>
      <c r="F112" s="267">
        <f>SUMIF(宝塚!$V:$V,$A112,宝塚!L:L)</f>
        <v>0</v>
      </c>
      <c r="G112" s="267">
        <f>SUMIF(宝塚!$V:$V,$A112,宝塚!M:M)</f>
        <v>0</v>
      </c>
      <c r="H112" s="267">
        <f>SUMIF(宝塚!$V:$V,$A112,宝塚!N:N)</f>
        <v>0</v>
      </c>
    </row>
    <row r="113" spans="1:8" x14ac:dyDescent="0.2">
      <c r="A113" s="265" t="s">
        <v>2428</v>
      </c>
      <c r="B113" s="267">
        <f>COUNTIF(宝塚!V:V,A113)</f>
        <v>1</v>
      </c>
      <c r="C113" s="267">
        <f>SUMIF(宝塚!$V:$V,$A113,宝塚!I:I)</f>
        <v>150</v>
      </c>
      <c r="D113" s="267">
        <f>SUMIF(宝塚!$V:$V,$A113,宝塚!J:J)</f>
        <v>0</v>
      </c>
      <c r="E113" s="267">
        <f>SUMIF(宝塚!$V:$V,$A113,宝塚!K:K)</f>
        <v>150</v>
      </c>
      <c r="F113" s="267">
        <f>SUMIF(宝塚!$V:$V,$A113,宝塚!L:L)</f>
        <v>0</v>
      </c>
      <c r="G113" s="267">
        <f>SUMIF(宝塚!$V:$V,$A113,宝塚!M:M)</f>
        <v>0</v>
      </c>
      <c r="H113" s="267">
        <f>SUMIF(宝塚!$V:$V,$A113,宝塚!N:N)</f>
        <v>300</v>
      </c>
    </row>
    <row r="114" spans="1:8" x14ac:dyDescent="0.2">
      <c r="A114" s="265" t="s">
        <v>2455</v>
      </c>
      <c r="B114" s="267">
        <f>SUM(B107:B113)</f>
        <v>17</v>
      </c>
      <c r="C114" s="267">
        <f>SUM(C107:C113)</f>
        <v>2005</v>
      </c>
      <c r="D114" s="267">
        <f t="shared" ref="D114:H114" si="10">SUM(D107:D113)</f>
        <v>986</v>
      </c>
      <c r="E114" s="267">
        <f t="shared" si="10"/>
        <v>1176</v>
      </c>
      <c r="F114" s="267">
        <f t="shared" si="10"/>
        <v>10</v>
      </c>
      <c r="G114" s="267">
        <f t="shared" si="10"/>
        <v>0</v>
      </c>
      <c r="H114" s="267">
        <f t="shared" si="10"/>
        <v>4177</v>
      </c>
    </row>
    <row r="116" spans="1:8" s="264" customFormat="1" x14ac:dyDescent="0.2">
      <c r="A116" s="263"/>
      <c r="B116" s="612" t="s">
        <v>2470</v>
      </c>
      <c r="C116" s="612"/>
      <c r="D116" s="263"/>
      <c r="E116" s="263"/>
      <c r="F116" s="263"/>
      <c r="G116" s="263"/>
      <c r="H116" s="263"/>
    </row>
    <row r="117" spans="1:8" s="266" customFormat="1" x14ac:dyDescent="0.2">
      <c r="A117" s="265"/>
      <c r="B117" s="265" t="s">
        <v>2188</v>
      </c>
      <c r="C117" s="614" t="s">
        <v>2454</v>
      </c>
      <c r="D117" s="614"/>
      <c r="E117" s="614"/>
      <c r="F117" s="614"/>
      <c r="G117" s="614"/>
      <c r="H117" s="614"/>
    </row>
    <row r="118" spans="1:8" s="266" customFormat="1" x14ac:dyDescent="0.2">
      <c r="A118" s="265"/>
      <c r="B118" s="265"/>
      <c r="C118" s="265" t="s">
        <v>351</v>
      </c>
      <c r="D118" s="265" t="s">
        <v>499</v>
      </c>
      <c r="E118" s="265" t="s">
        <v>255</v>
      </c>
      <c r="F118" s="265" t="s">
        <v>256</v>
      </c>
      <c r="G118" s="265" t="s">
        <v>257</v>
      </c>
      <c r="H118" s="265" t="s">
        <v>258</v>
      </c>
    </row>
    <row r="119" spans="1:8" x14ac:dyDescent="0.2">
      <c r="A119" s="265" t="s">
        <v>2414</v>
      </c>
      <c r="B119" s="267">
        <f>COUNTIF(加古川!V:V,A119)</f>
        <v>0</v>
      </c>
      <c r="C119" s="267">
        <f>SUMIF(加古川!$V:$V,$A119,加古川!I:I)</f>
        <v>0</v>
      </c>
      <c r="D119" s="267">
        <f>SUMIF(加古川!$V:$V,$A119,加古川!J:J)</f>
        <v>0</v>
      </c>
      <c r="E119" s="267">
        <f>SUMIF(加古川!$V:$V,$A119,加古川!K:K)</f>
        <v>0</v>
      </c>
      <c r="F119" s="267">
        <f>SUMIF(加古川!$V:$V,$A119,加古川!L:L)</f>
        <v>0</v>
      </c>
      <c r="G119" s="267">
        <f>SUMIF(加古川!$V:$V,$A119,加古川!M:M)</f>
        <v>0</v>
      </c>
      <c r="H119" s="267">
        <f>SUMIF(加古川!$V:$V,$A119,加古川!N:N)</f>
        <v>0</v>
      </c>
    </row>
    <row r="120" spans="1:8" x14ac:dyDescent="0.2">
      <c r="A120" s="265" t="s">
        <v>482</v>
      </c>
      <c r="B120" s="267">
        <f>COUNTIF(加古川!V:V,A120)</f>
        <v>3</v>
      </c>
      <c r="C120" s="267">
        <f>SUMIF(加古川!$V:$V,$A120,加古川!I:I)</f>
        <v>1144</v>
      </c>
      <c r="D120" s="267">
        <f>SUMIF(加古川!$V:$V,$A120,加古川!J:J)</f>
        <v>0</v>
      </c>
      <c r="E120" s="267">
        <f>SUMIF(加古川!$V:$V,$A120,加古川!K:K)</f>
        <v>0</v>
      </c>
      <c r="F120" s="267">
        <f>SUMIF(加古川!$V:$V,$A120,加古川!L:L)</f>
        <v>0</v>
      </c>
      <c r="G120" s="267">
        <f>SUMIF(加古川!$V:$V,$A120,加古川!M:M)</f>
        <v>8</v>
      </c>
      <c r="H120" s="267">
        <f>SUMIF(加古川!$V:$V,$A120,加古川!N:N)</f>
        <v>1152</v>
      </c>
    </row>
    <row r="121" spans="1:8" x14ac:dyDescent="0.2">
      <c r="A121" s="265" t="s">
        <v>2418</v>
      </c>
      <c r="B121" s="267">
        <f>COUNTIF(加古川!V:V,A121)</f>
        <v>0</v>
      </c>
      <c r="C121" s="267">
        <f>SUMIF(加古川!$V:$V,$A121,加古川!I:I)</f>
        <v>0</v>
      </c>
      <c r="D121" s="267">
        <f>SUMIF(加古川!$V:$V,$A121,加古川!J:J)</f>
        <v>0</v>
      </c>
      <c r="E121" s="267">
        <f>SUMIF(加古川!$V:$V,$A121,加古川!K:K)</f>
        <v>0</v>
      </c>
      <c r="F121" s="267">
        <f>SUMIF(加古川!$V:$V,$A121,加古川!L:L)</f>
        <v>0</v>
      </c>
      <c r="G121" s="267">
        <f>SUMIF(加古川!$V:$V,$A121,加古川!M:M)</f>
        <v>0</v>
      </c>
      <c r="H121" s="267">
        <f>SUMIF(加古川!$V:$V,$A121,加古川!N:N)</f>
        <v>0</v>
      </c>
    </row>
    <row r="122" spans="1:8" x14ac:dyDescent="0.2">
      <c r="A122" s="265" t="s">
        <v>2429</v>
      </c>
      <c r="B122" s="267">
        <f>COUNTIF(加古川!V:V,A122)</f>
        <v>0</v>
      </c>
      <c r="C122" s="267">
        <f>SUMIF(加古川!$V:$V,$A122,加古川!I:I)</f>
        <v>0</v>
      </c>
      <c r="D122" s="267">
        <f>SUMIF(加古川!$V:$V,$A122,加古川!J:J)</f>
        <v>0</v>
      </c>
      <c r="E122" s="267">
        <f>SUMIF(加古川!$V:$V,$A122,加古川!K:K)</f>
        <v>0</v>
      </c>
      <c r="F122" s="267">
        <f>SUMIF(加古川!$V:$V,$A122,加古川!L:L)</f>
        <v>0</v>
      </c>
      <c r="G122" s="267">
        <f>SUMIF(加古川!$V:$V,$A122,加古川!M:M)</f>
        <v>0</v>
      </c>
      <c r="H122" s="267">
        <f>SUMIF(加古川!$V:$V,$A122,加古川!N:N)</f>
        <v>0</v>
      </c>
    </row>
    <row r="123" spans="1:8" x14ac:dyDescent="0.2">
      <c r="A123" s="265" t="s">
        <v>2417</v>
      </c>
      <c r="B123" s="267">
        <f>COUNTIF(加古川!V:V,A123)</f>
        <v>15</v>
      </c>
      <c r="C123" s="267">
        <f>SUMIF(加古川!$V:$V,$A123,加古川!I:I)</f>
        <v>1115</v>
      </c>
      <c r="D123" s="267">
        <f>SUMIF(加古川!$V:$V,$A123,加古川!J:J)</f>
        <v>791</v>
      </c>
      <c r="E123" s="267">
        <f>SUMIF(加古川!$V:$V,$A123,加古川!K:K)</f>
        <v>723</v>
      </c>
      <c r="F123" s="267">
        <f>SUMIF(加古川!$V:$V,$A123,加古川!L:L)</f>
        <v>0</v>
      </c>
      <c r="G123" s="267">
        <f>SUMIF(加古川!$V:$V,$A123,加古川!M:M)</f>
        <v>0</v>
      </c>
      <c r="H123" s="267">
        <f>SUMIF(加古川!$V:$V,$A123,加古川!N:N)</f>
        <v>2629</v>
      </c>
    </row>
    <row r="124" spans="1:8" x14ac:dyDescent="0.2">
      <c r="A124" s="265" t="s">
        <v>2424</v>
      </c>
      <c r="B124" s="267">
        <f>COUNTIF(加古川!V:V,A124)</f>
        <v>0</v>
      </c>
      <c r="C124" s="267">
        <f>SUMIF(加古川!$V:$V,$A124,加古川!I:I)</f>
        <v>0</v>
      </c>
      <c r="D124" s="267">
        <f>SUMIF(加古川!$V:$V,$A124,加古川!J:J)</f>
        <v>0</v>
      </c>
      <c r="E124" s="267">
        <f>SUMIF(加古川!$V:$V,$A124,加古川!K:K)</f>
        <v>0</v>
      </c>
      <c r="F124" s="267">
        <f>SUMIF(加古川!$V:$V,$A124,加古川!L:L)</f>
        <v>0</v>
      </c>
      <c r="G124" s="267">
        <f>SUMIF(加古川!$V:$V,$A124,加古川!M:M)</f>
        <v>0</v>
      </c>
      <c r="H124" s="267">
        <f>SUMIF(加古川!$V:$V,$A124,加古川!N:N)</f>
        <v>0</v>
      </c>
    </row>
    <row r="125" spans="1:8" x14ac:dyDescent="0.2">
      <c r="A125" s="265" t="s">
        <v>2428</v>
      </c>
      <c r="B125" s="267">
        <f>COUNTIF(加古川!V:V,A125)</f>
        <v>0</v>
      </c>
      <c r="C125" s="267">
        <f>SUMIF(加古川!$V:$V,$A125,加古川!I:I)</f>
        <v>0</v>
      </c>
      <c r="D125" s="267">
        <f>SUMIF(加古川!$V:$V,$A125,加古川!J:J)</f>
        <v>0</v>
      </c>
      <c r="E125" s="267">
        <f>SUMIF(加古川!$V:$V,$A125,加古川!K:K)</f>
        <v>0</v>
      </c>
      <c r="F125" s="267">
        <f>SUMIF(加古川!$V:$V,$A125,加古川!L:L)</f>
        <v>0</v>
      </c>
      <c r="G125" s="267">
        <f>SUMIF(加古川!$V:$V,$A125,加古川!M:M)</f>
        <v>0</v>
      </c>
      <c r="H125" s="267">
        <f>SUMIF(加古川!$V:$V,$A125,加古川!N:N)</f>
        <v>0</v>
      </c>
    </row>
    <row r="126" spans="1:8" x14ac:dyDescent="0.2">
      <c r="A126" s="265" t="s">
        <v>2455</v>
      </c>
      <c r="B126" s="267">
        <f>SUM(B119:B125)</f>
        <v>18</v>
      </c>
      <c r="C126" s="267">
        <f>SUM(C119:C125)</f>
        <v>2259</v>
      </c>
      <c r="D126" s="267">
        <f t="shared" ref="D126:H126" si="11">SUM(D119:D125)</f>
        <v>791</v>
      </c>
      <c r="E126" s="267">
        <f t="shared" si="11"/>
        <v>723</v>
      </c>
      <c r="F126" s="267">
        <f t="shared" si="11"/>
        <v>0</v>
      </c>
      <c r="G126" s="267">
        <f t="shared" si="11"/>
        <v>8</v>
      </c>
      <c r="H126" s="267">
        <f t="shared" si="11"/>
        <v>3781</v>
      </c>
    </row>
    <row r="128" spans="1:8" s="264" customFormat="1" x14ac:dyDescent="0.2">
      <c r="A128" s="263"/>
      <c r="B128" s="612" t="s">
        <v>2471</v>
      </c>
      <c r="C128" s="612"/>
      <c r="D128" s="263"/>
      <c r="E128" s="263"/>
      <c r="F128" s="263"/>
      <c r="G128" s="263"/>
      <c r="H128" s="263"/>
    </row>
    <row r="129" spans="1:8" s="266" customFormat="1" x14ac:dyDescent="0.2">
      <c r="A129" s="265"/>
      <c r="B129" s="265" t="s">
        <v>2188</v>
      </c>
      <c r="C129" s="614" t="s">
        <v>2454</v>
      </c>
      <c r="D129" s="614"/>
      <c r="E129" s="614"/>
      <c r="F129" s="614"/>
      <c r="G129" s="614"/>
      <c r="H129" s="614"/>
    </row>
    <row r="130" spans="1:8" s="266" customFormat="1" x14ac:dyDescent="0.2">
      <c r="A130" s="265"/>
      <c r="B130" s="265"/>
      <c r="C130" s="265" t="s">
        <v>351</v>
      </c>
      <c r="D130" s="265" t="s">
        <v>499</v>
      </c>
      <c r="E130" s="265" t="s">
        <v>255</v>
      </c>
      <c r="F130" s="265" t="s">
        <v>256</v>
      </c>
      <c r="G130" s="265" t="s">
        <v>257</v>
      </c>
      <c r="H130" s="265" t="s">
        <v>258</v>
      </c>
    </row>
    <row r="131" spans="1:8" x14ac:dyDescent="0.2">
      <c r="A131" s="265" t="s">
        <v>2414</v>
      </c>
      <c r="B131" s="267">
        <f>COUNTIF(加東!V:V,A131)</f>
        <v>1</v>
      </c>
      <c r="C131" s="267">
        <f>SUMIF(加東!$V:$V,$A131,加東!I:I)</f>
        <v>250</v>
      </c>
      <c r="D131" s="267">
        <f>SUMIF(加東!$V:$V,$A131,加東!J:J)</f>
        <v>0</v>
      </c>
      <c r="E131" s="267">
        <f>SUMIF(加東!$V:$V,$A131,加東!K:K)</f>
        <v>0</v>
      </c>
      <c r="F131" s="267">
        <f>SUMIF(加東!$V:$V,$A131,加東!L:L)</f>
        <v>0</v>
      </c>
      <c r="G131" s="267">
        <f>SUMIF(加東!$V:$V,$A131,加東!M:M)</f>
        <v>0</v>
      </c>
      <c r="H131" s="267">
        <f>SUMIF(加東!$V:$V,$A131,加東!N:N)</f>
        <v>250</v>
      </c>
    </row>
    <row r="132" spans="1:8" x14ac:dyDescent="0.2">
      <c r="A132" s="265" t="s">
        <v>482</v>
      </c>
      <c r="B132" s="267">
        <f>COUNTIF(加東!V:V,A132)</f>
        <v>5</v>
      </c>
      <c r="C132" s="267">
        <f>SUMIF(加東!$V:$V,$A132,加東!I:I)</f>
        <v>1164</v>
      </c>
      <c r="D132" s="267">
        <f>SUMIF(加東!$V:$V,$A132,加東!J:J)</f>
        <v>0</v>
      </c>
      <c r="E132" s="267">
        <f>SUMIF(加東!$V:$V,$A132,加東!K:K)</f>
        <v>0</v>
      </c>
      <c r="F132" s="267">
        <f>SUMIF(加東!$V:$V,$A132,加東!L:L)</f>
        <v>0</v>
      </c>
      <c r="G132" s="267">
        <f>SUMIF(加東!$V:$V,$A132,加東!M:M)</f>
        <v>4</v>
      </c>
      <c r="H132" s="267">
        <f>SUMIF(加東!$V:$V,$A132,加東!N:N)</f>
        <v>1168</v>
      </c>
    </row>
    <row r="133" spans="1:8" x14ac:dyDescent="0.2">
      <c r="A133" s="265" t="s">
        <v>2418</v>
      </c>
      <c r="B133" s="267">
        <f>COUNTIF(加東!V:V,A133)</f>
        <v>0</v>
      </c>
      <c r="C133" s="267">
        <f>SUMIF(加東!$V:$V,$A133,加東!I:I)</f>
        <v>0</v>
      </c>
      <c r="D133" s="267">
        <f>SUMIF(加東!$V:$V,$A133,加東!J:J)</f>
        <v>0</v>
      </c>
      <c r="E133" s="267">
        <f>SUMIF(加東!$V:$V,$A133,加東!K:K)</f>
        <v>0</v>
      </c>
      <c r="F133" s="267">
        <f>SUMIF(加東!$V:$V,$A133,加東!L:L)</f>
        <v>0</v>
      </c>
      <c r="G133" s="267">
        <f>SUMIF(加東!$V:$V,$A133,加東!M:M)</f>
        <v>0</v>
      </c>
      <c r="H133" s="267">
        <f>SUMIF(加東!$V:$V,$A133,加東!N:N)</f>
        <v>0</v>
      </c>
    </row>
    <row r="134" spans="1:8" x14ac:dyDescent="0.2">
      <c r="A134" s="265" t="s">
        <v>2429</v>
      </c>
      <c r="B134" s="267">
        <f>COUNTIF(加東!V:V,A134)</f>
        <v>0</v>
      </c>
      <c r="C134" s="267">
        <f>SUMIF(加東!$V:$V,$A134,加東!I:I)</f>
        <v>0</v>
      </c>
      <c r="D134" s="267">
        <f>SUMIF(加東!$V:$V,$A134,加東!J:J)</f>
        <v>0</v>
      </c>
      <c r="E134" s="267">
        <f>SUMIF(加東!$V:$V,$A134,加東!K:K)</f>
        <v>0</v>
      </c>
      <c r="F134" s="267">
        <f>SUMIF(加東!$V:$V,$A134,加東!L:L)</f>
        <v>0</v>
      </c>
      <c r="G134" s="267">
        <f>SUMIF(加東!$V:$V,$A134,加東!M:M)</f>
        <v>0</v>
      </c>
      <c r="H134" s="267">
        <f>SUMIF(加東!$V:$V,$A134,加東!N:N)</f>
        <v>0</v>
      </c>
    </row>
    <row r="135" spans="1:8" x14ac:dyDescent="0.2">
      <c r="A135" s="265" t="s">
        <v>2417</v>
      </c>
      <c r="B135" s="267">
        <f>COUNTIF(加東!V:V,A135)</f>
        <v>12</v>
      </c>
      <c r="C135" s="267">
        <f>SUMIF(加東!$V:$V,$A135,加東!I:I)</f>
        <v>834</v>
      </c>
      <c r="D135" s="267">
        <f>SUMIF(加東!$V:$V,$A135,加東!J:J)</f>
        <v>899</v>
      </c>
      <c r="E135" s="267">
        <f>SUMIF(加東!$V:$V,$A135,加東!K:K)</f>
        <v>847</v>
      </c>
      <c r="F135" s="267">
        <f>SUMIF(加東!$V:$V,$A135,加東!L:L)</f>
        <v>0</v>
      </c>
      <c r="G135" s="267">
        <f>SUMIF(加東!$V:$V,$A135,加東!M:M)</f>
        <v>0</v>
      </c>
      <c r="H135" s="267">
        <f>SUMIF(加東!$V:$V,$A135,加東!N:N)</f>
        <v>2580</v>
      </c>
    </row>
    <row r="136" spans="1:8" x14ac:dyDescent="0.2">
      <c r="A136" s="265" t="s">
        <v>2424</v>
      </c>
      <c r="B136" s="267">
        <f>COUNTIF(加東!V:V,A136)</f>
        <v>1</v>
      </c>
      <c r="C136" s="267">
        <f>SUMIF(加東!$V:$V,$A136,加東!I:I)</f>
        <v>99</v>
      </c>
      <c r="D136" s="267">
        <f>SUMIF(加東!$V:$V,$A136,加東!J:J)</f>
        <v>0</v>
      </c>
      <c r="E136" s="267">
        <f>SUMIF(加東!$V:$V,$A136,加東!K:K)</f>
        <v>0</v>
      </c>
      <c r="F136" s="267">
        <f>SUMIF(加東!$V:$V,$A136,加東!L:L)</f>
        <v>0</v>
      </c>
      <c r="G136" s="267">
        <f>SUMIF(加東!$V:$V,$A136,加東!M:M)</f>
        <v>0</v>
      </c>
      <c r="H136" s="267">
        <f>SUMIF(加東!$V:$V,$A136,加東!N:N)</f>
        <v>99</v>
      </c>
    </row>
    <row r="137" spans="1:8" x14ac:dyDescent="0.2">
      <c r="A137" s="265" t="s">
        <v>2428</v>
      </c>
      <c r="B137" s="267">
        <f>COUNTIF(加東!V:V,A137)</f>
        <v>2</v>
      </c>
      <c r="C137" s="267">
        <f>SUMIF(加東!$V:$V,$A137,加東!I:I)</f>
        <v>140</v>
      </c>
      <c r="D137" s="267">
        <f>SUMIF(加東!$V:$V,$A137,加東!J:J)</f>
        <v>0</v>
      </c>
      <c r="E137" s="267">
        <f>SUMIF(加東!$V:$V,$A137,加東!K:K)</f>
        <v>0</v>
      </c>
      <c r="F137" s="267">
        <f>SUMIF(加東!$V:$V,$A137,加東!L:L)</f>
        <v>0</v>
      </c>
      <c r="G137" s="267">
        <f>SUMIF(加東!$V:$V,$A137,加東!M:M)</f>
        <v>0</v>
      </c>
      <c r="H137" s="267">
        <f>SUMIF(加東!$V:$V,$A137,加東!N:N)</f>
        <v>140</v>
      </c>
    </row>
    <row r="138" spans="1:8" x14ac:dyDescent="0.2">
      <c r="A138" s="265" t="s">
        <v>2455</v>
      </c>
      <c r="B138" s="267">
        <f>SUM(B131:B137)</f>
        <v>21</v>
      </c>
      <c r="C138" s="267">
        <f>SUM(C131:C137)</f>
        <v>2487</v>
      </c>
      <c r="D138" s="267">
        <f t="shared" ref="D138:H138" si="12">SUM(D131:D137)</f>
        <v>899</v>
      </c>
      <c r="E138" s="267">
        <f t="shared" si="12"/>
        <v>847</v>
      </c>
      <c r="F138" s="267">
        <f t="shared" si="12"/>
        <v>0</v>
      </c>
      <c r="G138" s="267">
        <f t="shared" si="12"/>
        <v>4</v>
      </c>
      <c r="H138" s="267">
        <f t="shared" si="12"/>
        <v>4237</v>
      </c>
    </row>
    <row r="140" spans="1:8" s="264" customFormat="1" x14ac:dyDescent="0.2">
      <c r="A140" s="263"/>
      <c r="B140" s="612" t="s">
        <v>2472</v>
      </c>
      <c r="C140" s="612"/>
      <c r="D140" s="263"/>
      <c r="E140" s="263"/>
      <c r="F140" s="263"/>
      <c r="G140" s="263"/>
      <c r="H140" s="263"/>
    </row>
    <row r="141" spans="1:8" s="266" customFormat="1" x14ac:dyDescent="0.2">
      <c r="A141" s="265"/>
      <c r="B141" s="265" t="s">
        <v>2188</v>
      </c>
      <c r="C141" s="614" t="s">
        <v>2454</v>
      </c>
      <c r="D141" s="614"/>
      <c r="E141" s="614"/>
      <c r="F141" s="614"/>
      <c r="G141" s="614"/>
      <c r="H141" s="614"/>
    </row>
    <row r="142" spans="1:8" s="266" customFormat="1" x14ac:dyDescent="0.2">
      <c r="A142" s="265"/>
      <c r="B142" s="265"/>
      <c r="C142" s="265" t="s">
        <v>351</v>
      </c>
      <c r="D142" s="265" t="s">
        <v>499</v>
      </c>
      <c r="E142" s="265" t="s">
        <v>255</v>
      </c>
      <c r="F142" s="265" t="s">
        <v>256</v>
      </c>
      <c r="G142" s="265" t="s">
        <v>257</v>
      </c>
      <c r="H142" s="265" t="s">
        <v>258</v>
      </c>
    </row>
    <row r="143" spans="1:8" x14ac:dyDescent="0.2">
      <c r="A143" s="265" t="s">
        <v>2414</v>
      </c>
      <c r="B143" s="267">
        <f>COUNTIF(中播磨!V:V,A143)</f>
        <v>0</v>
      </c>
      <c r="C143" s="267">
        <f>SUMIF(中播磨!$V:$V,$A143,中播磨!I:I)</f>
        <v>0</v>
      </c>
      <c r="D143" s="267">
        <f>SUMIF(中播磨!$V:$V,$A143,中播磨!J:J)</f>
        <v>0</v>
      </c>
      <c r="E143" s="267">
        <f>SUMIF(中播磨!$V:$V,$A143,中播磨!K:K)</f>
        <v>0</v>
      </c>
      <c r="F143" s="267">
        <f>SUMIF(中播磨!$V:$V,$A143,中播磨!L:L)</f>
        <v>0</v>
      </c>
      <c r="G143" s="267">
        <f>SUMIF(中播磨!$V:$V,$A143,中播磨!M:M)</f>
        <v>0</v>
      </c>
      <c r="H143" s="267">
        <f>SUMIF(中播磨!$V:$V,$A143,中播磨!N:N)</f>
        <v>0</v>
      </c>
    </row>
    <row r="144" spans="1:8" x14ac:dyDescent="0.2">
      <c r="A144" s="265" t="s">
        <v>482</v>
      </c>
      <c r="B144" s="267">
        <f>COUNTIF(中播磨!V:V,A144)</f>
        <v>1</v>
      </c>
      <c r="C144" s="267">
        <f>SUMIF(中播磨!$V:$V,$A144,中播磨!I:I)</f>
        <v>140</v>
      </c>
      <c r="D144" s="267">
        <f>SUMIF(中播磨!$V:$V,$A144,中播磨!J:J)</f>
        <v>0</v>
      </c>
      <c r="E144" s="267">
        <f>SUMIF(中播磨!$V:$V,$A144,中播磨!K:K)</f>
        <v>0</v>
      </c>
      <c r="F144" s="267">
        <f>SUMIF(中播磨!$V:$V,$A144,中播磨!L:L)</f>
        <v>0</v>
      </c>
      <c r="G144" s="267">
        <f>SUMIF(中播磨!$V:$V,$A144,中播磨!M:M)</f>
        <v>0</v>
      </c>
      <c r="H144" s="267">
        <f>SUMIF(中播磨!$V:$V,$A144,中播磨!N:N)</f>
        <v>140</v>
      </c>
    </row>
    <row r="145" spans="1:8" x14ac:dyDescent="0.2">
      <c r="A145" s="265" t="s">
        <v>2418</v>
      </c>
      <c r="B145" s="267">
        <f>COUNTIF(中播磨!V:V,A145)</f>
        <v>0</v>
      </c>
      <c r="C145" s="267">
        <f>SUMIF(中播磨!$V:$V,$A145,中播磨!I:I)</f>
        <v>0</v>
      </c>
      <c r="D145" s="267">
        <f>SUMIF(中播磨!$V:$V,$A145,中播磨!J:J)</f>
        <v>0</v>
      </c>
      <c r="E145" s="267">
        <f>SUMIF(中播磨!$V:$V,$A145,中播磨!K:K)</f>
        <v>0</v>
      </c>
      <c r="F145" s="267">
        <f>SUMIF(中播磨!$V:$V,$A145,中播磨!L:L)</f>
        <v>0</v>
      </c>
      <c r="G145" s="267">
        <f>SUMIF(中播磨!$V:$V,$A145,中播磨!M:M)</f>
        <v>0</v>
      </c>
      <c r="H145" s="267">
        <f>SUMIF(中播磨!$V:$V,$A145,中播磨!N:N)</f>
        <v>0</v>
      </c>
    </row>
    <row r="146" spans="1:8" x14ac:dyDescent="0.2">
      <c r="A146" s="265" t="s">
        <v>2429</v>
      </c>
      <c r="B146" s="267">
        <f>COUNTIF(中播磨!V:V,A146)</f>
        <v>0</v>
      </c>
      <c r="C146" s="267">
        <f>SUMIF(中播磨!$V:$V,$A146,中播磨!I:I)</f>
        <v>0</v>
      </c>
      <c r="D146" s="267">
        <f>SUMIF(中播磨!$V:$V,$A146,中播磨!J:J)</f>
        <v>0</v>
      </c>
      <c r="E146" s="267">
        <f>SUMIF(中播磨!$V:$V,$A146,中播磨!K:K)</f>
        <v>0</v>
      </c>
      <c r="F146" s="267">
        <f>SUMIF(中播磨!$V:$V,$A146,中播磨!L:L)</f>
        <v>0</v>
      </c>
      <c r="G146" s="267">
        <f>SUMIF(中播磨!$V:$V,$A146,中播磨!M:M)</f>
        <v>0</v>
      </c>
      <c r="H146" s="267">
        <f>SUMIF(中播磨!$V:$V,$A146,中播磨!N:N)</f>
        <v>0</v>
      </c>
    </row>
    <row r="147" spans="1:8" x14ac:dyDescent="0.2">
      <c r="A147" s="265" t="s">
        <v>2417</v>
      </c>
      <c r="B147" s="267">
        <f>COUNTIF(中播磨!V:V,A147)</f>
        <v>1</v>
      </c>
      <c r="C147" s="267">
        <f>SUMIF(中播磨!$V:$V,$A147,中播磨!I:I)</f>
        <v>0</v>
      </c>
      <c r="D147" s="267">
        <f>SUMIF(中播磨!$V:$V,$A147,中播磨!J:J)</f>
        <v>0</v>
      </c>
      <c r="E147" s="267">
        <f>SUMIF(中播磨!$V:$V,$A147,中播磨!K:K)</f>
        <v>317</v>
      </c>
      <c r="F147" s="267">
        <f>SUMIF(中播磨!$V:$V,$A147,中播磨!L:L)</f>
        <v>0</v>
      </c>
      <c r="G147" s="267">
        <f>SUMIF(中播磨!$V:$V,$A147,中播磨!M:M)</f>
        <v>0</v>
      </c>
      <c r="H147" s="267">
        <f>SUMIF(中播磨!$V:$V,$A147,中播磨!N:N)</f>
        <v>317</v>
      </c>
    </row>
    <row r="148" spans="1:8" x14ac:dyDescent="0.2">
      <c r="A148" s="265" t="s">
        <v>2424</v>
      </c>
      <c r="B148" s="267">
        <f>COUNTIF(中播磨!V:V,A148)</f>
        <v>0</v>
      </c>
      <c r="C148" s="267">
        <f>SUMIF(中播磨!$V:$V,$A148,中播磨!I:I)</f>
        <v>0</v>
      </c>
      <c r="D148" s="267">
        <f>SUMIF(中播磨!$V:$V,$A148,中播磨!J:J)</f>
        <v>0</v>
      </c>
      <c r="E148" s="267">
        <f>SUMIF(中播磨!$V:$V,$A148,中播磨!K:K)</f>
        <v>0</v>
      </c>
      <c r="F148" s="267">
        <f>SUMIF(中播磨!$V:$V,$A148,中播磨!L:L)</f>
        <v>0</v>
      </c>
      <c r="G148" s="267">
        <f>SUMIF(中播磨!$V:$V,$A148,中播磨!M:M)</f>
        <v>0</v>
      </c>
      <c r="H148" s="267">
        <f>SUMIF(中播磨!$V:$V,$A148,中播磨!N:N)</f>
        <v>0</v>
      </c>
    </row>
    <row r="149" spans="1:8" x14ac:dyDescent="0.2">
      <c r="A149" s="265" t="s">
        <v>2428</v>
      </c>
      <c r="B149" s="267">
        <f>COUNTIF(中播磨!V:V,A149)</f>
        <v>0</v>
      </c>
      <c r="C149" s="267">
        <f>SUMIF(中播磨!$V:$V,$A149,中播磨!I:I)</f>
        <v>0</v>
      </c>
      <c r="D149" s="267">
        <f>SUMIF(中播磨!$V:$V,$A149,中播磨!J:J)</f>
        <v>0</v>
      </c>
      <c r="E149" s="267">
        <f>SUMIF(中播磨!$V:$V,$A149,中播磨!K:K)</f>
        <v>0</v>
      </c>
      <c r="F149" s="267">
        <f>SUMIF(中播磨!$V:$V,$A149,中播磨!L:L)</f>
        <v>0</v>
      </c>
      <c r="G149" s="267">
        <f>SUMIF(中播磨!$V:$V,$A149,中播磨!M:M)</f>
        <v>0</v>
      </c>
      <c r="H149" s="267">
        <f>SUMIF(中播磨!$V:$V,$A149,中播磨!N:N)</f>
        <v>0</v>
      </c>
    </row>
    <row r="150" spans="1:8" x14ac:dyDescent="0.2">
      <c r="A150" s="265" t="s">
        <v>2455</v>
      </c>
      <c r="B150" s="267">
        <f>SUM(B143:B149)</f>
        <v>2</v>
      </c>
      <c r="C150" s="267">
        <f>SUM(C143:C149)</f>
        <v>140</v>
      </c>
      <c r="D150" s="267">
        <f t="shared" ref="D150:H150" si="13">SUM(D143:D149)</f>
        <v>0</v>
      </c>
      <c r="E150" s="267">
        <f t="shared" si="13"/>
        <v>317</v>
      </c>
      <c r="F150" s="267">
        <f t="shared" si="13"/>
        <v>0</v>
      </c>
      <c r="G150" s="267">
        <f t="shared" si="13"/>
        <v>0</v>
      </c>
      <c r="H150" s="267">
        <f t="shared" si="13"/>
        <v>457</v>
      </c>
    </row>
    <row r="151" spans="1:8" ht="9" customHeight="1" x14ac:dyDescent="0.2"/>
    <row r="152" spans="1:8" s="264" customFormat="1" x14ac:dyDescent="0.2">
      <c r="A152" s="263"/>
      <c r="B152" s="612" t="s">
        <v>2473</v>
      </c>
      <c r="C152" s="612"/>
      <c r="D152" s="263"/>
      <c r="E152" s="263"/>
      <c r="F152" s="263"/>
      <c r="G152" s="263"/>
      <c r="H152" s="263"/>
    </row>
    <row r="153" spans="1:8" s="266" customFormat="1" x14ac:dyDescent="0.2">
      <c r="A153" s="265"/>
      <c r="B153" s="265" t="s">
        <v>2188</v>
      </c>
      <c r="C153" s="614" t="s">
        <v>2454</v>
      </c>
      <c r="D153" s="614"/>
      <c r="E153" s="614"/>
      <c r="F153" s="614"/>
      <c r="G153" s="614"/>
      <c r="H153" s="614"/>
    </row>
    <row r="154" spans="1:8" s="266" customFormat="1" x14ac:dyDescent="0.2">
      <c r="A154" s="265"/>
      <c r="B154" s="265"/>
      <c r="C154" s="265" t="s">
        <v>351</v>
      </c>
      <c r="D154" s="265" t="s">
        <v>499</v>
      </c>
      <c r="E154" s="265" t="s">
        <v>255</v>
      </c>
      <c r="F154" s="265" t="s">
        <v>256</v>
      </c>
      <c r="G154" s="265" t="s">
        <v>257</v>
      </c>
      <c r="H154" s="265" t="s">
        <v>258</v>
      </c>
    </row>
    <row r="155" spans="1:8" x14ac:dyDescent="0.2">
      <c r="A155" s="265" t="s">
        <v>2414</v>
      </c>
      <c r="B155" s="267">
        <f>COUNTIF(龍野!V:V,A155)</f>
        <v>0</v>
      </c>
      <c r="C155" s="267">
        <f>SUMIF(龍野!$V:$V,$A155,龍野!I:I)</f>
        <v>0</v>
      </c>
      <c r="D155" s="267">
        <f>SUMIF(龍野!$V:$V,$A155,龍野!J:J)</f>
        <v>0</v>
      </c>
      <c r="E155" s="267">
        <f>SUMIF(龍野!$V:$V,$A155,龍野!K:K)</f>
        <v>0</v>
      </c>
      <c r="F155" s="267">
        <f>SUMIF(龍野!$V:$V,$A155,龍野!L:L)</f>
        <v>0</v>
      </c>
      <c r="G155" s="267">
        <f>SUMIF(龍野!$V:$V,$A155,龍野!M:M)</f>
        <v>0</v>
      </c>
      <c r="H155" s="267">
        <f>SUMIF(龍野!$V:$V,$A155,龍野!N:N)</f>
        <v>0</v>
      </c>
    </row>
    <row r="156" spans="1:8" x14ac:dyDescent="0.2">
      <c r="A156" s="265" t="s">
        <v>482</v>
      </c>
      <c r="B156" s="267">
        <f>COUNTIF(龍野!V:V,A156)</f>
        <v>4</v>
      </c>
      <c r="C156" s="267">
        <f>SUMIF(龍野!$V:$V,$A156,龍野!I:I)</f>
        <v>457</v>
      </c>
      <c r="D156" s="267">
        <f>SUMIF(龍野!$V:$V,$A156,龍野!J:J)</f>
        <v>0</v>
      </c>
      <c r="E156" s="267">
        <f>SUMIF(龍野!$V:$V,$A156,龍野!K:K)</f>
        <v>0</v>
      </c>
      <c r="F156" s="267">
        <f>SUMIF(龍野!$V:$V,$A156,龍野!L:L)</f>
        <v>0</v>
      </c>
      <c r="G156" s="267">
        <f>SUMIF(龍野!$V:$V,$A156,龍野!M:M)</f>
        <v>0</v>
      </c>
      <c r="H156" s="267">
        <f>SUMIF(龍野!$V:$V,$A156,龍野!N:N)</f>
        <v>457</v>
      </c>
    </row>
    <row r="157" spans="1:8" x14ac:dyDescent="0.2">
      <c r="A157" s="265" t="s">
        <v>2418</v>
      </c>
      <c r="B157" s="267">
        <f>COUNTIF(龍野!V:V,A157)</f>
        <v>0</v>
      </c>
      <c r="C157" s="267">
        <f>SUMIF(龍野!$V:$V,$A157,龍野!I:I)</f>
        <v>0</v>
      </c>
      <c r="D157" s="267">
        <f>SUMIF(龍野!$V:$V,$A157,龍野!J:J)</f>
        <v>0</v>
      </c>
      <c r="E157" s="267">
        <f>SUMIF(龍野!$V:$V,$A157,龍野!K:K)</f>
        <v>0</v>
      </c>
      <c r="F157" s="267">
        <f>SUMIF(龍野!$V:$V,$A157,龍野!L:L)</f>
        <v>0</v>
      </c>
      <c r="G157" s="267">
        <f>SUMIF(龍野!$V:$V,$A157,龍野!M:M)</f>
        <v>0</v>
      </c>
      <c r="H157" s="267">
        <f>SUMIF(龍野!$V:$V,$A157,龍野!N:N)</f>
        <v>0</v>
      </c>
    </row>
    <row r="158" spans="1:8" x14ac:dyDescent="0.2">
      <c r="A158" s="265" t="s">
        <v>2429</v>
      </c>
      <c r="B158" s="267">
        <f>COUNTIF(龍野!V:V,A158)</f>
        <v>0</v>
      </c>
      <c r="C158" s="267">
        <f>SUMIF(龍野!$V:$V,$A158,龍野!I:I)</f>
        <v>0</v>
      </c>
      <c r="D158" s="267">
        <f>SUMIF(龍野!$V:$V,$A158,龍野!J:J)</f>
        <v>0</v>
      </c>
      <c r="E158" s="267">
        <f>SUMIF(龍野!$V:$V,$A158,龍野!K:K)</f>
        <v>0</v>
      </c>
      <c r="F158" s="267">
        <f>SUMIF(龍野!$V:$V,$A158,龍野!L:L)</f>
        <v>0</v>
      </c>
      <c r="G158" s="267">
        <f>SUMIF(龍野!$V:$V,$A158,龍野!M:M)</f>
        <v>0</v>
      </c>
      <c r="H158" s="267">
        <f>SUMIF(龍野!$V:$V,$A158,龍野!N:N)</f>
        <v>0</v>
      </c>
    </row>
    <row r="159" spans="1:8" x14ac:dyDescent="0.2">
      <c r="A159" s="265" t="s">
        <v>2417</v>
      </c>
      <c r="B159" s="267">
        <f>COUNTIF(龍野!V:V,A159)</f>
        <v>8</v>
      </c>
      <c r="C159" s="267">
        <f>SUMIF(龍野!$V:$V,$A159,龍野!I:I)</f>
        <v>393</v>
      </c>
      <c r="D159" s="267">
        <f>SUMIF(龍野!$V:$V,$A159,龍野!J:J)</f>
        <v>264</v>
      </c>
      <c r="E159" s="267">
        <f>SUMIF(龍野!$V:$V,$A159,龍野!K:K)</f>
        <v>320</v>
      </c>
      <c r="F159" s="267">
        <f>SUMIF(龍野!$V:$V,$A159,龍野!L:L)</f>
        <v>0</v>
      </c>
      <c r="G159" s="267">
        <f>SUMIF(龍野!$V:$V,$A159,龍野!M:M)</f>
        <v>0</v>
      </c>
      <c r="H159" s="267">
        <f>SUMIF(龍野!$V:$V,$A159,龍野!N:N)</f>
        <v>977</v>
      </c>
    </row>
    <row r="160" spans="1:8" x14ac:dyDescent="0.2">
      <c r="A160" s="265" t="s">
        <v>2424</v>
      </c>
      <c r="B160" s="267">
        <f>COUNTIF(龍野!V:V,A160)</f>
        <v>0</v>
      </c>
      <c r="C160" s="267">
        <f>SUMIF(龍野!$V:$V,$A160,龍野!I:I)</f>
        <v>0</v>
      </c>
      <c r="D160" s="267">
        <f>SUMIF(龍野!$V:$V,$A160,龍野!J:J)</f>
        <v>0</v>
      </c>
      <c r="E160" s="267">
        <f>SUMIF(龍野!$V:$V,$A160,龍野!K:K)</f>
        <v>0</v>
      </c>
      <c r="F160" s="267">
        <f>SUMIF(龍野!$V:$V,$A160,龍野!L:L)</f>
        <v>0</v>
      </c>
      <c r="G160" s="267">
        <f>SUMIF(龍野!$V:$V,$A160,龍野!M:M)</f>
        <v>0</v>
      </c>
      <c r="H160" s="267">
        <f>SUMIF(龍野!$V:$V,$A160,龍野!N:N)</f>
        <v>0</v>
      </c>
    </row>
    <row r="161" spans="1:8" x14ac:dyDescent="0.2">
      <c r="A161" s="265" t="s">
        <v>2428</v>
      </c>
      <c r="B161" s="267">
        <f>COUNTIF(龍野!V:V,A161)</f>
        <v>0</v>
      </c>
      <c r="C161" s="267">
        <f>SUMIF(龍野!$V:$V,$A161,龍野!I:I)</f>
        <v>0</v>
      </c>
      <c r="D161" s="267">
        <f>SUMIF(龍野!$V:$V,$A161,龍野!J:J)</f>
        <v>0</v>
      </c>
      <c r="E161" s="267">
        <f>SUMIF(龍野!$V:$V,$A161,龍野!K:K)</f>
        <v>0</v>
      </c>
      <c r="F161" s="267">
        <f>SUMIF(龍野!$V:$V,$A161,龍野!L:L)</f>
        <v>0</v>
      </c>
      <c r="G161" s="267">
        <f>SUMIF(龍野!$V:$V,$A161,龍野!M:M)</f>
        <v>0</v>
      </c>
      <c r="H161" s="267">
        <f>SUMIF(龍野!$V:$V,$A161,龍野!N:N)</f>
        <v>0</v>
      </c>
    </row>
    <row r="162" spans="1:8" x14ac:dyDescent="0.2">
      <c r="A162" s="265" t="s">
        <v>2455</v>
      </c>
      <c r="B162" s="267">
        <f>SUM(B155:B161)</f>
        <v>12</v>
      </c>
      <c r="C162" s="267">
        <f>SUM(C155:C161)</f>
        <v>850</v>
      </c>
      <c r="D162" s="267">
        <f t="shared" ref="D162:H162" si="14">SUM(D155:D161)</f>
        <v>264</v>
      </c>
      <c r="E162" s="267">
        <f t="shared" si="14"/>
        <v>320</v>
      </c>
      <c r="F162" s="267">
        <f t="shared" si="14"/>
        <v>0</v>
      </c>
      <c r="G162" s="267">
        <f t="shared" si="14"/>
        <v>0</v>
      </c>
      <c r="H162" s="267">
        <f t="shared" si="14"/>
        <v>1434</v>
      </c>
    </row>
    <row r="164" spans="1:8" s="264" customFormat="1" x14ac:dyDescent="0.2">
      <c r="A164" s="263"/>
      <c r="B164" s="612" t="s">
        <v>2474</v>
      </c>
      <c r="C164" s="612"/>
      <c r="D164" s="263"/>
      <c r="E164" s="263"/>
      <c r="F164" s="263"/>
      <c r="G164" s="263"/>
      <c r="H164" s="263"/>
    </row>
    <row r="165" spans="1:8" s="266" customFormat="1" x14ac:dyDescent="0.2">
      <c r="A165" s="265"/>
      <c r="B165" s="265" t="s">
        <v>2188</v>
      </c>
      <c r="C165" s="614" t="s">
        <v>2454</v>
      </c>
      <c r="D165" s="614"/>
      <c r="E165" s="614"/>
      <c r="F165" s="614"/>
      <c r="G165" s="614"/>
      <c r="H165" s="614"/>
    </row>
    <row r="166" spans="1:8" s="266" customFormat="1" x14ac:dyDescent="0.2">
      <c r="A166" s="265"/>
      <c r="B166" s="265"/>
      <c r="C166" s="265" t="s">
        <v>351</v>
      </c>
      <c r="D166" s="265" t="s">
        <v>499</v>
      </c>
      <c r="E166" s="265" t="s">
        <v>255</v>
      </c>
      <c r="F166" s="265" t="s">
        <v>256</v>
      </c>
      <c r="G166" s="265" t="s">
        <v>257</v>
      </c>
      <c r="H166" s="265" t="s">
        <v>258</v>
      </c>
    </row>
    <row r="167" spans="1:8" x14ac:dyDescent="0.2">
      <c r="A167" s="265" t="s">
        <v>2414</v>
      </c>
      <c r="B167" s="267">
        <f>COUNTIF(赤穂!V:V,A167)</f>
        <v>0</v>
      </c>
      <c r="C167" s="267">
        <f>SUMIF(赤穂!$V:$V,$A167,赤穂!I:I)</f>
        <v>0</v>
      </c>
      <c r="D167" s="267">
        <f>SUMIF(赤穂!$V:$V,$A167,赤穂!J:J)</f>
        <v>0</v>
      </c>
      <c r="E167" s="267">
        <f>SUMIF(赤穂!$V:$V,$A167,赤穂!K:K)</f>
        <v>0</v>
      </c>
      <c r="F167" s="267">
        <f>SUMIF(赤穂!$V:$V,$A167,赤穂!L:L)</f>
        <v>0</v>
      </c>
      <c r="G167" s="267">
        <f>SUMIF(赤穂!$V:$V,$A167,赤穂!M:M)</f>
        <v>0</v>
      </c>
      <c r="H167" s="267">
        <f>SUMIF(赤穂!$V:$V,$A167,赤穂!N:N)</f>
        <v>0</v>
      </c>
    </row>
    <row r="168" spans="1:8" x14ac:dyDescent="0.2">
      <c r="A168" s="265" t="s">
        <v>482</v>
      </c>
      <c r="B168" s="267">
        <f>COUNTIF(赤穂!V:V,A168)</f>
        <v>2</v>
      </c>
      <c r="C168" s="267">
        <f>SUMIF(赤穂!$V:$V,$A168,赤穂!I:I)</f>
        <v>406</v>
      </c>
      <c r="D168" s="267">
        <f>SUMIF(赤穂!$V:$V,$A168,赤穂!J:J)</f>
        <v>0</v>
      </c>
      <c r="E168" s="267">
        <f>SUMIF(赤穂!$V:$V,$A168,赤穂!K:K)</f>
        <v>0</v>
      </c>
      <c r="F168" s="267">
        <f>SUMIF(赤穂!$V:$V,$A168,赤穂!L:L)</f>
        <v>0</v>
      </c>
      <c r="G168" s="267">
        <f>SUMIF(赤穂!$V:$V,$A168,赤穂!M:M)</f>
        <v>4</v>
      </c>
      <c r="H168" s="267">
        <f>SUMIF(赤穂!$V:$V,$A168,赤穂!N:N)</f>
        <v>410</v>
      </c>
    </row>
    <row r="169" spans="1:8" x14ac:dyDescent="0.2">
      <c r="A169" s="265" t="s">
        <v>2418</v>
      </c>
      <c r="B169" s="267">
        <f>COUNTIF(赤穂!V:V,A169)</f>
        <v>0</v>
      </c>
      <c r="C169" s="267">
        <f>SUMIF(赤穂!$V:$V,$A169,赤穂!I:I)</f>
        <v>0</v>
      </c>
      <c r="D169" s="267">
        <f>SUMIF(赤穂!$V:$V,$A169,赤穂!J:J)</f>
        <v>0</v>
      </c>
      <c r="E169" s="267">
        <f>SUMIF(赤穂!$V:$V,$A169,赤穂!K:K)</f>
        <v>0</v>
      </c>
      <c r="F169" s="267">
        <f>SUMIF(赤穂!$V:$V,$A169,赤穂!L:L)</f>
        <v>0</v>
      </c>
      <c r="G169" s="267">
        <f>SUMIF(赤穂!$V:$V,$A169,赤穂!M:M)</f>
        <v>0</v>
      </c>
      <c r="H169" s="267">
        <f>SUMIF(赤穂!$V:$V,$A169,赤穂!N:N)</f>
        <v>0</v>
      </c>
    </row>
    <row r="170" spans="1:8" x14ac:dyDescent="0.2">
      <c r="A170" s="265" t="s">
        <v>2429</v>
      </c>
      <c r="B170" s="267">
        <f>COUNTIF(赤穂!V:V,A170)</f>
        <v>0</v>
      </c>
      <c r="C170" s="267">
        <f>SUMIF(赤穂!$V:$V,$A170,赤穂!I:I)</f>
        <v>0</v>
      </c>
      <c r="D170" s="267">
        <f>SUMIF(赤穂!$V:$V,$A170,赤穂!J:J)</f>
        <v>0</v>
      </c>
      <c r="E170" s="267">
        <f>SUMIF(赤穂!$V:$V,$A170,赤穂!K:K)</f>
        <v>0</v>
      </c>
      <c r="F170" s="267">
        <f>SUMIF(赤穂!$V:$V,$A170,赤穂!L:L)</f>
        <v>0</v>
      </c>
      <c r="G170" s="267">
        <f>SUMIF(赤穂!$V:$V,$A170,赤穂!M:M)</f>
        <v>0</v>
      </c>
      <c r="H170" s="267">
        <f>SUMIF(赤穂!$V:$V,$A170,赤穂!N:N)</f>
        <v>0</v>
      </c>
    </row>
    <row r="171" spans="1:8" x14ac:dyDescent="0.2">
      <c r="A171" s="265" t="s">
        <v>2417</v>
      </c>
      <c r="B171" s="267">
        <f>COUNTIF(赤穂!V:V,A171)</f>
        <v>6</v>
      </c>
      <c r="C171" s="267">
        <f>SUMIF(赤穂!$V:$V,$A171,赤穂!I:I)</f>
        <v>548</v>
      </c>
      <c r="D171" s="267">
        <f>SUMIF(赤穂!$V:$V,$A171,赤穂!J:J)</f>
        <v>225</v>
      </c>
      <c r="E171" s="267">
        <f>SUMIF(赤穂!$V:$V,$A171,赤穂!K:K)</f>
        <v>535</v>
      </c>
      <c r="F171" s="267">
        <f>SUMIF(赤穂!$V:$V,$A171,赤穂!L:L)</f>
        <v>0</v>
      </c>
      <c r="G171" s="267">
        <f>SUMIF(赤穂!$V:$V,$A171,赤穂!M:M)</f>
        <v>0</v>
      </c>
      <c r="H171" s="267">
        <f>SUMIF(赤穂!$V:$V,$A171,赤穂!N:N)</f>
        <v>1308</v>
      </c>
    </row>
    <row r="172" spans="1:8" x14ac:dyDescent="0.2">
      <c r="A172" s="265" t="s">
        <v>2424</v>
      </c>
      <c r="B172" s="267">
        <f>COUNTIF(赤穂!V:V,A172)</f>
        <v>0</v>
      </c>
      <c r="C172" s="267">
        <f>SUMIF(赤穂!$V:$V,$A172,赤穂!I:I)</f>
        <v>0</v>
      </c>
      <c r="D172" s="267">
        <f>SUMIF(赤穂!$V:$V,$A172,赤穂!J:J)</f>
        <v>0</v>
      </c>
      <c r="E172" s="267">
        <f>SUMIF(赤穂!$V:$V,$A172,赤穂!K:K)</f>
        <v>0</v>
      </c>
      <c r="F172" s="267">
        <f>SUMIF(赤穂!$V:$V,$A172,赤穂!L:L)</f>
        <v>0</v>
      </c>
      <c r="G172" s="267">
        <f>SUMIF(赤穂!$V:$V,$A172,赤穂!M:M)</f>
        <v>0</v>
      </c>
      <c r="H172" s="267">
        <f>SUMIF(赤穂!$V:$V,$A172,赤穂!N:N)</f>
        <v>0</v>
      </c>
    </row>
    <row r="173" spans="1:8" x14ac:dyDescent="0.2">
      <c r="A173" s="265" t="s">
        <v>2428</v>
      </c>
      <c r="B173" s="267">
        <f>COUNTIF(赤穂!V:V,A173)</f>
        <v>0</v>
      </c>
      <c r="C173" s="267">
        <f>SUMIF(赤穂!$V:$V,$A173,赤穂!I:I)</f>
        <v>0</v>
      </c>
      <c r="D173" s="267">
        <f>SUMIF(赤穂!$V:$V,$A173,赤穂!J:J)</f>
        <v>0</v>
      </c>
      <c r="E173" s="267">
        <f>SUMIF(赤穂!$V:$V,$A173,赤穂!K:K)</f>
        <v>0</v>
      </c>
      <c r="F173" s="267">
        <f>SUMIF(赤穂!$V:$V,$A173,赤穂!L:L)</f>
        <v>0</v>
      </c>
      <c r="G173" s="267">
        <f>SUMIF(赤穂!$V:$V,$A173,赤穂!M:M)</f>
        <v>0</v>
      </c>
      <c r="H173" s="267">
        <f>SUMIF(赤穂!$V:$V,$A173,赤穂!N:N)</f>
        <v>0</v>
      </c>
    </row>
    <row r="174" spans="1:8" x14ac:dyDescent="0.2">
      <c r="A174" s="265" t="s">
        <v>2455</v>
      </c>
      <c r="B174" s="267">
        <f>SUM(B167:B173)</f>
        <v>8</v>
      </c>
      <c r="C174" s="267">
        <f>SUM(C167:C173)</f>
        <v>954</v>
      </c>
      <c r="D174" s="267">
        <f t="shared" ref="D174:H174" si="15">SUM(D167:D173)</f>
        <v>225</v>
      </c>
      <c r="E174" s="267">
        <f t="shared" si="15"/>
        <v>535</v>
      </c>
      <c r="F174" s="267">
        <f t="shared" si="15"/>
        <v>0</v>
      </c>
      <c r="G174" s="267">
        <f t="shared" si="15"/>
        <v>4</v>
      </c>
      <c r="H174" s="267">
        <f t="shared" si="15"/>
        <v>1718</v>
      </c>
    </row>
    <row r="176" spans="1:8" s="264" customFormat="1" x14ac:dyDescent="0.2">
      <c r="A176" s="263"/>
      <c r="B176" s="612" t="s">
        <v>2475</v>
      </c>
      <c r="C176" s="612"/>
      <c r="D176" s="263"/>
      <c r="E176" s="263"/>
      <c r="F176" s="263"/>
      <c r="G176" s="263"/>
      <c r="H176" s="263"/>
    </row>
    <row r="177" spans="1:8" s="266" customFormat="1" x14ac:dyDescent="0.2">
      <c r="A177" s="265"/>
      <c r="B177" s="265" t="s">
        <v>2188</v>
      </c>
      <c r="C177" s="614" t="s">
        <v>2454</v>
      </c>
      <c r="D177" s="614"/>
      <c r="E177" s="614"/>
      <c r="F177" s="614"/>
      <c r="G177" s="614"/>
      <c r="H177" s="614"/>
    </row>
    <row r="178" spans="1:8" s="266" customFormat="1" x14ac:dyDescent="0.2">
      <c r="A178" s="265"/>
      <c r="B178" s="265"/>
      <c r="C178" s="265" t="s">
        <v>351</v>
      </c>
      <c r="D178" s="265" t="s">
        <v>499</v>
      </c>
      <c r="E178" s="265" t="s">
        <v>255</v>
      </c>
      <c r="F178" s="265" t="s">
        <v>256</v>
      </c>
      <c r="G178" s="265" t="s">
        <v>257</v>
      </c>
      <c r="H178" s="265" t="s">
        <v>258</v>
      </c>
    </row>
    <row r="179" spans="1:8" x14ac:dyDescent="0.2">
      <c r="A179" s="265" t="s">
        <v>2414</v>
      </c>
      <c r="B179" s="267">
        <f>COUNTIF(豊岡!V:V,A179)</f>
        <v>0</v>
      </c>
      <c r="C179" s="267">
        <f>SUMIF(豊岡!$V:$V,$A179,豊岡!I:I)</f>
        <v>0</v>
      </c>
      <c r="D179" s="267">
        <f>SUMIF(豊岡!$V:$V,$A179,豊岡!J:J)</f>
        <v>0</v>
      </c>
      <c r="E179" s="267">
        <f>SUMIF(豊岡!$V:$V,$A179,豊岡!K:K)</f>
        <v>0</v>
      </c>
      <c r="F179" s="267">
        <f>SUMIF(豊岡!$V:$V,$A179,豊岡!L:L)</f>
        <v>0</v>
      </c>
      <c r="G179" s="267">
        <f>SUMIF(豊岡!$V:$V,$A179,豊岡!M:M)</f>
        <v>0</v>
      </c>
      <c r="H179" s="267">
        <f>SUMIF(豊岡!$V:$V,$A179,豊岡!N:N)</f>
        <v>0</v>
      </c>
    </row>
    <row r="180" spans="1:8" x14ac:dyDescent="0.2">
      <c r="A180" s="265" t="s">
        <v>482</v>
      </c>
      <c r="B180" s="267">
        <f>COUNTIF(豊岡!V:V,A180)</f>
        <v>5</v>
      </c>
      <c r="C180" s="267">
        <f>SUMIF(豊岡!$V:$V,$A180,豊岡!I:I)</f>
        <v>675</v>
      </c>
      <c r="D180" s="267">
        <f>SUMIF(豊岡!$V:$V,$A180,豊岡!J:J)</f>
        <v>0</v>
      </c>
      <c r="E180" s="267">
        <f>SUMIF(豊岡!$V:$V,$A180,豊岡!K:K)</f>
        <v>51</v>
      </c>
      <c r="F180" s="267">
        <f>SUMIF(豊岡!$V:$V,$A180,豊岡!L:L)</f>
        <v>0</v>
      </c>
      <c r="G180" s="267">
        <f>SUMIF(豊岡!$V:$V,$A180,豊岡!M:M)</f>
        <v>4</v>
      </c>
      <c r="H180" s="267">
        <f>SUMIF(豊岡!$V:$V,$A180,豊岡!N:N)</f>
        <v>730</v>
      </c>
    </row>
    <row r="181" spans="1:8" x14ac:dyDescent="0.2">
      <c r="A181" s="265" t="s">
        <v>2418</v>
      </c>
      <c r="B181" s="267">
        <f>COUNTIF(豊岡!V:V,A181)</f>
        <v>0</v>
      </c>
      <c r="C181" s="267">
        <f>SUMIF(豊岡!$V:$V,$A181,豊岡!I:I)</f>
        <v>0</v>
      </c>
      <c r="D181" s="267">
        <f>SUMIF(豊岡!$V:$V,$A181,豊岡!J:J)</f>
        <v>0</v>
      </c>
      <c r="E181" s="267">
        <f>SUMIF(豊岡!$V:$V,$A181,豊岡!K:K)</f>
        <v>0</v>
      </c>
      <c r="F181" s="267">
        <f>SUMIF(豊岡!$V:$V,$A181,豊岡!L:L)</f>
        <v>0</v>
      </c>
      <c r="G181" s="267">
        <f>SUMIF(豊岡!$V:$V,$A181,豊岡!M:M)</f>
        <v>0</v>
      </c>
      <c r="H181" s="267">
        <f>SUMIF(豊岡!$V:$V,$A181,豊岡!N:N)</f>
        <v>0</v>
      </c>
    </row>
    <row r="182" spans="1:8" x14ac:dyDescent="0.2">
      <c r="A182" s="265" t="s">
        <v>2429</v>
      </c>
      <c r="B182" s="267">
        <f>COUNTIF(豊岡!V:V,A182)</f>
        <v>0</v>
      </c>
      <c r="C182" s="267">
        <f>SUMIF(豊岡!$V:$V,$A182,豊岡!I:I)</f>
        <v>0</v>
      </c>
      <c r="D182" s="267">
        <f>SUMIF(豊岡!$V:$V,$A182,豊岡!J:J)</f>
        <v>0</v>
      </c>
      <c r="E182" s="267">
        <f>SUMIF(豊岡!$V:$V,$A182,豊岡!K:K)</f>
        <v>0</v>
      </c>
      <c r="F182" s="267">
        <f>SUMIF(豊岡!$V:$V,$A182,豊岡!L:L)</f>
        <v>0</v>
      </c>
      <c r="G182" s="267">
        <f>SUMIF(豊岡!$V:$V,$A182,豊岡!M:M)</f>
        <v>0</v>
      </c>
      <c r="H182" s="267">
        <f>SUMIF(豊岡!$V:$V,$A182,豊岡!N:N)</f>
        <v>0</v>
      </c>
    </row>
    <row r="183" spans="1:8" x14ac:dyDescent="0.2">
      <c r="A183" s="265" t="s">
        <v>2417</v>
      </c>
      <c r="B183" s="267">
        <f>COUNTIF(豊岡!V:V,A183)</f>
        <v>1</v>
      </c>
      <c r="C183" s="267">
        <f>SUMIF(豊岡!$V:$V,$A183,豊岡!I:I)</f>
        <v>0</v>
      </c>
      <c r="D183" s="267">
        <f>SUMIF(豊岡!$V:$V,$A183,豊岡!J:J)</f>
        <v>80</v>
      </c>
      <c r="E183" s="267">
        <f>SUMIF(豊岡!$V:$V,$A183,豊岡!K:K)</f>
        <v>0</v>
      </c>
      <c r="F183" s="267">
        <f>SUMIF(豊岡!$V:$V,$A183,豊岡!L:L)</f>
        <v>0</v>
      </c>
      <c r="G183" s="267">
        <f>SUMIF(豊岡!$V:$V,$A183,豊岡!M:M)</f>
        <v>0</v>
      </c>
      <c r="H183" s="267">
        <f>SUMIF(豊岡!$V:$V,$A183,豊岡!N:N)</f>
        <v>80</v>
      </c>
    </row>
    <row r="184" spans="1:8" x14ac:dyDescent="0.2">
      <c r="A184" s="265" t="s">
        <v>2424</v>
      </c>
      <c r="B184" s="267">
        <f>COUNTIF(豊岡!V:V,A184)</f>
        <v>0</v>
      </c>
      <c r="C184" s="267">
        <f>SUMIF(豊岡!$V:$V,$A184,豊岡!I:I)</f>
        <v>0</v>
      </c>
      <c r="D184" s="267">
        <f>SUMIF(豊岡!$V:$V,$A184,豊岡!J:J)</f>
        <v>0</v>
      </c>
      <c r="E184" s="267">
        <f>SUMIF(豊岡!$V:$V,$A184,豊岡!K:K)</f>
        <v>0</v>
      </c>
      <c r="F184" s="267">
        <f>SUMIF(豊岡!$V:$V,$A184,豊岡!L:L)</f>
        <v>0</v>
      </c>
      <c r="G184" s="267">
        <f>SUMIF(豊岡!$V:$V,$A184,豊岡!M:M)</f>
        <v>0</v>
      </c>
      <c r="H184" s="267">
        <f>SUMIF(豊岡!$V:$V,$A184,豊岡!N:N)</f>
        <v>0</v>
      </c>
    </row>
    <row r="185" spans="1:8" x14ac:dyDescent="0.2">
      <c r="A185" s="265" t="s">
        <v>2428</v>
      </c>
      <c r="B185" s="267">
        <f>COUNTIF(豊岡!V:V,A185)</f>
        <v>0</v>
      </c>
      <c r="C185" s="267">
        <f>SUMIF(豊岡!$V:$V,$A185,豊岡!I:I)</f>
        <v>0</v>
      </c>
      <c r="D185" s="267">
        <f>SUMIF(豊岡!$V:$V,$A185,豊岡!J:J)</f>
        <v>0</v>
      </c>
      <c r="E185" s="267">
        <f>SUMIF(豊岡!$V:$V,$A185,豊岡!K:K)</f>
        <v>0</v>
      </c>
      <c r="F185" s="267">
        <f>SUMIF(豊岡!$V:$V,$A185,豊岡!L:L)</f>
        <v>0</v>
      </c>
      <c r="G185" s="267">
        <f>SUMIF(豊岡!$V:$V,$A185,豊岡!M:M)</f>
        <v>0</v>
      </c>
      <c r="H185" s="267">
        <f>SUMIF(豊岡!$V:$V,$A185,豊岡!N:N)</f>
        <v>0</v>
      </c>
    </row>
    <row r="186" spans="1:8" x14ac:dyDescent="0.2">
      <c r="A186" s="265" t="s">
        <v>2455</v>
      </c>
      <c r="B186" s="267">
        <f>SUM(B179:B185)</f>
        <v>6</v>
      </c>
      <c r="C186" s="267">
        <f>SUM(C179:C185)</f>
        <v>675</v>
      </c>
      <c r="D186" s="267">
        <f t="shared" ref="D186:H186" si="16">SUM(D179:D185)</f>
        <v>80</v>
      </c>
      <c r="E186" s="267">
        <f t="shared" si="16"/>
        <v>51</v>
      </c>
      <c r="F186" s="267">
        <f t="shared" si="16"/>
        <v>0</v>
      </c>
      <c r="G186" s="267">
        <f t="shared" si="16"/>
        <v>4</v>
      </c>
      <c r="H186" s="267">
        <f t="shared" si="16"/>
        <v>810</v>
      </c>
    </row>
    <row r="188" spans="1:8" s="264" customFormat="1" x14ac:dyDescent="0.2">
      <c r="A188" s="263"/>
      <c r="B188" s="612" t="s">
        <v>2476</v>
      </c>
      <c r="C188" s="612"/>
      <c r="D188" s="263"/>
      <c r="E188" s="263"/>
      <c r="F188" s="263"/>
      <c r="G188" s="263"/>
      <c r="H188" s="263"/>
    </row>
    <row r="189" spans="1:8" s="266" customFormat="1" x14ac:dyDescent="0.2">
      <c r="A189" s="265"/>
      <c r="B189" s="265" t="s">
        <v>2188</v>
      </c>
      <c r="C189" s="614" t="s">
        <v>2454</v>
      </c>
      <c r="D189" s="614"/>
      <c r="E189" s="614"/>
      <c r="F189" s="614"/>
      <c r="G189" s="614"/>
      <c r="H189" s="614"/>
    </row>
    <row r="190" spans="1:8" s="266" customFormat="1" x14ac:dyDescent="0.2">
      <c r="A190" s="265"/>
      <c r="B190" s="265"/>
      <c r="C190" s="265" t="s">
        <v>351</v>
      </c>
      <c r="D190" s="265" t="s">
        <v>499</v>
      </c>
      <c r="E190" s="265" t="s">
        <v>255</v>
      </c>
      <c r="F190" s="265" t="s">
        <v>256</v>
      </c>
      <c r="G190" s="265" t="s">
        <v>257</v>
      </c>
      <c r="H190" s="265" t="s">
        <v>258</v>
      </c>
    </row>
    <row r="191" spans="1:8" x14ac:dyDescent="0.2">
      <c r="A191" s="265" t="s">
        <v>2414</v>
      </c>
      <c r="B191" s="267">
        <f>COUNTIF(朝来!V:V,A191)</f>
        <v>0</v>
      </c>
      <c r="C191" s="267">
        <f>SUMIF(朝来!$V:$V,$A191,朝来!I:I)</f>
        <v>0</v>
      </c>
      <c r="D191" s="267">
        <f>SUMIF(朝来!$V:$V,$A191,朝来!J:J)</f>
        <v>0</v>
      </c>
      <c r="E191" s="267">
        <f>SUMIF(朝来!$V:$V,$A191,朝来!K:K)</f>
        <v>0</v>
      </c>
      <c r="F191" s="267">
        <f>SUMIF(朝来!$V:$V,$A191,朝来!L:L)</f>
        <v>0</v>
      </c>
      <c r="G191" s="267">
        <f>SUMIF(朝来!$V:$V,$A191,朝来!M:M)</f>
        <v>0</v>
      </c>
      <c r="H191" s="267">
        <f>SUMIF(朝来!$V:$V,$A191,朝来!N:N)</f>
        <v>0</v>
      </c>
    </row>
    <row r="192" spans="1:8" x14ac:dyDescent="0.2">
      <c r="A192" s="265" t="s">
        <v>482</v>
      </c>
      <c r="B192" s="267">
        <f>COUNTIF(朝来!V:V,A192)</f>
        <v>2</v>
      </c>
      <c r="C192" s="267">
        <f>SUMIF(朝来!$V:$V,$A192,朝来!I:I)</f>
        <v>432</v>
      </c>
      <c r="D192" s="267">
        <f>SUMIF(朝来!$V:$V,$A192,朝来!J:J)</f>
        <v>90</v>
      </c>
      <c r="E192" s="267">
        <f>SUMIF(朝来!$V:$V,$A192,朝来!K:K)</f>
        <v>0</v>
      </c>
      <c r="F192" s="267">
        <f>SUMIF(朝来!$V:$V,$A192,朝来!L:L)</f>
        <v>7</v>
      </c>
      <c r="G192" s="267">
        <f>SUMIF(朝来!$V:$V,$A192,朝来!M:M)</f>
        <v>0</v>
      </c>
      <c r="H192" s="267">
        <f>SUMIF(朝来!$V:$V,$A192,朝来!N:N)</f>
        <v>529</v>
      </c>
    </row>
    <row r="193" spans="1:8" x14ac:dyDescent="0.2">
      <c r="A193" s="265" t="s">
        <v>2418</v>
      </c>
      <c r="B193" s="267">
        <f>COUNTIF(朝来!V:V,A193)</f>
        <v>0</v>
      </c>
      <c r="C193" s="267">
        <f>SUMIF(朝来!$V:$V,$A193,朝来!I:I)</f>
        <v>0</v>
      </c>
      <c r="D193" s="267">
        <f>SUMIF(朝来!$V:$V,$A193,朝来!J:J)</f>
        <v>0</v>
      </c>
      <c r="E193" s="267">
        <f>SUMIF(朝来!$V:$V,$A193,朝来!K:K)</f>
        <v>0</v>
      </c>
      <c r="F193" s="267">
        <f>SUMIF(朝来!$V:$V,$A193,朝来!L:L)</f>
        <v>0</v>
      </c>
      <c r="G193" s="267">
        <f>SUMIF(朝来!$V:$V,$A193,朝来!M:M)</f>
        <v>0</v>
      </c>
      <c r="H193" s="267">
        <f>SUMIF(朝来!$V:$V,$A193,朝来!N:N)</f>
        <v>0</v>
      </c>
    </row>
    <row r="194" spans="1:8" x14ac:dyDescent="0.2">
      <c r="A194" s="265" t="s">
        <v>2429</v>
      </c>
      <c r="B194" s="267">
        <f>COUNTIF(朝来!V:V,A194)</f>
        <v>0</v>
      </c>
      <c r="C194" s="267">
        <f>SUMIF(朝来!$V:$V,$A194,朝来!I:I)</f>
        <v>0</v>
      </c>
      <c r="D194" s="267">
        <f>SUMIF(朝来!$V:$V,$A194,朝来!J:J)</f>
        <v>0</v>
      </c>
      <c r="E194" s="267">
        <f>SUMIF(朝来!$V:$V,$A194,朝来!K:K)</f>
        <v>0</v>
      </c>
      <c r="F194" s="267">
        <f>SUMIF(朝来!$V:$V,$A194,朝来!L:L)</f>
        <v>0</v>
      </c>
      <c r="G194" s="267">
        <f>SUMIF(朝来!$V:$V,$A194,朝来!M:M)</f>
        <v>0</v>
      </c>
      <c r="H194" s="267">
        <f>SUMIF(朝来!$V:$V,$A194,朝来!N:N)</f>
        <v>0</v>
      </c>
    </row>
    <row r="195" spans="1:8" x14ac:dyDescent="0.2">
      <c r="A195" s="265" t="s">
        <v>2417</v>
      </c>
      <c r="B195" s="267">
        <f>COUNTIF(朝来!V:V,A195)</f>
        <v>2</v>
      </c>
      <c r="C195" s="267">
        <f>SUMIF(朝来!$V:$V,$A195,朝来!I:I)</f>
        <v>0</v>
      </c>
      <c r="D195" s="267">
        <f>SUMIF(朝来!$V:$V,$A195,朝来!J:J)</f>
        <v>0</v>
      </c>
      <c r="E195" s="267">
        <f>SUMIF(朝来!$V:$V,$A195,朝来!K:K)</f>
        <v>505</v>
      </c>
      <c r="F195" s="267">
        <f>SUMIF(朝来!$V:$V,$A195,朝来!L:L)</f>
        <v>0</v>
      </c>
      <c r="G195" s="267">
        <f>SUMIF(朝来!$V:$V,$A195,朝来!M:M)</f>
        <v>0</v>
      </c>
      <c r="H195" s="267">
        <f>SUMIF(朝来!$V:$V,$A195,朝来!N:N)</f>
        <v>505</v>
      </c>
    </row>
    <row r="196" spans="1:8" x14ac:dyDescent="0.2">
      <c r="A196" s="265" t="s">
        <v>2424</v>
      </c>
      <c r="B196" s="267">
        <f>COUNTIF(朝来!V:V,A196)</f>
        <v>0</v>
      </c>
      <c r="C196" s="267">
        <f>SUMIF(朝来!$V:$V,$A196,朝来!I:I)</f>
        <v>0</v>
      </c>
      <c r="D196" s="267">
        <f>SUMIF(朝来!$V:$V,$A196,朝来!J:J)</f>
        <v>0</v>
      </c>
      <c r="E196" s="267">
        <f>SUMIF(朝来!$V:$V,$A196,朝来!K:K)</f>
        <v>0</v>
      </c>
      <c r="F196" s="267">
        <f>SUMIF(朝来!$V:$V,$A196,朝来!L:L)</f>
        <v>0</v>
      </c>
      <c r="G196" s="267">
        <f>SUMIF(朝来!$V:$V,$A196,朝来!M:M)</f>
        <v>0</v>
      </c>
      <c r="H196" s="267">
        <f>SUMIF(朝来!$V:$V,$A196,朝来!N:N)</f>
        <v>0</v>
      </c>
    </row>
    <row r="197" spans="1:8" x14ac:dyDescent="0.2">
      <c r="A197" s="265" t="s">
        <v>2428</v>
      </c>
      <c r="B197" s="267">
        <f>COUNTIF(朝来!V:V,A197)</f>
        <v>0</v>
      </c>
      <c r="C197" s="267">
        <f>SUMIF(朝来!$V:$V,$A197,朝来!I:I)</f>
        <v>0</v>
      </c>
      <c r="D197" s="267">
        <f>SUMIF(朝来!$V:$V,$A197,朝来!J:J)</f>
        <v>0</v>
      </c>
      <c r="E197" s="267">
        <f>SUMIF(朝来!$V:$V,$A197,朝来!K:K)</f>
        <v>0</v>
      </c>
      <c r="F197" s="267">
        <f>SUMIF(朝来!$V:$V,$A197,朝来!L:L)</f>
        <v>0</v>
      </c>
      <c r="G197" s="267">
        <f>SUMIF(朝来!$V:$V,$A197,朝来!M:M)</f>
        <v>0</v>
      </c>
      <c r="H197" s="267">
        <f>SUMIF(朝来!$V:$V,$A197,朝来!N:N)</f>
        <v>0</v>
      </c>
    </row>
    <row r="198" spans="1:8" x14ac:dyDescent="0.2">
      <c r="A198" s="265" t="s">
        <v>2455</v>
      </c>
      <c r="B198" s="267">
        <f>SUM(B191:B197)</f>
        <v>4</v>
      </c>
      <c r="C198" s="267">
        <f>SUM(C191:C197)</f>
        <v>432</v>
      </c>
      <c r="D198" s="267">
        <f t="shared" ref="D198:H198" si="17">SUM(D191:D197)</f>
        <v>90</v>
      </c>
      <c r="E198" s="267">
        <f t="shared" si="17"/>
        <v>505</v>
      </c>
      <c r="F198" s="267">
        <f t="shared" si="17"/>
        <v>7</v>
      </c>
      <c r="G198" s="267">
        <f t="shared" si="17"/>
        <v>0</v>
      </c>
      <c r="H198" s="267">
        <f t="shared" si="17"/>
        <v>1034</v>
      </c>
    </row>
    <row r="200" spans="1:8" s="264" customFormat="1" x14ac:dyDescent="0.2">
      <c r="A200" s="263"/>
      <c r="B200" s="612" t="s">
        <v>2477</v>
      </c>
      <c r="C200" s="612"/>
      <c r="D200" s="263"/>
      <c r="E200" s="263"/>
      <c r="F200" s="263"/>
      <c r="G200" s="263"/>
      <c r="H200" s="263"/>
    </row>
    <row r="201" spans="1:8" s="266" customFormat="1" x14ac:dyDescent="0.2">
      <c r="A201" s="265"/>
      <c r="B201" s="265" t="s">
        <v>2188</v>
      </c>
      <c r="C201" s="614" t="s">
        <v>2454</v>
      </c>
      <c r="D201" s="614"/>
      <c r="E201" s="614"/>
      <c r="F201" s="614"/>
      <c r="G201" s="614"/>
      <c r="H201" s="614"/>
    </row>
    <row r="202" spans="1:8" s="266" customFormat="1" x14ac:dyDescent="0.2">
      <c r="A202" s="265"/>
      <c r="B202" s="265"/>
      <c r="C202" s="265" t="s">
        <v>351</v>
      </c>
      <c r="D202" s="265" t="s">
        <v>499</v>
      </c>
      <c r="E202" s="265" t="s">
        <v>255</v>
      </c>
      <c r="F202" s="265" t="s">
        <v>256</v>
      </c>
      <c r="G202" s="265" t="s">
        <v>257</v>
      </c>
      <c r="H202" s="265" t="s">
        <v>258</v>
      </c>
    </row>
    <row r="203" spans="1:8" x14ac:dyDescent="0.2">
      <c r="A203" s="265" t="s">
        <v>2414</v>
      </c>
      <c r="B203" s="267">
        <f>COUNTIF(丹波!V:V,A203)</f>
        <v>0</v>
      </c>
      <c r="C203" s="267">
        <f>SUMIF(丹波!$V:$V,$A203,丹波!I:I)</f>
        <v>0</v>
      </c>
      <c r="D203" s="267">
        <f>SUMIF(丹波!$V:$V,$A203,丹波!J:J)</f>
        <v>0</v>
      </c>
      <c r="E203" s="267">
        <f>SUMIF(丹波!$V:$V,$A203,丹波!K:K)</f>
        <v>0</v>
      </c>
      <c r="F203" s="267">
        <f>SUMIF(丹波!$V:$V,$A203,丹波!L:L)</f>
        <v>0</v>
      </c>
      <c r="G203" s="267">
        <f>SUMIF(丹波!$V:$V,$A203,丹波!M:M)</f>
        <v>0</v>
      </c>
      <c r="H203" s="267">
        <f>SUMIF(丹波!$V:$V,$A203,丹波!N:N)</f>
        <v>0</v>
      </c>
    </row>
    <row r="204" spans="1:8" x14ac:dyDescent="0.2">
      <c r="A204" s="265" t="s">
        <v>482</v>
      </c>
      <c r="B204" s="267">
        <f>COUNTIF(丹波!V:V,A204)</f>
        <v>1</v>
      </c>
      <c r="C204" s="267">
        <f>SUMIF(丹波!$V:$V,$A204,丹波!I:I)</f>
        <v>316</v>
      </c>
      <c r="D204" s="267">
        <f>SUMIF(丹波!$V:$V,$A204,丹波!J:J)</f>
        <v>0</v>
      </c>
      <c r="E204" s="267">
        <f>SUMIF(丹波!$V:$V,$A204,丹波!K:K)</f>
        <v>0</v>
      </c>
      <c r="F204" s="267">
        <f>SUMIF(丹波!$V:$V,$A204,丹波!L:L)</f>
        <v>0</v>
      </c>
      <c r="G204" s="267">
        <f>SUMIF(丹波!$V:$V,$A204,丹波!M:M)</f>
        <v>4</v>
      </c>
      <c r="H204" s="267">
        <f>SUMIF(丹波!$V:$V,$A204,丹波!N:N)</f>
        <v>320</v>
      </c>
    </row>
    <row r="205" spans="1:8" x14ac:dyDescent="0.2">
      <c r="A205" s="265" t="s">
        <v>2418</v>
      </c>
      <c r="B205" s="267">
        <f>COUNTIF(丹波!V:V,A205)</f>
        <v>0</v>
      </c>
      <c r="C205" s="267">
        <f>SUMIF(丹波!$V:$V,$A205,丹波!I:I)</f>
        <v>0</v>
      </c>
      <c r="D205" s="267">
        <f>SUMIF(丹波!$V:$V,$A205,丹波!J:J)</f>
        <v>0</v>
      </c>
      <c r="E205" s="267">
        <f>SUMIF(丹波!$V:$V,$A205,丹波!K:K)</f>
        <v>0</v>
      </c>
      <c r="F205" s="267">
        <f>SUMIF(丹波!$V:$V,$A205,丹波!L:L)</f>
        <v>0</v>
      </c>
      <c r="G205" s="267">
        <f>SUMIF(丹波!$V:$V,$A205,丹波!M:M)</f>
        <v>0</v>
      </c>
      <c r="H205" s="267">
        <f>SUMIF(丹波!$V:$V,$A205,丹波!N:N)</f>
        <v>0</v>
      </c>
    </row>
    <row r="206" spans="1:8" x14ac:dyDescent="0.2">
      <c r="A206" s="265" t="s">
        <v>2429</v>
      </c>
      <c r="B206" s="267">
        <f>COUNTIF(丹波!V:V,A206)</f>
        <v>0</v>
      </c>
      <c r="C206" s="267">
        <f>SUMIF(丹波!$V:$V,$A206,丹波!I:I)</f>
        <v>0</v>
      </c>
      <c r="D206" s="267">
        <f>SUMIF(丹波!$V:$V,$A206,丹波!J:J)</f>
        <v>0</v>
      </c>
      <c r="E206" s="267">
        <f>SUMIF(丹波!$V:$V,$A206,丹波!K:K)</f>
        <v>0</v>
      </c>
      <c r="F206" s="267">
        <f>SUMIF(丹波!$V:$V,$A206,丹波!L:L)</f>
        <v>0</v>
      </c>
      <c r="G206" s="267">
        <f>SUMIF(丹波!$V:$V,$A206,丹波!M:M)</f>
        <v>0</v>
      </c>
      <c r="H206" s="267">
        <f>SUMIF(丹波!$V:$V,$A206,丹波!N:N)</f>
        <v>0</v>
      </c>
    </row>
    <row r="207" spans="1:8" x14ac:dyDescent="0.2">
      <c r="A207" s="265" t="s">
        <v>2417</v>
      </c>
      <c r="B207" s="267">
        <f>COUNTIF(丹波!V:V,A207)</f>
        <v>5</v>
      </c>
      <c r="C207" s="267">
        <f>SUMIF(丹波!$V:$V,$A207,丹波!I:I)</f>
        <v>202</v>
      </c>
      <c r="D207" s="267">
        <f>SUMIF(丹波!$V:$V,$A207,丹波!J:J)</f>
        <v>402</v>
      </c>
      <c r="E207" s="267">
        <f>SUMIF(丹波!$V:$V,$A207,丹波!K:K)</f>
        <v>266</v>
      </c>
      <c r="F207" s="267">
        <f>SUMIF(丹波!$V:$V,$A207,丹波!L:L)</f>
        <v>0</v>
      </c>
      <c r="G207" s="267">
        <f>SUMIF(丹波!$V:$V,$A207,丹波!M:M)</f>
        <v>0</v>
      </c>
      <c r="H207" s="267">
        <f>SUMIF(丹波!$V:$V,$A207,丹波!N:N)</f>
        <v>870</v>
      </c>
    </row>
    <row r="208" spans="1:8" x14ac:dyDescent="0.2">
      <c r="A208" s="265" t="s">
        <v>2424</v>
      </c>
      <c r="B208" s="267">
        <f>COUNTIF(丹波!V:V,A208)</f>
        <v>0</v>
      </c>
      <c r="C208" s="267">
        <f>SUMIF(丹波!$V:$V,$A208,丹波!I:I)</f>
        <v>0</v>
      </c>
      <c r="D208" s="267">
        <f>SUMIF(丹波!$V:$V,$A208,丹波!J:J)</f>
        <v>0</v>
      </c>
      <c r="E208" s="267">
        <f>SUMIF(丹波!$V:$V,$A208,丹波!K:K)</f>
        <v>0</v>
      </c>
      <c r="F208" s="267">
        <f>SUMIF(丹波!$V:$V,$A208,丹波!L:L)</f>
        <v>0</v>
      </c>
      <c r="G208" s="267">
        <f>SUMIF(丹波!$V:$V,$A208,丹波!M:M)</f>
        <v>0</v>
      </c>
      <c r="H208" s="267">
        <f>SUMIF(丹波!$V:$V,$A208,丹波!N:N)</f>
        <v>0</v>
      </c>
    </row>
    <row r="209" spans="1:8" x14ac:dyDescent="0.2">
      <c r="A209" s="265" t="s">
        <v>2428</v>
      </c>
      <c r="B209" s="267">
        <f>COUNTIF(丹波!V:V,A209)</f>
        <v>1</v>
      </c>
      <c r="C209" s="267">
        <f>SUMIF(丹波!$V:$V,$A209,丹波!I:I)</f>
        <v>94</v>
      </c>
      <c r="D209" s="267">
        <f>SUMIF(丹波!$V:$V,$A209,丹波!J:J)</f>
        <v>44</v>
      </c>
      <c r="E209" s="267">
        <f>SUMIF(丹波!$V:$V,$A209,丹波!K:K)</f>
        <v>0</v>
      </c>
      <c r="F209" s="267">
        <f>SUMIF(丹波!$V:$V,$A209,丹波!L:L)</f>
        <v>0</v>
      </c>
      <c r="G209" s="267">
        <f>SUMIF(丹波!$V:$V,$A209,丹波!M:M)</f>
        <v>0</v>
      </c>
      <c r="H209" s="267">
        <f>SUMIF(丹波!$V:$V,$A209,丹波!N:N)</f>
        <v>138</v>
      </c>
    </row>
    <row r="210" spans="1:8" x14ac:dyDescent="0.2">
      <c r="A210" s="265" t="s">
        <v>2455</v>
      </c>
      <c r="B210" s="267">
        <f>SUM(B203:B209)</f>
        <v>7</v>
      </c>
      <c r="C210" s="267">
        <f>SUM(C203:C209)</f>
        <v>612</v>
      </c>
      <c r="D210" s="267">
        <f t="shared" ref="D210:H210" si="18">SUM(D203:D209)</f>
        <v>446</v>
      </c>
      <c r="E210" s="267">
        <f t="shared" si="18"/>
        <v>266</v>
      </c>
      <c r="F210" s="267">
        <f t="shared" si="18"/>
        <v>0</v>
      </c>
      <c r="G210" s="267">
        <f t="shared" si="18"/>
        <v>4</v>
      </c>
      <c r="H210" s="267">
        <f t="shared" si="18"/>
        <v>1328</v>
      </c>
    </row>
    <row r="212" spans="1:8" s="264" customFormat="1" x14ac:dyDescent="0.2">
      <c r="A212" s="263"/>
      <c r="B212" s="612" t="s">
        <v>2478</v>
      </c>
      <c r="C212" s="612"/>
      <c r="D212" s="263"/>
      <c r="E212" s="263"/>
      <c r="F212" s="263"/>
      <c r="G212" s="263"/>
      <c r="H212" s="263"/>
    </row>
    <row r="213" spans="1:8" s="266" customFormat="1" x14ac:dyDescent="0.2">
      <c r="A213" s="265"/>
      <c r="B213" s="265" t="s">
        <v>2188</v>
      </c>
      <c r="C213" s="614" t="s">
        <v>2454</v>
      </c>
      <c r="D213" s="614"/>
      <c r="E213" s="614"/>
      <c r="F213" s="614"/>
      <c r="G213" s="614"/>
      <c r="H213" s="614"/>
    </row>
    <row r="214" spans="1:8" s="266" customFormat="1" x14ac:dyDescent="0.2">
      <c r="A214" s="265"/>
      <c r="B214" s="265"/>
      <c r="C214" s="265" t="s">
        <v>351</v>
      </c>
      <c r="D214" s="265" t="s">
        <v>499</v>
      </c>
      <c r="E214" s="265" t="s">
        <v>255</v>
      </c>
      <c r="F214" s="265" t="s">
        <v>256</v>
      </c>
      <c r="G214" s="265" t="s">
        <v>257</v>
      </c>
      <c r="H214" s="265" t="s">
        <v>258</v>
      </c>
    </row>
    <row r="215" spans="1:8" x14ac:dyDescent="0.2">
      <c r="A215" s="265" t="s">
        <v>2414</v>
      </c>
      <c r="B215" s="267">
        <f>COUNTIF(洲本!V:V,A215)</f>
        <v>0</v>
      </c>
      <c r="C215" s="267">
        <f>SUMIF(洲本!$V:$V,$A215,洲本!I:I)</f>
        <v>0</v>
      </c>
      <c r="D215" s="267">
        <f>SUMIF(洲本!$V:$V,$A215,洲本!J:J)</f>
        <v>0</v>
      </c>
      <c r="E215" s="267">
        <f>SUMIF(洲本!$V:$V,$A215,洲本!K:K)</f>
        <v>0</v>
      </c>
      <c r="F215" s="267">
        <f>SUMIF(洲本!$V:$V,$A215,洲本!L:L)</f>
        <v>0</v>
      </c>
      <c r="G215" s="267">
        <f>SUMIF(洲本!$V:$V,$A215,洲本!M:M)</f>
        <v>0</v>
      </c>
      <c r="H215" s="267">
        <f>SUMIF(洲本!$V:$V,$A215,洲本!N:N)</f>
        <v>0</v>
      </c>
    </row>
    <row r="216" spans="1:8" x14ac:dyDescent="0.2">
      <c r="A216" s="265" t="s">
        <v>482</v>
      </c>
      <c r="B216" s="267">
        <f>COUNTIF(洲本!V:V,A216)</f>
        <v>1</v>
      </c>
      <c r="C216" s="267">
        <f>SUMIF(洲本!$V:$V,$A216,洲本!I:I)</f>
        <v>377</v>
      </c>
      <c r="D216" s="267">
        <f>SUMIF(洲本!$V:$V,$A216,洲本!J:J)</f>
        <v>0</v>
      </c>
      <c r="E216" s="267">
        <f>SUMIF(洲本!$V:$V,$A216,洲本!K:K)</f>
        <v>45</v>
      </c>
      <c r="F216" s="267">
        <f>SUMIF(洲本!$V:$V,$A216,洲本!L:L)</f>
        <v>15</v>
      </c>
      <c r="G216" s="267">
        <f>SUMIF(洲本!$V:$V,$A216,洲本!M:M)</f>
        <v>4</v>
      </c>
      <c r="H216" s="267">
        <f>SUMIF(洲本!$V:$V,$A216,洲本!N:N)</f>
        <v>441</v>
      </c>
    </row>
    <row r="217" spans="1:8" x14ac:dyDescent="0.2">
      <c r="A217" s="265" t="s">
        <v>2418</v>
      </c>
      <c r="B217" s="267">
        <f>COUNTIF(洲本!V:V,A217)</f>
        <v>0</v>
      </c>
      <c r="C217" s="267">
        <f>SUMIF(洲本!$V:$V,$A217,洲本!I:I)</f>
        <v>0</v>
      </c>
      <c r="D217" s="267">
        <f>SUMIF(洲本!$V:$V,$A217,洲本!J:J)</f>
        <v>0</v>
      </c>
      <c r="E217" s="267">
        <f>SUMIF(洲本!$V:$V,$A217,洲本!K:K)</f>
        <v>0</v>
      </c>
      <c r="F217" s="267">
        <f>SUMIF(洲本!$V:$V,$A217,洲本!L:L)</f>
        <v>0</v>
      </c>
      <c r="G217" s="267">
        <f>SUMIF(洲本!$V:$V,$A217,洲本!M:M)</f>
        <v>0</v>
      </c>
      <c r="H217" s="267">
        <f>SUMIF(洲本!$V:$V,$A217,洲本!N:N)</f>
        <v>0</v>
      </c>
    </row>
    <row r="218" spans="1:8" x14ac:dyDescent="0.2">
      <c r="A218" s="265" t="s">
        <v>2429</v>
      </c>
      <c r="B218" s="267">
        <f>COUNTIF(洲本!V:V,A218)</f>
        <v>0</v>
      </c>
      <c r="C218" s="267">
        <f>SUMIF(洲本!$V:$V,$A218,洲本!I:I)</f>
        <v>0</v>
      </c>
      <c r="D218" s="267">
        <f>SUMIF(洲本!$V:$V,$A218,洲本!J:J)</f>
        <v>0</v>
      </c>
      <c r="E218" s="267">
        <f>SUMIF(洲本!$V:$V,$A218,洲本!K:K)</f>
        <v>0</v>
      </c>
      <c r="F218" s="267">
        <f>SUMIF(洲本!$V:$V,$A218,洲本!L:L)</f>
        <v>0</v>
      </c>
      <c r="G218" s="267">
        <f>SUMIF(洲本!$V:$V,$A218,洲本!M:M)</f>
        <v>0</v>
      </c>
      <c r="H218" s="267">
        <f>SUMIF(洲本!$V:$V,$A218,洲本!N:N)</f>
        <v>0</v>
      </c>
    </row>
    <row r="219" spans="1:8" x14ac:dyDescent="0.2">
      <c r="A219" s="265" t="s">
        <v>2417</v>
      </c>
      <c r="B219" s="267">
        <f>COUNTIF(洲本!V:V,A219)</f>
        <v>9</v>
      </c>
      <c r="C219" s="267">
        <f>SUMIF(洲本!$V:$V,$A219,洲本!I:I)</f>
        <v>227</v>
      </c>
      <c r="D219" s="267">
        <f>SUMIF(洲本!$V:$V,$A219,洲本!J:J)</f>
        <v>827</v>
      </c>
      <c r="E219" s="267">
        <f>SUMIF(洲本!$V:$V,$A219,洲本!K:K)</f>
        <v>301</v>
      </c>
      <c r="F219" s="267">
        <f>SUMIF(洲本!$V:$V,$A219,洲本!L:L)</f>
        <v>0</v>
      </c>
      <c r="G219" s="267">
        <f>SUMIF(洲本!$V:$V,$A219,洲本!M:M)</f>
        <v>0</v>
      </c>
      <c r="H219" s="267">
        <f>SUMIF(洲本!$V:$V,$A219,洲本!N:N)</f>
        <v>1355</v>
      </c>
    </row>
    <row r="220" spans="1:8" x14ac:dyDescent="0.2">
      <c r="A220" s="265" t="s">
        <v>2424</v>
      </c>
      <c r="B220" s="267">
        <f>COUNTIF(洲本!V:V,A220)</f>
        <v>0</v>
      </c>
      <c r="C220" s="267">
        <f>SUMIF(洲本!$V:$V,$A220,洲本!I:I)</f>
        <v>0</v>
      </c>
      <c r="D220" s="267">
        <f>SUMIF(洲本!$V:$V,$A220,洲本!J:J)</f>
        <v>0</v>
      </c>
      <c r="E220" s="267">
        <f>SUMIF(洲本!$V:$V,$A220,洲本!K:K)</f>
        <v>0</v>
      </c>
      <c r="F220" s="267">
        <f>SUMIF(洲本!$V:$V,$A220,洲本!L:L)</f>
        <v>0</v>
      </c>
      <c r="G220" s="267">
        <f>SUMIF(洲本!$V:$V,$A220,洲本!M:M)</f>
        <v>0</v>
      </c>
      <c r="H220" s="267">
        <f>SUMIF(洲本!$V:$V,$A220,洲本!N:N)</f>
        <v>0</v>
      </c>
    </row>
    <row r="221" spans="1:8" x14ac:dyDescent="0.2">
      <c r="A221" s="265" t="s">
        <v>2428</v>
      </c>
      <c r="B221" s="267">
        <f>COUNTIF(洲本!V:V,A221)</f>
        <v>1</v>
      </c>
      <c r="C221" s="267">
        <f>SUMIF(洲本!$V:$V,$A221,洲本!I:I)</f>
        <v>152</v>
      </c>
      <c r="D221" s="267">
        <f>SUMIF(洲本!$V:$V,$A221,洲本!J:J)</f>
        <v>0</v>
      </c>
      <c r="E221" s="267">
        <f>SUMIF(洲本!$V:$V,$A221,洲本!K:K)</f>
        <v>0</v>
      </c>
      <c r="F221" s="267">
        <f>SUMIF(洲本!$V:$V,$A221,洲本!L:L)</f>
        <v>0</v>
      </c>
      <c r="G221" s="267">
        <f>SUMIF(洲本!$V:$V,$A221,洲本!M:M)</f>
        <v>0</v>
      </c>
      <c r="H221" s="267">
        <f>SUMIF(洲本!$V:$V,$A221,洲本!N:N)</f>
        <v>152</v>
      </c>
    </row>
    <row r="222" spans="1:8" x14ac:dyDescent="0.2">
      <c r="A222" s="265" t="s">
        <v>2455</v>
      </c>
      <c r="B222" s="267">
        <f>SUM(B215:B221)</f>
        <v>11</v>
      </c>
      <c r="C222" s="267">
        <f>SUM(C215:C221)</f>
        <v>756</v>
      </c>
      <c r="D222" s="267">
        <f t="shared" ref="D222:H222" si="19">SUM(D215:D221)</f>
        <v>827</v>
      </c>
      <c r="E222" s="267">
        <f t="shared" si="19"/>
        <v>346</v>
      </c>
      <c r="F222" s="267">
        <f t="shared" si="19"/>
        <v>15</v>
      </c>
      <c r="G222" s="267">
        <f t="shared" si="19"/>
        <v>4</v>
      </c>
      <c r="H222" s="267">
        <f t="shared" si="19"/>
        <v>1948</v>
      </c>
    </row>
  </sheetData>
  <mergeCells count="37">
    <mergeCell ref="C213:H213"/>
    <mergeCell ref="C177:H177"/>
    <mergeCell ref="B188:C188"/>
    <mergeCell ref="C189:H189"/>
    <mergeCell ref="B200:C200"/>
    <mergeCell ref="C201:H201"/>
    <mergeCell ref="B212:C212"/>
    <mergeCell ref="B176:C176"/>
    <mergeCell ref="C105:H105"/>
    <mergeCell ref="B116:C116"/>
    <mergeCell ref="C117:H117"/>
    <mergeCell ref="B128:C128"/>
    <mergeCell ref="C129:H129"/>
    <mergeCell ref="B140:C140"/>
    <mergeCell ref="C141:H141"/>
    <mergeCell ref="B152:C152"/>
    <mergeCell ref="C153:H153"/>
    <mergeCell ref="B164:C164"/>
    <mergeCell ref="C165:H165"/>
    <mergeCell ref="B104:C104"/>
    <mergeCell ref="C33:H33"/>
    <mergeCell ref="B44:C44"/>
    <mergeCell ref="C45:H45"/>
    <mergeCell ref="B56:C56"/>
    <mergeCell ref="C57:H57"/>
    <mergeCell ref="B68:C68"/>
    <mergeCell ref="C69:H69"/>
    <mergeCell ref="B80:C80"/>
    <mergeCell ref="C81:H81"/>
    <mergeCell ref="B92:C92"/>
    <mergeCell ref="C93:H93"/>
    <mergeCell ref="B32:C32"/>
    <mergeCell ref="A1:H1"/>
    <mergeCell ref="B3:C3"/>
    <mergeCell ref="C4:H4"/>
    <mergeCell ref="B20:C20"/>
    <mergeCell ref="C21:H21"/>
  </mergeCells>
  <phoneticPr fontId="1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5DD73-159E-497D-8ED6-2C4211AFC429}">
  <sheetPr codeName="Sheet31"/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V34"/>
  <sheetViews>
    <sheetView showRuler="0" view="pageBreakPreview" zoomScale="130" zoomScaleNormal="85" zoomScaleSheetLayoutView="130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G11" sqref="G11"/>
    </sheetView>
  </sheetViews>
  <sheetFormatPr defaultColWidth="9" defaultRowHeight="13" x14ac:dyDescent="0.2"/>
  <cols>
    <col min="1" max="1" width="16.90625" customWidth="1"/>
    <col min="2" max="2" width="8.1796875" bestFit="1" customWidth="1"/>
    <col min="3" max="3" width="26.08984375" customWidth="1"/>
    <col min="4" max="5" width="9.6328125" style="152" customWidth="1"/>
    <col min="6" max="6" width="11.6328125" customWidth="1"/>
    <col min="7" max="7" width="8.08984375" customWidth="1"/>
    <col min="8" max="8" width="21.08984375" style="432" customWidth="1"/>
    <col min="9" max="9" width="5.1796875" style="433" bestFit="1" customWidth="1"/>
    <col min="10" max="13" width="3.90625" style="433" customWidth="1"/>
    <col min="14" max="14" width="4.08984375" style="131" customWidth="1"/>
    <col min="15" max="16" width="3.6328125" style="131" customWidth="1"/>
    <col min="17" max="18" width="3.6328125" style="27" customWidth="1"/>
    <col min="19" max="20" width="3.6328125" style="131" customWidth="1"/>
    <col min="21" max="21" width="16.26953125" style="173" customWidth="1"/>
    <col min="22" max="22" width="18.6328125" style="173" customWidth="1"/>
  </cols>
  <sheetData>
    <row r="1" spans="1:22" ht="17.25" customHeight="1" x14ac:dyDescent="0.3">
      <c r="A1" s="535" t="s">
        <v>414</v>
      </c>
      <c r="B1" s="536"/>
      <c r="C1" s="537" t="s">
        <v>1652</v>
      </c>
      <c r="D1" s="538"/>
      <c r="E1" s="538"/>
      <c r="F1" s="538"/>
      <c r="G1" s="539"/>
      <c r="H1" s="413" t="s">
        <v>1655</v>
      </c>
      <c r="I1" s="344"/>
      <c r="J1" s="534" t="s">
        <v>2783</v>
      </c>
      <c r="K1" s="534"/>
      <c r="L1" s="534"/>
      <c r="M1" s="534"/>
      <c r="N1" s="7"/>
      <c r="O1" s="8"/>
      <c r="P1" s="8"/>
      <c r="Q1" s="8"/>
      <c r="R1" s="8"/>
      <c r="S1" s="7"/>
      <c r="T1" s="7"/>
      <c r="U1" s="173" t="s">
        <v>2186</v>
      </c>
      <c r="V1" s="173" t="s">
        <v>2185</v>
      </c>
    </row>
    <row r="2" spans="1:22" ht="17.25" customHeight="1" thickBot="1" x14ac:dyDescent="0.25">
      <c r="A2" s="540" t="s">
        <v>2802</v>
      </c>
      <c r="B2" s="541"/>
      <c r="C2" s="542" t="s">
        <v>1653</v>
      </c>
      <c r="D2" s="543"/>
      <c r="E2" s="543"/>
      <c r="F2" s="543"/>
      <c r="G2" s="544"/>
      <c r="H2" s="417" t="s">
        <v>1654</v>
      </c>
      <c r="I2" s="344"/>
      <c r="J2" s="344"/>
      <c r="K2" s="344"/>
      <c r="L2" s="344"/>
      <c r="M2" s="344"/>
      <c r="N2" s="7"/>
      <c r="O2" s="8"/>
      <c r="P2" s="8"/>
      <c r="Q2" s="8"/>
      <c r="R2" s="8"/>
      <c r="S2" s="7"/>
      <c r="T2" s="7"/>
    </row>
    <row r="3" spans="1:22" ht="17.25" customHeight="1" x14ac:dyDescent="0.2">
      <c r="A3" s="530" t="s">
        <v>83</v>
      </c>
      <c r="B3" s="523" t="s">
        <v>1774</v>
      </c>
      <c r="C3" s="517" t="s">
        <v>811</v>
      </c>
      <c r="D3" s="532" t="s">
        <v>1775</v>
      </c>
      <c r="E3" s="532" t="s">
        <v>64</v>
      </c>
      <c r="F3" s="517" t="s">
        <v>224</v>
      </c>
      <c r="G3" s="523" t="s">
        <v>225</v>
      </c>
      <c r="H3" s="525" t="s">
        <v>226</v>
      </c>
      <c r="I3" s="527" t="s">
        <v>227</v>
      </c>
      <c r="J3" s="527"/>
      <c r="K3" s="527"/>
      <c r="L3" s="527"/>
      <c r="M3" s="527"/>
      <c r="N3" s="527"/>
      <c r="O3" s="519" t="s">
        <v>143</v>
      </c>
      <c r="P3" s="519" t="s">
        <v>344</v>
      </c>
      <c r="Q3" s="519" t="s">
        <v>36</v>
      </c>
      <c r="R3" s="519" t="s">
        <v>445</v>
      </c>
      <c r="S3" s="528" t="s">
        <v>2422</v>
      </c>
      <c r="T3" s="521" t="s">
        <v>2426</v>
      </c>
    </row>
    <row r="4" spans="1:22" ht="17.25" customHeight="1" x14ac:dyDescent="0.2">
      <c r="A4" s="531"/>
      <c r="B4" s="524"/>
      <c r="C4" s="518"/>
      <c r="D4" s="533"/>
      <c r="E4" s="533"/>
      <c r="F4" s="518"/>
      <c r="G4" s="524"/>
      <c r="H4" s="526"/>
      <c r="I4" s="348" t="s">
        <v>351</v>
      </c>
      <c r="J4" s="348" t="s">
        <v>499</v>
      </c>
      <c r="K4" s="348" t="s">
        <v>255</v>
      </c>
      <c r="L4" s="348" t="s">
        <v>256</v>
      </c>
      <c r="M4" s="348" t="s">
        <v>257</v>
      </c>
      <c r="N4" s="222" t="s">
        <v>258</v>
      </c>
      <c r="O4" s="520"/>
      <c r="P4" s="520"/>
      <c r="Q4" s="520"/>
      <c r="R4" s="520"/>
      <c r="S4" s="529"/>
      <c r="T4" s="522"/>
    </row>
    <row r="5" spans="1:22" ht="55.5" customHeight="1" x14ac:dyDescent="0.2">
      <c r="A5" s="9" t="s">
        <v>1776</v>
      </c>
      <c r="B5" s="10">
        <v>6580064</v>
      </c>
      <c r="C5" s="11" t="s">
        <v>687</v>
      </c>
      <c r="D5" s="97" t="s">
        <v>929</v>
      </c>
      <c r="E5" s="97" t="s">
        <v>930</v>
      </c>
      <c r="F5" s="38" t="s">
        <v>1777</v>
      </c>
      <c r="G5" s="37" t="s">
        <v>1568</v>
      </c>
      <c r="H5" s="107" t="s">
        <v>1778</v>
      </c>
      <c r="I5" s="243">
        <v>461</v>
      </c>
      <c r="J5" s="395"/>
      <c r="K5" s="243"/>
      <c r="L5" s="243"/>
      <c r="M5" s="243"/>
      <c r="N5" s="105">
        <f t="shared" ref="N5:N9" si="0">SUM(I5:M5)</f>
        <v>461</v>
      </c>
      <c r="O5" s="14" t="s">
        <v>33</v>
      </c>
      <c r="P5" s="14" t="s">
        <v>33</v>
      </c>
      <c r="Q5" s="14" t="s">
        <v>33</v>
      </c>
      <c r="R5" s="14"/>
      <c r="S5" s="203" t="str">
        <f>VLOOKUP(U5,開設者別!B:D,3,FALSE)</f>
        <v>公益法人</v>
      </c>
      <c r="T5" s="15"/>
      <c r="U5" s="171" t="s">
        <v>2178</v>
      </c>
      <c r="V5" s="173" t="str">
        <f>VLOOKUP(U5,開設者別!B:D,3,FALSE)</f>
        <v>公益法人</v>
      </c>
    </row>
    <row r="6" spans="1:22" ht="39" x14ac:dyDescent="0.2">
      <c r="A6" s="9" t="s">
        <v>6</v>
      </c>
      <c r="B6" s="10">
        <v>6580084</v>
      </c>
      <c r="C6" s="11" t="s">
        <v>717</v>
      </c>
      <c r="D6" s="97" t="s">
        <v>931</v>
      </c>
      <c r="E6" s="97" t="s">
        <v>932</v>
      </c>
      <c r="F6" s="38" t="s">
        <v>72</v>
      </c>
      <c r="G6" s="37" t="s">
        <v>2366</v>
      </c>
      <c r="H6" s="107" t="s">
        <v>2671</v>
      </c>
      <c r="I6" s="243">
        <v>45</v>
      </c>
      <c r="J6" s="243"/>
      <c r="K6" s="243"/>
      <c r="L6" s="243"/>
      <c r="M6" s="243"/>
      <c r="N6" s="105">
        <f t="shared" si="0"/>
        <v>45</v>
      </c>
      <c r="O6" s="14"/>
      <c r="P6" s="14"/>
      <c r="Q6" s="14"/>
      <c r="R6" s="14"/>
      <c r="S6" s="203" t="str">
        <f>VLOOKUP(U6,開設者別!B:D,3,FALSE)</f>
        <v>医療法人</v>
      </c>
      <c r="T6" s="15"/>
      <c r="U6" s="171" t="s">
        <v>2179</v>
      </c>
      <c r="V6" s="173" t="str">
        <f>VLOOKUP(U6,開設者別!B:D,3,FALSE)</f>
        <v>医療法人</v>
      </c>
    </row>
    <row r="7" spans="1:22" ht="39" x14ac:dyDescent="0.2">
      <c r="A7" s="9" t="s">
        <v>1779</v>
      </c>
      <c r="B7" s="10">
        <v>6580032</v>
      </c>
      <c r="C7" s="11" t="s">
        <v>137</v>
      </c>
      <c r="D7" s="97" t="s">
        <v>933</v>
      </c>
      <c r="E7" s="97"/>
      <c r="F7" s="38" t="s">
        <v>1777</v>
      </c>
      <c r="G7" s="37" t="s">
        <v>1629</v>
      </c>
      <c r="H7" s="430" t="s">
        <v>2767</v>
      </c>
      <c r="I7" s="243">
        <v>198</v>
      </c>
      <c r="J7" s="243"/>
      <c r="K7" s="243"/>
      <c r="L7" s="243"/>
      <c r="M7" s="243"/>
      <c r="N7" s="105">
        <f t="shared" si="0"/>
        <v>198</v>
      </c>
      <c r="O7" s="14" t="s">
        <v>33</v>
      </c>
      <c r="P7" s="14" t="s">
        <v>33</v>
      </c>
      <c r="Q7" s="14" t="s">
        <v>33</v>
      </c>
      <c r="R7" s="14"/>
      <c r="S7" s="203" t="str">
        <f>VLOOKUP(U7,開設者別!B:D,3,FALSE)</f>
        <v>公益法人</v>
      </c>
      <c r="T7" s="15"/>
      <c r="U7" s="171" t="s">
        <v>2178</v>
      </c>
      <c r="V7" s="173" t="str">
        <f>VLOOKUP(U7,開設者別!B:D,3,FALSE)</f>
        <v>公益法人</v>
      </c>
    </row>
    <row r="8" spans="1:22" ht="39" x14ac:dyDescent="0.2">
      <c r="A8" s="9" t="s">
        <v>582</v>
      </c>
      <c r="B8" s="10">
        <v>6580051</v>
      </c>
      <c r="C8" s="11" t="s">
        <v>532</v>
      </c>
      <c r="D8" s="97" t="s">
        <v>934</v>
      </c>
      <c r="E8" s="97" t="s">
        <v>935</v>
      </c>
      <c r="F8" s="38" t="s">
        <v>71</v>
      </c>
      <c r="G8" s="37" t="s">
        <v>1572</v>
      </c>
      <c r="H8" s="107" t="s">
        <v>2768</v>
      </c>
      <c r="I8" s="243">
        <v>121</v>
      </c>
      <c r="J8" s="243">
        <v>33</v>
      </c>
      <c r="K8" s="243"/>
      <c r="L8" s="243"/>
      <c r="M8" s="243"/>
      <c r="N8" s="105">
        <f t="shared" si="0"/>
        <v>154</v>
      </c>
      <c r="O8" s="14"/>
      <c r="P8" s="108"/>
      <c r="Q8" s="108"/>
      <c r="R8" s="14"/>
      <c r="S8" s="203" t="str">
        <f>VLOOKUP(U8,開設者別!B:D,3,FALSE)</f>
        <v>医療法人</v>
      </c>
      <c r="T8" s="15"/>
      <c r="U8" s="171" t="s">
        <v>2179</v>
      </c>
      <c r="V8" s="173" t="str">
        <f>VLOOKUP(U8,開設者別!B:D,3,FALSE)</f>
        <v>医療法人</v>
      </c>
    </row>
    <row r="9" spans="1:22" ht="39" x14ac:dyDescent="0.2">
      <c r="A9" s="9" t="s">
        <v>1780</v>
      </c>
      <c r="B9" s="10">
        <v>6580016</v>
      </c>
      <c r="C9" s="11" t="s">
        <v>446</v>
      </c>
      <c r="D9" s="97" t="s">
        <v>936</v>
      </c>
      <c r="E9" s="97" t="s">
        <v>937</v>
      </c>
      <c r="F9" s="38" t="s">
        <v>794</v>
      </c>
      <c r="G9" s="37" t="s">
        <v>1630</v>
      </c>
      <c r="H9" s="107" t="s">
        <v>2769</v>
      </c>
      <c r="I9" s="243">
        <v>44</v>
      </c>
      <c r="J9" s="243">
        <v>44</v>
      </c>
      <c r="K9" s="243"/>
      <c r="L9" s="243"/>
      <c r="M9" s="243"/>
      <c r="N9" s="105">
        <f t="shared" si="0"/>
        <v>88</v>
      </c>
      <c r="O9" s="14"/>
      <c r="P9" s="14" t="s">
        <v>33</v>
      </c>
      <c r="Q9" s="14" t="s">
        <v>33</v>
      </c>
      <c r="R9" s="14"/>
      <c r="S9" s="203" t="str">
        <f>VLOOKUP(U9,開設者別!B:D,3,FALSE)</f>
        <v>医療法人</v>
      </c>
      <c r="T9" s="15"/>
      <c r="U9" s="171" t="s">
        <v>2179</v>
      </c>
      <c r="V9" s="173" t="str">
        <f>VLOOKUP(U9,開設者別!B:D,3,FALSE)</f>
        <v>医療法人</v>
      </c>
    </row>
    <row r="10" spans="1:22" ht="48.5" x14ac:dyDescent="0.2">
      <c r="A10" s="9" t="s">
        <v>2829</v>
      </c>
      <c r="B10" s="10">
        <v>6580063</v>
      </c>
      <c r="C10" s="11" t="s">
        <v>2367</v>
      </c>
      <c r="D10" s="97" t="s">
        <v>2156</v>
      </c>
      <c r="E10" s="97" t="s">
        <v>2356</v>
      </c>
      <c r="F10" s="38" t="s">
        <v>2157</v>
      </c>
      <c r="G10" s="37" t="s">
        <v>2368</v>
      </c>
      <c r="H10" s="107" t="s">
        <v>2158</v>
      </c>
      <c r="I10" s="243">
        <v>100</v>
      </c>
      <c r="J10" s="409"/>
      <c r="K10" s="409"/>
      <c r="L10" s="409"/>
      <c r="M10" s="409"/>
      <c r="N10" s="105">
        <f>SUM(I10:M10)</f>
        <v>100</v>
      </c>
      <c r="O10" s="188"/>
      <c r="P10" s="188"/>
      <c r="Q10" s="188"/>
      <c r="R10" s="188"/>
      <c r="S10" s="203" t="str">
        <f>VLOOKUP(U10,開設者別!B:D,3,FALSE)</f>
        <v>その他法人</v>
      </c>
      <c r="T10" s="15"/>
      <c r="U10" s="173" t="s">
        <v>2180</v>
      </c>
      <c r="V10" s="173" t="str">
        <f>VLOOKUP(U10,開設者別!B:D,3,FALSE)</f>
        <v>その他法人</v>
      </c>
    </row>
    <row r="11" spans="1:22" ht="39.5" thickBot="1" x14ac:dyDescent="0.25">
      <c r="A11" s="29" t="s">
        <v>14</v>
      </c>
      <c r="B11" s="16">
        <v>6580015</v>
      </c>
      <c r="C11" s="17" t="s">
        <v>600</v>
      </c>
      <c r="D11" s="163" t="s">
        <v>938</v>
      </c>
      <c r="E11" s="163" t="s">
        <v>939</v>
      </c>
      <c r="F11" s="18" t="s">
        <v>794</v>
      </c>
      <c r="G11" s="19" t="s">
        <v>2823</v>
      </c>
      <c r="H11" s="336" t="s">
        <v>1781</v>
      </c>
      <c r="I11" s="365">
        <v>40</v>
      </c>
      <c r="J11" s="365">
        <v>80</v>
      </c>
      <c r="K11" s="365"/>
      <c r="L11" s="365"/>
      <c r="M11" s="365"/>
      <c r="N11" s="223">
        <f t="shared" ref="N11" si="1">SUM(I11:M11)</f>
        <v>120</v>
      </c>
      <c r="O11" s="22"/>
      <c r="P11" s="22"/>
      <c r="Q11" s="22"/>
      <c r="R11" s="22"/>
      <c r="S11" s="205" t="str">
        <f>VLOOKUP(U11,開設者別!B:D,3,FALSE)</f>
        <v>医療法人</v>
      </c>
      <c r="T11" s="224"/>
      <c r="U11" s="171" t="s">
        <v>2179</v>
      </c>
      <c r="V11" s="173" t="str">
        <f>VLOOKUP(U11,開設者別!B:D,3,FALSE)</f>
        <v>医療法人</v>
      </c>
    </row>
    <row r="12" spans="1:22" x14ac:dyDescent="0.2">
      <c r="A12" s="151">
        <f>COUNTA(A5:A11)</f>
        <v>7</v>
      </c>
      <c r="B12" s="3"/>
      <c r="C12" s="2"/>
      <c r="D12" s="4"/>
      <c r="E12" s="4"/>
      <c r="F12" s="1"/>
      <c r="H12" s="431"/>
      <c r="I12" s="377">
        <f t="shared" ref="I12:N12" si="2">SUM(I5:I11)</f>
        <v>1009</v>
      </c>
      <c r="J12" s="377">
        <f t="shared" si="2"/>
        <v>157</v>
      </c>
      <c r="K12" s="377">
        <f t="shared" si="2"/>
        <v>0</v>
      </c>
      <c r="L12" s="377">
        <f t="shared" si="2"/>
        <v>0</v>
      </c>
      <c r="M12" s="377">
        <f t="shared" si="2"/>
        <v>0</v>
      </c>
      <c r="N12" s="111">
        <f t="shared" si="2"/>
        <v>1166</v>
      </c>
      <c r="Q12" s="89"/>
      <c r="R12" s="89"/>
      <c r="V12" s="173" t="e">
        <f>VLOOKUP(U12,#REF!,3,FALSE)</f>
        <v>#REF!</v>
      </c>
    </row>
    <row r="13" spans="1:22" x14ac:dyDescent="0.2">
      <c r="T13" s="318"/>
      <c r="V13" s="173" t="e">
        <f>VLOOKUP(U13,#REF!,3,FALSE)</f>
        <v>#REF!</v>
      </c>
    </row>
    <row r="14" spans="1:22" x14ac:dyDescent="0.2">
      <c r="V14" s="173" t="e">
        <f>VLOOKUP(U14,#REF!,3,FALSE)</f>
        <v>#REF!</v>
      </c>
    </row>
    <row r="15" spans="1:22" x14ac:dyDescent="0.2">
      <c r="B15" s="153"/>
      <c r="V15" s="173" t="e">
        <f>VLOOKUP(U15,#REF!,3,FALSE)</f>
        <v>#REF!</v>
      </c>
    </row>
    <row r="16" spans="1:22" x14ac:dyDescent="0.2">
      <c r="A16" t="s">
        <v>2805</v>
      </c>
      <c r="V16" s="173" t="e">
        <f>VLOOKUP(U16,#REF!,3,FALSE)</f>
        <v>#REF!</v>
      </c>
    </row>
    <row r="17" spans="1:22" x14ac:dyDescent="0.2">
      <c r="V17" s="173" t="e">
        <f>VLOOKUP(U17,#REF!,3,FALSE)</f>
        <v>#REF!</v>
      </c>
    </row>
    <row r="18" spans="1:22" x14ac:dyDescent="0.2">
      <c r="V18" s="173" t="e">
        <f>VLOOKUP(U18,#REF!,3,FALSE)</f>
        <v>#REF!</v>
      </c>
    </row>
    <row r="19" spans="1:22" x14ac:dyDescent="0.2">
      <c r="V19" s="173" t="e">
        <f>VLOOKUP(U19,#REF!,3,FALSE)</f>
        <v>#REF!</v>
      </c>
    </row>
    <row r="20" spans="1:22" x14ac:dyDescent="0.2">
      <c r="V20" s="173" t="e">
        <f>VLOOKUP(U20,#REF!,3,FALSE)</f>
        <v>#REF!</v>
      </c>
    </row>
    <row r="21" spans="1:22" x14ac:dyDescent="0.2">
      <c r="V21" s="173" t="e">
        <f>VLOOKUP(U21,#REF!,3,FALSE)</f>
        <v>#REF!</v>
      </c>
    </row>
    <row r="22" spans="1:22" x14ac:dyDescent="0.2">
      <c r="V22" s="173" t="e">
        <f>VLOOKUP(U22,#REF!,3,FALSE)</f>
        <v>#REF!</v>
      </c>
    </row>
    <row r="23" spans="1:22" x14ac:dyDescent="0.2">
      <c r="V23" s="173" t="e">
        <f>VLOOKUP(U23,#REF!,3,FALSE)</f>
        <v>#REF!</v>
      </c>
    </row>
    <row r="24" spans="1:22" x14ac:dyDescent="0.2">
      <c r="V24" s="173" t="e">
        <f>VLOOKUP(U24,#REF!,3,FALSE)</f>
        <v>#REF!</v>
      </c>
    </row>
    <row r="25" spans="1:22" x14ac:dyDescent="0.2">
      <c r="V25" s="173" t="e">
        <f>VLOOKUP(U25,#REF!,3,FALSE)</f>
        <v>#REF!</v>
      </c>
    </row>
    <row r="26" spans="1:22" x14ac:dyDescent="0.2">
      <c r="V26" s="173" t="e">
        <f>VLOOKUP(U26,#REF!,3,FALSE)</f>
        <v>#REF!</v>
      </c>
    </row>
    <row r="27" spans="1:22" x14ac:dyDescent="0.2">
      <c r="V27" s="173" t="e">
        <f>VLOOKUP(U27,#REF!,3,FALSE)</f>
        <v>#REF!</v>
      </c>
    </row>
    <row r="28" spans="1:22" x14ac:dyDescent="0.2">
      <c r="V28" s="173" t="e">
        <f>VLOOKUP(U28,#REF!,3,FALSE)</f>
        <v>#REF!</v>
      </c>
    </row>
    <row r="29" spans="1:22" ht="13.5" thickBot="1" x14ac:dyDescent="0.25">
      <c r="A29" s="306"/>
      <c r="B29" s="306"/>
      <c r="C29" s="306"/>
      <c r="D29" s="307"/>
      <c r="E29" s="307"/>
      <c r="F29" s="306"/>
      <c r="G29" s="306"/>
      <c r="H29" s="434"/>
      <c r="I29" s="435"/>
      <c r="J29" s="435"/>
      <c r="K29" s="435"/>
      <c r="L29" s="435"/>
      <c r="M29" s="435"/>
      <c r="N29" s="308"/>
      <c r="O29" s="308"/>
      <c r="P29" s="308"/>
      <c r="Q29" s="300"/>
      <c r="R29" s="300"/>
      <c r="S29" s="308"/>
      <c r="T29" s="308"/>
    </row>
    <row r="34" spans="13:13" x14ac:dyDescent="0.2">
      <c r="M34" s="436"/>
    </row>
  </sheetData>
  <mergeCells count="20">
    <mergeCell ref="J1:M1"/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dataValidations count="1">
    <dataValidation type="list" allowBlank="1" showInputMessage="1" showErrorMessage="1" sqref="U7:U9 U11:U26" xr:uid="{FBB6289F-B47F-42CF-BFC8-3FC627B1FD26}">
      <formula1>#REF!</formula1>
    </dataValidation>
  </dataValidations>
  <printOptions horizontalCentered="1"/>
  <pageMargins left="0.19685039370078741" right="0.19685039370078741" top="0.78740157480314965" bottom="0.39370078740157483" header="0.78740157480314965" footer="0.19685039370078741"/>
  <pageSetup paperSize="9" scale="92" orientation="landscape" useFirstPageNumber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16C2AC-2318-484D-91E1-02F933F0943E}">
          <x14:formula1>
            <xm:f>開設者別!$B$2:$B$22</xm:f>
          </x14:formula1>
          <xm:sqref>U5 U6 U10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0"/>
  </sheetPr>
  <dimension ref="A1:V34"/>
  <sheetViews>
    <sheetView showRuler="0" view="pageBreakPreview" zoomScale="115" zoomScaleNormal="100" zoomScaleSheetLayoutView="115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A3" sqref="A3:A4"/>
    </sheetView>
  </sheetViews>
  <sheetFormatPr defaultColWidth="9" defaultRowHeight="11" x14ac:dyDescent="0.15"/>
  <cols>
    <col min="1" max="1" width="15.6328125" style="6" customWidth="1"/>
    <col min="2" max="2" width="6.90625" style="6" customWidth="1"/>
    <col min="3" max="3" width="26.08984375" style="6" customWidth="1"/>
    <col min="4" max="5" width="9.6328125" style="26" customWidth="1"/>
    <col min="6" max="6" width="11.6328125" style="6" customWidth="1"/>
    <col min="7" max="7" width="8.08984375" style="6" bestFit="1" customWidth="1"/>
    <col min="8" max="8" width="21.08984375" style="347" customWidth="1"/>
    <col min="9" max="9" width="4.08984375" style="344" customWidth="1"/>
    <col min="10" max="10" width="4" style="344" customWidth="1"/>
    <col min="11" max="12" width="3.90625" style="344" customWidth="1"/>
    <col min="13" max="13" width="4" style="344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16.26953125" style="173" customWidth="1"/>
    <col min="22" max="22" width="18.6328125" style="173" customWidth="1"/>
    <col min="23" max="16384" width="9" style="6"/>
  </cols>
  <sheetData>
    <row r="1" spans="1:22" ht="17.25" customHeight="1" x14ac:dyDescent="0.3">
      <c r="A1" s="535" t="s">
        <v>414</v>
      </c>
      <c r="B1" s="536"/>
      <c r="C1" s="537" t="s">
        <v>1652</v>
      </c>
      <c r="D1" s="538"/>
      <c r="E1" s="538"/>
      <c r="F1" s="538"/>
      <c r="G1" s="539"/>
      <c r="H1" s="413" t="s">
        <v>1655</v>
      </c>
      <c r="J1" s="534" t="s">
        <v>2784</v>
      </c>
      <c r="K1" s="534"/>
      <c r="L1" s="534"/>
      <c r="M1" s="534"/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40" t="s">
        <v>2793</v>
      </c>
      <c r="B2" s="541"/>
      <c r="C2" s="542" t="s">
        <v>1656</v>
      </c>
      <c r="D2" s="543"/>
      <c r="E2" s="543"/>
      <c r="F2" s="543"/>
      <c r="G2" s="544"/>
      <c r="H2" s="417" t="s">
        <v>1657</v>
      </c>
      <c r="Q2" s="8"/>
      <c r="R2" s="8"/>
    </row>
    <row r="3" spans="1:22" ht="17.25" customHeight="1" x14ac:dyDescent="0.15">
      <c r="A3" s="530" t="s">
        <v>83</v>
      </c>
      <c r="B3" s="523" t="s">
        <v>810</v>
      </c>
      <c r="C3" s="517" t="s">
        <v>811</v>
      </c>
      <c r="D3" s="517" t="s">
        <v>223</v>
      </c>
      <c r="E3" s="532" t="s">
        <v>64</v>
      </c>
      <c r="F3" s="517" t="s">
        <v>224</v>
      </c>
      <c r="G3" s="523" t="s">
        <v>225</v>
      </c>
      <c r="H3" s="525" t="s">
        <v>226</v>
      </c>
      <c r="I3" s="527" t="s">
        <v>227</v>
      </c>
      <c r="J3" s="527"/>
      <c r="K3" s="527"/>
      <c r="L3" s="527"/>
      <c r="M3" s="527"/>
      <c r="N3" s="527"/>
      <c r="O3" s="519" t="s">
        <v>143</v>
      </c>
      <c r="P3" s="519" t="s">
        <v>344</v>
      </c>
      <c r="Q3" s="519" t="s">
        <v>36</v>
      </c>
      <c r="R3" s="519" t="s">
        <v>445</v>
      </c>
      <c r="S3" s="528" t="s">
        <v>2422</v>
      </c>
      <c r="T3" s="521" t="s">
        <v>2426</v>
      </c>
    </row>
    <row r="4" spans="1:22" ht="17.25" customHeight="1" x14ac:dyDescent="0.15">
      <c r="A4" s="531"/>
      <c r="B4" s="524"/>
      <c r="C4" s="518"/>
      <c r="D4" s="518"/>
      <c r="E4" s="533"/>
      <c r="F4" s="518"/>
      <c r="G4" s="524"/>
      <c r="H4" s="526"/>
      <c r="I4" s="348" t="s">
        <v>351</v>
      </c>
      <c r="J4" s="348" t="s">
        <v>499</v>
      </c>
      <c r="K4" s="348" t="s">
        <v>255</v>
      </c>
      <c r="L4" s="348" t="s">
        <v>256</v>
      </c>
      <c r="M4" s="348" t="s">
        <v>257</v>
      </c>
      <c r="N4" s="225" t="s">
        <v>258</v>
      </c>
      <c r="O4" s="520"/>
      <c r="P4" s="520"/>
      <c r="Q4" s="520"/>
      <c r="R4" s="520"/>
      <c r="S4" s="529"/>
      <c r="T4" s="522"/>
    </row>
    <row r="5" spans="1:22" ht="39" x14ac:dyDescent="0.15">
      <c r="A5" s="9" t="s">
        <v>940</v>
      </c>
      <c r="B5" s="10">
        <v>6570833</v>
      </c>
      <c r="C5" s="11" t="s">
        <v>801</v>
      </c>
      <c r="D5" s="37" t="s">
        <v>941</v>
      </c>
      <c r="E5" s="37" t="s">
        <v>941</v>
      </c>
      <c r="F5" s="38" t="s">
        <v>589</v>
      </c>
      <c r="G5" s="37" t="s">
        <v>390</v>
      </c>
      <c r="H5" s="107" t="s">
        <v>1782</v>
      </c>
      <c r="I5" s="427">
        <v>48</v>
      </c>
      <c r="J5" s="427"/>
      <c r="K5" s="243"/>
      <c r="L5" s="243"/>
      <c r="M5" s="243"/>
      <c r="N5" s="30">
        <f t="shared" ref="N5:N12" si="0">SUM(I5:M5)</f>
        <v>48</v>
      </c>
      <c r="O5" s="14"/>
      <c r="P5" s="14"/>
      <c r="Q5" s="14"/>
      <c r="R5" s="14"/>
      <c r="S5" s="203" t="str">
        <f>VLOOKUP(U5,開設者別!B:D,3,FALSE)</f>
        <v>医療法人</v>
      </c>
      <c r="T5" s="15"/>
      <c r="U5" s="171" t="s">
        <v>2179</v>
      </c>
      <c r="V5" s="173" t="str">
        <f>VLOOKUP(U5,開設者別!B:D,3,FALSE)</f>
        <v>医療法人</v>
      </c>
    </row>
    <row r="6" spans="1:22" ht="39" x14ac:dyDescent="0.15">
      <c r="A6" s="9" t="s">
        <v>1783</v>
      </c>
      <c r="B6" s="10">
        <v>6570057</v>
      </c>
      <c r="C6" s="11" t="s">
        <v>138</v>
      </c>
      <c r="D6" s="37" t="s">
        <v>942</v>
      </c>
      <c r="E6" s="37" t="s">
        <v>943</v>
      </c>
      <c r="F6" s="38" t="s">
        <v>108</v>
      </c>
      <c r="G6" s="38" t="s">
        <v>2295</v>
      </c>
      <c r="H6" s="107" t="s">
        <v>2765</v>
      </c>
      <c r="I6" s="427">
        <v>60</v>
      </c>
      <c r="J6" s="427">
        <v>104</v>
      </c>
      <c r="K6" s="243"/>
      <c r="L6" s="243"/>
      <c r="M6" s="243"/>
      <c r="N6" s="30">
        <f t="shared" si="0"/>
        <v>164</v>
      </c>
      <c r="O6" s="14" t="s">
        <v>530</v>
      </c>
      <c r="P6" s="14" t="s">
        <v>33</v>
      </c>
      <c r="Q6" s="14" t="s">
        <v>33</v>
      </c>
      <c r="R6" s="14"/>
      <c r="S6" s="203" t="str">
        <f>VLOOKUP(U6,開設者別!B:D,3,FALSE)</f>
        <v>医療法人</v>
      </c>
      <c r="T6" s="15"/>
      <c r="U6" s="171" t="s">
        <v>2179</v>
      </c>
      <c r="V6" s="173" t="str">
        <f>VLOOKUP(U6,開設者別!B:D,3,FALSE)</f>
        <v>医療法人</v>
      </c>
    </row>
    <row r="7" spans="1:22" ht="39" x14ac:dyDescent="0.15">
      <c r="A7" s="9" t="s">
        <v>583</v>
      </c>
      <c r="B7" s="10">
        <v>6570068</v>
      </c>
      <c r="C7" s="11" t="s">
        <v>472</v>
      </c>
      <c r="D7" s="37" t="s">
        <v>944</v>
      </c>
      <c r="E7" s="37"/>
      <c r="F7" s="38" t="s">
        <v>802</v>
      </c>
      <c r="G7" s="37" t="s">
        <v>2330</v>
      </c>
      <c r="H7" s="107" t="s">
        <v>1784</v>
      </c>
      <c r="I7" s="427">
        <v>176</v>
      </c>
      <c r="J7" s="427"/>
      <c r="K7" s="243"/>
      <c r="L7" s="243"/>
      <c r="M7" s="243"/>
      <c r="N7" s="30">
        <f t="shared" si="0"/>
        <v>176</v>
      </c>
      <c r="O7" s="14" t="s">
        <v>530</v>
      </c>
      <c r="P7" s="14" t="s">
        <v>33</v>
      </c>
      <c r="Q7" s="14" t="s">
        <v>33</v>
      </c>
      <c r="R7" s="14"/>
      <c r="S7" s="203" t="str">
        <f>VLOOKUP(U7,開設者別!B:D,3,FALSE)</f>
        <v>医療法人</v>
      </c>
      <c r="T7" s="15"/>
      <c r="U7" s="171" t="s">
        <v>2179</v>
      </c>
      <c r="V7" s="173" t="str">
        <f>VLOOKUP(U7,開設者別!B:D,3,FALSE)</f>
        <v>医療法人</v>
      </c>
    </row>
    <row r="8" spans="1:22" ht="45.75" customHeight="1" x14ac:dyDescent="0.15">
      <c r="A8" s="9" t="s">
        <v>2259</v>
      </c>
      <c r="B8" s="10">
        <v>6570022</v>
      </c>
      <c r="C8" s="11" t="s">
        <v>632</v>
      </c>
      <c r="D8" s="37" t="s">
        <v>945</v>
      </c>
      <c r="E8" s="37" t="s">
        <v>946</v>
      </c>
      <c r="F8" s="38" t="s">
        <v>2440</v>
      </c>
      <c r="G8" s="37" t="s">
        <v>2369</v>
      </c>
      <c r="H8" s="107" t="s">
        <v>2766</v>
      </c>
      <c r="I8" s="427">
        <v>133</v>
      </c>
      <c r="J8" s="427">
        <v>45</v>
      </c>
      <c r="K8" s="243"/>
      <c r="L8" s="243"/>
      <c r="M8" s="243"/>
      <c r="N8" s="30">
        <f t="shared" si="0"/>
        <v>178</v>
      </c>
      <c r="O8" s="14" t="s">
        <v>33</v>
      </c>
      <c r="P8" s="14" t="s">
        <v>33</v>
      </c>
      <c r="Q8" s="14" t="s">
        <v>33</v>
      </c>
      <c r="R8" s="14"/>
      <c r="S8" s="204" t="str">
        <f>VLOOKUP(U8,開設者別!B:D,3,FALSE)</f>
        <v>医療法人</v>
      </c>
      <c r="T8" s="5"/>
      <c r="U8" s="171" t="s">
        <v>2179</v>
      </c>
      <c r="V8" s="173" t="str">
        <f>VLOOKUP(U8,開設者別!B:D,3,FALSE)</f>
        <v>医療法人</v>
      </c>
    </row>
    <row r="9" spans="1:22" ht="39" x14ac:dyDescent="0.15">
      <c r="A9" s="9" t="s">
        <v>947</v>
      </c>
      <c r="B9" s="10">
        <v>6570011</v>
      </c>
      <c r="C9" s="11" t="s">
        <v>619</v>
      </c>
      <c r="D9" s="37" t="s">
        <v>948</v>
      </c>
      <c r="E9" s="37" t="s">
        <v>949</v>
      </c>
      <c r="F9" s="38" t="s">
        <v>342</v>
      </c>
      <c r="G9" s="37" t="s">
        <v>1529</v>
      </c>
      <c r="H9" s="107" t="s">
        <v>1785</v>
      </c>
      <c r="I9" s="428">
        <v>54</v>
      </c>
      <c r="J9" s="428">
        <v>49</v>
      </c>
      <c r="K9" s="243"/>
      <c r="L9" s="243"/>
      <c r="M9" s="243"/>
      <c r="N9" s="30">
        <f t="shared" si="0"/>
        <v>103</v>
      </c>
      <c r="O9" s="14"/>
      <c r="P9" s="14"/>
      <c r="Q9" s="14"/>
      <c r="R9" s="14"/>
      <c r="S9" s="203" t="str">
        <f>VLOOKUP(U9,開設者別!B:D,3,FALSE)</f>
        <v>医療法人</v>
      </c>
      <c r="T9" s="15"/>
      <c r="U9" s="171" t="s">
        <v>2179</v>
      </c>
      <c r="V9" s="173" t="str">
        <f>VLOOKUP(U9,開設者別!B:D,3,FALSE)</f>
        <v>医療法人</v>
      </c>
    </row>
    <row r="10" spans="1:22" ht="39" x14ac:dyDescent="0.15">
      <c r="A10" s="9" t="s">
        <v>670</v>
      </c>
      <c r="B10" s="10" t="s">
        <v>950</v>
      </c>
      <c r="C10" s="11" t="s">
        <v>2294</v>
      </c>
      <c r="D10" s="37" t="s">
        <v>951</v>
      </c>
      <c r="E10" s="37" t="s">
        <v>952</v>
      </c>
      <c r="F10" s="38" t="s">
        <v>2441</v>
      </c>
      <c r="G10" s="37" t="s">
        <v>1786</v>
      </c>
      <c r="H10" s="107" t="s">
        <v>1787</v>
      </c>
      <c r="I10" s="427">
        <v>80</v>
      </c>
      <c r="J10" s="427"/>
      <c r="K10" s="243"/>
      <c r="L10" s="243"/>
      <c r="M10" s="243"/>
      <c r="N10" s="30">
        <f t="shared" si="0"/>
        <v>80</v>
      </c>
      <c r="O10" s="14" t="s">
        <v>530</v>
      </c>
      <c r="P10" s="14" t="s">
        <v>33</v>
      </c>
      <c r="Q10" s="14" t="s">
        <v>33</v>
      </c>
      <c r="R10" s="14"/>
      <c r="S10" s="203" t="str">
        <f>VLOOKUP(U10,開設者別!B:D,3,FALSE)</f>
        <v>医療法人</v>
      </c>
      <c r="T10" s="15"/>
      <c r="U10" s="171" t="s">
        <v>2179</v>
      </c>
      <c r="V10" s="173" t="str">
        <f>VLOOKUP(U10,開設者別!B:D,3,FALSE)</f>
        <v>医療法人</v>
      </c>
    </row>
    <row r="11" spans="1:22" ht="39" x14ac:dyDescent="0.15">
      <c r="A11" s="9" t="s">
        <v>1788</v>
      </c>
      <c r="B11" s="10">
        <v>6570037</v>
      </c>
      <c r="C11" s="11" t="s">
        <v>631</v>
      </c>
      <c r="D11" s="37" t="s">
        <v>953</v>
      </c>
      <c r="E11" s="37" t="s">
        <v>954</v>
      </c>
      <c r="F11" s="38" t="s">
        <v>739</v>
      </c>
      <c r="G11" s="275" t="s">
        <v>2530</v>
      </c>
      <c r="H11" s="281" t="s">
        <v>2543</v>
      </c>
      <c r="I11" s="427">
        <v>60</v>
      </c>
      <c r="J11" s="427">
        <v>13</v>
      </c>
      <c r="K11" s="243"/>
      <c r="L11" s="243"/>
      <c r="M11" s="243"/>
      <c r="N11" s="30">
        <f t="shared" si="0"/>
        <v>73</v>
      </c>
      <c r="O11" s="14" t="s">
        <v>530</v>
      </c>
      <c r="P11" s="14" t="s">
        <v>33</v>
      </c>
      <c r="Q11" s="14" t="s">
        <v>33</v>
      </c>
      <c r="R11" s="14"/>
      <c r="S11" s="203" t="str">
        <f>VLOOKUP(U11,開設者別!B:D,3,FALSE)</f>
        <v>医療法人</v>
      </c>
      <c r="T11" s="15"/>
      <c r="U11" s="173" t="s">
        <v>2179</v>
      </c>
      <c r="V11" s="173" t="str">
        <f>VLOOKUP(U11,開設者別!B:D,3,FALSE)</f>
        <v>医療法人</v>
      </c>
    </row>
    <row r="12" spans="1:22" ht="33.75" customHeight="1" thickBot="1" x14ac:dyDescent="0.2">
      <c r="A12" s="29" t="s">
        <v>584</v>
      </c>
      <c r="B12" s="16" t="s">
        <v>955</v>
      </c>
      <c r="C12" s="17" t="s">
        <v>473</v>
      </c>
      <c r="D12" s="19" t="s">
        <v>956</v>
      </c>
      <c r="E12" s="19" t="s">
        <v>957</v>
      </c>
      <c r="F12" s="18" t="s">
        <v>614</v>
      </c>
      <c r="G12" s="18" t="s">
        <v>1789</v>
      </c>
      <c r="H12" s="336" t="s">
        <v>2620</v>
      </c>
      <c r="I12" s="429"/>
      <c r="J12" s="429">
        <v>60</v>
      </c>
      <c r="K12" s="365"/>
      <c r="L12" s="365"/>
      <c r="M12" s="365"/>
      <c r="N12" s="31">
        <f t="shared" si="0"/>
        <v>60</v>
      </c>
      <c r="O12" s="22"/>
      <c r="P12" s="22"/>
      <c r="Q12" s="22"/>
      <c r="R12" s="22"/>
      <c r="S12" s="205" t="str">
        <f>VLOOKUP(U12,開設者別!B:D,3,FALSE)</f>
        <v>個人</v>
      </c>
      <c r="T12" s="224"/>
      <c r="U12" s="173" t="s">
        <v>2184</v>
      </c>
      <c r="V12" s="173" t="str">
        <f>VLOOKUP(U12,開設者別!B:D,3,FALSE)</f>
        <v>個人</v>
      </c>
    </row>
    <row r="13" spans="1:22" x14ac:dyDescent="0.15">
      <c r="A13" s="24">
        <f>COUNTA(A5:A12)</f>
        <v>8</v>
      </c>
      <c r="B13" s="25"/>
      <c r="F13" s="24"/>
      <c r="H13" s="418"/>
      <c r="I13" s="356">
        <f t="shared" ref="I13:N13" si="1">SUM(I5:I12)</f>
        <v>611</v>
      </c>
      <c r="J13" s="356">
        <f>SUM(J5:J12)</f>
        <v>271</v>
      </c>
      <c r="K13" s="356">
        <f t="shared" si="1"/>
        <v>0</v>
      </c>
      <c r="L13" s="356">
        <f t="shared" si="1"/>
        <v>0</v>
      </c>
      <c r="M13" s="356">
        <f t="shared" si="1"/>
        <v>0</v>
      </c>
      <c r="N13" s="112">
        <f t="shared" si="1"/>
        <v>882</v>
      </c>
      <c r="O13" s="27"/>
      <c r="P13" s="27"/>
      <c r="Q13" s="89"/>
      <c r="R13" s="89"/>
      <c r="T13" s="316"/>
      <c r="V13" s="173" t="e">
        <f>VLOOKUP(U13,#REF!,3,FALSE)</f>
        <v>#REF!</v>
      </c>
    </row>
    <row r="14" spans="1:22" x14ac:dyDescent="0.15">
      <c r="V14" s="173" t="e">
        <f>VLOOKUP(U14,#REF!,3,FALSE)</f>
        <v>#REF!</v>
      </c>
    </row>
    <row r="15" spans="1:22" x14ac:dyDescent="0.15">
      <c r="V15" s="173" t="e">
        <f>VLOOKUP(U15,#REF!,3,FALSE)</f>
        <v>#REF!</v>
      </c>
    </row>
    <row r="16" spans="1:22" x14ac:dyDescent="0.15">
      <c r="A16" s="6" t="s">
        <v>2805</v>
      </c>
      <c r="V16" s="173" t="e">
        <f>VLOOKUP(U16,#REF!,3,FALSE)</f>
        <v>#REF!</v>
      </c>
    </row>
    <row r="17" spans="1:22" x14ac:dyDescent="0.15">
      <c r="V17" s="173" t="e">
        <f>VLOOKUP(U17,#REF!,3,FALSE)</f>
        <v>#REF!</v>
      </c>
    </row>
    <row r="18" spans="1:22" x14ac:dyDescent="0.15">
      <c r="V18" s="173" t="e">
        <f>VLOOKUP(U18,#REF!,3,FALSE)</f>
        <v>#REF!</v>
      </c>
    </row>
    <row r="19" spans="1:22" x14ac:dyDescent="0.15">
      <c r="B19" s="28"/>
      <c r="V19" s="173" t="e">
        <f>VLOOKUP(U19,#REF!,3,FALSE)</f>
        <v>#REF!</v>
      </c>
    </row>
    <row r="20" spans="1:22" x14ac:dyDescent="0.15">
      <c r="V20" s="173" t="e">
        <f>VLOOKUP(U20,#REF!,3,FALSE)</f>
        <v>#REF!</v>
      </c>
    </row>
    <row r="21" spans="1:22" x14ac:dyDescent="0.15">
      <c r="V21" s="173" t="e">
        <f>VLOOKUP(U21,#REF!,3,FALSE)</f>
        <v>#REF!</v>
      </c>
    </row>
    <row r="22" spans="1:22" x14ac:dyDescent="0.15">
      <c r="V22" s="173" t="e">
        <f>VLOOKUP(U22,#REF!,3,FALSE)</f>
        <v>#REF!</v>
      </c>
    </row>
    <row r="23" spans="1:22" x14ac:dyDescent="0.15">
      <c r="V23" s="173" t="e">
        <f>VLOOKUP(U23,#REF!,3,FALSE)</f>
        <v>#REF!</v>
      </c>
    </row>
    <row r="24" spans="1:22" x14ac:dyDescent="0.15">
      <c r="V24" s="173" t="e">
        <f>VLOOKUP(U24,#REF!,3,FALSE)</f>
        <v>#REF!</v>
      </c>
    </row>
    <row r="25" spans="1:22" x14ac:dyDescent="0.15">
      <c r="V25" s="173" t="e">
        <f>VLOOKUP(U25,#REF!,3,FALSE)</f>
        <v>#REF!</v>
      </c>
    </row>
    <row r="26" spans="1:22" x14ac:dyDescent="0.15">
      <c r="V26" s="173" t="e">
        <f>VLOOKUP(U26,#REF!,3,FALSE)</f>
        <v>#REF!</v>
      </c>
    </row>
    <row r="27" spans="1:22" x14ac:dyDescent="0.15">
      <c r="V27" s="173" t="e">
        <f>VLOOKUP(U27,#REF!,3,FALSE)</f>
        <v>#REF!</v>
      </c>
    </row>
    <row r="28" spans="1:22" x14ac:dyDescent="0.15">
      <c r="V28" s="173" t="e">
        <f>VLOOKUP(U28,#REF!,3,FALSE)</f>
        <v>#REF!</v>
      </c>
    </row>
    <row r="29" spans="1:22" ht="11.5" thickBot="1" x14ac:dyDescent="0.2">
      <c r="A29" s="298"/>
      <c r="B29" s="298"/>
      <c r="C29" s="298"/>
      <c r="D29" s="299"/>
      <c r="E29" s="299"/>
      <c r="F29" s="298"/>
      <c r="G29" s="298"/>
      <c r="H29" s="359"/>
      <c r="I29" s="361"/>
      <c r="J29" s="361"/>
      <c r="K29" s="361"/>
      <c r="L29" s="361"/>
      <c r="M29" s="361"/>
      <c r="N29" s="216"/>
      <c r="O29" s="217"/>
      <c r="P29" s="217"/>
      <c r="Q29" s="300"/>
      <c r="R29" s="300"/>
      <c r="S29" s="216"/>
      <c r="T29" s="216"/>
    </row>
    <row r="34" spans="13:13" x14ac:dyDescent="0.15">
      <c r="M34" s="364"/>
    </row>
  </sheetData>
  <mergeCells count="20">
    <mergeCell ref="J1:M1"/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dataValidations count="1">
    <dataValidation type="list" allowBlank="1" showInputMessage="1" showErrorMessage="1" sqref="U5:U26" xr:uid="{FB0989E2-0B22-45FC-A128-83CF2C97DF2F}">
      <formula1>#REF!</formula1>
    </dataValidation>
  </dataValidations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2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/>
  </sheetPr>
  <dimension ref="A1:V34"/>
  <sheetViews>
    <sheetView showRuler="0" view="pageBreakPreview" zoomScale="115" zoomScaleNormal="70" zoomScaleSheetLayoutView="115" workbookViewId="0">
      <pane xSplit="1" ySplit="4" topLeftCell="B22" activePane="bottomRight" state="frozen"/>
      <selection activeCell="A3" sqref="A3"/>
      <selection pane="topRight" activeCell="A3" sqref="A3"/>
      <selection pane="bottomLeft" activeCell="A3" sqref="A3"/>
      <selection pane="bottomRight" activeCell="H5" sqref="H5"/>
    </sheetView>
  </sheetViews>
  <sheetFormatPr defaultColWidth="9" defaultRowHeight="11" x14ac:dyDescent="0.15"/>
  <cols>
    <col min="1" max="1" width="15.6328125" style="6" customWidth="1"/>
    <col min="2" max="2" width="6.90625" style="6" customWidth="1"/>
    <col min="3" max="3" width="26.08984375" style="6" customWidth="1"/>
    <col min="4" max="5" width="9.6328125" style="355" customWidth="1"/>
    <col min="6" max="6" width="13" style="347" customWidth="1"/>
    <col min="7" max="7" width="8.08984375" style="347" bestFit="1" customWidth="1"/>
    <col min="8" max="8" width="21.08984375" style="347" customWidth="1"/>
    <col min="9" max="9" width="5.453125" style="344" bestFit="1" customWidth="1"/>
    <col min="10" max="13" width="3.90625" style="344" customWidth="1"/>
    <col min="14" max="14" width="4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3">
      <c r="A1" s="535" t="s">
        <v>414</v>
      </c>
      <c r="B1" s="536"/>
      <c r="C1" s="537" t="s">
        <v>1652</v>
      </c>
      <c r="D1" s="538"/>
      <c r="E1" s="538"/>
      <c r="F1" s="538"/>
      <c r="G1" s="539"/>
      <c r="H1" s="413" t="s">
        <v>1655</v>
      </c>
      <c r="J1" s="534" t="s">
        <v>2785</v>
      </c>
      <c r="K1" s="534"/>
      <c r="L1" s="534"/>
      <c r="M1" s="534"/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40" t="s">
        <v>2794</v>
      </c>
      <c r="B2" s="541"/>
      <c r="C2" s="549" t="s">
        <v>2531</v>
      </c>
      <c r="D2" s="550"/>
      <c r="E2" s="550"/>
      <c r="F2" s="550"/>
      <c r="G2" s="551"/>
      <c r="H2" s="417" t="s">
        <v>2398</v>
      </c>
      <c r="Q2" s="8"/>
      <c r="R2" s="8"/>
    </row>
    <row r="3" spans="1:22" ht="17.25" customHeight="1" x14ac:dyDescent="0.15">
      <c r="A3" s="530" t="s">
        <v>83</v>
      </c>
      <c r="B3" s="523" t="s">
        <v>810</v>
      </c>
      <c r="C3" s="517" t="s">
        <v>811</v>
      </c>
      <c r="D3" s="525" t="s">
        <v>223</v>
      </c>
      <c r="E3" s="547" t="s">
        <v>64</v>
      </c>
      <c r="F3" s="525" t="s">
        <v>224</v>
      </c>
      <c r="G3" s="545" t="s">
        <v>225</v>
      </c>
      <c r="H3" s="525" t="s">
        <v>2088</v>
      </c>
      <c r="I3" s="527" t="s">
        <v>227</v>
      </c>
      <c r="J3" s="527"/>
      <c r="K3" s="527"/>
      <c r="L3" s="527"/>
      <c r="M3" s="527"/>
      <c r="N3" s="527"/>
      <c r="O3" s="519" t="s">
        <v>143</v>
      </c>
      <c r="P3" s="519" t="s">
        <v>344</v>
      </c>
      <c r="Q3" s="519" t="s">
        <v>36</v>
      </c>
      <c r="R3" s="519" t="s">
        <v>445</v>
      </c>
      <c r="S3" s="528" t="s">
        <v>2422</v>
      </c>
      <c r="T3" s="521" t="s">
        <v>2426</v>
      </c>
    </row>
    <row r="4" spans="1:22" ht="17.25" customHeight="1" x14ac:dyDescent="0.15">
      <c r="A4" s="531"/>
      <c r="B4" s="524"/>
      <c r="C4" s="518"/>
      <c r="D4" s="526"/>
      <c r="E4" s="548"/>
      <c r="F4" s="526"/>
      <c r="G4" s="546"/>
      <c r="H4" s="526"/>
      <c r="I4" s="348" t="s">
        <v>351</v>
      </c>
      <c r="J4" s="348" t="s">
        <v>499</v>
      </c>
      <c r="K4" s="348" t="s">
        <v>255</v>
      </c>
      <c r="L4" s="348" t="s">
        <v>256</v>
      </c>
      <c r="M4" s="348" t="s">
        <v>257</v>
      </c>
      <c r="N4" s="225" t="s">
        <v>258</v>
      </c>
      <c r="O4" s="520"/>
      <c r="P4" s="520"/>
      <c r="Q4" s="520"/>
      <c r="R4" s="520"/>
      <c r="S4" s="529"/>
      <c r="T4" s="522"/>
    </row>
    <row r="5" spans="1:22" ht="42.5" customHeight="1" x14ac:dyDescent="0.15">
      <c r="A5" s="9" t="s">
        <v>1577</v>
      </c>
      <c r="B5" s="10">
        <v>6510053</v>
      </c>
      <c r="C5" s="11" t="s">
        <v>109</v>
      </c>
      <c r="D5" s="99" t="s">
        <v>958</v>
      </c>
      <c r="E5" s="99" t="s">
        <v>959</v>
      </c>
      <c r="F5" s="126" t="s">
        <v>1644</v>
      </c>
      <c r="G5" s="126" t="s">
        <v>2601</v>
      </c>
      <c r="H5" s="107" t="s">
        <v>2760</v>
      </c>
      <c r="I5" s="374">
        <v>314</v>
      </c>
      <c r="J5" s="243"/>
      <c r="K5" s="243"/>
      <c r="L5" s="243"/>
      <c r="M5" s="243"/>
      <c r="N5" s="30">
        <f t="shared" ref="N5:N13" si="0">SUM(I5:M5)</f>
        <v>314</v>
      </c>
      <c r="O5" s="14" t="s">
        <v>530</v>
      </c>
      <c r="P5" s="14" t="s">
        <v>33</v>
      </c>
      <c r="Q5" s="14" t="s">
        <v>33</v>
      </c>
      <c r="R5" s="14"/>
      <c r="S5" s="204" t="str">
        <f>VLOOKUP(U5,開設者別!B:D,3,FALSE)</f>
        <v>国</v>
      </c>
      <c r="T5" s="5"/>
      <c r="U5" s="171" t="s">
        <v>2163</v>
      </c>
      <c r="V5" s="173" t="str">
        <f>VLOOKUP(U5,開設者別!B:D,3,FALSE)</f>
        <v>国</v>
      </c>
    </row>
    <row r="6" spans="1:22" ht="39" x14ac:dyDescent="0.15">
      <c r="A6" s="9" t="s">
        <v>1790</v>
      </c>
      <c r="B6" s="10">
        <v>6510061</v>
      </c>
      <c r="C6" s="11" t="s">
        <v>716</v>
      </c>
      <c r="D6" s="99" t="s">
        <v>2296</v>
      </c>
      <c r="E6" s="99" t="s">
        <v>960</v>
      </c>
      <c r="F6" s="126" t="s">
        <v>2297</v>
      </c>
      <c r="G6" s="99" t="s">
        <v>2592</v>
      </c>
      <c r="H6" s="107" t="s">
        <v>2621</v>
      </c>
      <c r="I6" s="243">
        <v>100</v>
      </c>
      <c r="J6" s="243"/>
      <c r="K6" s="243"/>
      <c r="L6" s="243"/>
      <c r="M6" s="243"/>
      <c r="N6" s="30">
        <f t="shared" si="0"/>
        <v>100</v>
      </c>
      <c r="O6" s="14"/>
      <c r="P6" s="14"/>
      <c r="Q6" s="14"/>
      <c r="R6" s="14"/>
      <c r="S6" s="203" t="str">
        <f>VLOOKUP(U6,開設者別!B:D,3,FALSE)</f>
        <v>医療法人</v>
      </c>
      <c r="T6" s="226"/>
      <c r="U6" s="171" t="s">
        <v>2179</v>
      </c>
      <c r="V6" s="173" t="str">
        <f>VLOOKUP(U6,開設者別!B:D,3,FALSE)</f>
        <v>医療法人</v>
      </c>
    </row>
    <row r="7" spans="1:22" ht="39" x14ac:dyDescent="0.15">
      <c r="A7" s="9" t="s">
        <v>91</v>
      </c>
      <c r="B7" s="10">
        <v>6510067</v>
      </c>
      <c r="C7" s="11" t="s">
        <v>86</v>
      </c>
      <c r="D7" s="99" t="s">
        <v>961</v>
      </c>
      <c r="E7" s="99"/>
      <c r="F7" s="126" t="s">
        <v>640</v>
      </c>
      <c r="G7" s="126" t="s">
        <v>1620</v>
      </c>
      <c r="H7" s="107" t="s">
        <v>1791</v>
      </c>
      <c r="I7" s="243"/>
      <c r="J7" s="243">
        <v>48</v>
      </c>
      <c r="K7" s="243"/>
      <c r="L7" s="243"/>
      <c r="M7" s="243"/>
      <c r="N7" s="30">
        <f t="shared" si="0"/>
        <v>48</v>
      </c>
      <c r="O7" s="14"/>
      <c r="P7" s="14"/>
      <c r="Q7" s="14"/>
      <c r="R7" s="14"/>
      <c r="S7" s="203" t="str">
        <f>VLOOKUP(U7,開設者別!B:D,3,FALSE)</f>
        <v>医療法人</v>
      </c>
      <c r="T7" s="15"/>
      <c r="U7" s="171" t="s">
        <v>2179</v>
      </c>
      <c r="V7" s="173" t="str">
        <f>VLOOKUP(U7,開設者別!B:D,3,FALSE)</f>
        <v>医療法人</v>
      </c>
    </row>
    <row r="8" spans="1:22" ht="42" customHeight="1" x14ac:dyDescent="0.15">
      <c r="A8" s="9" t="s">
        <v>1792</v>
      </c>
      <c r="B8" s="10" t="s">
        <v>962</v>
      </c>
      <c r="C8" s="11" t="s">
        <v>44</v>
      </c>
      <c r="D8" s="99" t="s">
        <v>963</v>
      </c>
      <c r="E8" s="99" t="s">
        <v>964</v>
      </c>
      <c r="F8" s="99" t="s">
        <v>2187</v>
      </c>
      <c r="G8" s="99" t="s">
        <v>497</v>
      </c>
      <c r="H8" s="107" t="s">
        <v>1793</v>
      </c>
      <c r="I8" s="243">
        <v>70</v>
      </c>
      <c r="J8" s="243"/>
      <c r="K8" s="243"/>
      <c r="L8" s="243"/>
      <c r="M8" s="243"/>
      <c r="N8" s="30">
        <f t="shared" si="0"/>
        <v>70</v>
      </c>
      <c r="O8" s="14"/>
      <c r="P8" s="14"/>
      <c r="Q8" s="14"/>
      <c r="R8" s="14"/>
      <c r="S8" s="203" t="str">
        <f>VLOOKUP(U8,開設者別!B:D,3,FALSE)</f>
        <v>医療法人</v>
      </c>
      <c r="T8" s="15"/>
      <c r="U8" s="171" t="s">
        <v>2179</v>
      </c>
      <c r="V8" s="173" t="str">
        <f>VLOOKUP(U8,開設者別!B:D,3,FALSE)</f>
        <v>医療法人</v>
      </c>
    </row>
    <row r="9" spans="1:22" ht="54" customHeight="1" x14ac:dyDescent="0.15">
      <c r="A9" s="9" t="s">
        <v>771</v>
      </c>
      <c r="B9" s="10">
        <v>6500012</v>
      </c>
      <c r="C9" s="11" t="s">
        <v>661</v>
      </c>
      <c r="D9" s="99" t="s">
        <v>965</v>
      </c>
      <c r="E9" s="99" t="s">
        <v>966</v>
      </c>
      <c r="F9" s="276" t="s">
        <v>2532</v>
      </c>
      <c r="G9" s="276" t="s">
        <v>2533</v>
      </c>
      <c r="H9" s="107" t="s">
        <v>1794</v>
      </c>
      <c r="I9" s="243">
        <v>42</v>
      </c>
      <c r="J9" s="243"/>
      <c r="K9" s="243"/>
      <c r="L9" s="243"/>
      <c r="M9" s="243"/>
      <c r="N9" s="30">
        <f t="shared" si="0"/>
        <v>42</v>
      </c>
      <c r="O9" s="14" t="s">
        <v>530</v>
      </c>
      <c r="P9" s="14"/>
      <c r="Q9" s="14"/>
      <c r="R9" s="14"/>
      <c r="S9" s="244" t="str">
        <f>VLOOKUP(U9,開設者別!B:D,3,FALSE)</f>
        <v>医療法人</v>
      </c>
      <c r="T9" s="15"/>
      <c r="U9" s="171" t="s">
        <v>2179</v>
      </c>
      <c r="V9" s="173" t="str">
        <f>VLOOKUP(U9,開設者別!B:D,3,FALSE)</f>
        <v>医療法人</v>
      </c>
    </row>
    <row r="10" spans="1:22" ht="70" customHeight="1" x14ac:dyDescent="0.15">
      <c r="A10" s="9" t="s">
        <v>967</v>
      </c>
      <c r="B10" s="10" t="s">
        <v>968</v>
      </c>
      <c r="C10" s="11" t="s">
        <v>861</v>
      </c>
      <c r="D10" s="424" t="s">
        <v>969</v>
      </c>
      <c r="E10" s="99" t="s">
        <v>970</v>
      </c>
      <c r="F10" s="126" t="s">
        <v>880</v>
      </c>
      <c r="G10" s="126" t="s">
        <v>2602</v>
      </c>
      <c r="H10" s="107" t="s">
        <v>1795</v>
      </c>
      <c r="I10" s="243">
        <v>888</v>
      </c>
      <c r="J10" s="243"/>
      <c r="K10" s="243">
        <v>46</v>
      </c>
      <c r="L10" s="243"/>
      <c r="M10" s="243"/>
      <c r="N10" s="30">
        <f t="shared" si="0"/>
        <v>934</v>
      </c>
      <c r="O10" s="14" t="s">
        <v>530</v>
      </c>
      <c r="P10" s="14"/>
      <c r="Q10" s="14"/>
      <c r="R10" s="14" t="s">
        <v>33</v>
      </c>
      <c r="S10" s="204" t="str">
        <f>VLOOKUP(U10,開設者別!B:D,3,FALSE)</f>
        <v>国</v>
      </c>
      <c r="T10" s="5" t="s">
        <v>791</v>
      </c>
      <c r="U10" s="171" t="s">
        <v>2436</v>
      </c>
      <c r="V10" s="173" t="str">
        <f>VLOOKUP(U10,開設者別!B:D,3,FALSE)</f>
        <v>国</v>
      </c>
    </row>
    <row r="11" spans="1:22" ht="42" customHeight="1" x14ac:dyDescent="0.15">
      <c r="A11" s="9" t="s">
        <v>345</v>
      </c>
      <c r="B11" s="10">
        <v>6510066</v>
      </c>
      <c r="C11" s="11" t="s">
        <v>323</v>
      </c>
      <c r="D11" s="99" t="s">
        <v>971</v>
      </c>
      <c r="E11" s="99" t="s">
        <v>972</v>
      </c>
      <c r="F11" s="126" t="s">
        <v>715</v>
      </c>
      <c r="G11" s="126" t="s">
        <v>1551</v>
      </c>
      <c r="H11" s="107" t="s">
        <v>1796</v>
      </c>
      <c r="I11" s="243">
        <v>57</v>
      </c>
      <c r="J11" s="243"/>
      <c r="K11" s="243"/>
      <c r="L11" s="243"/>
      <c r="M11" s="243"/>
      <c r="N11" s="30">
        <f t="shared" si="0"/>
        <v>57</v>
      </c>
      <c r="O11" s="14" t="s">
        <v>530</v>
      </c>
      <c r="P11" s="14"/>
      <c r="Q11" s="14"/>
      <c r="R11" s="14"/>
      <c r="S11" s="203" t="str">
        <f>VLOOKUP(U11,開設者別!B:D,3,FALSE)</f>
        <v>医療法人</v>
      </c>
      <c r="T11" s="15"/>
      <c r="U11" s="173" t="s">
        <v>2179</v>
      </c>
      <c r="V11" s="173" t="str">
        <f>VLOOKUP(U11,開設者別!B:D,3,FALSE)</f>
        <v>医療法人</v>
      </c>
    </row>
    <row r="12" spans="1:22" ht="42" customHeight="1" x14ac:dyDescent="0.15">
      <c r="A12" s="9" t="s">
        <v>408</v>
      </c>
      <c r="B12" s="10" t="s">
        <v>973</v>
      </c>
      <c r="C12" s="11" t="s">
        <v>0</v>
      </c>
      <c r="D12" s="99" t="s">
        <v>974</v>
      </c>
      <c r="E12" s="99" t="s">
        <v>975</v>
      </c>
      <c r="F12" s="126" t="s">
        <v>276</v>
      </c>
      <c r="G12" s="126" t="s">
        <v>2706</v>
      </c>
      <c r="H12" s="107" t="s">
        <v>2761</v>
      </c>
      <c r="I12" s="243">
        <v>48</v>
      </c>
      <c r="J12" s="243">
        <v>42</v>
      </c>
      <c r="K12" s="243"/>
      <c r="L12" s="243"/>
      <c r="M12" s="243"/>
      <c r="N12" s="30">
        <f t="shared" si="0"/>
        <v>90</v>
      </c>
      <c r="O12" s="14"/>
      <c r="P12" s="14"/>
      <c r="Q12" s="14"/>
      <c r="R12" s="14"/>
      <c r="S12" s="203" t="str">
        <f>VLOOKUP(U12,開設者別!B:D,3,FALSE)</f>
        <v>医療法人</v>
      </c>
      <c r="T12" s="15"/>
      <c r="U12" s="173" t="s">
        <v>2179</v>
      </c>
      <c r="V12" s="173" t="str">
        <f>VLOOKUP(U12,開設者別!B:D,3,FALSE)</f>
        <v>医療法人</v>
      </c>
    </row>
    <row r="13" spans="1:22" ht="33.75" customHeight="1" x14ac:dyDescent="0.15">
      <c r="A13" s="9" t="s">
        <v>976</v>
      </c>
      <c r="B13" s="10">
        <v>6500022</v>
      </c>
      <c r="C13" s="11" t="s">
        <v>2656</v>
      </c>
      <c r="D13" s="99" t="s">
        <v>977</v>
      </c>
      <c r="E13" s="99" t="s">
        <v>978</v>
      </c>
      <c r="F13" s="126" t="s">
        <v>2576</v>
      </c>
      <c r="G13" s="126" t="s">
        <v>1797</v>
      </c>
      <c r="H13" s="107" t="s">
        <v>2494</v>
      </c>
      <c r="I13" s="243">
        <v>32</v>
      </c>
      <c r="J13" s="243">
        <v>88</v>
      </c>
      <c r="K13" s="243"/>
      <c r="L13" s="243"/>
      <c r="M13" s="243"/>
      <c r="N13" s="30">
        <f t="shared" si="0"/>
        <v>120</v>
      </c>
      <c r="O13" s="14"/>
      <c r="P13" s="14" t="s">
        <v>33</v>
      </c>
      <c r="Q13" s="108"/>
      <c r="R13" s="14"/>
      <c r="S13" s="203" t="str">
        <f>VLOOKUP(U13,開設者別!B:D,3,FALSE)</f>
        <v>個人</v>
      </c>
      <c r="T13" s="15"/>
      <c r="U13" s="173" t="s">
        <v>2184</v>
      </c>
      <c r="V13" s="173" t="str">
        <f>VLOOKUP(U13,開設者別!B:D,3,FALSE)</f>
        <v>個人</v>
      </c>
    </row>
    <row r="14" spans="1:22" ht="39" x14ac:dyDescent="0.15">
      <c r="A14" s="9" t="s">
        <v>1798</v>
      </c>
      <c r="B14" s="10">
        <v>6500011</v>
      </c>
      <c r="C14" s="11" t="s">
        <v>164</v>
      </c>
      <c r="D14" s="99" t="s">
        <v>979</v>
      </c>
      <c r="E14" s="99" t="s">
        <v>980</v>
      </c>
      <c r="F14" s="126" t="s">
        <v>981</v>
      </c>
      <c r="G14" s="99" t="s">
        <v>2260</v>
      </c>
      <c r="H14" s="281" t="s">
        <v>2571</v>
      </c>
      <c r="I14" s="243">
        <v>58</v>
      </c>
      <c r="J14" s="243"/>
      <c r="K14" s="243"/>
      <c r="L14" s="243"/>
      <c r="M14" s="243"/>
      <c r="N14" s="30">
        <f>SUM(I14:M14)</f>
        <v>58</v>
      </c>
      <c r="O14" s="14"/>
      <c r="P14" s="14"/>
      <c r="Q14" s="14"/>
      <c r="R14" s="14"/>
      <c r="S14" s="203" t="str">
        <f>VLOOKUP(U14,開設者別!B:D,3,FALSE)</f>
        <v>医療法人</v>
      </c>
      <c r="T14" s="15"/>
      <c r="U14" s="173" t="s">
        <v>2179</v>
      </c>
      <c r="V14" s="173" t="str">
        <f>VLOOKUP(U14,開設者別!B:D,3,FALSE)</f>
        <v>医療法人</v>
      </c>
    </row>
    <row r="15" spans="1:22" ht="39" x14ac:dyDescent="0.15">
      <c r="A15" s="9" t="s">
        <v>316</v>
      </c>
      <c r="B15" s="10">
        <v>6510054</v>
      </c>
      <c r="C15" s="11" t="s">
        <v>356</v>
      </c>
      <c r="D15" s="99" t="s">
        <v>982</v>
      </c>
      <c r="E15" s="99" t="s">
        <v>983</v>
      </c>
      <c r="F15" s="126" t="s">
        <v>596</v>
      </c>
      <c r="G15" s="389" t="s">
        <v>2707</v>
      </c>
      <c r="H15" s="107" t="s">
        <v>2762</v>
      </c>
      <c r="I15" s="243">
        <v>60</v>
      </c>
      <c r="J15" s="243"/>
      <c r="K15" s="243"/>
      <c r="L15" s="243"/>
      <c r="M15" s="243"/>
      <c r="N15" s="30">
        <f t="shared" ref="N15:N28" si="1">SUM(I15:M15)</f>
        <v>60</v>
      </c>
      <c r="O15" s="14"/>
      <c r="P15" s="14"/>
      <c r="Q15" s="14"/>
      <c r="R15" s="14"/>
      <c r="S15" s="203" t="str">
        <f>VLOOKUP(U15,開設者別!B:D,3,FALSE)</f>
        <v>医療法人</v>
      </c>
      <c r="T15" s="15"/>
      <c r="U15" s="173" t="s">
        <v>2179</v>
      </c>
      <c r="V15" s="173" t="str">
        <f>VLOOKUP(U15,開設者別!B:D,3,FALSE)</f>
        <v>医療法人</v>
      </c>
    </row>
    <row r="16" spans="1:22" ht="76.5" customHeight="1" thickBot="1" x14ac:dyDescent="0.2">
      <c r="A16" s="29" t="s">
        <v>2807</v>
      </c>
      <c r="B16" s="16" t="s">
        <v>1799</v>
      </c>
      <c r="C16" s="17" t="s">
        <v>895</v>
      </c>
      <c r="D16" s="157" t="s">
        <v>985</v>
      </c>
      <c r="E16" s="157" t="s">
        <v>986</v>
      </c>
      <c r="F16" s="158" t="s">
        <v>139</v>
      </c>
      <c r="G16" s="157" t="s">
        <v>2708</v>
      </c>
      <c r="H16" s="336" t="s">
        <v>2219</v>
      </c>
      <c r="I16" s="365">
        <v>750</v>
      </c>
      <c r="J16" s="365"/>
      <c r="K16" s="365">
        <v>8</v>
      </c>
      <c r="L16" s="365"/>
      <c r="M16" s="365">
        <v>10</v>
      </c>
      <c r="N16" s="31">
        <f t="shared" si="1"/>
        <v>768</v>
      </c>
      <c r="O16" s="22" t="s">
        <v>530</v>
      </c>
      <c r="P16" s="22"/>
      <c r="Q16" s="22"/>
      <c r="R16" s="22" t="s">
        <v>33</v>
      </c>
      <c r="S16" s="207" t="str">
        <f>VLOOKUP(U16,開設者別!B:D,3,FALSE)</f>
        <v>公的</v>
      </c>
      <c r="T16" s="221"/>
      <c r="U16" s="173" t="s">
        <v>2159</v>
      </c>
      <c r="V16" s="173" t="str">
        <f>VLOOKUP(U16,開設者別!B:D,3,FALSE)</f>
        <v>公的</v>
      </c>
    </row>
    <row r="17" spans="1:22" ht="55.5" customHeight="1" x14ac:dyDescent="0.15">
      <c r="A17" s="440" t="s">
        <v>1624</v>
      </c>
      <c r="B17" s="441" t="s">
        <v>1800</v>
      </c>
      <c r="C17" s="442" t="s">
        <v>1588</v>
      </c>
      <c r="D17" s="389" t="s">
        <v>1801</v>
      </c>
      <c r="E17" s="389" t="s">
        <v>1609</v>
      </c>
      <c r="F17" s="390" t="s">
        <v>139</v>
      </c>
      <c r="G17" s="389" t="s">
        <v>2824</v>
      </c>
      <c r="H17" s="391" t="s">
        <v>360</v>
      </c>
      <c r="I17" s="392">
        <v>30</v>
      </c>
      <c r="J17" s="392"/>
      <c r="K17" s="392"/>
      <c r="L17" s="392"/>
      <c r="M17" s="392"/>
      <c r="N17" s="443">
        <f t="shared" si="1"/>
        <v>30</v>
      </c>
      <c r="O17" s="271"/>
      <c r="P17" s="271"/>
      <c r="Q17" s="271"/>
      <c r="R17" s="271"/>
      <c r="S17" s="322" t="str">
        <f>VLOOKUP(U17,開設者別!B:D,3,FALSE)</f>
        <v>公的</v>
      </c>
      <c r="T17" s="272"/>
      <c r="U17" s="173" t="s">
        <v>2159</v>
      </c>
      <c r="V17" s="173" t="str">
        <f>VLOOKUP(U17,開設者別!B:D,3,FALSE)</f>
        <v>公的</v>
      </c>
    </row>
    <row r="18" spans="1:22" ht="31.5" customHeight="1" x14ac:dyDescent="0.15">
      <c r="A18" s="9" t="s">
        <v>569</v>
      </c>
      <c r="B18" s="10">
        <v>6510073</v>
      </c>
      <c r="C18" s="11" t="s">
        <v>222</v>
      </c>
      <c r="D18" s="99" t="s">
        <v>987</v>
      </c>
      <c r="E18" s="99" t="s">
        <v>988</v>
      </c>
      <c r="F18" s="126" t="s">
        <v>330</v>
      </c>
      <c r="G18" s="126" t="s">
        <v>2261</v>
      </c>
      <c r="H18" s="107" t="s">
        <v>1802</v>
      </c>
      <c r="I18" s="243">
        <v>30</v>
      </c>
      <c r="J18" s="243"/>
      <c r="K18" s="243"/>
      <c r="L18" s="243"/>
      <c r="M18" s="243"/>
      <c r="N18" s="30">
        <f t="shared" si="1"/>
        <v>30</v>
      </c>
      <c r="O18" s="14" t="s">
        <v>33</v>
      </c>
      <c r="P18" s="14"/>
      <c r="Q18" s="14"/>
      <c r="R18" s="14" t="s">
        <v>33</v>
      </c>
      <c r="S18" s="204" t="str">
        <f>VLOOKUP(U18,開設者別!B:D,3,FALSE)</f>
        <v>公的</v>
      </c>
      <c r="T18" s="5"/>
      <c r="U18" s="173" t="s">
        <v>330</v>
      </c>
      <c r="V18" s="173" t="str">
        <f>VLOOKUP(U18,開設者別!B:D,3,FALSE)</f>
        <v>公的</v>
      </c>
    </row>
    <row r="19" spans="1:22" ht="38" x14ac:dyDescent="0.15">
      <c r="A19" s="9" t="s">
        <v>639</v>
      </c>
      <c r="B19" s="10">
        <v>6510073</v>
      </c>
      <c r="C19" s="11" t="s">
        <v>222</v>
      </c>
      <c r="D19" s="99" t="s">
        <v>989</v>
      </c>
      <c r="E19" s="99" t="s">
        <v>990</v>
      </c>
      <c r="F19" s="126" t="s">
        <v>2399</v>
      </c>
      <c r="G19" s="126" t="s">
        <v>2603</v>
      </c>
      <c r="H19" s="107" t="s">
        <v>1803</v>
      </c>
      <c r="I19" s="243">
        <v>310</v>
      </c>
      <c r="J19" s="243"/>
      <c r="K19" s="243"/>
      <c r="L19" s="243"/>
      <c r="M19" s="243"/>
      <c r="N19" s="30">
        <f t="shared" si="1"/>
        <v>310</v>
      </c>
      <c r="O19" s="14" t="s">
        <v>33</v>
      </c>
      <c r="P19" s="14" t="s">
        <v>33</v>
      </c>
      <c r="Q19" s="14" t="s">
        <v>33</v>
      </c>
      <c r="R19" s="14"/>
      <c r="S19" s="204" t="str">
        <f>VLOOKUP(U19,開設者別!B:D,3,FALSE)</f>
        <v>公的</v>
      </c>
      <c r="T19" s="5"/>
      <c r="U19" s="173" t="s">
        <v>2160</v>
      </c>
      <c r="V19" s="173" t="str">
        <f>VLOOKUP(U19,開設者別!B:D,3,FALSE)</f>
        <v>公的</v>
      </c>
    </row>
    <row r="20" spans="1:22" ht="51.75" customHeight="1" x14ac:dyDescent="0.15">
      <c r="A20" s="9" t="s">
        <v>991</v>
      </c>
      <c r="B20" s="10">
        <v>6510072</v>
      </c>
      <c r="C20" s="11" t="s">
        <v>236</v>
      </c>
      <c r="D20" s="99" t="s">
        <v>992</v>
      </c>
      <c r="E20" s="99" t="s">
        <v>993</v>
      </c>
      <c r="F20" s="126" t="s">
        <v>2193</v>
      </c>
      <c r="G20" s="99" t="s">
        <v>994</v>
      </c>
      <c r="H20" s="107" t="s">
        <v>1804</v>
      </c>
      <c r="I20" s="243">
        <v>333</v>
      </c>
      <c r="J20" s="243"/>
      <c r="K20" s="243"/>
      <c r="L20" s="243"/>
      <c r="M20" s="243"/>
      <c r="N20" s="30">
        <f t="shared" si="1"/>
        <v>333</v>
      </c>
      <c r="O20" s="14" t="s">
        <v>530</v>
      </c>
      <c r="P20" s="14" t="s">
        <v>33</v>
      </c>
      <c r="Q20" s="14" t="s">
        <v>33</v>
      </c>
      <c r="R20" s="14"/>
      <c r="S20" s="203" t="str">
        <f>VLOOKUP(U20,開設者別!B:D,3,FALSE)</f>
        <v>医療法人</v>
      </c>
      <c r="T20" s="15"/>
      <c r="U20" s="173" t="s">
        <v>2179</v>
      </c>
      <c r="V20" s="173" t="str">
        <f>VLOOKUP(U20,開設者別!B:D,3,FALSE)</f>
        <v>医療法人</v>
      </c>
    </row>
    <row r="21" spans="1:22" ht="55.5" customHeight="1" x14ac:dyDescent="0.15">
      <c r="A21" s="9" t="s">
        <v>250</v>
      </c>
      <c r="B21" s="227" t="s">
        <v>995</v>
      </c>
      <c r="C21" s="11" t="s">
        <v>1805</v>
      </c>
      <c r="D21" s="99" t="s">
        <v>996</v>
      </c>
      <c r="E21" s="99" t="s">
        <v>997</v>
      </c>
      <c r="F21" s="425" t="s">
        <v>2293</v>
      </c>
      <c r="G21" s="99" t="s">
        <v>998</v>
      </c>
      <c r="H21" s="107" t="s">
        <v>2298</v>
      </c>
      <c r="I21" s="243">
        <v>146</v>
      </c>
      <c r="J21" s="243">
        <v>53</v>
      </c>
      <c r="K21" s="243"/>
      <c r="L21" s="243"/>
      <c r="M21" s="243"/>
      <c r="N21" s="30">
        <f t="shared" si="1"/>
        <v>199</v>
      </c>
      <c r="O21" s="14" t="s">
        <v>530</v>
      </c>
      <c r="P21" s="14" t="s">
        <v>33</v>
      </c>
      <c r="Q21" s="14" t="s">
        <v>33</v>
      </c>
      <c r="R21" s="228"/>
      <c r="S21" s="203" t="str">
        <f>VLOOKUP(U21,開設者別!B:D,3,FALSE)</f>
        <v>その他法人</v>
      </c>
      <c r="T21" s="15"/>
      <c r="U21" s="173" t="s">
        <v>2183</v>
      </c>
      <c r="V21" s="173" t="str">
        <f>VLOOKUP(U21,開設者別!B:D,3,FALSE)</f>
        <v>その他法人</v>
      </c>
    </row>
    <row r="22" spans="1:22" ht="55.5" customHeight="1" x14ac:dyDescent="0.15">
      <c r="A22" s="9" t="s">
        <v>706</v>
      </c>
      <c r="B22" s="227" t="s">
        <v>984</v>
      </c>
      <c r="C22" s="11" t="s">
        <v>1806</v>
      </c>
      <c r="D22" s="99" t="s">
        <v>999</v>
      </c>
      <c r="E22" s="99" t="s">
        <v>1000</v>
      </c>
      <c r="F22" s="425" t="s">
        <v>2293</v>
      </c>
      <c r="G22" s="99" t="s">
        <v>1573</v>
      </c>
      <c r="H22" s="107" t="s">
        <v>2194</v>
      </c>
      <c r="I22" s="243">
        <v>144</v>
      </c>
      <c r="J22" s="374">
        <v>68</v>
      </c>
      <c r="K22" s="243"/>
      <c r="L22" s="243"/>
      <c r="M22" s="243"/>
      <c r="N22" s="30">
        <f t="shared" si="1"/>
        <v>212</v>
      </c>
      <c r="O22" s="14" t="s">
        <v>33</v>
      </c>
      <c r="P22" s="14" t="s">
        <v>33</v>
      </c>
      <c r="Q22" s="14" t="s">
        <v>33</v>
      </c>
      <c r="R22" s="228"/>
      <c r="S22" s="203" t="str">
        <f>VLOOKUP(U22,開設者別!B:D,3,FALSE)</f>
        <v>その他法人</v>
      </c>
      <c r="T22" s="15"/>
      <c r="U22" s="173" t="s">
        <v>2183</v>
      </c>
      <c r="V22" s="173" t="str">
        <f>VLOOKUP(U22,開設者別!B:D,3,FALSE)</f>
        <v>その他法人</v>
      </c>
    </row>
    <row r="23" spans="1:22" ht="39" x14ac:dyDescent="0.15">
      <c r="A23" s="9" t="s">
        <v>543</v>
      </c>
      <c r="B23" s="10" t="s">
        <v>1001</v>
      </c>
      <c r="C23" s="11" t="s">
        <v>1807</v>
      </c>
      <c r="D23" s="99" t="s">
        <v>1002</v>
      </c>
      <c r="E23" s="99" t="s">
        <v>1003</v>
      </c>
      <c r="F23" s="126" t="s">
        <v>1808</v>
      </c>
      <c r="G23" s="421" t="s">
        <v>2709</v>
      </c>
      <c r="H23" s="107" t="s">
        <v>1809</v>
      </c>
      <c r="I23" s="243">
        <v>60</v>
      </c>
      <c r="J23" s="243"/>
      <c r="K23" s="243"/>
      <c r="L23" s="243"/>
      <c r="M23" s="243"/>
      <c r="N23" s="30">
        <f t="shared" si="1"/>
        <v>60</v>
      </c>
      <c r="O23" s="14"/>
      <c r="P23" s="108" t="s">
        <v>530</v>
      </c>
      <c r="Q23" s="108"/>
      <c r="R23" s="14"/>
      <c r="S23" s="203" t="str">
        <f>VLOOKUP(U23,開設者別!B:D,3,FALSE)</f>
        <v>医療法人</v>
      </c>
      <c r="T23" s="15"/>
      <c r="U23" s="173" t="s">
        <v>2179</v>
      </c>
      <c r="V23" s="173" t="str">
        <f>VLOOKUP(U23,開設者別!B:D,3,FALSE)</f>
        <v>医療法人</v>
      </c>
    </row>
    <row r="24" spans="1:22" ht="39" x14ac:dyDescent="0.15">
      <c r="A24" s="9" t="s">
        <v>244</v>
      </c>
      <c r="B24" s="10" t="s">
        <v>984</v>
      </c>
      <c r="C24" s="11" t="s">
        <v>1810</v>
      </c>
      <c r="D24" s="99" t="s">
        <v>1004</v>
      </c>
      <c r="E24" s="99" t="s">
        <v>1005</v>
      </c>
      <c r="F24" s="126" t="s">
        <v>1006</v>
      </c>
      <c r="G24" s="99" t="s">
        <v>1007</v>
      </c>
      <c r="H24" s="107" t="s">
        <v>2763</v>
      </c>
      <c r="I24" s="243">
        <v>80</v>
      </c>
      <c r="J24" s="243"/>
      <c r="K24" s="243"/>
      <c r="L24" s="243"/>
      <c r="M24" s="243"/>
      <c r="N24" s="30">
        <f t="shared" si="1"/>
        <v>80</v>
      </c>
      <c r="O24" s="14"/>
      <c r="P24" s="14"/>
      <c r="Q24" s="14"/>
      <c r="R24" s="14"/>
      <c r="S24" s="203" t="str">
        <f>VLOOKUP(U24,開設者別!B:D,3,FALSE)</f>
        <v>医療法人</v>
      </c>
      <c r="T24" s="15"/>
      <c r="U24" s="173" t="s">
        <v>2179</v>
      </c>
      <c r="V24" s="173" t="str">
        <f>VLOOKUP(U24,開設者別!B:D,3,FALSE)</f>
        <v>医療法人</v>
      </c>
    </row>
    <row r="25" spans="1:22" ht="47.5" x14ac:dyDescent="0.15">
      <c r="A25" s="9" t="s">
        <v>65</v>
      </c>
      <c r="B25" s="10">
        <v>6500047</v>
      </c>
      <c r="C25" s="11" t="s">
        <v>1811</v>
      </c>
      <c r="D25" s="99" t="s">
        <v>1812</v>
      </c>
      <c r="E25" s="99" t="s">
        <v>1813</v>
      </c>
      <c r="F25" s="126" t="s">
        <v>330</v>
      </c>
      <c r="G25" s="126" t="s">
        <v>2710</v>
      </c>
      <c r="H25" s="107" t="s">
        <v>2764</v>
      </c>
      <c r="I25" s="243">
        <v>290</v>
      </c>
      <c r="J25" s="243"/>
      <c r="K25" s="243"/>
      <c r="L25" s="243"/>
      <c r="M25" s="243"/>
      <c r="N25" s="30">
        <f t="shared" si="1"/>
        <v>290</v>
      </c>
      <c r="O25" s="14" t="s">
        <v>33</v>
      </c>
      <c r="P25" s="14"/>
      <c r="Q25" s="14"/>
      <c r="R25" s="14" t="s">
        <v>33</v>
      </c>
      <c r="S25" s="204" t="str">
        <f>VLOOKUP(U25,開設者別!B:D,3,FALSE)</f>
        <v>公的</v>
      </c>
      <c r="T25" s="5"/>
      <c r="U25" s="173" t="s">
        <v>330</v>
      </c>
      <c r="V25" s="173" t="str">
        <f>VLOOKUP(U25,開設者別!B:D,3,FALSE)</f>
        <v>公的</v>
      </c>
    </row>
    <row r="26" spans="1:22" ht="40" customHeight="1" x14ac:dyDescent="0.15">
      <c r="A26" s="23" t="s">
        <v>251</v>
      </c>
      <c r="B26" s="10" t="s">
        <v>984</v>
      </c>
      <c r="C26" s="11" t="s">
        <v>1814</v>
      </c>
      <c r="D26" s="99" t="s">
        <v>1008</v>
      </c>
      <c r="E26" s="99" t="s">
        <v>1009</v>
      </c>
      <c r="F26" s="126" t="s">
        <v>1010</v>
      </c>
      <c r="G26" s="99" t="s">
        <v>1546</v>
      </c>
      <c r="H26" s="107" t="s">
        <v>1815</v>
      </c>
      <c r="I26" s="243">
        <v>100</v>
      </c>
      <c r="J26" s="243">
        <v>50</v>
      </c>
      <c r="K26" s="243"/>
      <c r="L26" s="243"/>
      <c r="M26" s="243"/>
      <c r="N26" s="30">
        <f t="shared" si="1"/>
        <v>150</v>
      </c>
      <c r="O26" s="14"/>
      <c r="P26" s="14"/>
      <c r="Q26" s="14"/>
      <c r="R26" s="14"/>
      <c r="S26" s="203" t="str">
        <f>VLOOKUP(U26,開設者別!B:D,3,FALSE)</f>
        <v>医療法人</v>
      </c>
      <c r="T26" s="15"/>
      <c r="U26" s="173" t="s">
        <v>2179</v>
      </c>
      <c r="V26" s="173" t="str">
        <f>VLOOKUP(U26,開設者別!B:D,3,FALSE)</f>
        <v>医療法人</v>
      </c>
    </row>
    <row r="27" spans="1:22" ht="40" customHeight="1" x14ac:dyDescent="0.15">
      <c r="A27" s="9" t="s">
        <v>1645</v>
      </c>
      <c r="B27" s="10" t="s">
        <v>1799</v>
      </c>
      <c r="C27" s="11" t="s">
        <v>1816</v>
      </c>
      <c r="D27" s="99" t="s">
        <v>1817</v>
      </c>
      <c r="E27" s="99" t="s">
        <v>1818</v>
      </c>
      <c r="F27" s="126" t="s">
        <v>1819</v>
      </c>
      <c r="G27" s="99" t="s">
        <v>2604</v>
      </c>
      <c r="H27" s="107" t="s">
        <v>1820</v>
      </c>
      <c r="I27" s="243">
        <v>114</v>
      </c>
      <c r="J27" s="243"/>
      <c r="K27" s="243"/>
      <c r="L27" s="243"/>
      <c r="M27" s="243"/>
      <c r="N27" s="30">
        <f t="shared" si="1"/>
        <v>114</v>
      </c>
      <c r="O27" s="14"/>
      <c r="P27" s="14"/>
      <c r="Q27" s="14"/>
      <c r="R27" s="14"/>
      <c r="S27" s="206" t="str">
        <f>VLOOKUP(U27,開設者別!B:D,3,FALSE)</f>
        <v>国</v>
      </c>
      <c r="T27" s="335"/>
      <c r="U27" s="171" t="s">
        <v>2436</v>
      </c>
      <c r="V27" s="173" t="str">
        <f>VLOOKUP(U27,開設者別!B:D,3,FALSE)</f>
        <v>国</v>
      </c>
    </row>
    <row r="28" spans="1:22" s="181" customFormat="1" ht="43" customHeight="1" thickBot="1" x14ac:dyDescent="0.2">
      <c r="A28" s="29" t="s">
        <v>2250</v>
      </c>
      <c r="B28" s="16" t="s">
        <v>2251</v>
      </c>
      <c r="C28" s="17" t="s">
        <v>2252</v>
      </c>
      <c r="D28" s="157" t="s">
        <v>2253</v>
      </c>
      <c r="E28" s="157" t="s">
        <v>2262</v>
      </c>
      <c r="F28" s="158" t="s">
        <v>2254</v>
      </c>
      <c r="G28" s="277" t="s">
        <v>2534</v>
      </c>
      <c r="H28" s="336" t="s">
        <v>1838</v>
      </c>
      <c r="I28" s="297">
        <v>56</v>
      </c>
      <c r="J28" s="365"/>
      <c r="K28" s="365"/>
      <c r="L28" s="365"/>
      <c r="M28" s="365"/>
      <c r="N28" s="31">
        <f t="shared" si="1"/>
        <v>56</v>
      </c>
      <c r="O28" s="22"/>
      <c r="P28" s="22"/>
      <c r="Q28" s="22"/>
      <c r="R28" s="22"/>
      <c r="S28" s="209" t="str">
        <f>VLOOKUP(U28,開設者別!B:D,3,FALSE)</f>
        <v>その他法人</v>
      </c>
      <c r="T28" s="230"/>
      <c r="U28" s="173" t="s">
        <v>2180</v>
      </c>
      <c r="V28" s="173" t="str">
        <f>VLOOKUP(U28,開設者別!B:D,3,FALSE)</f>
        <v>その他法人</v>
      </c>
    </row>
    <row r="29" spans="1:22" ht="11.5" thickBot="1" x14ac:dyDescent="0.2">
      <c r="A29" s="298">
        <f>COUNTA(A5:A28)</f>
        <v>24</v>
      </c>
      <c r="B29" s="298"/>
      <c r="C29" s="298"/>
      <c r="D29" s="360"/>
      <c r="E29" s="360"/>
      <c r="F29" s="359"/>
      <c r="G29" s="359"/>
      <c r="H29" s="359"/>
      <c r="I29" s="426">
        <f>SUM(I5:I28)</f>
        <v>4112</v>
      </c>
      <c r="J29" s="426">
        <f>SUM(J5:J28)</f>
        <v>349</v>
      </c>
      <c r="K29" s="426">
        <f t="shared" ref="K29:N29" si="2">SUM(K5:K28)</f>
        <v>54</v>
      </c>
      <c r="L29" s="426">
        <f t="shared" si="2"/>
        <v>0</v>
      </c>
      <c r="M29" s="426">
        <f t="shared" si="2"/>
        <v>10</v>
      </c>
      <c r="N29" s="305">
        <f t="shared" si="2"/>
        <v>4525</v>
      </c>
      <c r="O29" s="217"/>
      <c r="P29" s="217"/>
      <c r="Q29" s="300"/>
      <c r="R29" s="300"/>
      <c r="S29" s="216"/>
      <c r="T29" s="216"/>
    </row>
    <row r="34" spans="13:13" x14ac:dyDescent="0.15">
      <c r="M34" s="364"/>
    </row>
  </sheetData>
  <mergeCells count="20">
    <mergeCell ref="J1:M1"/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dataValidations count="1">
    <dataValidation type="list" allowBlank="1" showInputMessage="1" showErrorMessage="1" sqref="U28:U31 U5:U9 U11:U26" xr:uid="{19A44752-DD83-4D31-946A-28174E65D8AA}">
      <formula1>#REF!</formula1>
    </dataValidation>
  </dataValidations>
  <printOptions horizontalCentered="1"/>
  <pageMargins left="0.19685039370078741" right="0.19685039370078741" top="0.78740157480314965" bottom="0.39370078740157483" header="0.78740157480314965" footer="0.19685039370078741"/>
  <pageSetup paperSize="9" scale="79" firstPageNumber="3" orientation="landscape" useFirstPageNumber="1" r:id="rId1"/>
  <headerFooter alignWithMargins="0"/>
  <rowBreaks count="1" manualBreakCount="1">
    <brk id="16" max="1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4F6C5A-824B-4ECB-A3BE-F8D5F8F5D8D6}">
          <x14:formula1>
            <xm:f>開設者別!$B$2:$B$22</xm:f>
          </x14:formula1>
          <xm:sqref>U10 U27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0"/>
  </sheetPr>
  <dimension ref="A1:V34"/>
  <sheetViews>
    <sheetView showRuler="0" view="pageBreakPreview" zoomScale="130" zoomScaleNormal="85" zoomScaleSheetLayoutView="130" workbookViewId="0">
      <pane xSplit="1" ySplit="4" topLeftCell="B8" activePane="bottomRight" state="frozen"/>
      <selection activeCell="A3" sqref="A3"/>
      <selection pane="topRight" activeCell="A3" sqref="A3"/>
      <selection pane="bottomLeft" activeCell="A3" sqref="A3"/>
      <selection pane="bottomRight" activeCell="H10" sqref="H10"/>
    </sheetView>
  </sheetViews>
  <sheetFormatPr defaultColWidth="9" defaultRowHeight="11" x14ac:dyDescent="0.15"/>
  <cols>
    <col min="1" max="1" width="16.08984375" style="6" customWidth="1"/>
    <col min="2" max="2" width="8.1796875" style="6" bestFit="1" customWidth="1"/>
    <col min="3" max="3" width="26.08984375" style="6" customWidth="1"/>
    <col min="4" max="5" width="10.08984375" style="422" customWidth="1"/>
    <col min="6" max="6" width="11.6328125" style="347" customWidth="1"/>
    <col min="7" max="7" width="8.08984375" style="347" customWidth="1"/>
    <col min="8" max="8" width="21.08984375" style="347" customWidth="1"/>
    <col min="9" max="9" width="5.1796875" style="344" bestFit="1" customWidth="1"/>
    <col min="10" max="13" width="3.90625" style="344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3">
      <c r="A1" s="535" t="s">
        <v>414</v>
      </c>
      <c r="B1" s="536"/>
      <c r="C1" s="537" t="s">
        <v>1652</v>
      </c>
      <c r="D1" s="538"/>
      <c r="E1" s="538"/>
      <c r="F1" s="538"/>
      <c r="G1" s="539"/>
      <c r="H1" s="413" t="s">
        <v>1655</v>
      </c>
      <c r="J1" s="534" t="s">
        <v>2786</v>
      </c>
      <c r="K1" s="534"/>
      <c r="L1" s="534"/>
      <c r="M1" s="534"/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40" t="s">
        <v>2795</v>
      </c>
      <c r="B2" s="541"/>
      <c r="C2" s="542" t="s">
        <v>1658</v>
      </c>
      <c r="D2" s="543"/>
      <c r="E2" s="543"/>
      <c r="F2" s="543"/>
      <c r="G2" s="544"/>
      <c r="H2" s="417" t="s">
        <v>1659</v>
      </c>
      <c r="Q2" s="8"/>
      <c r="R2" s="8"/>
    </row>
    <row r="3" spans="1:22" ht="17.25" customHeight="1" x14ac:dyDescent="0.15">
      <c r="A3" s="530" t="s">
        <v>83</v>
      </c>
      <c r="B3" s="523" t="s">
        <v>810</v>
      </c>
      <c r="C3" s="517" t="s">
        <v>833</v>
      </c>
      <c r="D3" s="525" t="s">
        <v>223</v>
      </c>
      <c r="E3" s="547" t="s">
        <v>64</v>
      </c>
      <c r="F3" s="525" t="s">
        <v>224</v>
      </c>
      <c r="G3" s="545" t="s">
        <v>225</v>
      </c>
      <c r="H3" s="525" t="s">
        <v>226</v>
      </c>
      <c r="I3" s="527" t="s">
        <v>227</v>
      </c>
      <c r="J3" s="527"/>
      <c r="K3" s="527"/>
      <c r="L3" s="527"/>
      <c r="M3" s="527"/>
      <c r="N3" s="527"/>
      <c r="O3" s="519" t="s">
        <v>143</v>
      </c>
      <c r="P3" s="519" t="s">
        <v>344</v>
      </c>
      <c r="Q3" s="519" t="s">
        <v>36</v>
      </c>
      <c r="R3" s="519" t="s">
        <v>445</v>
      </c>
      <c r="S3" s="528" t="s">
        <v>2422</v>
      </c>
      <c r="T3" s="521" t="s">
        <v>2426</v>
      </c>
    </row>
    <row r="4" spans="1:22" ht="17.25" customHeight="1" x14ac:dyDescent="0.15">
      <c r="A4" s="531"/>
      <c r="B4" s="524"/>
      <c r="C4" s="518"/>
      <c r="D4" s="526"/>
      <c r="E4" s="548"/>
      <c r="F4" s="526"/>
      <c r="G4" s="546"/>
      <c r="H4" s="526"/>
      <c r="I4" s="348" t="s">
        <v>351</v>
      </c>
      <c r="J4" s="348" t="s">
        <v>499</v>
      </c>
      <c r="K4" s="348" t="s">
        <v>255</v>
      </c>
      <c r="L4" s="348" t="s">
        <v>256</v>
      </c>
      <c r="M4" s="348" t="s">
        <v>257</v>
      </c>
      <c r="N4" s="225" t="s">
        <v>258</v>
      </c>
      <c r="O4" s="520"/>
      <c r="P4" s="520"/>
      <c r="Q4" s="520"/>
      <c r="R4" s="520"/>
      <c r="S4" s="529"/>
      <c r="T4" s="522"/>
    </row>
    <row r="5" spans="1:22" ht="49" customHeight="1" x14ac:dyDescent="0.15">
      <c r="A5" s="9" t="s">
        <v>1821</v>
      </c>
      <c r="B5" s="10">
        <v>6520032</v>
      </c>
      <c r="C5" s="11" t="s">
        <v>1822</v>
      </c>
      <c r="D5" s="99" t="s">
        <v>1011</v>
      </c>
      <c r="E5" s="99" t="s">
        <v>1012</v>
      </c>
      <c r="F5" s="126" t="s">
        <v>147</v>
      </c>
      <c r="G5" s="99" t="s">
        <v>1562</v>
      </c>
      <c r="H5" s="107" t="s">
        <v>2148</v>
      </c>
      <c r="I5" s="243">
        <v>145</v>
      </c>
      <c r="J5" s="243"/>
      <c r="K5" s="243"/>
      <c r="L5" s="243"/>
      <c r="M5" s="243"/>
      <c r="N5" s="30">
        <f t="shared" ref="N5:N13" si="0">SUM(I5:M5)</f>
        <v>145</v>
      </c>
      <c r="O5" s="14"/>
      <c r="P5" s="14"/>
      <c r="Q5" s="14"/>
      <c r="R5" s="14"/>
      <c r="S5" s="203" t="str">
        <f>VLOOKUP(U5,開設者別!B:D,3,FALSE)</f>
        <v>医療法人</v>
      </c>
      <c r="T5" s="231"/>
      <c r="U5" s="171" t="s">
        <v>2179</v>
      </c>
      <c r="V5" s="173" t="str">
        <f>VLOOKUP(U5,開設者別!B:D,3,FALSE)</f>
        <v>医療法人</v>
      </c>
    </row>
    <row r="6" spans="1:22" ht="49" customHeight="1" x14ac:dyDescent="0.15">
      <c r="A6" s="9" t="s">
        <v>496</v>
      </c>
      <c r="B6" s="10">
        <v>6520046</v>
      </c>
      <c r="C6" s="11" t="s">
        <v>387</v>
      </c>
      <c r="D6" s="99" t="s">
        <v>1013</v>
      </c>
      <c r="E6" s="99" t="s">
        <v>1014</v>
      </c>
      <c r="F6" s="126" t="s">
        <v>795</v>
      </c>
      <c r="G6" s="126" t="s">
        <v>206</v>
      </c>
      <c r="H6" s="107" t="s">
        <v>1823</v>
      </c>
      <c r="I6" s="243"/>
      <c r="J6" s="243">
        <v>56</v>
      </c>
      <c r="K6" s="243"/>
      <c r="L6" s="243"/>
      <c r="M6" s="243"/>
      <c r="N6" s="30">
        <f t="shared" si="0"/>
        <v>56</v>
      </c>
      <c r="O6" s="14"/>
      <c r="P6" s="14"/>
      <c r="Q6" s="14"/>
      <c r="R6" s="14"/>
      <c r="S6" s="203" t="str">
        <f>VLOOKUP(U6,開設者別!B:D,3,FALSE)</f>
        <v>医療法人</v>
      </c>
      <c r="T6" s="231"/>
      <c r="U6" s="171" t="s">
        <v>2179</v>
      </c>
      <c r="V6" s="173" t="str">
        <f>VLOOKUP(U6,開設者別!B:D,3,FALSE)</f>
        <v>医療法人</v>
      </c>
    </row>
    <row r="7" spans="1:22" ht="49" customHeight="1" x14ac:dyDescent="0.15">
      <c r="A7" s="9" t="s">
        <v>1578</v>
      </c>
      <c r="B7" s="10">
        <v>6520803</v>
      </c>
      <c r="C7" s="11" t="s">
        <v>727</v>
      </c>
      <c r="D7" s="99" t="s">
        <v>1015</v>
      </c>
      <c r="E7" s="99"/>
      <c r="F7" s="126" t="s">
        <v>1579</v>
      </c>
      <c r="G7" s="99" t="s">
        <v>2605</v>
      </c>
      <c r="H7" s="107" t="s">
        <v>1824</v>
      </c>
      <c r="I7" s="243">
        <f>133+6</f>
        <v>139</v>
      </c>
      <c r="J7" s="243"/>
      <c r="K7" s="243"/>
      <c r="L7" s="243"/>
      <c r="M7" s="243"/>
      <c r="N7" s="30">
        <f t="shared" si="0"/>
        <v>139</v>
      </c>
      <c r="O7" s="14" t="s">
        <v>530</v>
      </c>
      <c r="P7" s="14" t="s">
        <v>33</v>
      </c>
      <c r="Q7" s="14" t="s">
        <v>33</v>
      </c>
      <c r="R7" s="14"/>
      <c r="S7" s="203" t="str">
        <f>VLOOKUP(U7,開設者別!B:D,3,FALSE)</f>
        <v>医療法人</v>
      </c>
      <c r="T7" s="231"/>
      <c r="U7" s="171" t="s">
        <v>2179</v>
      </c>
      <c r="V7" s="173" t="str">
        <f>VLOOKUP(U7,開設者別!B:D,3,FALSE)</f>
        <v>医療法人</v>
      </c>
    </row>
    <row r="8" spans="1:22" ht="49" customHeight="1" x14ac:dyDescent="0.15">
      <c r="A8" s="279" t="s">
        <v>2535</v>
      </c>
      <c r="B8" s="10">
        <v>6520035</v>
      </c>
      <c r="C8" s="11" t="s">
        <v>788</v>
      </c>
      <c r="D8" s="99" t="s">
        <v>1016</v>
      </c>
      <c r="E8" s="99" t="s">
        <v>1017</v>
      </c>
      <c r="F8" s="276" t="s">
        <v>2496</v>
      </c>
      <c r="G8" s="126" t="s">
        <v>2536</v>
      </c>
      <c r="H8" s="107" t="s">
        <v>2544</v>
      </c>
      <c r="I8" s="243">
        <v>44</v>
      </c>
      <c r="J8" s="243"/>
      <c r="K8" s="243"/>
      <c r="L8" s="243"/>
      <c r="M8" s="243"/>
      <c r="N8" s="30">
        <f t="shared" si="0"/>
        <v>44</v>
      </c>
      <c r="O8" s="14" t="s">
        <v>530</v>
      </c>
      <c r="P8" s="14"/>
      <c r="Q8" s="14"/>
      <c r="R8" s="14"/>
      <c r="S8" s="203" t="str">
        <f>VLOOKUP(U8,開設者別!B:D,3,FALSE)</f>
        <v>医療法人</v>
      </c>
      <c r="T8" s="231"/>
      <c r="U8" s="171" t="s">
        <v>2179</v>
      </c>
      <c r="V8" s="173" t="str">
        <f>VLOOKUP(U8,開設者別!B:D,3,FALSE)</f>
        <v>医療法人</v>
      </c>
    </row>
    <row r="9" spans="1:22" ht="49" customHeight="1" x14ac:dyDescent="0.15">
      <c r="A9" s="9" t="s">
        <v>1018</v>
      </c>
      <c r="B9" s="10">
        <v>6520042</v>
      </c>
      <c r="C9" s="11" t="s">
        <v>674</v>
      </c>
      <c r="D9" s="99" t="s">
        <v>1019</v>
      </c>
      <c r="E9" s="99" t="s">
        <v>1020</v>
      </c>
      <c r="F9" s="126" t="s">
        <v>145</v>
      </c>
      <c r="G9" s="99" t="s">
        <v>2370</v>
      </c>
      <c r="H9" s="107" t="s">
        <v>2545</v>
      </c>
      <c r="I9" s="243">
        <v>275</v>
      </c>
      <c r="J9" s="243"/>
      <c r="K9" s="243"/>
      <c r="L9" s="243"/>
      <c r="M9" s="243"/>
      <c r="N9" s="30">
        <f>SUM(I9:M9)</f>
        <v>275</v>
      </c>
      <c r="O9" s="14" t="s">
        <v>530</v>
      </c>
      <c r="P9" s="14" t="s">
        <v>33</v>
      </c>
      <c r="Q9" s="14" t="s">
        <v>33</v>
      </c>
      <c r="R9" s="14"/>
      <c r="S9" s="203" t="str">
        <f>VLOOKUP(U9,開設者別!B:D,3,FALSE)</f>
        <v>医療法人</v>
      </c>
      <c r="T9" s="231"/>
      <c r="U9" s="171" t="s">
        <v>2179</v>
      </c>
      <c r="V9" s="173" t="str">
        <f>VLOOKUP(U9,開設者別!B:D,3,FALSE)</f>
        <v>医療法人</v>
      </c>
    </row>
    <row r="10" spans="1:22" ht="49" customHeight="1" x14ac:dyDescent="0.15">
      <c r="A10" s="9" t="s">
        <v>393</v>
      </c>
      <c r="B10" s="10">
        <v>6520855</v>
      </c>
      <c r="C10" s="11" t="s">
        <v>317</v>
      </c>
      <c r="D10" s="99" t="s">
        <v>1021</v>
      </c>
      <c r="E10" s="99" t="s">
        <v>1022</v>
      </c>
      <c r="F10" s="126" t="s">
        <v>394</v>
      </c>
      <c r="G10" s="99" t="s">
        <v>1627</v>
      </c>
      <c r="H10" s="107" t="s">
        <v>2758</v>
      </c>
      <c r="I10" s="243">
        <v>199</v>
      </c>
      <c r="J10" s="243"/>
      <c r="K10" s="243"/>
      <c r="L10" s="243"/>
      <c r="M10" s="243"/>
      <c r="N10" s="30">
        <f t="shared" si="0"/>
        <v>199</v>
      </c>
      <c r="O10" s="14" t="s">
        <v>530</v>
      </c>
      <c r="P10" s="14" t="s">
        <v>33</v>
      </c>
      <c r="Q10" s="14" t="s">
        <v>33</v>
      </c>
      <c r="R10" s="14"/>
      <c r="S10" s="203" t="str">
        <f>VLOOKUP(U10,開設者別!B:D,3,FALSE)</f>
        <v>医療法人</v>
      </c>
      <c r="T10" s="15"/>
      <c r="U10" s="171" t="s">
        <v>2179</v>
      </c>
      <c r="V10" s="173" t="str">
        <f>VLOOKUP(U10,開設者別!B:D,3,FALSE)</f>
        <v>医療法人</v>
      </c>
    </row>
    <row r="11" spans="1:22" ht="49" customHeight="1" x14ac:dyDescent="0.15">
      <c r="A11" s="9" t="s">
        <v>1825</v>
      </c>
      <c r="B11" s="10" t="s">
        <v>1023</v>
      </c>
      <c r="C11" s="11" t="s">
        <v>1024</v>
      </c>
      <c r="D11" s="99" t="s">
        <v>1025</v>
      </c>
      <c r="E11" s="99" t="s">
        <v>1026</v>
      </c>
      <c r="F11" s="126" t="s">
        <v>1027</v>
      </c>
      <c r="G11" s="126" t="s">
        <v>2687</v>
      </c>
      <c r="H11" s="107" t="s">
        <v>2759</v>
      </c>
      <c r="I11" s="243">
        <v>120</v>
      </c>
      <c r="J11" s="243"/>
      <c r="K11" s="243"/>
      <c r="L11" s="243"/>
      <c r="M11" s="243"/>
      <c r="N11" s="30">
        <f t="shared" si="0"/>
        <v>120</v>
      </c>
      <c r="O11" s="14" t="s">
        <v>530</v>
      </c>
      <c r="P11" s="14" t="s">
        <v>33</v>
      </c>
      <c r="Q11" s="14" t="s">
        <v>33</v>
      </c>
      <c r="R11" s="14"/>
      <c r="S11" s="203" t="str">
        <f>VLOOKUP(U11,開設者別!B:D,3,FALSE)</f>
        <v>医療法人</v>
      </c>
      <c r="T11" s="231"/>
      <c r="U11" s="171" t="s">
        <v>2179</v>
      </c>
      <c r="V11" s="173" t="str">
        <f>VLOOKUP(U11,開設者別!B:D,3,FALSE)</f>
        <v>医療法人</v>
      </c>
    </row>
    <row r="12" spans="1:22" ht="49" customHeight="1" x14ac:dyDescent="0.15">
      <c r="A12" s="9" t="s">
        <v>1028</v>
      </c>
      <c r="B12" s="10">
        <v>6520041</v>
      </c>
      <c r="C12" s="11" t="s">
        <v>604</v>
      </c>
      <c r="D12" s="99" t="s">
        <v>1029</v>
      </c>
      <c r="E12" s="99" t="s">
        <v>1030</v>
      </c>
      <c r="F12" s="126" t="s">
        <v>146</v>
      </c>
      <c r="G12" s="99" t="s">
        <v>2711</v>
      </c>
      <c r="H12" s="281" t="s">
        <v>2722</v>
      </c>
      <c r="I12" s="243"/>
      <c r="J12" s="243"/>
      <c r="K12" s="278">
        <v>241</v>
      </c>
      <c r="L12" s="243"/>
      <c r="M12" s="243"/>
      <c r="N12" s="30">
        <f t="shared" si="0"/>
        <v>241</v>
      </c>
      <c r="O12" s="14"/>
      <c r="P12" s="14"/>
      <c r="Q12" s="14"/>
      <c r="R12" s="14"/>
      <c r="S12" s="203" t="str">
        <f>VLOOKUP(U12,開設者別!B:D,3,FALSE)</f>
        <v>医療法人</v>
      </c>
      <c r="T12" s="231"/>
      <c r="U12" s="171" t="s">
        <v>2179</v>
      </c>
      <c r="V12" s="173" t="str">
        <f>VLOOKUP(U12,開設者別!B:D,3,FALSE)</f>
        <v>医療法人</v>
      </c>
    </row>
    <row r="13" spans="1:22" ht="62.5" customHeight="1" thickBot="1" x14ac:dyDescent="0.2">
      <c r="A13" s="29" t="s">
        <v>1031</v>
      </c>
      <c r="B13" s="16">
        <v>6520863</v>
      </c>
      <c r="C13" s="17" t="s">
        <v>615</v>
      </c>
      <c r="D13" s="157" t="s">
        <v>1032</v>
      </c>
      <c r="E13" s="157" t="s">
        <v>1033</v>
      </c>
      <c r="F13" s="158" t="s">
        <v>834</v>
      </c>
      <c r="G13" s="277" t="s">
        <v>2537</v>
      </c>
      <c r="H13" s="285" t="s">
        <v>1827</v>
      </c>
      <c r="I13" s="365">
        <v>164</v>
      </c>
      <c r="J13" s="365"/>
      <c r="K13" s="365"/>
      <c r="L13" s="365"/>
      <c r="M13" s="365"/>
      <c r="N13" s="31">
        <f t="shared" si="0"/>
        <v>164</v>
      </c>
      <c r="O13" s="22"/>
      <c r="P13" s="22" t="s">
        <v>33</v>
      </c>
      <c r="Q13" s="22" t="s">
        <v>33</v>
      </c>
      <c r="R13" s="22"/>
      <c r="S13" s="205" t="str">
        <f>VLOOKUP(U13,開設者別!B:D,3,FALSE)</f>
        <v>その他法人</v>
      </c>
      <c r="T13" s="224"/>
      <c r="U13" s="173" t="s">
        <v>2182</v>
      </c>
      <c r="V13" s="173" t="str">
        <f>VLOOKUP(U13,開設者別!B:D,3,FALSE)</f>
        <v>その他法人</v>
      </c>
    </row>
    <row r="14" spans="1:22" x14ac:dyDescent="0.15">
      <c r="A14" s="6">
        <f>COUNTA(A5:A13)</f>
        <v>9</v>
      </c>
      <c r="I14" s="356">
        <f t="shared" ref="I14:M14" si="1">SUM(I5:I13)</f>
        <v>1086</v>
      </c>
      <c r="J14" s="356">
        <f>SUM(J5:J13)</f>
        <v>56</v>
      </c>
      <c r="K14" s="356">
        <f t="shared" si="1"/>
        <v>241</v>
      </c>
      <c r="L14" s="356">
        <f t="shared" si="1"/>
        <v>0</v>
      </c>
      <c r="M14" s="356">
        <f t="shared" si="1"/>
        <v>0</v>
      </c>
      <c r="N14" s="112">
        <f>SUM(N5:N13)</f>
        <v>1383</v>
      </c>
      <c r="Q14" s="89"/>
      <c r="R14" s="89"/>
      <c r="V14" s="173" t="e">
        <f>VLOOKUP(U14,#REF!,3,FALSE)</f>
        <v>#REF!</v>
      </c>
    </row>
    <row r="15" spans="1:22" x14ac:dyDescent="0.15">
      <c r="V15" s="173" t="e">
        <f>VLOOKUP(U15,#REF!,3,FALSE)</f>
        <v>#REF!</v>
      </c>
    </row>
    <row r="16" spans="1:22" x14ac:dyDescent="0.15">
      <c r="A16" s="6" t="s">
        <v>2805</v>
      </c>
      <c r="V16" s="173" t="e">
        <f>VLOOKUP(U16,#REF!,3,FALSE)</f>
        <v>#REF!</v>
      </c>
    </row>
    <row r="17" spans="1:22" x14ac:dyDescent="0.15">
      <c r="V17" s="173" t="e">
        <f>VLOOKUP(U17,#REF!,3,FALSE)</f>
        <v>#REF!</v>
      </c>
    </row>
    <row r="18" spans="1:22" x14ac:dyDescent="0.15">
      <c r="B18" s="28"/>
      <c r="V18" s="173" t="e">
        <f>VLOOKUP(U18,#REF!,3,FALSE)</f>
        <v>#REF!</v>
      </c>
    </row>
    <row r="19" spans="1:22" x14ac:dyDescent="0.15">
      <c r="V19" s="173" t="e">
        <f>VLOOKUP(U19,#REF!,3,FALSE)</f>
        <v>#REF!</v>
      </c>
    </row>
    <row r="20" spans="1:22" x14ac:dyDescent="0.15">
      <c r="V20" s="173" t="e">
        <f>VLOOKUP(U20,#REF!,3,FALSE)</f>
        <v>#REF!</v>
      </c>
    </row>
    <row r="21" spans="1:22" x14ac:dyDescent="0.15">
      <c r="V21" s="173" t="e">
        <f>VLOOKUP(U21,#REF!,3,FALSE)</f>
        <v>#REF!</v>
      </c>
    </row>
    <row r="22" spans="1:22" x14ac:dyDescent="0.15">
      <c r="V22" s="173" t="e">
        <f>VLOOKUP(U22,#REF!,3,FALSE)</f>
        <v>#REF!</v>
      </c>
    </row>
    <row r="23" spans="1:22" x14ac:dyDescent="0.15">
      <c r="V23" s="173" t="e">
        <f>VLOOKUP(U23,#REF!,3,FALSE)</f>
        <v>#REF!</v>
      </c>
    </row>
    <row r="24" spans="1:22" x14ac:dyDescent="0.15">
      <c r="V24" s="173" t="e">
        <f>VLOOKUP(U24,#REF!,3,FALSE)</f>
        <v>#REF!</v>
      </c>
    </row>
    <row r="25" spans="1:22" x14ac:dyDescent="0.15">
      <c r="V25" s="173" t="e">
        <f>VLOOKUP(U25,#REF!,3,FALSE)</f>
        <v>#REF!</v>
      </c>
    </row>
    <row r="26" spans="1:22" x14ac:dyDescent="0.15">
      <c r="V26" s="173" t="e">
        <f>VLOOKUP(U26,#REF!,3,FALSE)</f>
        <v>#REF!</v>
      </c>
    </row>
    <row r="29" spans="1:22" ht="11.5" thickBot="1" x14ac:dyDescent="0.2">
      <c r="A29" s="298"/>
      <c r="B29" s="298"/>
      <c r="C29" s="298"/>
      <c r="D29" s="423"/>
      <c r="E29" s="423"/>
      <c r="F29" s="359"/>
      <c r="G29" s="359"/>
      <c r="H29" s="359"/>
      <c r="I29" s="361"/>
      <c r="J29" s="361"/>
      <c r="K29" s="361"/>
      <c r="L29" s="361"/>
      <c r="M29" s="361"/>
      <c r="N29" s="216"/>
      <c r="O29" s="217"/>
      <c r="P29" s="217"/>
      <c r="Q29" s="300"/>
      <c r="R29" s="300"/>
      <c r="S29" s="216"/>
      <c r="T29" s="216"/>
    </row>
    <row r="34" spans="13:13" x14ac:dyDescent="0.15">
      <c r="M34" s="364"/>
    </row>
  </sheetData>
  <mergeCells count="20">
    <mergeCell ref="J1:M1"/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dataValidations count="1">
    <dataValidation type="list" allowBlank="1" showInputMessage="1" showErrorMessage="1" sqref="U5:U29" xr:uid="{493B1B3D-CBA7-4FD6-8D7C-C610CA7B6818}">
      <formula1>#REF!</formula1>
    </dataValidation>
  </dataValidations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5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0"/>
    <pageSetUpPr autoPageBreaks="0"/>
  </sheetPr>
  <dimension ref="A1:W34"/>
  <sheetViews>
    <sheetView showRuler="0" view="pageBreakPreview" zoomScale="145" zoomScaleNormal="70" zoomScaleSheetLayoutView="145" workbookViewId="0">
      <pane xSplit="1" ySplit="4" topLeftCell="B19" activePane="bottomRight" state="frozen"/>
      <selection activeCell="A3" sqref="A3"/>
      <selection pane="topRight" activeCell="A3" sqref="A3"/>
      <selection pane="bottomLeft" activeCell="A3" sqref="A3"/>
      <selection pane="bottomRight" activeCell="G17" sqref="G17"/>
    </sheetView>
  </sheetViews>
  <sheetFormatPr defaultColWidth="9" defaultRowHeight="11" x14ac:dyDescent="0.15"/>
  <cols>
    <col min="1" max="1" width="15.36328125" style="6" bestFit="1" customWidth="1"/>
    <col min="2" max="2" width="8.1796875" style="6" bestFit="1" customWidth="1"/>
    <col min="3" max="3" width="24.08984375" style="347" customWidth="1"/>
    <col min="4" max="5" width="9.6328125" style="355" customWidth="1"/>
    <col min="6" max="6" width="11.453125" style="347" bestFit="1" customWidth="1"/>
    <col min="7" max="7" width="8.08984375" style="347" customWidth="1"/>
    <col min="8" max="8" width="21.08984375" style="347" customWidth="1"/>
    <col min="9" max="9" width="5.36328125" style="344" bestFit="1" customWidth="1"/>
    <col min="10" max="10" width="4" style="344" customWidth="1"/>
    <col min="11" max="11" width="5.453125" style="344" bestFit="1" customWidth="1"/>
    <col min="12" max="13" width="4" style="344" customWidth="1"/>
    <col min="14" max="14" width="4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23" width="9" style="6" customWidth="1"/>
    <col min="24" max="16384" width="9" style="6"/>
  </cols>
  <sheetData>
    <row r="1" spans="1:22" ht="17.25" customHeight="1" x14ac:dyDescent="0.3">
      <c r="A1" s="535" t="s">
        <v>414</v>
      </c>
      <c r="B1" s="536"/>
      <c r="C1" s="552" t="s">
        <v>1652</v>
      </c>
      <c r="D1" s="553"/>
      <c r="E1" s="553"/>
      <c r="F1" s="553"/>
      <c r="G1" s="554"/>
      <c r="H1" s="413" t="s">
        <v>1655</v>
      </c>
      <c r="J1" s="534" t="s">
        <v>2787</v>
      </c>
      <c r="K1" s="534"/>
      <c r="L1" s="534"/>
      <c r="M1" s="534"/>
      <c r="Q1" s="8"/>
      <c r="R1" s="8"/>
      <c r="U1" s="173" t="s">
        <v>2186</v>
      </c>
      <c r="V1" s="173" t="s">
        <v>2185</v>
      </c>
    </row>
    <row r="2" spans="1:22" ht="21" customHeight="1" thickBot="1" x14ac:dyDescent="0.2">
      <c r="A2" s="540" t="s">
        <v>2801</v>
      </c>
      <c r="B2" s="541"/>
      <c r="C2" s="555" t="s">
        <v>2818</v>
      </c>
      <c r="D2" s="556"/>
      <c r="E2" s="556"/>
      <c r="F2" s="556"/>
      <c r="G2" s="557"/>
      <c r="H2" s="500" t="s">
        <v>2798</v>
      </c>
      <c r="Q2" s="8"/>
      <c r="R2" s="8"/>
    </row>
    <row r="3" spans="1:22" ht="17.25" customHeight="1" x14ac:dyDescent="0.15">
      <c r="A3" s="530" t="s">
        <v>83</v>
      </c>
      <c r="B3" s="523" t="s">
        <v>810</v>
      </c>
      <c r="C3" s="525" t="s">
        <v>811</v>
      </c>
      <c r="D3" s="525" t="s">
        <v>223</v>
      </c>
      <c r="E3" s="547" t="s">
        <v>64</v>
      </c>
      <c r="F3" s="525" t="s">
        <v>224</v>
      </c>
      <c r="G3" s="545" t="s">
        <v>225</v>
      </c>
      <c r="H3" s="525" t="s">
        <v>226</v>
      </c>
      <c r="I3" s="527" t="s">
        <v>227</v>
      </c>
      <c r="J3" s="527"/>
      <c r="K3" s="527"/>
      <c r="L3" s="527"/>
      <c r="M3" s="527"/>
      <c r="N3" s="527"/>
      <c r="O3" s="519" t="s">
        <v>143</v>
      </c>
      <c r="P3" s="519" t="s">
        <v>344</v>
      </c>
      <c r="Q3" s="519" t="s">
        <v>36</v>
      </c>
      <c r="R3" s="519" t="s">
        <v>445</v>
      </c>
      <c r="S3" s="528" t="s">
        <v>2422</v>
      </c>
      <c r="T3" s="521" t="s">
        <v>2426</v>
      </c>
    </row>
    <row r="4" spans="1:22" ht="17.25" customHeight="1" x14ac:dyDescent="0.15">
      <c r="A4" s="531"/>
      <c r="B4" s="524"/>
      <c r="C4" s="526"/>
      <c r="D4" s="526"/>
      <c r="E4" s="548"/>
      <c r="F4" s="526"/>
      <c r="G4" s="546"/>
      <c r="H4" s="526"/>
      <c r="I4" s="348" t="s">
        <v>351</v>
      </c>
      <c r="J4" s="348" t="s">
        <v>499</v>
      </c>
      <c r="K4" s="348" t="s">
        <v>255</v>
      </c>
      <c r="L4" s="348" t="s">
        <v>256</v>
      </c>
      <c r="M4" s="348" t="s">
        <v>257</v>
      </c>
      <c r="N4" s="225" t="s">
        <v>258</v>
      </c>
      <c r="O4" s="520"/>
      <c r="P4" s="520"/>
      <c r="Q4" s="520"/>
      <c r="R4" s="520"/>
      <c r="S4" s="529"/>
      <c r="T4" s="522"/>
    </row>
    <row r="5" spans="1:22" ht="54.5" customHeight="1" x14ac:dyDescent="0.15">
      <c r="A5" s="9" t="s">
        <v>198</v>
      </c>
      <c r="B5" s="10">
        <v>6511321</v>
      </c>
      <c r="C5" s="106" t="s">
        <v>732</v>
      </c>
      <c r="D5" s="499" t="s">
        <v>1034</v>
      </c>
      <c r="E5" s="499" t="s">
        <v>1035</v>
      </c>
      <c r="F5" s="126" t="s">
        <v>2337</v>
      </c>
      <c r="G5" s="499" t="s">
        <v>1531</v>
      </c>
      <c r="H5" s="107" t="s">
        <v>2343</v>
      </c>
      <c r="I5" s="243">
        <v>116</v>
      </c>
      <c r="J5" s="243"/>
      <c r="K5" s="243"/>
      <c r="L5" s="243"/>
      <c r="M5" s="243"/>
      <c r="N5" s="30">
        <f t="shared" ref="N5:N23" si="0">SUM(I5:M5)</f>
        <v>116</v>
      </c>
      <c r="O5" s="14" t="s">
        <v>530</v>
      </c>
      <c r="P5" s="14" t="s">
        <v>33</v>
      </c>
      <c r="Q5" s="14" t="s">
        <v>33</v>
      </c>
      <c r="R5" s="14"/>
      <c r="S5" s="203" t="str">
        <f>VLOOKUP(U5,開設者別!B:D,3,FALSE)</f>
        <v>その他法人</v>
      </c>
      <c r="T5" s="15"/>
      <c r="U5" s="501" t="s">
        <v>2183</v>
      </c>
      <c r="V5" s="173" t="str">
        <f>VLOOKUP(U5,開設者別!B:D,3,FALSE)</f>
        <v>その他法人</v>
      </c>
    </row>
    <row r="6" spans="1:22" ht="54.5" customHeight="1" x14ac:dyDescent="0.15">
      <c r="A6" s="9" t="s">
        <v>180</v>
      </c>
      <c r="B6" s="10" t="s">
        <v>1036</v>
      </c>
      <c r="C6" s="106" t="s">
        <v>79</v>
      </c>
      <c r="D6" s="499" t="s">
        <v>1037</v>
      </c>
      <c r="E6" s="499" t="s">
        <v>1038</v>
      </c>
      <c r="F6" s="126" t="s">
        <v>70</v>
      </c>
      <c r="G6" s="126" t="s">
        <v>612</v>
      </c>
      <c r="H6" s="281" t="s">
        <v>2546</v>
      </c>
      <c r="I6" s="243">
        <v>20</v>
      </c>
      <c r="J6" s="243">
        <v>48</v>
      </c>
      <c r="K6" s="243"/>
      <c r="L6" s="243"/>
      <c r="M6" s="243"/>
      <c r="N6" s="30">
        <f t="shared" si="0"/>
        <v>68</v>
      </c>
      <c r="O6" s="14" t="s">
        <v>530</v>
      </c>
      <c r="P6" s="14"/>
      <c r="Q6" s="14"/>
      <c r="R6" s="14"/>
      <c r="S6" s="203" t="str">
        <f>VLOOKUP(U6,開設者別!B:D,3,FALSE)</f>
        <v>医療法人</v>
      </c>
      <c r="T6" s="15"/>
      <c r="U6" s="501" t="s">
        <v>2179</v>
      </c>
      <c r="V6" s="173" t="str">
        <f>VLOOKUP(U6,開設者別!B:D,3,FALSE)</f>
        <v>医療法人</v>
      </c>
    </row>
    <row r="7" spans="1:22" ht="54.5" customHeight="1" x14ac:dyDescent="0.15">
      <c r="A7" s="9" t="s">
        <v>197</v>
      </c>
      <c r="B7" s="10">
        <v>6511312</v>
      </c>
      <c r="C7" s="106" t="s">
        <v>616</v>
      </c>
      <c r="D7" s="499" t="s">
        <v>1039</v>
      </c>
      <c r="E7" s="499"/>
      <c r="F7" s="126" t="s">
        <v>392</v>
      </c>
      <c r="G7" s="126" t="s">
        <v>927</v>
      </c>
      <c r="H7" s="107" t="s">
        <v>1828</v>
      </c>
      <c r="I7" s="243"/>
      <c r="J7" s="243"/>
      <c r="K7" s="243">
        <v>339</v>
      </c>
      <c r="L7" s="243"/>
      <c r="M7" s="243"/>
      <c r="N7" s="30">
        <f t="shared" si="0"/>
        <v>339</v>
      </c>
      <c r="O7" s="14"/>
      <c r="P7" s="14"/>
      <c r="Q7" s="14"/>
      <c r="R7" s="14"/>
      <c r="S7" s="203" t="str">
        <f>VLOOKUP(U7,開設者別!B:D,3,FALSE)</f>
        <v>医療法人</v>
      </c>
      <c r="T7" s="15"/>
      <c r="U7" s="501" t="s">
        <v>2179</v>
      </c>
      <c r="V7" s="173" t="str">
        <f>VLOOKUP(U7,開設者別!B:D,3,FALSE)</f>
        <v>医療法人</v>
      </c>
    </row>
    <row r="8" spans="1:22" ht="54.5" customHeight="1" x14ac:dyDescent="0.15">
      <c r="A8" s="9" t="s">
        <v>1040</v>
      </c>
      <c r="B8" s="10" t="s">
        <v>1041</v>
      </c>
      <c r="C8" s="107" t="s">
        <v>533</v>
      </c>
      <c r="D8" s="499" t="s">
        <v>1042</v>
      </c>
      <c r="E8" s="499" t="s">
        <v>1043</v>
      </c>
      <c r="F8" s="126" t="s">
        <v>178</v>
      </c>
      <c r="G8" s="499" t="s">
        <v>1628</v>
      </c>
      <c r="H8" s="107" t="s">
        <v>2670</v>
      </c>
      <c r="I8" s="243">
        <v>59</v>
      </c>
      <c r="J8" s="243">
        <v>50</v>
      </c>
      <c r="K8" s="243"/>
      <c r="L8" s="243"/>
      <c r="M8" s="243"/>
      <c r="N8" s="30">
        <f t="shared" si="0"/>
        <v>109</v>
      </c>
      <c r="O8" s="14" t="s">
        <v>530</v>
      </c>
      <c r="P8" s="14" t="s">
        <v>33</v>
      </c>
      <c r="Q8" s="14" t="s">
        <v>33</v>
      </c>
      <c r="R8" s="14"/>
      <c r="S8" s="203" t="str">
        <f>VLOOKUP(U8,開設者別!B:D,3,FALSE)</f>
        <v>医療法人</v>
      </c>
      <c r="T8" s="15"/>
      <c r="U8" s="501" t="s">
        <v>2179</v>
      </c>
      <c r="V8" s="173" t="str">
        <f>VLOOKUP(U8,開設者別!B:D,3,FALSE)</f>
        <v>医療法人</v>
      </c>
    </row>
    <row r="9" spans="1:22" ht="54.5" customHeight="1" x14ac:dyDescent="0.15">
      <c r="A9" s="9" t="s">
        <v>2242</v>
      </c>
      <c r="B9" s="10" t="s">
        <v>1036</v>
      </c>
      <c r="C9" s="106" t="s">
        <v>854</v>
      </c>
      <c r="D9" s="499" t="s">
        <v>1044</v>
      </c>
      <c r="E9" s="499" t="s">
        <v>1045</v>
      </c>
      <c r="F9" s="126" t="s">
        <v>177</v>
      </c>
      <c r="G9" s="126" t="s">
        <v>630</v>
      </c>
      <c r="H9" s="107" t="s">
        <v>2490</v>
      </c>
      <c r="I9" s="243"/>
      <c r="J9" s="243">
        <v>60</v>
      </c>
      <c r="K9" s="243"/>
      <c r="L9" s="243"/>
      <c r="M9" s="243"/>
      <c r="N9" s="30">
        <f t="shared" si="0"/>
        <v>60</v>
      </c>
      <c r="O9" s="14"/>
      <c r="P9" s="14"/>
      <c r="Q9" s="14"/>
      <c r="R9" s="14"/>
      <c r="S9" s="203" t="str">
        <f>VLOOKUP(U9,開設者別!B:D,3,FALSE)</f>
        <v>医療法人</v>
      </c>
      <c r="T9" s="15"/>
      <c r="U9" s="501" t="s">
        <v>2179</v>
      </c>
      <c r="V9" s="173" t="str">
        <f>VLOOKUP(U9,開設者別!B:D,3,FALSE)</f>
        <v>医療法人</v>
      </c>
    </row>
    <row r="10" spans="1:22" ht="54.5" customHeight="1" x14ac:dyDescent="0.15">
      <c r="A10" s="9" t="s">
        <v>1829</v>
      </c>
      <c r="B10" s="10">
        <v>6511401</v>
      </c>
      <c r="C10" s="107" t="s">
        <v>442</v>
      </c>
      <c r="D10" s="499" t="s">
        <v>1046</v>
      </c>
      <c r="E10" s="499" t="s">
        <v>1047</v>
      </c>
      <c r="F10" s="126" t="s">
        <v>367</v>
      </c>
      <c r="G10" s="499" t="s">
        <v>2220</v>
      </c>
      <c r="H10" s="107" t="s">
        <v>1830</v>
      </c>
      <c r="I10" s="243">
        <v>52</v>
      </c>
      <c r="J10" s="243">
        <v>252</v>
      </c>
      <c r="K10" s="243"/>
      <c r="L10" s="243"/>
      <c r="M10" s="243"/>
      <c r="N10" s="30">
        <f t="shared" si="0"/>
        <v>304</v>
      </c>
      <c r="O10" s="14"/>
      <c r="P10" s="14"/>
      <c r="Q10" s="14"/>
      <c r="R10" s="14"/>
      <c r="S10" s="203" t="str">
        <f>VLOOKUP(U10,開設者別!B:D,3,FALSE)</f>
        <v>医療法人</v>
      </c>
      <c r="T10" s="15"/>
      <c r="U10" s="501" t="s">
        <v>2179</v>
      </c>
      <c r="V10" s="173" t="str">
        <f>VLOOKUP(U10,開設者別!B:D,3,FALSE)</f>
        <v>医療法人</v>
      </c>
    </row>
    <row r="11" spans="1:22" ht="54.5" customHeight="1" x14ac:dyDescent="0.15">
      <c r="A11" s="9" t="s">
        <v>734</v>
      </c>
      <c r="B11" s="10">
        <v>6511144</v>
      </c>
      <c r="C11" s="106" t="s">
        <v>919</v>
      </c>
      <c r="D11" s="499" t="s">
        <v>1048</v>
      </c>
      <c r="E11" s="499" t="s">
        <v>1049</v>
      </c>
      <c r="F11" s="126" t="s">
        <v>2445</v>
      </c>
      <c r="G11" s="126" t="s">
        <v>2263</v>
      </c>
      <c r="H11" s="107" t="s">
        <v>2299</v>
      </c>
      <c r="I11" s="420">
        <v>47</v>
      </c>
      <c r="J11" s="243">
        <v>33</v>
      </c>
      <c r="K11" s="243"/>
      <c r="L11" s="243"/>
      <c r="M11" s="243"/>
      <c r="N11" s="30">
        <f>SUM(I11:M11)</f>
        <v>80</v>
      </c>
      <c r="O11" s="14" t="s">
        <v>530</v>
      </c>
      <c r="P11" s="14" t="s">
        <v>33</v>
      </c>
      <c r="Q11" s="14" t="s">
        <v>33</v>
      </c>
      <c r="R11" s="14"/>
      <c r="S11" s="203" t="str">
        <f>VLOOKUP(U11,開設者別!B:D,3,FALSE)</f>
        <v>医療法人</v>
      </c>
      <c r="T11" s="15"/>
      <c r="U11" s="501" t="s">
        <v>2179</v>
      </c>
      <c r="V11" s="173" t="str">
        <f>VLOOKUP(U11,開設者別!B:D,3,FALSE)</f>
        <v>医療法人</v>
      </c>
    </row>
    <row r="12" spans="1:22" ht="54.5" customHeight="1" x14ac:dyDescent="0.15">
      <c r="A12" s="9" t="s">
        <v>611</v>
      </c>
      <c r="B12" s="10">
        <v>6511114</v>
      </c>
      <c r="C12" s="107" t="s">
        <v>626</v>
      </c>
      <c r="D12" s="499" t="s">
        <v>1050</v>
      </c>
      <c r="E12" s="499" t="s">
        <v>1051</v>
      </c>
      <c r="F12" s="126" t="s">
        <v>625</v>
      </c>
      <c r="G12" s="126" t="s">
        <v>16</v>
      </c>
      <c r="H12" s="107" t="s">
        <v>1831</v>
      </c>
      <c r="I12" s="243">
        <v>88</v>
      </c>
      <c r="J12" s="243"/>
      <c r="K12" s="243"/>
      <c r="L12" s="243"/>
      <c r="M12" s="243"/>
      <c r="N12" s="30">
        <f t="shared" si="0"/>
        <v>88</v>
      </c>
      <c r="O12" s="14" t="s">
        <v>530</v>
      </c>
      <c r="P12" s="14" t="s">
        <v>33</v>
      </c>
      <c r="Q12" s="14" t="s">
        <v>33</v>
      </c>
      <c r="R12" s="14"/>
      <c r="S12" s="203" t="str">
        <f>VLOOKUP(U12,開設者別!B:D,3,FALSE)</f>
        <v>医療法人</v>
      </c>
      <c r="T12" s="15"/>
      <c r="U12" s="501" t="s">
        <v>2179</v>
      </c>
      <c r="V12" s="173" t="str">
        <f>VLOOKUP(U12,開設者別!B:D,3,FALSE)</f>
        <v>医療法人</v>
      </c>
    </row>
    <row r="13" spans="1:22" ht="54.5" customHeight="1" x14ac:dyDescent="0.15">
      <c r="A13" s="9" t="s">
        <v>194</v>
      </c>
      <c r="B13" s="10">
        <v>6511145</v>
      </c>
      <c r="C13" s="106" t="s">
        <v>1832</v>
      </c>
      <c r="D13" s="499" t="s">
        <v>1052</v>
      </c>
      <c r="E13" s="499" t="s">
        <v>1053</v>
      </c>
      <c r="F13" s="126" t="s">
        <v>2153</v>
      </c>
      <c r="G13" s="126" t="s">
        <v>2712</v>
      </c>
      <c r="H13" s="107" t="s">
        <v>1833</v>
      </c>
      <c r="I13" s="374">
        <v>389</v>
      </c>
      <c r="J13" s="243"/>
      <c r="K13" s="243"/>
      <c r="L13" s="243"/>
      <c r="M13" s="243"/>
      <c r="N13" s="30">
        <f t="shared" si="0"/>
        <v>389</v>
      </c>
      <c r="O13" s="14" t="s">
        <v>530</v>
      </c>
      <c r="P13" s="14" t="s">
        <v>33</v>
      </c>
      <c r="Q13" s="14" t="s">
        <v>33</v>
      </c>
      <c r="R13" s="14"/>
      <c r="S13" s="203" t="str">
        <f>VLOOKUP(U13,開設者別!B:D,3,FALSE)</f>
        <v>国</v>
      </c>
      <c r="T13" s="15"/>
      <c r="U13" s="27" t="s">
        <v>2189</v>
      </c>
      <c r="V13" s="173" t="str">
        <f>VLOOKUP(U13,開設者別!B:D,3,FALSE)</f>
        <v>国</v>
      </c>
    </row>
    <row r="14" spans="1:22" ht="54.5" customHeight="1" x14ac:dyDescent="0.15">
      <c r="A14" s="9" t="s">
        <v>2196</v>
      </c>
      <c r="B14" s="10">
        <v>6511512</v>
      </c>
      <c r="C14" s="106" t="s">
        <v>765</v>
      </c>
      <c r="D14" s="499" t="s">
        <v>1054</v>
      </c>
      <c r="E14" s="499" t="s">
        <v>1055</v>
      </c>
      <c r="F14" s="126" t="s">
        <v>2195</v>
      </c>
      <c r="G14" s="126" t="s">
        <v>2713</v>
      </c>
      <c r="H14" s="107" t="s">
        <v>2221</v>
      </c>
      <c r="I14" s="243"/>
      <c r="J14" s="342"/>
      <c r="K14" s="243">
        <v>360</v>
      </c>
      <c r="L14" s="243"/>
      <c r="M14" s="243"/>
      <c r="N14" s="30">
        <f t="shared" si="0"/>
        <v>360</v>
      </c>
      <c r="O14" s="14"/>
      <c r="P14" s="14"/>
      <c r="Q14" s="14"/>
      <c r="R14" s="14"/>
      <c r="S14" s="203" t="str">
        <f>VLOOKUP(U14,開設者別!B:D,3,FALSE)</f>
        <v>医療法人</v>
      </c>
      <c r="T14" s="15"/>
      <c r="U14" s="501" t="s">
        <v>2179</v>
      </c>
      <c r="V14" s="173" t="str">
        <f>VLOOKUP(U14,開設者別!B:D,3,FALSE)</f>
        <v>医療法人</v>
      </c>
    </row>
    <row r="15" spans="1:22" ht="54.5" customHeight="1" x14ac:dyDescent="0.15">
      <c r="A15" s="9" t="s">
        <v>1056</v>
      </c>
      <c r="B15" s="10">
        <v>6511302</v>
      </c>
      <c r="C15" s="106" t="s">
        <v>752</v>
      </c>
      <c r="D15" s="499" t="s">
        <v>1057</v>
      </c>
      <c r="E15" s="499" t="s">
        <v>1058</v>
      </c>
      <c r="F15" s="126" t="s">
        <v>2149</v>
      </c>
      <c r="G15" s="132" t="s">
        <v>2264</v>
      </c>
      <c r="H15" s="107" t="s">
        <v>2622</v>
      </c>
      <c r="I15" s="243">
        <v>268</v>
      </c>
      <c r="J15" s="243"/>
      <c r="K15" s="243"/>
      <c r="L15" s="243"/>
      <c r="M15" s="243"/>
      <c r="N15" s="30">
        <f t="shared" si="0"/>
        <v>268</v>
      </c>
      <c r="O15" s="14" t="s">
        <v>530</v>
      </c>
      <c r="P15" s="14" t="s">
        <v>33</v>
      </c>
      <c r="Q15" s="14" t="s">
        <v>33</v>
      </c>
      <c r="R15" s="14"/>
      <c r="S15" s="203" t="str">
        <f>VLOOKUP(U15,開設者別!B:D,3,FALSE)</f>
        <v>公的</v>
      </c>
      <c r="T15" s="15"/>
      <c r="U15" s="173" t="s">
        <v>2161</v>
      </c>
      <c r="V15" s="173" t="str">
        <f>VLOOKUP(U15,開設者別!B:D,3,FALSE)</f>
        <v>公的</v>
      </c>
    </row>
    <row r="16" spans="1:22" ht="54.5" customHeight="1" x14ac:dyDescent="0.15">
      <c r="A16" s="9" t="s">
        <v>2806</v>
      </c>
      <c r="B16" s="10">
        <v>6511232</v>
      </c>
      <c r="C16" s="106" t="s">
        <v>838</v>
      </c>
      <c r="D16" s="499" t="s">
        <v>1059</v>
      </c>
      <c r="E16" s="499" t="s">
        <v>1060</v>
      </c>
      <c r="F16" s="126" t="s">
        <v>570</v>
      </c>
      <c r="G16" s="499" t="s">
        <v>2714</v>
      </c>
      <c r="H16" s="107" t="s">
        <v>1834</v>
      </c>
      <c r="I16" s="243">
        <v>44</v>
      </c>
      <c r="J16" s="243"/>
      <c r="K16" s="243"/>
      <c r="L16" s="243"/>
      <c r="M16" s="243"/>
      <c r="N16" s="30">
        <f t="shared" si="0"/>
        <v>44</v>
      </c>
      <c r="O16" s="14" t="s">
        <v>33</v>
      </c>
      <c r="P16" s="108"/>
      <c r="Q16" s="108"/>
      <c r="R16" s="14"/>
      <c r="S16" s="203" t="str">
        <f>VLOOKUP(U16,開設者別!B:D,3,FALSE)</f>
        <v>医療法人</v>
      </c>
      <c r="T16" s="15"/>
      <c r="U16" s="173" t="s">
        <v>2179</v>
      </c>
      <c r="V16" s="173" t="str">
        <f>VLOOKUP(U16,開設者別!B:D,3,FALSE)</f>
        <v>医療法人</v>
      </c>
    </row>
    <row r="17" spans="1:23" ht="44" customHeight="1" x14ac:dyDescent="0.15">
      <c r="A17" s="9" t="s">
        <v>199</v>
      </c>
      <c r="B17" s="10">
        <v>6511242</v>
      </c>
      <c r="C17" s="107" t="s">
        <v>704</v>
      </c>
      <c r="D17" s="499" t="s">
        <v>1061</v>
      </c>
      <c r="E17" s="499" t="s">
        <v>1062</v>
      </c>
      <c r="F17" s="126" t="s">
        <v>237</v>
      </c>
      <c r="G17" s="126" t="s">
        <v>2715</v>
      </c>
      <c r="H17" s="107" t="s">
        <v>2623</v>
      </c>
      <c r="I17" s="243">
        <v>66</v>
      </c>
      <c r="J17" s="243">
        <v>90</v>
      </c>
      <c r="K17" s="395"/>
      <c r="L17" s="243"/>
      <c r="M17" s="243"/>
      <c r="N17" s="30">
        <f t="shared" si="0"/>
        <v>156</v>
      </c>
      <c r="O17" s="14" t="s">
        <v>530</v>
      </c>
      <c r="P17" s="14" t="s">
        <v>33</v>
      </c>
      <c r="Q17" s="14" t="s">
        <v>33</v>
      </c>
      <c r="R17" s="14"/>
      <c r="S17" s="203" t="str">
        <f>VLOOKUP(U17,開設者別!B:D,3,FALSE)</f>
        <v>医療法人</v>
      </c>
      <c r="T17" s="15"/>
      <c r="U17" s="173" t="s">
        <v>2179</v>
      </c>
      <c r="V17" s="173" t="str">
        <f>VLOOKUP(U17,開設者別!B:D,3,FALSE)</f>
        <v>医療法人</v>
      </c>
    </row>
    <row r="18" spans="1:23" ht="44" customHeight="1" x14ac:dyDescent="0.15">
      <c r="A18" s="440" t="s">
        <v>196</v>
      </c>
      <c r="B18" s="441">
        <v>6511242</v>
      </c>
      <c r="C18" s="391" t="s">
        <v>35</v>
      </c>
      <c r="D18" s="389" t="s">
        <v>1063</v>
      </c>
      <c r="E18" s="389" t="s">
        <v>1064</v>
      </c>
      <c r="F18" s="390" t="s">
        <v>9</v>
      </c>
      <c r="G18" s="389" t="s">
        <v>366</v>
      </c>
      <c r="H18" s="391" t="s">
        <v>1826</v>
      </c>
      <c r="I18" s="392"/>
      <c r="J18" s="392"/>
      <c r="K18" s="392">
        <v>148</v>
      </c>
      <c r="L18" s="392"/>
      <c r="M18" s="392"/>
      <c r="N18" s="443">
        <f t="shared" si="0"/>
        <v>148</v>
      </c>
      <c r="O18" s="271"/>
      <c r="P18" s="271"/>
      <c r="Q18" s="271"/>
      <c r="R18" s="271"/>
      <c r="S18" s="444" t="str">
        <f>VLOOKUP(U18,開設者別!B:D,3,FALSE)</f>
        <v>医療法人</v>
      </c>
      <c r="T18" s="445"/>
      <c r="U18" s="173" t="s">
        <v>2179</v>
      </c>
      <c r="V18" s="173" t="str">
        <f>VLOOKUP(U18,開設者別!B:D,3,FALSE)</f>
        <v>医療法人</v>
      </c>
    </row>
    <row r="19" spans="1:23" ht="43" customHeight="1" x14ac:dyDescent="0.15">
      <c r="A19" s="9" t="s">
        <v>2568</v>
      </c>
      <c r="B19" s="10">
        <v>6511242</v>
      </c>
      <c r="C19" s="107" t="s">
        <v>423</v>
      </c>
      <c r="D19" s="499" t="s">
        <v>1065</v>
      </c>
      <c r="E19" s="499" t="s">
        <v>1066</v>
      </c>
      <c r="F19" s="126" t="s">
        <v>839</v>
      </c>
      <c r="G19" s="499" t="s">
        <v>2606</v>
      </c>
      <c r="H19" s="107" t="s">
        <v>1835</v>
      </c>
      <c r="I19" s="243"/>
      <c r="J19" s="243"/>
      <c r="K19" s="243">
        <v>462</v>
      </c>
      <c r="L19" s="243"/>
      <c r="M19" s="243"/>
      <c r="N19" s="30">
        <f t="shared" si="0"/>
        <v>462</v>
      </c>
      <c r="O19" s="14"/>
      <c r="P19" s="14"/>
      <c r="Q19" s="14"/>
      <c r="R19" s="14"/>
      <c r="S19" s="203" t="str">
        <f>VLOOKUP(U19,開設者別!B:D,3,FALSE)</f>
        <v>公的</v>
      </c>
      <c r="T19" s="15"/>
      <c r="U19" s="173" t="s">
        <v>330</v>
      </c>
      <c r="V19" s="173" t="str">
        <f>VLOOKUP(U19,開設者別!B:D,3,FALSE)</f>
        <v>公的</v>
      </c>
      <c r="W19" s="15" t="s">
        <v>2607</v>
      </c>
    </row>
    <row r="20" spans="1:23" ht="54" customHeight="1" x14ac:dyDescent="0.15">
      <c r="A20" s="128" t="s">
        <v>1067</v>
      </c>
      <c r="B20" s="10">
        <v>6511102</v>
      </c>
      <c r="C20" s="107" t="s">
        <v>1597</v>
      </c>
      <c r="D20" s="499" t="s">
        <v>1068</v>
      </c>
      <c r="E20" s="499" t="s">
        <v>1069</v>
      </c>
      <c r="F20" s="126" t="s">
        <v>1836</v>
      </c>
      <c r="G20" s="126" t="s">
        <v>1595</v>
      </c>
      <c r="H20" s="107" t="s">
        <v>2825</v>
      </c>
      <c r="I20" s="243"/>
      <c r="J20" s="243">
        <v>180</v>
      </c>
      <c r="K20" s="243"/>
      <c r="L20" s="243"/>
      <c r="M20" s="243"/>
      <c r="N20" s="30">
        <f t="shared" si="0"/>
        <v>180</v>
      </c>
      <c r="O20" s="14"/>
      <c r="P20" s="14"/>
      <c r="Q20" s="14"/>
      <c r="R20" s="14"/>
      <c r="S20" s="203" t="str">
        <f>VLOOKUP(U20,開設者別!B:D,3,FALSE)</f>
        <v>その他法人</v>
      </c>
      <c r="T20" s="15"/>
      <c r="U20" s="173" t="s">
        <v>2183</v>
      </c>
      <c r="V20" s="173" t="str">
        <f>VLOOKUP(U20,開設者別!B:D,3,FALSE)</f>
        <v>その他法人</v>
      </c>
    </row>
    <row r="21" spans="1:23" ht="46.5" customHeight="1" x14ac:dyDescent="0.15">
      <c r="A21" s="103" t="s">
        <v>705</v>
      </c>
      <c r="B21" s="10">
        <v>6511102</v>
      </c>
      <c r="C21" s="107" t="s">
        <v>1598</v>
      </c>
      <c r="D21" s="499" t="s">
        <v>1070</v>
      </c>
      <c r="E21" s="499" t="s">
        <v>1071</v>
      </c>
      <c r="F21" s="126" t="s">
        <v>146</v>
      </c>
      <c r="G21" s="126" t="s">
        <v>2716</v>
      </c>
      <c r="H21" s="107" t="s">
        <v>1837</v>
      </c>
      <c r="I21" s="243"/>
      <c r="J21" s="243"/>
      <c r="K21" s="243">
        <v>100</v>
      </c>
      <c r="L21" s="243"/>
      <c r="M21" s="243"/>
      <c r="N21" s="30">
        <f t="shared" si="0"/>
        <v>100</v>
      </c>
      <c r="O21" s="14"/>
      <c r="P21" s="14"/>
      <c r="Q21" s="14"/>
      <c r="R21" s="14"/>
      <c r="S21" s="203" t="str">
        <f>VLOOKUP(U21,開設者別!B:D,3,FALSE)</f>
        <v>医療法人</v>
      </c>
      <c r="T21" s="15"/>
      <c r="U21" s="173" t="s">
        <v>2179</v>
      </c>
      <c r="V21" s="173" t="str">
        <f>VLOOKUP(U21,開設者別!B:D,3,FALSE)</f>
        <v>医療法人</v>
      </c>
    </row>
    <row r="22" spans="1:23" ht="48.5" x14ac:dyDescent="0.15">
      <c r="A22" s="186" t="s">
        <v>2265</v>
      </c>
      <c r="B22" s="10">
        <v>6511102</v>
      </c>
      <c r="C22" s="107" t="s">
        <v>1599</v>
      </c>
      <c r="D22" s="499" t="s">
        <v>1072</v>
      </c>
      <c r="E22" s="499" t="s">
        <v>1073</v>
      </c>
      <c r="F22" s="126" t="s">
        <v>740</v>
      </c>
      <c r="G22" s="276" t="s">
        <v>2538</v>
      </c>
      <c r="H22" s="107" t="s">
        <v>1838</v>
      </c>
      <c r="I22" s="243">
        <v>88</v>
      </c>
      <c r="J22" s="243"/>
      <c r="K22" s="243"/>
      <c r="L22" s="243"/>
      <c r="M22" s="243"/>
      <c r="N22" s="30">
        <f t="shared" si="0"/>
        <v>88</v>
      </c>
      <c r="O22" s="14"/>
      <c r="P22" s="14"/>
      <c r="Q22" s="14"/>
      <c r="R22" s="14"/>
      <c r="S22" s="203" t="str">
        <f>VLOOKUP(U22,開設者別!B:D,3,FALSE)</f>
        <v>その他法人</v>
      </c>
      <c r="T22" s="15"/>
      <c r="U22" s="173" t="s">
        <v>2180</v>
      </c>
      <c r="V22" s="173" t="str">
        <f>VLOOKUP(U22,開設者別!B:D,3,FALSE)</f>
        <v>その他法人</v>
      </c>
      <c r="W22" s="6" t="s">
        <v>2427</v>
      </c>
    </row>
    <row r="23" spans="1:23" ht="48.5" customHeight="1" x14ac:dyDescent="0.15">
      <c r="A23" s="9" t="s">
        <v>1527</v>
      </c>
      <c r="B23" s="10">
        <v>6511243</v>
      </c>
      <c r="C23" s="107" t="s">
        <v>1528</v>
      </c>
      <c r="D23" s="499" t="s">
        <v>1074</v>
      </c>
      <c r="E23" s="499" t="s">
        <v>1075</v>
      </c>
      <c r="F23" s="126" t="s">
        <v>179</v>
      </c>
      <c r="G23" s="499" t="s">
        <v>67</v>
      </c>
      <c r="H23" s="281" t="s">
        <v>2547</v>
      </c>
      <c r="I23" s="243">
        <v>121</v>
      </c>
      <c r="J23" s="415"/>
      <c r="K23" s="243"/>
      <c r="L23" s="243"/>
      <c r="M23" s="243"/>
      <c r="N23" s="30">
        <f t="shared" si="0"/>
        <v>121</v>
      </c>
      <c r="O23" s="14" t="s">
        <v>530</v>
      </c>
      <c r="P23" s="14" t="s">
        <v>33</v>
      </c>
      <c r="Q23" s="14" t="s">
        <v>33</v>
      </c>
      <c r="R23" s="14"/>
      <c r="S23" s="203" t="str">
        <f>VLOOKUP(U23,開設者別!B:D,3,FALSE)</f>
        <v>医療法人</v>
      </c>
      <c r="T23" s="15"/>
      <c r="U23" s="173" t="s">
        <v>2179</v>
      </c>
      <c r="V23" s="173" t="str">
        <f>VLOOKUP(U23,開設者別!B:D,3,FALSE)</f>
        <v>医療法人</v>
      </c>
    </row>
    <row r="24" spans="1:23" ht="48.5" customHeight="1" thickBot="1" x14ac:dyDescent="0.2">
      <c r="A24" s="29" t="s">
        <v>1631</v>
      </c>
      <c r="B24" s="16" t="s">
        <v>1839</v>
      </c>
      <c r="C24" s="336" t="s">
        <v>1632</v>
      </c>
      <c r="D24" s="157" t="s">
        <v>1840</v>
      </c>
      <c r="E24" s="157" t="s">
        <v>1841</v>
      </c>
      <c r="F24" s="158" t="s">
        <v>1633</v>
      </c>
      <c r="G24" s="158" t="s">
        <v>1634</v>
      </c>
      <c r="H24" s="285" t="s">
        <v>2548</v>
      </c>
      <c r="I24" s="365">
        <v>55</v>
      </c>
      <c r="J24" s="365"/>
      <c r="K24" s="365"/>
      <c r="L24" s="365"/>
      <c r="M24" s="365"/>
      <c r="N24" s="31">
        <f>SUM(I24:M24)</f>
        <v>55</v>
      </c>
      <c r="O24" s="22"/>
      <c r="P24" s="22"/>
      <c r="Q24" s="22"/>
      <c r="R24" s="22"/>
      <c r="S24" s="205" t="str">
        <f>VLOOKUP(U24,開設者別!B:D,3,FALSE)</f>
        <v>医療法人</v>
      </c>
      <c r="T24" s="224"/>
      <c r="U24" s="173" t="s">
        <v>2179</v>
      </c>
      <c r="V24" s="173" t="str">
        <f>VLOOKUP(U24,開設者別!B:D,3,FALSE)</f>
        <v>医療法人</v>
      </c>
    </row>
    <row r="25" spans="1:23" x14ac:dyDescent="0.15">
      <c r="A25" s="6">
        <f>COUNTA(A5:A24)</f>
        <v>20</v>
      </c>
      <c r="I25" s="356">
        <f>SUM(I5:I24)</f>
        <v>1413</v>
      </c>
      <c r="J25" s="356">
        <f t="shared" ref="J25:M25" si="1">SUM(J5:J24)</f>
        <v>713</v>
      </c>
      <c r="K25" s="356">
        <f t="shared" si="1"/>
        <v>1409</v>
      </c>
      <c r="L25" s="356">
        <f t="shared" si="1"/>
        <v>0</v>
      </c>
      <c r="M25" s="356">
        <f t="shared" si="1"/>
        <v>0</v>
      </c>
      <c r="N25" s="112">
        <f>SUM(N5:N24)</f>
        <v>3535</v>
      </c>
      <c r="V25" s="173" t="e">
        <f>VLOOKUP(U25,開設者別!B:D,3,FALSE)</f>
        <v>#N/A</v>
      </c>
    </row>
    <row r="26" spans="1:23" x14ac:dyDescent="0.15">
      <c r="V26" s="173" t="e">
        <f>VLOOKUP(U26,開設者別!B:D,3,FALSE)</f>
        <v>#N/A</v>
      </c>
    </row>
    <row r="27" spans="1:23" x14ac:dyDescent="0.15">
      <c r="V27" s="173" t="e">
        <f>VLOOKUP(U27,開設者別!B:D,3,FALSE)</f>
        <v>#N/A</v>
      </c>
    </row>
    <row r="28" spans="1:23" x14ac:dyDescent="0.15">
      <c r="V28" s="173" t="e">
        <f>VLOOKUP(U28,開設者別!B:D,3,FALSE)</f>
        <v>#N/A</v>
      </c>
    </row>
    <row r="29" spans="1:23" ht="11.5" thickBot="1" x14ac:dyDescent="0.2">
      <c r="A29" s="298"/>
      <c r="B29" s="298"/>
      <c r="C29" s="359"/>
      <c r="D29" s="360"/>
      <c r="E29" s="360"/>
      <c r="F29" s="359"/>
      <c r="G29" s="359"/>
      <c r="H29" s="359"/>
      <c r="I29" s="361"/>
      <c r="J29" s="361"/>
      <c r="K29" s="361"/>
      <c r="L29" s="361"/>
      <c r="M29" s="361"/>
      <c r="N29" s="216"/>
      <c r="O29" s="217"/>
      <c r="P29" s="217"/>
      <c r="Q29" s="300"/>
      <c r="R29" s="300"/>
      <c r="S29" s="216"/>
      <c r="T29" s="216"/>
    </row>
    <row r="31" spans="1:23" x14ac:dyDescent="0.15">
      <c r="B31" s="28"/>
    </row>
    <row r="34" spans="13:13" x14ac:dyDescent="0.15">
      <c r="M34" s="364"/>
    </row>
  </sheetData>
  <mergeCells count="20">
    <mergeCell ref="J1:M1"/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T3:T4"/>
    <mergeCell ref="R3:R4"/>
    <mergeCell ref="G3:G4"/>
    <mergeCell ref="H3:H4"/>
    <mergeCell ref="I3:N3"/>
    <mergeCell ref="O3:O4"/>
    <mergeCell ref="P3:P4"/>
    <mergeCell ref="Q3:Q4"/>
    <mergeCell ref="S3:S4"/>
  </mergeCells>
  <phoneticPr fontId="1"/>
  <printOptions horizontalCentered="1"/>
  <pageMargins left="0.19685039370078741" right="0.19685039370078741" top="0.78740157480314965" bottom="0.39370078740157483" header="0.78740157480314965" footer="0.19685039370078741"/>
  <pageSetup paperSize="9" scale="79" firstPageNumber="6" orientation="landscape" useFirstPageNumber="1" r:id="rId1"/>
  <headerFooter alignWithMargins="0"/>
  <rowBreaks count="1" manualBreakCount="1">
    <brk id="14" max="1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開設者別!$B$2:$B$22</xm:f>
          </x14:formula1>
          <xm:sqref>U5:U31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0"/>
  </sheetPr>
  <dimension ref="A1:V34"/>
  <sheetViews>
    <sheetView showRuler="0" view="pageBreakPreview" zoomScaleNormal="70" zoomScaleSheetLayoutView="100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A3" sqref="A3:A4"/>
    </sheetView>
  </sheetViews>
  <sheetFormatPr defaultColWidth="9" defaultRowHeight="11" x14ac:dyDescent="0.15"/>
  <cols>
    <col min="1" max="1" width="15.6328125" style="6" customWidth="1"/>
    <col min="2" max="2" width="8.1796875" style="6" bestFit="1" customWidth="1"/>
    <col min="3" max="3" width="26.08984375" style="6" customWidth="1"/>
    <col min="4" max="5" width="9.6328125" style="26" customWidth="1"/>
    <col min="6" max="6" width="13.453125" style="6" customWidth="1"/>
    <col min="7" max="7" width="8.08984375" style="347" bestFit="1" customWidth="1"/>
    <col min="8" max="8" width="21.08984375" style="347" customWidth="1"/>
    <col min="9" max="9" width="4.08984375" style="344" customWidth="1"/>
    <col min="10" max="13" width="3.90625" style="344" customWidth="1"/>
    <col min="14" max="14" width="4.08984375" style="7" customWidth="1"/>
    <col min="15" max="16" width="3.6328125" style="8" customWidth="1"/>
    <col min="17" max="18" width="3.6328125" style="27" customWidth="1"/>
    <col min="19" max="20" width="3.6328125" style="7" customWidth="1"/>
    <col min="21" max="21" width="25.453125" style="173" customWidth="1"/>
    <col min="22" max="22" width="18.6328125" style="173" customWidth="1"/>
    <col min="23" max="16384" width="9" style="6"/>
  </cols>
  <sheetData>
    <row r="1" spans="1:22" ht="17.25" customHeight="1" x14ac:dyDescent="0.3">
      <c r="A1" s="535" t="s">
        <v>414</v>
      </c>
      <c r="B1" s="536"/>
      <c r="C1" s="537" t="s">
        <v>1652</v>
      </c>
      <c r="D1" s="538"/>
      <c r="E1" s="538"/>
      <c r="F1" s="538"/>
      <c r="G1" s="539"/>
      <c r="H1" s="413" t="s">
        <v>1655</v>
      </c>
      <c r="J1" s="534" t="s">
        <v>2788</v>
      </c>
      <c r="K1" s="534"/>
      <c r="L1" s="534"/>
      <c r="M1" s="534"/>
      <c r="Q1" s="8"/>
      <c r="R1" s="8"/>
      <c r="U1" s="173" t="s">
        <v>2186</v>
      </c>
      <c r="V1" s="173" t="s">
        <v>2185</v>
      </c>
    </row>
    <row r="2" spans="1:22" ht="17.25" customHeight="1" thickBot="1" x14ac:dyDescent="0.2">
      <c r="A2" s="540" t="s">
        <v>2803</v>
      </c>
      <c r="B2" s="541"/>
      <c r="C2" s="542" t="s">
        <v>1660</v>
      </c>
      <c r="D2" s="543"/>
      <c r="E2" s="543"/>
      <c r="F2" s="543"/>
      <c r="G2" s="544"/>
      <c r="H2" s="417" t="s">
        <v>1661</v>
      </c>
      <c r="J2" s="419"/>
      <c r="Q2" s="8"/>
      <c r="R2" s="8"/>
    </row>
    <row r="3" spans="1:22" ht="17.25" customHeight="1" x14ac:dyDescent="0.15">
      <c r="A3" s="530" t="s">
        <v>83</v>
      </c>
      <c r="B3" s="523" t="s">
        <v>810</v>
      </c>
      <c r="C3" s="517" t="s">
        <v>811</v>
      </c>
      <c r="D3" s="517" t="s">
        <v>223</v>
      </c>
      <c r="E3" s="532" t="s">
        <v>64</v>
      </c>
      <c r="F3" s="517" t="s">
        <v>224</v>
      </c>
      <c r="G3" s="545" t="s">
        <v>225</v>
      </c>
      <c r="H3" s="525" t="s">
        <v>226</v>
      </c>
      <c r="I3" s="527" t="s">
        <v>227</v>
      </c>
      <c r="J3" s="527"/>
      <c r="K3" s="527"/>
      <c r="L3" s="527"/>
      <c r="M3" s="527"/>
      <c r="N3" s="527"/>
      <c r="O3" s="519" t="s">
        <v>143</v>
      </c>
      <c r="P3" s="519" t="s">
        <v>344</v>
      </c>
      <c r="Q3" s="519" t="s">
        <v>36</v>
      </c>
      <c r="R3" s="519" t="s">
        <v>445</v>
      </c>
      <c r="S3" s="528" t="s">
        <v>2422</v>
      </c>
      <c r="T3" s="521" t="s">
        <v>2426</v>
      </c>
    </row>
    <row r="4" spans="1:22" ht="17.25" customHeight="1" x14ac:dyDescent="0.15">
      <c r="A4" s="531"/>
      <c r="B4" s="524"/>
      <c r="C4" s="518"/>
      <c r="D4" s="518"/>
      <c r="E4" s="533"/>
      <c r="F4" s="518"/>
      <c r="G4" s="546"/>
      <c r="H4" s="526"/>
      <c r="I4" s="348" t="s">
        <v>351</v>
      </c>
      <c r="J4" s="348" t="s">
        <v>499</v>
      </c>
      <c r="K4" s="348" t="s">
        <v>255</v>
      </c>
      <c r="L4" s="348" t="s">
        <v>256</v>
      </c>
      <c r="M4" s="348" t="s">
        <v>257</v>
      </c>
      <c r="N4" s="225" t="s">
        <v>258</v>
      </c>
      <c r="O4" s="520"/>
      <c r="P4" s="520"/>
      <c r="Q4" s="520"/>
      <c r="R4" s="520"/>
      <c r="S4" s="529"/>
      <c r="T4" s="522"/>
    </row>
    <row r="5" spans="1:22" ht="66.75" customHeight="1" x14ac:dyDescent="0.15">
      <c r="A5" s="9" t="s">
        <v>613</v>
      </c>
      <c r="B5" s="10">
        <v>6530013</v>
      </c>
      <c r="C5" s="11" t="s">
        <v>365</v>
      </c>
      <c r="D5" s="37" t="s">
        <v>1076</v>
      </c>
      <c r="E5" s="37" t="s">
        <v>1077</v>
      </c>
      <c r="F5" s="38" t="s">
        <v>139</v>
      </c>
      <c r="G5" s="99" t="s">
        <v>2371</v>
      </c>
      <c r="H5" s="107" t="s">
        <v>1842</v>
      </c>
      <c r="I5" s="243">
        <v>358</v>
      </c>
      <c r="J5" s="243"/>
      <c r="K5" s="243"/>
      <c r="L5" s="243"/>
      <c r="M5" s="243"/>
      <c r="N5" s="30">
        <f t="shared" ref="N5:N11" si="0">SUM(I5:M5)</f>
        <v>358</v>
      </c>
      <c r="O5" s="14" t="s">
        <v>530</v>
      </c>
      <c r="P5" s="14"/>
      <c r="Q5" s="14" t="s">
        <v>33</v>
      </c>
      <c r="R5" s="14"/>
      <c r="S5" s="204" t="str">
        <f>VLOOKUP(U5,開設者別!B:D,3,FALSE)</f>
        <v>公的</v>
      </c>
      <c r="T5" s="5"/>
      <c r="U5" s="171" t="s">
        <v>2159</v>
      </c>
      <c r="V5" s="173" t="str">
        <f>VLOOKUP(U5,開設者別!B:D,3,FALSE)</f>
        <v>公的</v>
      </c>
    </row>
    <row r="6" spans="1:22" ht="47" customHeight="1" x14ac:dyDescent="0.15">
      <c r="A6" s="9" t="s">
        <v>126</v>
      </c>
      <c r="B6" s="10">
        <v>6530021</v>
      </c>
      <c r="C6" s="11" t="s">
        <v>1843</v>
      </c>
      <c r="D6" s="37" t="s">
        <v>1078</v>
      </c>
      <c r="E6" s="37" t="s">
        <v>1079</v>
      </c>
      <c r="F6" s="38" t="s">
        <v>1080</v>
      </c>
      <c r="G6" s="99" t="s">
        <v>2579</v>
      </c>
      <c r="H6" s="107" t="s">
        <v>2757</v>
      </c>
      <c r="I6" s="243">
        <v>60</v>
      </c>
      <c r="J6" s="243">
        <v>51</v>
      </c>
      <c r="K6" s="243"/>
      <c r="L6" s="243"/>
      <c r="M6" s="243"/>
      <c r="N6" s="30">
        <f t="shared" si="0"/>
        <v>111</v>
      </c>
      <c r="O6" s="14" t="s">
        <v>33</v>
      </c>
      <c r="P6" s="14" t="s">
        <v>33</v>
      </c>
      <c r="Q6" s="14"/>
      <c r="R6" s="14"/>
      <c r="S6" s="204" t="str">
        <f>VLOOKUP(U6,開設者別!B:D,3,FALSE)</f>
        <v>医療法人</v>
      </c>
      <c r="T6" s="5"/>
      <c r="U6" s="171" t="s">
        <v>2179</v>
      </c>
      <c r="V6" s="173" t="str">
        <f>VLOOKUP(U6,開設者別!B:D,3,FALSE)</f>
        <v>医療法人</v>
      </c>
    </row>
    <row r="7" spans="1:22" ht="50.5" customHeight="1" x14ac:dyDescent="0.15">
      <c r="A7" s="9" t="s">
        <v>1081</v>
      </c>
      <c r="B7" s="10">
        <v>6530041</v>
      </c>
      <c r="C7" s="11" t="s">
        <v>411</v>
      </c>
      <c r="D7" s="37" t="s">
        <v>1082</v>
      </c>
      <c r="E7" s="37"/>
      <c r="F7" s="38" t="s">
        <v>361</v>
      </c>
      <c r="G7" s="99" t="s">
        <v>653</v>
      </c>
      <c r="H7" s="107" t="s">
        <v>2595</v>
      </c>
      <c r="I7" s="243">
        <v>117</v>
      </c>
      <c r="J7" s="243">
        <v>48</v>
      </c>
      <c r="K7" s="243"/>
      <c r="L7" s="243"/>
      <c r="M7" s="243"/>
      <c r="N7" s="30">
        <f t="shared" si="0"/>
        <v>165</v>
      </c>
      <c r="O7" s="14"/>
      <c r="P7" s="14" t="s">
        <v>33</v>
      </c>
      <c r="Q7" s="14" t="s">
        <v>33</v>
      </c>
      <c r="R7" s="14"/>
      <c r="S7" s="204" t="str">
        <f>VLOOKUP(U7,開設者別!B:D,3,FALSE)</f>
        <v>その他法人</v>
      </c>
      <c r="T7" s="5"/>
      <c r="U7" s="171" t="s">
        <v>2181</v>
      </c>
      <c r="V7" s="173" t="str">
        <f>VLOOKUP(U7,開設者別!B:D,3,FALSE)</f>
        <v>その他法人</v>
      </c>
    </row>
    <row r="8" spans="1:22" ht="47" customHeight="1" x14ac:dyDescent="0.15">
      <c r="A8" s="9" t="s">
        <v>1844</v>
      </c>
      <c r="B8" s="10">
        <v>6530042</v>
      </c>
      <c r="C8" s="11" t="s">
        <v>1845</v>
      </c>
      <c r="D8" s="37" t="s">
        <v>1083</v>
      </c>
      <c r="E8" s="37" t="s">
        <v>1084</v>
      </c>
      <c r="F8" s="38" t="s">
        <v>877</v>
      </c>
      <c r="G8" s="99" t="s">
        <v>1085</v>
      </c>
      <c r="H8" s="107" t="s">
        <v>1846</v>
      </c>
      <c r="I8" s="243">
        <v>30</v>
      </c>
      <c r="J8" s="243">
        <v>60</v>
      </c>
      <c r="K8" s="243"/>
      <c r="L8" s="243"/>
      <c r="M8" s="243"/>
      <c r="N8" s="30">
        <f t="shared" si="0"/>
        <v>90</v>
      </c>
      <c r="O8" s="14" t="s">
        <v>530</v>
      </c>
      <c r="P8" s="14" t="s">
        <v>33</v>
      </c>
      <c r="Q8" s="14" t="s">
        <v>33</v>
      </c>
      <c r="R8" s="14"/>
      <c r="S8" s="204" t="str">
        <f>VLOOKUP(U8,開設者別!B:D,3,FALSE)</f>
        <v>医療法人</v>
      </c>
      <c r="T8" s="5"/>
      <c r="U8" s="171" t="s">
        <v>2179</v>
      </c>
      <c r="V8" s="173" t="str">
        <f>VLOOKUP(U8,開設者別!B:D,3,FALSE)</f>
        <v>医療法人</v>
      </c>
    </row>
    <row r="9" spans="1:22" ht="47" customHeight="1" x14ac:dyDescent="0.15">
      <c r="A9" s="128" t="s">
        <v>1086</v>
      </c>
      <c r="B9" s="10">
        <v>6530876</v>
      </c>
      <c r="C9" s="11" t="s">
        <v>82</v>
      </c>
      <c r="D9" s="37" t="s">
        <v>1087</v>
      </c>
      <c r="E9" s="37" t="s">
        <v>1088</v>
      </c>
      <c r="F9" s="38" t="s">
        <v>770</v>
      </c>
      <c r="G9" s="99" t="s">
        <v>2718</v>
      </c>
      <c r="H9" s="107" t="s">
        <v>2717</v>
      </c>
      <c r="I9" s="243">
        <v>110</v>
      </c>
      <c r="J9" s="243"/>
      <c r="K9" s="243"/>
      <c r="L9" s="243"/>
      <c r="M9" s="243"/>
      <c r="N9" s="30">
        <f t="shared" si="0"/>
        <v>110</v>
      </c>
      <c r="O9" s="14"/>
      <c r="P9" s="14"/>
      <c r="Q9" s="14"/>
      <c r="R9" s="14"/>
      <c r="S9" s="204" t="str">
        <f>VLOOKUP(U9,開設者別!B:D,3,FALSE)</f>
        <v>医療法人</v>
      </c>
      <c r="T9" s="5"/>
      <c r="U9" s="171" t="s">
        <v>2179</v>
      </c>
      <c r="V9" s="173" t="str">
        <f>VLOOKUP(U9,開設者別!B:D,3,FALSE)</f>
        <v>医療法人</v>
      </c>
    </row>
    <row r="10" spans="1:22" ht="47" customHeight="1" x14ac:dyDescent="0.15">
      <c r="A10" s="9" t="s">
        <v>876</v>
      </c>
      <c r="B10" s="10">
        <v>6530801</v>
      </c>
      <c r="C10" s="11" t="s">
        <v>595</v>
      </c>
      <c r="D10" s="37" t="s">
        <v>1089</v>
      </c>
      <c r="E10" s="37" t="s">
        <v>1090</v>
      </c>
      <c r="F10" s="38" t="s">
        <v>1646</v>
      </c>
      <c r="G10" s="126" t="s">
        <v>1847</v>
      </c>
      <c r="H10" s="107" t="s">
        <v>1848</v>
      </c>
      <c r="I10" s="243">
        <v>134</v>
      </c>
      <c r="J10" s="243"/>
      <c r="K10" s="243"/>
      <c r="L10" s="243"/>
      <c r="M10" s="243"/>
      <c r="N10" s="30">
        <f t="shared" si="0"/>
        <v>134</v>
      </c>
      <c r="O10" s="14" t="s">
        <v>530</v>
      </c>
      <c r="P10" s="14" t="s">
        <v>33</v>
      </c>
      <c r="Q10" s="14" t="s">
        <v>33</v>
      </c>
      <c r="R10" s="14"/>
      <c r="S10" s="204" t="str">
        <f>VLOOKUP(U10,開設者別!B:D,3,FALSE)</f>
        <v>医療法人</v>
      </c>
      <c r="T10" s="5"/>
      <c r="U10" s="171" t="s">
        <v>2179</v>
      </c>
      <c r="V10" s="173" t="str">
        <f>VLOOKUP(U10,開設者別!B:D,3,FALSE)</f>
        <v>医療法人</v>
      </c>
    </row>
    <row r="11" spans="1:22" ht="47" customHeight="1" x14ac:dyDescent="0.15">
      <c r="A11" s="9" t="s">
        <v>683</v>
      </c>
      <c r="B11" s="10">
        <v>6530875</v>
      </c>
      <c r="C11" s="11" t="s">
        <v>474</v>
      </c>
      <c r="D11" s="37" t="s">
        <v>1091</v>
      </c>
      <c r="E11" s="37" t="s">
        <v>1092</v>
      </c>
      <c r="F11" s="38" t="s">
        <v>1569</v>
      </c>
      <c r="G11" s="99" t="s">
        <v>1849</v>
      </c>
      <c r="H11" s="107" t="s">
        <v>1850</v>
      </c>
      <c r="I11" s="243"/>
      <c r="J11" s="243">
        <v>90</v>
      </c>
      <c r="K11" s="243"/>
      <c r="L11" s="243"/>
      <c r="M11" s="243"/>
      <c r="N11" s="30">
        <f t="shared" si="0"/>
        <v>90</v>
      </c>
      <c r="O11" s="14"/>
      <c r="P11" s="14"/>
      <c r="Q11" s="14"/>
      <c r="R11" s="14"/>
      <c r="S11" s="204" t="str">
        <f>VLOOKUP(U11,開設者別!B:D,3,FALSE)</f>
        <v>医療法人</v>
      </c>
      <c r="T11" s="5"/>
      <c r="U11" s="171" t="s">
        <v>2179</v>
      </c>
      <c r="V11" s="173" t="str">
        <f>VLOOKUP(U11,開設者別!B:D,3,FALSE)</f>
        <v>医療法人</v>
      </c>
    </row>
    <row r="12" spans="1:22" ht="47" customHeight="1" x14ac:dyDescent="0.15">
      <c r="A12" s="9" t="s">
        <v>754</v>
      </c>
      <c r="B12" s="10" t="s">
        <v>1093</v>
      </c>
      <c r="C12" s="11" t="s">
        <v>755</v>
      </c>
      <c r="D12" s="37" t="s">
        <v>1094</v>
      </c>
      <c r="E12" s="37" t="s">
        <v>756</v>
      </c>
      <c r="F12" s="38" t="s">
        <v>757</v>
      </c>
      <c r="G12" s="99" t="s">
        <v>2222</v>
      </c>
      <c r="H12" s="107" t="s">
        <v>360</v>
      </c>
      <c r="I12" s="243">
        <v>20</v>
      </c>
      <c r="J12" s="243"/>
      <c r="K12" s="243"/>
      <c r="L12" s="243"/>
      <c r="M12" s="243"/>
      <c r="N12" s="30">
        <f t="shared" ref="N12:N13" si="1">SUM(I12:M12)</f>
        <v>20</v>
      </c>
      <c r="O12" s="14"/>
      <c r="P12" s="14"/>
      <c r="Q12" s="14"/>
      <c r="R12" s="14"/>
      <c r="S12" s="204" t="str">
        <f>VLOOKUP(U12,開設者別!B:D,3,FALSE)</f>
        <v>医療法人</v>
      </c>
      <c r="T12" s="5"/>
      <c r="U12" s="171" t="s">
        <v>2179</v>
      </c>
      <c r="V12" s="173" t="str">
        <f>VLOOKUP(U12,開設者別!B:D,3,FALSE)</f>
        <v>医療法人</v>
      </c>
    </row>
    <row r="13" spans="1:22" ht="47" customHeight="1" thickBot="1" x14ac:dyDescent="0.2">
      <c r="A13" s="29" t="s">
        <v>2357</v>
      </c>
      <c r="B13" s="16" t="s">
        <v>2358</v>
      </c>
      <c r="C13" s="17" t="s">
        <v>2359</v>
      </c>
      <c r="D13" s="19" t="s">
        <v>2360</v>
      </c>
      <c r="E13" s="19" t="s">
        <v>2361</v>
      </c>
      <c r="F13" s="18" t="s">
        <v>409</v>
      </c>
      <c r="G13" s="157" t="s">
        <v>2362</v>
      </c>
      <c r="H13" s="285" t="s">
        <v>2549</v>
      </c>
      <c r="I13" s="365">
        <v>90</v>
      </c>
      <c r="J13" s="365">
        <v>52</v>
      </c>
      <c r="K13" s="365"/>
      <c r="L13" s="365"/>
      <c r="M13" s="365"/>
      <c r="N13" s="31">
        <f t="shared" si="1"/>
        <v>142</v>
      </c>
      <c r="O13" s="22"/>
      <c r="P13" s="22"/>
      <c r="Q13" s="22"/>
      <c r="R13" s="22"/>
      <c r="S13" s="205" t="str">
        <f>VLOOKUP(U13,開設者別!B:D,3,FALSE)</f>
        <v>医療法人</v>
      </c>
      <c r="T13" s="224"/>
      <c r="U13" s="89" t="s">
        <v>2179</v>
      </c>
      <c r="V13" s="173" t="str">
        <f>VLOOKUP(U13,開設者別!B:D,3,FALSE)</f>
        <v>医療法人</v>
      </c>
    </row>
    <row r="14" spans="1:22" x14ac:dyDescent="0.15">
      <c r="A14" s="24">
        <f>COUNTA(A5:A13)</f>
        <v>9</v>
      </c>
      <c r="B14" s="25"/>
      <c r="F14" s="24"/>
      <c r="H14" s="418"/>
      <c r="I14" s="356">
        <f t="shared" ref="I14:N14" si="2">SUM(I5:I13)</f>
        <v>919</v>
      </c>
      <c r="J14" s="356">
        <f t="shared" si="2"/>
        <v>301</v>
      </c>
      <c r="K14" s="356">
        <f t="shared" si="2"/>
        <v>0</v>
      </c>
      <c r="L14" s="356">
        <f t="shared" si="2"/>
        <v>0</v>
      </c>
      <c r="M14" s="356">
        <f t="shared" si="2"/>
        <v>0</v>
      </c>
      <c r="N14" s="112">
        <f t="shared" si="2"/>
        <v>1220</v>
      </c>
      <c r="O14" s="27"/>
      <c r="P14" s="27"/>
      <c r="Q14" s="89"/>
      <c r="R14" s="89"/>
      <c r="U14" s="171"/>
      <c r="V14" s="173" t="e">
        <f>VLOOKUP(U14,#REF!,3,FALSE)</f>
        <v>#REF!</v>
      </c>
    </row>
    <row r="15" spans="1:22" x14ac:dyDescent="0.15">
      <c r="P15" s="8" t="s">
        <v>2433</v>
      </c>
      <c r="U15" s="171"/>
      <c r="V15" s="173" t="e">
        <f>VLOOKUP(U15,#REF!,3,FALSE)</f>
        <v>#REF!</v>
      </c>
    </row>
    <row r="16" spans="1:22" ht="9.75" customHeight="1" x14ac:dyDescent="0.15">
      <c r="A16" s="6" t="s">
        <v>2805</v>
      </c>
      <c r="V16" s="173" t="e">
        <f>VLOOKUP(U16,#REF!,3,FALSE)</f>
        <v>#REF!</v>
      </c>
    </row>
    <row r="17" spans="1:22" x14ac:dyDescent="0.15">
      <c r="V17" s="173" t="e">
        <f>VLOOKUP(U17,#REF!,3,FALSE)</f>
        <v>#REF!</v>
      </c>
    </row>
    <row r="18" spans="1:22" x14ac:dyDescent="0.15">
      <c r="V18" s="173" t="e">
        <f>VLOOKUP(U18,#REF!,3,FALSE)</f>
        <v>#REF!</v>
      </c>
    </row>
    <row r="19" spans="1:22" x14ac:dyDescent="0.15">
      <c r="V19" s="173" t="e">
        <f>VLOOKUP(U19,#REF!,3,FALSE)</f>
        <v>#REF!</v>
      </c>
    </row>
    <row r="20" spans="1:22" x14ac:dyDescent="0.15">
      <c r="V20" s="173" t="e">
        <f>VLOOKUP(U20,#REF!,3,FALSE)</f>
        <v>#REF!</v>
      </c>
    </row>
    <row r="21" spans="1:22" x14ac:dyDescent="0.15">
      <c r="V21" s="173" t="e">
        <f>VLOOKUP(U21,#REF!,3,FALSE)</f>
        <v>#REF!</v>
      </c>
    </row>
    <row r="22" spans="1:22" x14ac:dyDescent="0.15">
      <c r="V22" s="173" t="e">
        <f>VLOOKUP(U22,#REF!,3,FALSE)</f>
        <v>#REF!</v>
      </c>
    </row>
    <row r="23" spans="1:22" x14ac:dyDescent="0.15">
      <c r="V23" s="173" t="e">
        <f>VLOOKUP(U23,#REF!,3,FALSE)</f>
        <v>#REF!</v>
      </c>
    </row>
    <row r="24" spans="1:22" x14ac:dyDescent="0.15">
      <c r="V24" s="173" t="e">
        <f>VLOOKUP(U24,#REF!,3,FALSE)</f>
        <v>#REF!</v>
      </c>
    </row>
    <row r="25" spans="1:22" x14ac:dyDescent="0.15">
      <c r="V25" s="173" t="e">
        <f>VLOOKUP(U25,#REF!,3,FALSE)</f>
        <v>#REF!</v>
      </c>
    </row>
    <row r="26" spans="1:22" x14ac:dyDescent="0.15">
      <c r="V26" s="173" t="e">
        <f>VLOOKUP(U26,#REF!,3,FALSE)</f>
        <v>#REF!</v>
      </c>
    </row>
    <row r="27" spans="1:22" x14ac:dyDescent="0.15">
      <c r="V27" s="173" t="e">
        <f>VLOOKUP(U27,#REF!,3,FALSE)</f>
        <v>#REF!</v>
      </c>
    </row>
    <row r="28" spans="1:22" x14ac:dyDescent="0.15">
      <c r="V28" s="173" t="e">
        <f>VLOOKUP(U28,#REF!,3,FALSE)</f>
        <v>#REF!</v>
      </c>
    </row>
    <row r="29" spans="1:22" ht="11.5" thickBot="1" x14ac:dyDescent="0.2">
      <c r="A29" s="298"/>
      <c r="B29" s="298"/>
      <c r="C29" s="298"/>
      <c r="D29" s="299"/>
      <c r="E29" s="299"/>
      <c r="F29" s="298"/>
      <c r="G29" s="359"/>
      <c r="H29" s="359"/>
      <c r="I29" s="361"/>
      <c r="J29" s="361"/>
      <c r="K29" s="361"/>
      <c r="L29" s="361"/>
      <c r="M29" s="361"/>
      <c r="N29" s="216"/>
      <c r="O29" s="217"/>
      <c r="P29" s="217"/>
      <c r="Q29" s="300"/>
      <c r="R29" s="300"/>
      <c r="S29" s="216"/>
      <c r="T29" s="216"/>
      <c r="V29" s="173" t="e">
        <f>VLOOKUP(U29,#REF!,3,FALSE)</f>
        <v>#REF!</v>
      </c>
    </row>
    <row r="34" spans="13:13" x14ac:dyDescent="0.15">
      <c r="M34" s="364"/>
    </row>
  </sheetData>
  <mergeCells count="20">
    <mergeCell ref="J1:M1"/>
    <mergeCell ref="A1:B1"/>
    <mergeCell ref="C1:G1"/>
    <mergeCell ref="A2:B2"/>
    <mergeCell ref="C2:G2"/>
    <mergeCell ref="A3:A4"/>
    <mergeCell ref="B3:B4"/>
    <mergeCell ref="C3:C4"/>
    <mergeCell ref="D3:D4"/>
    <mergeCell ref="E3:E4"/>
    <mergeCell ref="F3:F4"/>
    <mergeCell ref="R3:R4"/>
    <mergeCell ref="T3:T4"/>
    <mergeCell ref="G3:G4"/>
    <mergeCell ref="H3:H4"/>
    <mergeCell ref="I3:N3"/>
    <mergeCell ref="O3:O4"/>
    <mergeCell ref="P3:P4"/>
    <mergeCell ref="Q3:Q4"/>
    <mergeCell ref="S3:S4"/>
  </mergeCells>
  <phoneticPr fontId="1"/>
  <dataValidations count="1">
    <dataValidation type="list" allowBlank="1" showInputMessage="1" showErrorMessage="1" sqref="U5:U32" xr:uid="{F8092A5B-6927-4ED7-8ACF-C84B43FC7D51}">
      <formula1>#REF!</formula1>
    </dataValidation>
  </dataValidations>
  <printOptions horizontalCentered="1"/>
  <pageMargins left="0.19685039370078741" right="0.19685039370078741" top="0.78740157480314965" bottom="0.39370078740157483" header="0.78740157480314965" footer="0.19685039370078741"/>
  <pageSetup paperSize="9" scale="92" firstPageNumber="8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40</vt:i4>
      </vt:variant>
    </vt:vector>
  </HeadingPairs>
  <TitlesOfParts>
    <vt:vector size="71" baseType="lpstr">
      <vt:lpstr>表紙</vt:lpstr>
      <vt:lpstr>注意事項</vt:lpstr>
      <vt:lpstr>目次</vt:lpstr>
      <vt:lpstr>神戸市東灘区</vt:lpstr>
      <vt:lpstr>神戸市灘区</vt:lpstr>
      <vt:lpstr>神戸市中央区</vt:lpstr>
      <vt:lpstr>神戸市兵庫区</vt:lpstr>
      <vt:lpstr>神戸市北区</vt:lpstr>
      <vt:lpstr>神戸市長田区</vt:lpstr>
      <vt:lpstr>神戸市須磨区</vt:lpstr>
      <vt:lpstr>神戸市垂水区</vt:lpstr>
      <vt:lpstr>神戸市西区</vt:lpstr>
      <vt:lpstr>姫路市</vt:lpstr>
      <vt:lpstr>尼崎市</vt:lpstr>
      <vt:lpstr>西宮市</vt:lpstr>
      <vt:lpstr>明石市</vt:lpstr>
      <vt:lpstr>芦屋</vt:lpstr>
      <vt:lpstr>宝塚</vt:lpstr>
      <vt:lpstr>伊丹</vt:lpstr>
      <vt:lpstr>加古川</vt:lpstr>
      <vt:lpstr>加東</vt:lpstr>
      <vt:lpstr>中播磨</vt:lpstr>
      <vt:lpstr>龍野</vt:lpstr>
      <vt:lpstr>赤穂</vt:lpstr>
      <vt:lpstr>豊岡</vt:lpstr>
      <vt:lpstr>朝来</vt:lpstr>
      <vt:lpstr>丹波</vt:lpstr>
      <vt:lpstr>洲本</vt:lpstr>
      <vt:lpstr>開設者別</vt:lpstr>
      <vt:lpstr>保健所別</vt:lpstr>
      <vt:lpstr>Sheet1</vt:lpstr>
      <vt:lpstr>芦屋!Print_Area</vt:lpstr>
      <vt:lpstr>伊丹!Print_Area</vt:lpstr>
      <vt:lpstr>加古川!Print_Area</vt:lpstr>
      <vt:lpstr>加東!Print_Area</vt:lpstr>
      <vt:lpstr>洲本!Print_Area</vt:lpstr>
      <vt:lpstr>神戸市須磨区!Print_Area</vt:lpstr>
      <vt:lpstr>神戸市垂水区!Print_Area</vt:lpstr>
      <vt:lpstr>神戸市西区!Print_Area</vt:lpstr>
      <vt:lpstr>神戸市中央区!Print_Area</vt:lpstr>
      <vt:lpstr>神戸市長田区!Print_Area</vt:lpstr>
      <vt:lpstr>神戸市東灘区!Print_Area</vt:lpstr>
      <vt:lpstr>神戸市灘区!Print_Area</vt:lpstr>
      <vt:lpstr>神戸市兵庫区!Print_Area</vt:lpstr>
      <vt:lpstr>神戸市北区!Print_Area</vt:lpstr>
      <vt:lpstr>西宮市!Print_Area</vt:lpstr>
      <vt:lpstr>赤穂!Print_Area</vt:lpstr>
      <vt:lpstr>丹波!Print_Area</vt:lpstr>
      <vt:lpstr>中播磨!Print_Area</vt:lpstr>
      <vt:lpstr>注意事項!Print_Area</vt:lpstr>
      <vt:lpstr>朝来!Print_Area</vt:lpstr>
      <vt:lpstr>尼崎市!Print_Area</vt:lpstr>
      <vt:lpstr>姫路市!Print_Area</vt:lpstr>
      <vt:lpstr>表紙!Print_Area</vt:lpstr>
      <vt:lpstr>宝塚!Print_Area</vt:lpstr>
      <vt:lpstr>豊岡!Print_Area</vt:lpstr>
      <vt:lpstr>明石市!Print_Area</vt:lpstr>
      <vt:lpstr>目次!Print_Area</vt:lpstr>
      <vt:lpstr>龍野!Print_Area</vt:lpstr>
      <vt:lpstr>伊丹!Print_Titles</vt:lpstr>
      <vt:lpstr>加古川!Print_Titles</vt:lpstr>
      <vt:lpstr>加東!Print_Titles</vt:lpstr>
      <vt:lpstr>神戸市西区!Print_Titles</vt:lpstr>
      <vt:lpstr>神戸市中央区!Print_Titles</vt:lpstr>
      <vt:lpstr>神戸市北区!Print_Titles</vt:lpstr>
      <vt:lpstr>西宮市!Print_Titles</vt:lpstr>
      <vt:lpstr>尼崎市!Print_Titles</vt:lpstr>
      <vt:lpstr>姫路市!Print_Titles</vt:lpstr>
      <vt:lpstr>宝塚!Print_Titles</vt:lpstr>
      <vt:lpstr>明石市!Print_Titles</vt:lpstr>
      <vt:lpstr>龍野!Print_Titles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2026-05-28T04:07:21Z</dcterms:created>
  <dcterms:modified xsi:type="dcterms:W3CDTF">2026-06-04T04:16:42Z</dcterms:modified>
</cp:coreProperties>
</file>