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6Z0055\share\006　各事業\015 感染症指定医療機関施設整備補助事業\R06\06_事業計画書、申請\03交付申請\様式\"/>
    </mc:Choice>
  </mc:AlternateContent>
  <xr:revisionPtr revIDLastSave="0" documentId="13_ncr:1_{EE3AF454-4608-459C-AD0F-5CB8E5A04C2E}" xr6:coauthVersionLast="36" xr6:coauthVersionMax="36" xr10:uidLastSave="{00000000-0000-0000-0000-000000000000}"/>
  <bookViews>
    <workbookView xWindow="0" yWindow="0" windowWidth="15270" windowHeight="5115" tabRatio="832" xr2:uid="{00000000-000D-0000-FFFF-FFFF00000000}"/>
  </bookViews>
  <sheets>
    <sheet name="様式１" sheetId="50" r:id="rId1"/>
    <sheet name="様式２" sheetId="58" r:id="rId2"/>
    <sheet name="様式３－１" sheetId="59" r:id="rId3"/>
    <sheet name="様式３－２" sheetId="60" r:id="rId4"/>
    <sheet name="様式４" sheetId="52" r:id="rId5"/>
    <sheet name="様式５ " sheetId="61" r:id="rId6"/>
    <sheet name="様式６－１" sheetId="62" r:id="rId7"/>
    <sheet name="様式６－２ " sheetId="63" r:id="rId8"/>
    <sheet name="様式７" sheetId="53" r:id="rId9"/>
    <sheet name="様式８" sheetId="64" r:id="rId10"/>
    <sheet name="様式９－１ " sheetId="65" r:id="rId11"/>
    <sheet name="様式９－２ " sheetId="66" r:id="rId12"/>
    <sheet name="12-1 スプリンクラー（総括表）見直し前" sheetId="25" state="hidden" r:id="rId13"/>
    <sheet name="12-2スプリンクラー（個別計画書）見直し前" sheetId="26" state="hidden" r:id="rId14"/>
  </sheets>
  <externalReferences>
    <externalReference r:id="rId15"/>
  </externalReferences>
  <definedNames>
    <definedName name="_xlnm.Print_Area" localSheetId="12">'12-1 スプリンクラー（総括表）見直し前'!$A$1:$AI$43</definedName>
    <definedName name="_xlnm.Print_Area" localSheetId="13">'12-2スプリンクラー（個別計画書）見直し前'!$B$1:$BQ$41</definedName>
    <definedName name="_xlnm.Print_Area" localSheetId="1">様式２!$A$1:$U$55</definedName>
    <definedName name="_xlnm.Print_Area" localSheetId="2">'様式３－１'!$A$1:$K$58</definedName>
    <definedName name="_xlnm.Print_Area" localSheetId="3">'様式３－２'!$A$1:$K$57</definedName>
    <definedName name="_xlnm.Print_Area" localSheetId="5">'様式５ '!$A$1:$U$55</definedName>
    <definedName name="_xlnm.Print_Area" localSheetId="6">'様式６－１'!$A$1:$K$58</definedName>
    <definedName name="_xlnm.Print_Area" localSheetId="7">'様式６－２ '!$A$1:$K$57</definedName>
    <definedName name="_xlnm.Print_Area" localSheetId="9">様式８!$A$1:$U$55</definedName>
    <definedName name="_xlnm.Print_Area" localSheetId="10">'様式９－１ '!$A$1:$K$58</definedName>
    <definedName name="_xlnm.Print_Area" localSheetId="11">'様式９－２ '!$A$1:$K$57</definedName>
    <definedName name="_xlnm.Print_Titles" localSheetId="1">様式２!$A:$C</definedName>
    <definedName name="_xlnm.Print_Titles" localSheetId="5">'様式５ '!$A:$C</definedName>
    <definedName name="_xlnm.Print_Titles" localSheetId="9">様式８!$A:$C</definedName>
    <definedName name="あ" localSheetId="7">#REF!</definedName>
    <definedName name="あ" localSheetId="9">#REF!</definedName>
    <definedName name="あ" localSheetId="10">#REF!</definedName>
    <definedName name="あ" localSheetId="11">#REF!</definedName>
    <definedName name="あ">#REF!</definedName>
    <definedName name="へき地医療拠点病院施設整備事業" localSheetId="5">#REF!</definedName>
    <definedName name="へき地医療拠点病院施設整備事業" localSheetId="6">#REF!</definedName>
    <definedName name="へき地医療拠点病院施設整備事業" localSheetId="7">#REF!</definedName>
    <definedName name="へき地医療拠点病院施設整備事業" localSheetId="9">#REF!</definedName>
    <definedName name="へき地医療拠点病院施設整備事業" localSheetId="10">#REF!</definedName>
    <definedName name="へき地医療拠点病院施設整備事業" localSheetId="11">#REF!</definedName>
    <definedName name="へき地医療拠点病院施設整備事業">#REF!</definedName>
    <definedName name="へき地診療所施設整備事業" localSheetId="5">#REF!</definedName>
    <definedName name="へき地診療所施設整備事業" localSheetId="6">#REF!</definedName>
    <definedName name="へき地診療所施設整備事業" localSheetId="7">#REF!</definedName>
    <definedName name="へき地診療所施設整備事業" localSheetId="9">#REF!</definedName>
    <definedName name="へき地診療所施設整備事業" localSheetId="10">#REF!</definedName>
    <definedName name="へき地診療所施設整備事業" localSheetId="11">#REF!</definedName>
    <definedName name="へき地診療所施設整備事業">#REF!</definedName>
    <definedName name="へき地保健指導所施設整備事業" localSheetId="5">#REF!</definedName>
    <definedName name="へき地保健指導所施設整備事業" localSheetId="6">#REF!</definedName>
    <definedName name="へき地保健指導所施設整備事業" localSheetId="7">#REF!</definedName>
    <definedName name="へき地保健指導所施設整備事業" localSheetId="9">#REF!</definedName>
    <definedName name="へき地保健指導所施設整備事業" localSheetId="10">#REF!</definedName>
    <definedName name="へき地保健指導所施設整備事業" localSheetId="11">#REF!</definedName>
    <definedName name="へき地保健指導所施設整備事業">#REF!</definedName>
    <definedName name="医師臨床研修病院研修医環境整備事業" localSheetId="5">#REF!</definedName>
    <definedName name="医師臨床研修病院研修医環境整備事業" localSheetId="6">#REF!</definedName>
    <definedName name="医師臨床研修病院研修医環境整備事業" localSheetId="7">#REF!</definedName>
    <definedName name="医師臨床研修病院研修医環境整備事業" localSheetId="9">#REF!</definedName>
    <definedName name="医師臨床研修病院研修医環境整備事業" localSheetId="10">#REF!</definedName>
    <definedName name="医師臨床研修病院研修医環境整備事業" localSheetId="11">#REF!</definedName>
    <definedName name="医師臨床研修病院研修医環境整備事業">#REF!</definedName>
    <definedName name="院内感染対策施設整備事業" localSheetId="5">#REF!</definedName>
    <definedName name="院内感染対策施設整備事業" localSheetId="6">#REF!</definedName>
    <definedName name="院内感染対策施設整備事業" localSheetId="7">#REF!</definedName>
    <definedName name="院内感染対策施設整備事業" localSheetId="9">#REF!</definedName>
    <definedName name="院内感染対策施設整備事業" localSheetId="10">#REF!</definedName>
    <definedName name="院内感染対策施設整備事業" localSheetId="11">#REF!</definedName>
    <definedName name="院内感染対策施設整備事業">#REF!</definedName>
    <definedName name="過疎地域等特定診療所施設整備事業" localSheetId="5">#REF!</definedName>
    <definedName name="過疎地域等特定診療所施設整備事業" localSheetId="6">#REF!</definedName>
    <definedName name="過疎地域等特定診療所施設整備事業" localSheetId="7">#REF!</definedName>
    <definedName name="過疎地域等特定診療所施設整備事業" localSheetId="9">#REF!</definedName>
    <definedName name="過疎地域等特定診療所施設整備事業" localSheetId="10">#REF!</definedName>
    <definedName name="過疎地域等特定診療所施設整備事業" localSheetId="11">#REF!</definedName>
    <definedName name="過疎地域等特定診療所施設整備事業">#REF!</definedName>
    <definedName name="研修医のための研修施設整備事業" localSheetId="5">#REF!</definedName>
    <definedName name="研修医のための研修施設整備事業" localSheetId="6">#REF!</definedName>
    <definedName name="研修医のための研修施設整備事業" localSheetId="7">#REF!</definedName>
    <definedName name="研修医のための研修施設整備事業" localSheetId="9">#REF!</definedName>
    <definedName name="研修医のための研修施設整備事業" localSheetId="10">#REF!</definedName>
    <definedName name="研修医のための研修施設整備事業" localSheetId="11">#REF!</definedName>
    <definedName name="研修医のための研修施設整備事業">#REF!</definedName>
    <definedName name="産科医療機関施設整備事業" localSheetId="5">#REF!</definedName>
    <definedName name="産科医療機関施設整備事業" localSheetId="6">#REF!</definedName>
    <definedName name="産科医療機関施設整備事業" localSheetId="7">#REF!</definedName>
    <definedName name="産科医療機関施設整備事業" localSheetId="9">#REF!</definedName>
    <definedName name="産科医療機関施設整備事業" localSheetId="10">#REF!</definedName>
    <definedName name="産科医療機関施設整備事業" localSheetId="11">#REF!</definedName>
    <definedName name="産科医療機関施設整備事業">#REF!</definedName>
    <definedName name="死亡時画像診断システム施設整備事業" localSheetId="5">#REF!</definedName>
    <definedName name="死亡時画像診断システム施設整備事業" localSheetId="6">#REF!</definedName>
    <definedName name="死亡時画像診断システム施設整備事業" localSheetId="7">#REF!</definedName>
    <definedName name="死亡時画像診断システム施設整備事業" localSheetId="9">#REF!</definedName>
    <definedName name="死亡時画像診断システム施設整備事業" localSheetId="10">#REF!</definedName>
    <definedName name="死亡時画像診断システム施設整備事業" localSheetId="11">#REF!</definedName>
    <definedName name="死亡時画像診断システム施設整備事業">#REF!</definedName>
    <definedName name="南海トラフ地震に係る津波避難対策緊急事業" localSheetId="5">#REF!</definedName>
    <definedName name="南海トラフ地震に係る津波避難対策緊急事業" localSheetId="6">#REF!</definedName>
    <definedName name="南海トラフ地震に係る津波避難対策緊急事業" localSheetId="7">#REF!</definedName>
    <definedName name="南海トラフ地震に係る津波避難対策緊急事業" localSheetId="9">#REF!</definedName>
    <definedName name="南海トラフ地震に係る津波避難対策緊急事業" localSheetId="10">#REF!</definedName>
    <definedName name="南海トラフ地震に係る津波避難対策緊急事業" localSheetId="11">#REF!</definedName>
    <definedName name="南海トラフ地震に係る津波避難対策緊急事業">#REF!</definedName>
    <definedName name="分娩取扱施設施設整備事業" localSheetId="5">#REF!</definedName>
    <definedName name="分娩取扱施設施設整備事業" localSheetId="6">#REF!</definedName>
    <definedName name="分娩取扱施設施設整備事業" localSheetId="7">#REF!</definedName>
    <definedName name="分娩取扱施設施設整備事業" localSheetId="9">#REF!</definedName>
    <definedName name="分娩取扱施設施設整備事業" localSheetId="10">#REF!</definedName>
    <definedName name="分娩取扱施設施設整備事業" localSheetId="11">#REF!</definedName>
    <definedName name="分娩取扱施設施設整備事業">#REF!</definedName>
    <definedName name="補助事業名" localSheetId="1">'[1]管理用（このシートは削除しないでください）'!$H$3:$V$3</definedName>
    <definedName name="補助事業名" localSheetId="2">'[1]管理用（このシートは削除しないでください）'!$H$3:$V$3</definedName>
    <definedName name="補助事業名" localSheetId="3">'[1]管理用（このシートは削除しないでください）'!$H$3:$V$3</definedName>
    <definedName name="補助事業名" localSheetId="5">'[1]管理用（このシートは削除しないでください）'!$H$3:$V$3</definedName>
    <definedName name="補助事業名" localSheetId="6">'[1]管理用（このシートは削除しないでください）'!$H$3:$V$3</definedName>
    <definedName name="補助事業名" localSheetId="7">'[1]管理用（このシートは削除しないでください）'!$H$3:$V$3</definedName>
    <definedName name="補助事業名" localSheetId="9">'[1]管理用（このシートは削除しないでください）'!$H$3:$V$3</definedName>
    <definedName name="補助事業名" localSheetId="10">'[1]管理用（このシートは削除しないでください）'!$H$3:$V$3</definedName>
    <definedName name="補助事業名" localSheetId="11">'[1]管理用（このシートは削除しないでください）'!$H$3:$V$3</definedName>
    <definedName name="補助事業名">#REF!</definedName>
    <definedName name="有床診療所等スプリンクラー等施設整備事業" localSheetId="1">'[1]管理用（このシートは削除しないでください）'!#REF!</definedName>
    <definedName name="有床診療所等スプリンクラー等施設整備事業" localSheetId="2">'[1]管理用（このシートは削除しないでください）'!#REF!</definedName>
    <definedName name="有床診療所等スプリンクラー等施設整備事業" localSheetId="3">'[1]管理用（このシートは削除しないでください）'!#REF!</definedName>
    <definedName name="有床診療所等スプリンクラー等施設整備事業" localSheetId="5">'[1]管理用（このシートは削除しないでください）'!#REF!</definedName>
    <definedName name="有床診療所等スプリンクラー等施設整備事業" localSheetId="6">'[1]管理用（このシートは削除しないでください）'!#REF!</definedName>
    <definedName name="有床診療所等スプリンクラー等施設整備事業" localSheetId="7">'[1]管理用（このシートは削除しないでください）'!#REF!</definedName>
    <definedName name="有床診療所等スプリンクラー等施設整備事業" localSheetId="9">'[1]管理用（このシートは削除しないでください）'!#REF!</definedName>
    <definedName name="有床診療所等スプリンクラー等施設整備事業" localSheetId="10">'[1]管理用（このシートは削除しないでください）'!#REF!</definedName>
    <definedName name="有床診療所等スプリンクラー等施設整備事業" localSheetId="11">'[1]管理用（このシートは削除しないでください）'!#REF!</definedName>
    <definedName name="有床診療所等スプリンクラー等施設整備事業">#REF!</definedName>
    <definedName name="離島等患者宿泊施設施設整備事業" localSheetId="5">#REF!</definedName>
    <definedName name="離島等患者宿泊施設施設整備事業" localSheetId="6">#REF!</definedName>
    <definedName name="離島等患者宿泊施設施設整備事業" localSheetId="7">#REF!</definedName>
    <definedName name="離島等患者宿泊施設施設整備事業" localSheetId="9">#REF!</definedName>
    <definedName name="離島等患者宿泊施設施設整備事業" localSheetId="10">#REF!</definedName>
    <definedName name="離島等患者宿泊施設施設整備事業" localSheetId="11">#REF!</definedName>
    <definedName name="離島等患者宿泊施設施設整備事業">#REF!</definedName>
    <definedName name="臨床研修病院施設整備事業" localSheetId="5">#REF!</definedName>
    <definedName name="臨床研修病院施設整備事業" localSheetId="6">#REF!</definedName>
    <definedName name="臨床研修病院施設整備事業" localSheetId="7">#REF!</definedName>
    <definedName name="臨床研修病院施設整備事業" localSheetId="9">#REF!</definedName>
    <definedName name="臨床研修病院施設整備事業" localSheetId="10">#REF!</definedName>
    <definedName name="臨床研修病院施設整備事業" localSheetId="11">#REF!</definedName>
    <definedName name="臨床研修病院施設整備事業">#REF!</definedName>
  </definedNames>
  <calcPr calcId="191029"/>
</workbook>
</file>

<file path=xl/calcChain.xml><?xml version="1.0" encoding="utf-8"?>
<calcChain xmlns="http://schemas.openxmlformats.org/spreadsheetml/2006/main">
  <c r="G9" i="50" l="1"/>
  <c r="M9" i="53" l="1"/>
  <c r="N9" i="53" s="1"/>
  <c r="O9" i="53" s="1"/>
  <c r="I9" i="53"/>
  <c r="G9" i="53"/>
  <c r="O11" i="52" l="1"/>
  <c r="N11" i="52"/>
  <c r="N9" i="50"/>
  <c r="M11" i="52"/>
  <c r="I11" i="52"/>
  <c r="G11" i="52"/>
  <c r="M9" i="50" l="1"/>
  <c r="I9" i="50"/>
  <c r="O9" i="50" l="1"/>
  <c r="G32" i="66"/>
  <c r="G31" i="66"/>
  <c r="G30" i="66"/>
  <c r="G32" i="63"/>
  <c r="G31" i="63"/>
  <c r="G30" i="63"/>
  <c r="G32" i="60"/>
  <c r="G31" i="60"/>
  <c r="G30" i="60"/>
  <c r="AF39" i="26" l="1"/>
  <c r="AF38" i="26"/>
  <c r="AA28" i="26"/>
  <c r="AL28" i="26" s="1"/>
  <c r="M28" i="26"/>
  <c r="D28" i="26"/>
  <c r="AA27" i="26"/>
  <c r="AL27" i="26" s="1"/>
  <c r="M27" i="26"/>
  <c r="D27" i="26"/>
  <c r="AA26" i="26"/>
  <c r="AL26" i="26" s="1"/>
  <c r="M26" i="26"/>
  <c r="D26" i="26"/>
  <c r="R42" i="25"/>
  <c r="S42" i="25" s="1"/>
  <c r="U42" i="25" s="1"/>
  <c r="V42" i="25" s="1"/>
  <c r="Q42" i="25"/>
  <c r="R41" i="25"/>
  <c r="S41" i="25" s="1"/>
  <c r="U41" i="25" s="1"/>
  <c r="V41" i="25" s="1"/>
  <c r="Q41" i="25"/>
  <c r="R40" i="25"/>
  <c r="S40" i="25" s="1"/>
  <c r="U40" i="25" s="1"/>
  <c r="V40" i="25" s="1"/>
  <c r="Q40" i="25"/>
  <c r="S39" i="25"/>
  <c r="U39" i="25" s="1"/>
  <c r="V39" i="25" s="1"/>
  <c r="R39" i="25"/>
  <c r="Q39" i="25"/>
  <c r="U38" i="25"/>
  <c r="V38" i="25" s="1"/>
  <c r="S38" i="25"/>
  <c r="R38" i="25"/>
  <c r="Q38" i="25"/>
  <c r="R37" i="25"/>
  <c r="S37" i="25" s="1"/>
  <c r="U37" i="25" s="1"/>
  <c r="V37" i="25" s="1"/>
  <c r="Q37" i="25"/>
  <c r="R36" i="25"/>
  <c r="S36" i="25" s="1"/>
  <c r="U36" i="25" s="1"/>
  <c r="V36" i="25" s="1"/>
  <c r="Q36" i="25"/>
  <c r="S35" i="25"/>
  <c r="U35" i="25" s="1"/>
  <c r="V35" i="25" s="1"/>
  <c r="R35" i="25"/>
  <c r="Q35" i="25"/>
  <c r="U34" i="25"/>
  <c r="V34" i="25" s="1"/>
  <c r="S34" i="25"/>
  <c r="R34" i="25"/>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U22" i="25"/>
  <c r="V22" i="25" s="1"/>
  <c r="S22" i="25"/>
  <c r="R22" i="25"/>
  <c r="Q22" i="25"/>
  <c r="R21" i="25"/>
  <c r="S21" i="25" s="1"/>
  <c r="U21" i="25" s="1"/>
  <c r="V21" i="25" s="1"/>
  <c r="Q21" i="25"/>
  <c r="R20" i="25"/>
  <c r="S20" i="25" s="1"/>
  <c r="U20" i="25" s="1"/>
  <c r="V20" i="25" s="1"/>
  <c r="Q20" i="25"/>
  <c r="S19" i="25"/>
  <c r="U19" i="25" s="1"/>
  <c r="V19" i="25" s="1"/>
  <c r="R19" i="25"/>
  <c r="Q19" i="25"/>
  <c r="U18" i="25"/>
  <c r="V18" i="25" s="1"/>
  <c r="S18" i="25"/>
  <c r="R18" i="25"/>
  <c r="Q18" i="25"/>
  <c r="R17" i="25"/>
  <c r="S17" i="25" s="1"/>
  <c r="U17" i="25" s="1"/>
  <c r="V17" i="25" s="1"/>
  <c r="Q17" i="25"/>
  <c r="R16" i="25"/>
  <c r="S16" i="25" s="1"/>
  <c r="U16" i="25" s="1"/>
  <c r="V16" i="25" s="1"/>
  <c r="Q16" i="25"/>
  <c r="S15" i="25"/>
  <c r="U15" i="25" s="1"/>
  <c r="V15" i="25" s="1"/>
  <c r="R15" i="25"/>
  <c r="Q15" i="25"/>
  <c r="U14" i="25"/>
  <c r="V14" i="25" s="1"/>
  <c r="S14" i="25"/>
  <c r="R14" i="25"/>
  <c r="Q14" i="25"/>
  <c r="Q13" i="25"/>
  <c r="R13" i="25" s="1"/>
  <c r="S13" i="25" s="1"/>
  <c r="U13" i="25" s="1"/>
  <c r="V13" i="25" s="1"/>
  <c r="R12" i="25"/>
  <c r="S12" i="25" s="1"/>
  <c r="U12" i="25" s="1"/>
  <c r="V12" i="25" s="1"/>
  <c r="Q12" i="25"/>
  <c r="S11" i="25"/>
  <c r="U11" i="25" s="1"/>
  <c r="V11" i="25" s="1"/>
  <c r="R11" i="25"/>
  <c r="Q11" i="25"/>
  <c r="Q10" i="25"/>
  <c r="R10" i="25" s="1"/>
  <c r="S10" i="25" s="1"/>
  <c r="U10" i="25" s="1"/>
  <c r="V10" i="25" s="1"/>
  <c r="R9" i="25"/>
  <c r="S9" i="25" s="1"/>
  <c r="U9" i="25" s="1"/>
  <c r="V9" i="25" s="1"/>
  <c r="Q9" i="25"/>
  <c r="R8" i="25"/>
  <c r="S8" i="25" s="1"/>
  <c r="U8" i="25" s="1"/>
  <c r="V8" i="25" s="1"/>
  <c r="Q8" i="25"/>
  <c r="S7" i="25"/>
  <c r="U7" i="25" s="1"/>
  <c r="V7" i="25" s="1"/>
  <c r="R7" i="25"/>
  <c r="Q7" i="25"/>
  <c r="K17" i="66"/>
  <c r="K33" i="65"/>
  <c r="K32" i="65"/>
  <c r="K31" i="65"/>
  <c r="K30" i="65"/>
  <c r="K17" i="65"/>
  <c r="U55" i="64"/>
  <c r="R55" i="64"/>
  <c r="O55" i="64"/>
  <c r="L55" i="64"/>
  <c r="I55" i="64"/>
  <c r="F55" i="64"/>
  <c r="T47" i="64"/>
  <c r="Q47" i="64"/>
  <c r="N47" i="64"/>
  <c r="K47" i="64"/>
  <c r="H47" i="64"/>
  <c r="E47" i="64"/>
  <c r="U46" i="64"/>
  <c r="T46" i="64"/>
  <c r="R46" i="64"/>
  <c r="Q46" i="64"/>
  <c r="O46" i="64"/>
  <c r="N46" i="64"/>
  <c r="L46" i="64"/>
  <c r="K46" i="64"/>
  <c r="I46" i="64"/>
  <c r="H46" i="64"/>
  <c r="F46" i="64"/>
  <c r="E46" i="64"/>
  <c r="T45" i="64"/>
  <c r="Q45" i="64"/>
  <c r="N45" i="64"/>
  <c r="K45" i="64"/>
  <c r="H45" i="64"/>
  <c r="E45" i="64"/>
  <c r="T44" i="64"/>
  <c r="Q44" i="64"/>
  <c r="N44" i="64"/>
  <c r="K44" i="64"/>
  <c r="H44" i="64"/>
  <c r="E44" i="64"/>
  <c r="T43" i="64"/>
  <c r="Q43" i="64"/>
  <c r="N43" i="64"/>
  <c r="K43" i="64"/>
  <c r="H43" i="64"/>
  <c r="E43" i="64"/>
  <c r="T42" i="64"/>
  <c r="Q42" i="64"/>
  <c r="N42" i="64"/>
  <c r="K42" i="64"/>
  <c r="H42" i="64"/>
  <c r="E42" i="64"/>
  <c r="T41" i="64"/>
  <c r="Q41" i="64"/>
  <c r="N41" i="64"/>
  <c r="K41" i="64"/>
  <c r="H41" i="64"/>
  <c r="E41" i="64"/>
  <c r="T40" i="64"/>
  <c r="Q40" i="64"/>
  <c r="N40" i="64"/>
  <c r="K40" i="64"/>
  <c r="H40" i="64"/>
  <c r="E40" i="64"/>
  <c r="T39" i="64"/>
  <c r="Q39" i="64"/>
  <c r="N39" i="64"/>
  <c r="K39" i="64"/>
  <c r="H39" i="64"/>
  <c r="E39" i="64"/>
  <c r="T38" i="64"/>
  <c r="Q38" i="64"/>
  <c r="N38" i="64"/>
  <c r="K38" i="64"/>
  <c r="H38" i="64"/>
  <c r="E38" i="64"/>
  <c r="T37" i="64"/>
  <c r="Q37" i="64"/>
  <c r="N37" i="64"/>
  <c r="K37" i="64"/>
  <c r="H37" i="64"/>
  <c r="E37" i="64"/>
  <c r="T36" i="64"/>
  <c r="Q36" i="64"/>
  <c r="N36" i="64"/>
  <c r="K36" i="64"/>
  <c r="H36" i="64"/>
  <c r="E36" i="64"/>
  <c r="B36" i="64"/>
  <c r="T35" i="64"/>
  <c r="R35" i="64"/>
  <c r="R47" i="64" s="1"/>
  <c r="Q35" i="64"/>
  <c r="N35" i="64"/>
  <c r="L35" i="64"/>
  <c r="L47" i="64" s="1"/>
  <c r="K35" i="64"/>
  <c r="H35" i="64"/>
  <c r="F35" i="64"/>
  <c r="F47" i="64" s="1"/>
  <c r="F56" i="64" s="1"/>
  <c r="E35" i="64"/>
  <c r="U34" i="64"/>
  <c r="T34" i="64"/>
  <c r="R34" i="64"/>
  <c r="Q34" i="64"/>
  <c r="O34" i="64"/>
  <c r="N34" i="64"/>
  <c r="L34" i="64"/>
  <c r="K34" i="64"/>
  <c r="I34" i="64"/>
  <c r="H34" i="64"/>
  <c r="F34" i="64"/>
  <c r="E34" i="64"/>
  <c r="T33" i="64"/>
  <c r="Q33" i="64"/>
  <c r="N33" i="64"/>
  <c r="K33" i="64"/>
  <c r="H33" i="64"/>
  <c r="E33" i="64"/>
  <c r="T32" i="64"/>
  <c r="Q32" i="64"/>
  <c r="N32" i="64"/>
  <c r="K32" i="64"/>
  <c r="H32" i="64"/>
  <c r="E32" i="64"/>
  <c r="T31" i="64"/>
  <c r="Q31" i="64"/>
  <c r="N31" i="64"/>
  <c r="K31" i="64"/>
  <c r="H31" i="64"/>
  <c r="E31" i="64"/>
  <c r="T30" i="64"/>
  <c r="Q30" i="64"/>
  <c r="N30" i="64"/>
  <c r="K30" i="64"/>
  <c r="H30" i="64"/>
  <c r="E30" i="64"/>
  <c r="T29" i="64"/>
  <c r="Q29" i="64"/>
  <c r="N29" i="64"/>
  <c r="K29" i="64"/>
  <c r="H29" i="64"/>
  <c r="E29" i="64"/>
  <c r="U28" i="64"/>
  <c r="U35" i="64" s="1"/>
  <c r="U47" i="64" s="1"/>
  <c r="T28" i="64"/>
  <c r="R28" i="64"/>
  <c r="Q28" i="64"/>
  <c r="O28" i="64"/>
  <c r="O8" i="64" s="1"/>
  <c r="U8" i="64" s="1"/>
  <c r="N28" i="64"/>
  <c r="L28" i="64"/>
  <c r="K28" i="64"/>
  <c r="I28" i="64"/>
  <c r="I8" i="64" s="1"/>
  <c r="L8" i="64" s="1"/>
  <c r="H28" i="64"/>
  <c r="F28" i="64"/>
  <c r="E28" i="64"/>
  <c r="T27" i="64"/>
  <c r="Q27" i="64"/>
  <c r="N27" i="64"/>
  <c r="K27" i="64"/>
  <c r="H27" i="64"/>
  <c r="E27" i="64"/>
  <c r="T26" i="64"/>
  <c r="Q26" i="64"/>
  <c r="N26" i="64"/>
  <c r="K26" i="64"/>
  <c r="H26" i="64"/>
  <c r="E26" i="64"/>
  <c r="T25" i="64"/>
  <c r="Q25" i="64"/>
  <c r="N25" i="64"/>
  <c r="K25" i="64"/>
  <c r="H25" i="64"/>
  <c r="E25" i="64"/>
  <c r="T24" i="64"/>
  <c r="Q24" i="64"/>
  <c r="N24" i="64"/>
  <c r="K24" i="64"/>
  <c r="H24" i="64"/>
  <c r="E24" i="64"/>
  <c r="T23" i="64"/>
  <c r="Q23" i="64"/>
  <c r="N23" i="64"/>
  <c r="K23" i="64"/>
  <c r="H23" i="64"/>
  <c r="E23" i="64"/>
  <c r="T22" i="64"/>
  <c r="Q22" i="64"/>
  <c r="N22" i="64"/>
  <c r="K22" i="64"/>
  <c r="H22" i="64"/>
  <c r="E22" i="64"/>
  <c r="T21" i="64"/>
  <c r="Q21" i="64"/>
  <c r="N21" i="64"/>
  <c r="K21" i="64"/>
  <c r="H21" i="64"/>
  <c r="E21" i="64"/>
  <c r="T20" i="64"/>
  <c r="Q20" i="64"/>
  <c r="N20" i="64"/>
  <c r="K20" i="64"/>
  <c r="H20" i="64"/>
  <c r="E20" i="64"/>
  <c r="C20" i="64"/>
  <c r="B37" i="64" s="1"/>
  <c r="T19" i="64"/>
  <c r="Q19" i="64"/>
  <c r="N19" i="64"/>
  <c r="K19" i="64"/>
  <c r="H19" i="64"/>
  <c r="E19" i="64"/>
  <c r="C19" i="64"/>
  <c r="T18" i="64"/>
  <c r="Q18" i="64"/>
  <c r="N18" i="64"/>
  <c r="K18" i="64"/>
  <c r="H18" i="64"/>
  <c r="E18" i="64"/>
  <c r="T17" i="64"/>
  <c r="Q17" i="64"/>
  <c r="N17" i="64"/>
  <c r="H17" i="64"/>
  <c r="E17" i="64"/>
  <c r="T16" i="64"/>
  <c r="Q16" i="64"/>
  <c r="N16" i="64"/>
  <c r="K16" i="64"/>
  <c r="H16" i="64"/>
  <c r="E16" i="64"/>
  <c r="T15" i="64"/>
  <c r="Q15" i="64"/>
  <c r="N15" i="64"/>
  <c r="K15" i="64"/>
  <c r="H15" i="64"/>
  <c r="E15" i="64"/>
  <c r="T14" i="64"/>
  <c r="Q14" i="64"/>
  <c r="N14" i="64"/>
  <c r="K14" i="64"/>
  <c r="H14" i="64"/>
  <c r="E14" i="64"/>
  <c r="T13" i="64"/>
  <c r="Q13" i="64"/>
  <c r="N13" i="64"/>
  <c r="K13" i="64"/>
  <c r="H13" i="64"/>
  <c r="E13" i="64"/>
  <c r="T12" i="64"/>
  <c r="Q12" i="64"/>
  <c r="N12" i="64"/>
  <c r="K12" i="64"/>
  <c r="H12" i="64"/>
  <c r="E12" i="64"/>
  <c r="T11" i="64"/>
  <c r="Q11" i="64"/>
  <c r="N11" i="64"/>
  <c r="K11" i="64"/>
  <c r="H11" i="64"/>
  <c r="E11" i="64"/>
  <c r="R8" i="64"/>
  <c r="K17" i="63"/>
  <c r="K33" i="62"/>
  <c r="K32" i="62"/>
  <c r="K31" i="62"/>
  <c r="K30" i="62"/>
  <c r="K17" i="62"/>
  <c r="U55" i="61"/>
  <c r="R55" i="61"/>
  <c r="O55" i="61"/>
  <c r="L55" i="61"/>
  <c r="I55" i="61"/>
  <c r="F55" i="61"/>
  <c r="U47" i="61"/>
  <c r="T47" i="61"/>
  <c r="Q47" i="61"/>
  <c r="O47" i="61"/>
  <c r="N47" i="61"/>
  <c r="K47" i="61"/>
  <c r="I47" i="61"/>
  <c r="H47" i="61"/>
  <c r="E47" i="61"/>
  <c r="U46" i="61"/>
  <c r="T46" i="61"/>
  <c r="R46" i="61"/>
  <c r="Q46" i="61"/>
  <c r="O46" i="61"/>
  <c r="N46" i="61"/>
  <c r="L46" i="61"/>
  <c r="K46" i="61"/>
  <c r="I46" i="61"/>
  <c r="H46" i="61"/>
  <c r="F46" i="61"/>
  <c r="E46" i="61"/>
  <c r="T45" i="61"/>
  <c r="Q45" i="61"/>
  <c r="N45" i="61"/>
  <c r="K45" i="61"/>
  <c r="H45" i="61"/>
  <c r="E45" i="61"/>
  <c r="T44" i="61"/>
  <c r="Q44" i="61"/>
  <c r="N44" i="61"/>
  <c r="K44" i="61"/>
  <c r="H44" i="61"/>
  <c r="E44" i="61"/>
  <c r="T43" i="61"/>
  <c r="Q43" i="61"/>
  <c r="N43" i="61"/>
  <c r="K43" i="61"/>
  <c r="H43" i="61"/>
  <c r="E43" i="61"/>
  <c r="T42" i="61"/>
  <c r="Q42" i="61"/>
  <c r="N42" i="61"/>
  <c r="K42" i="61"/>
  <c r="H42" i="61"/>
  <c r="E42" i="61"/>
  <c r="B42" i="61"/>
  <c r="T41" i="61"/>
  <c r="Q41" i="61"/>
  <c r="N41" i="61"/>
  <c r="K41" i="61"/>
  <c r="H41" i="61"/>
  <c r="E41" i="61"/>
  <c r="T40" i="61"/>
  <c r="Q40" i="61"/>
  <c r="N40" i="61"/>
  <c r="K40" i="61"/>
  <c r="H40" i="61"/>
  <c r="E40" i="61"/>
  <c r="T39" i="61"/>
  <c r="Q39" i="61"/>
  <c r="N39" i="61"/>
  <c r="K39" i="61"/>
  <c r="H39" i="61"/>
  <c r="E39" i="61"/>
  <c r="T38" i="61"/>
  <c r="Q38" i="61"/>
  <c r="N38" i="61"/>
  <c r="K38" i="61"/>
  <c r="H38" i="61"/>
  <c r="E38" i="61"/>
  <c r="T37" i="61"/>
  <c r="Q37" i="61"/>
  <c r="N37" i="61"/>
  <c r="K37" i="61"/>
  <c r="H37" i="61"/>
  <c r="E37" i="61"/>
  <c r="B37" i="61"/>
  <c r="T36" i="61"/>
  <c r="Q36" i="61"/>
  <c r="N36" i="61"/>
  <c r="K36" i="61"/>
  <c r="H36" i="61"/>
  <c r="E36" i="61"/>
  <c r="B36" i="61"/>
  <c r="U35" i="61"/>
  <c r="T35" i="61"/>
  <c r="Q35" i="61"/>
  <c r="O35" i="61"/>
  <c r="N35" i="61"/>
  <c r="K35" i="61"/>
  <c r="I35" i="61"/>
  <c r="H35" i="61"/>
  <c r="E35" i="61"/>
  <c r="U34" i="61"/>
  <c r="T34" i="61"/>
  <c r="R34" i="61"/>
  <c r="Q34" i="61"/>
  <c r="O34" i="61"/>
  <c r="N34" i="61"/>
  <c r="L34" i="61"/>
  <c r="K34" i="61"/>
  <c r="I34" i="61"/>
  <c r="H34" i="61"/>
  <c r="F34" i="61"/>
  <c r="E34" i="61"/>
  <c r="T33" i="61"/>
  <c r="Q33" i="61"/>
  <c r="N33" i="61"/>
  <c r="K33" i="61"/>
  <c r="H33" i="61"/>
  <c r="E33" i="61"/>
  <c r="T32" i="61"/>
  <c r="Q32" i="61"/>
  <c r="N32" i="61"/>
  <c r="K32" i="61"/>
  <c r="H32" i="61"/>
  <c r="E32" i="61"/>
  <c r="T31" i="61"/>
  <c r="Q31" i="61"/>
  <c r="N31" i="61"/>
  <c r="K31" i="61"/>
  <c r="H31" i="61"/>
  <c r="E31" i="61"/>
  <c r="T30" i="61"/>
  <c r="Q30" i="61"/>
  <c r="N30" i="61"/>
  <c r="K30" i="61"/>
  <c r="H30" i="61"/>
  <c r="E30" i="61"/>
  <c r="T29" i="61"/>
  <c r="Q29" i="61"/>
  <c r="N29" i="61"/>
  <c r="K29" i="61"/>
  <c r="H29" i="61"/>
  <c r="E29" i="61"/>
  <c r="U28" i="61"/>
  <c r="T28" i="61"/>
  <c r="R28" i="61"/>
  <c r="R35" i="61" s="1"/>
  <c r="R47" i="61" s="1"/>
  <c r="Q28" i="61"/>
  <c r="O28" i="61"/>
  <c r="N28" i="61"/>
  <c r="L28" i="61"/>
  <c r="L35" i="61" s="1"/>
  <c r="L47" i="61" s="1"/>
  <c r="K28" i="61"/>
  <c r="I28" i="61"/>
  <c r="H28" i="61"/>
  <c r="F28" i="61"/>
  <c r="F35" i="61" s="1"/>
  <c r="F47" i="61" s="1"/>
  <c r="F56" i="61" s="1"/>
  <c r="E28" i="61"/>
  <c r="T27" i="61"/>
  <c r="Q27" i="61"/>
  <c r="N27" i="61"/>
  <c r="K27" i="61"/>
  <c r="H27" i="61"/>
  <c r="E27" i="61"/>
  <c r="T26" i="61"/>
  <c r="Q26" i="61"/>
  <c r="N26" i="61"/>
  <c r="K26" i="61"/>
  <c r="H26" i="61"/>
  <c r="E26" i="61"/>
  <c r="T25" i="61"/>
  <c r="Q25" i="61"/>
  <c r="N25" i="61"/>
  <c r="K25" i="61"/>
  <c r="H25" i="61"/>
  <c r="E25" i="61"/>
  <c r="T24" i="61"/>
  <c r="Q24" i="61"/>
  <c r="N24" i="61"/>
  <c r="K24" i="61"/>
  <c r="H24" i="61"/>
  <c r="E24" i="61"/>
  <c r="T23" i="61"/>
  <c r="Q23" i="61"/>
  <c r="N23" i="61"/>
  <c r="K23" i="61"/>
  <c r="H23" i="61"/>
  <c r="E23" i="61"/>
  <c r="T22" i="61"/>
  <c r="Q22" i="61"/>
  <c r="N22" i="61"/>
  <c r="K22" i="61"/>
  <c r="H22" i="61"/>
  <c r="E22" i="61"/>
  <c r="T21" i="61"/>
  <c r="Q21" i="61"/>
  <c r="N21" i="61"/>
  <c r="K21" i="61"/>
  <c r="H21" i="61"/>
  <c r="E21" i="61"/>
  <c r="T20" i="61"/>
  <c r="Q20" i="61"/>
  <c r="N20" i="61"/>
  <c r="K20" i="61"/>
  <c r="H20" i="61"/>
  <c r="E20" i="61"/>
  <c r="C20" i="61"/>
  <c r="T19" i="61"/>
  <c r="Q19" i="61"/>
  <c r="N19" i="61"/>
  <c r="K19" i="61"/>
  <c r="H19" i="61"/>
  <c r="E19" i="61"/>
  <c r="C19" i="61"/>
  <c r="T18" i="61"/>
  <c r="Q18" i="61"/>
  <c r="N18" i="61"/>
  <c r="K18" i="61"/>
  <c r="H18" i="61"/>
  <c r="E18" i="61"/>
  <c r="T17" i="61"/>
  <c r="Q17" i="61"/>
  <c r="N17" i="61"/>
  <c r="H17" i="61"/>
  <c r="E17" i="61"/>
  <c r="T16" i="61"/>
  <c r="Q16" i="61"/>
  <c r="N16" i="61"/>
  <c r="K16" i="61"/>
  <c r="H16" i="61"/>
  <c r="E16" i="61"/>
  <c r="T15" i="61"/>
  <c r="Q15" i="61"/>
  <c r="N15" i="61"/>
  <c r="K15" i="61"/>
  <c r="H15" i="61"/>
  <c r="E15" i="61"/>
  <c r="T14" i="61"/>
  <c r="Q14" i="61"/>
  <c r="N14" i="61"/>
  <c r="K14" i="61"/>
  <c r="H14" i="61"/>
  <c r="E14" i="61"/>
  <c r="T13" i="61"/>
  <c r="Q13" i="61"/>
  <c r="N13" i="61"/>
  <c r="K13" i="61"/>
  <c r="H13" i="61"/>
  <c r="E13" i="61"/>
  <c r="T12" i="61"/>
  <c r="Q12" i="61"/>
  <c r="N12" i="61"/>
  <c r="K12" i="61"/>
  <c r="H12" i="61"/>
  <c r="E12" i="61"/>
  <c r="T11" i="61"/>
  <c r="Q11" i="61"/>
  <c r="N11" i="61"/>
  <c r="K11" i="61"/>
  <c r="H11" i="61"/>
  <c r="E11" i="61"/>
  <c r="U8" i="61"/>
  <c r="O8" i="61"/>
  <c r="I8" i="61"/>
  <c r="L8" i="61" s="1"/>
  <c r="K17" i="60"/>
  <c r="K33" i="59"/>
  <c r="K32" i="59"/>
  <c r="K31" i="59"/>
  <c r="K30" i="59"/>
  <c r="K17" i="59"/>
  <c r="U55" i="58"/>
  <c r="R55" i="58"/>
  <c r="O55" i="58"/>
  <c r="L55" i="58"/>
  <c r="I55" i="58"/>
  <c r="F55" i="58"/>
  <c r="T47" i="58"/>
  <c r="Q47" i="58"/>
  <c r="N47" i="58"/>
  <c r="K47" i="58"/>
  <c r="H47" i="58"/>
  <c r="E47" i="58"/>
  <c r="U46" i="58"/>
  <c r="T46" i="58"/>
  <c r="R46" i="58"/>
  <c r="Q46" i="58"/>
  <c r="O46" i="58"/>
  <c r="N46" i="58"/>
  <c r="L46" i="58"/>
  <c r="K46" i="58"/>
  <c r="I46" i="58"/>
  <c r="H46" i="58"/>
  <c r="F46" i="58"/>
  <c r="E46" i="58"/>
  <c r="T45" i="58"/>
  <c r="Q45" i="58"/>
  <c r="N45" i="58"/>
  <c r="K45" i="58"/>
  <c r="H45" i="58"/>
  <c r="E45" i="58"/>
  <c r="T44" i="58"/>
  <c r="Q44" i="58"/>
  <c r="N44" i="58"/>
  <c r="K44" i="58"/>
  <c r="H44" i="58"/>
  <c r="E44" i="58"/>
  <c r="T43" i="58"/>
  <c r="Q43" i="58"/>
  <c r="N43" i="58"/>
  <c r="K43" i="58"/>
  <c r="H43" i="58"/>
  <c r="E43" i="58"/>
  <c r="T42" i="58"/>
  <c r="Q42" i="58"/>
  <c r="N42" i="58"/>
  <c r="K42" i="58"/>
  <c r="H42" i="58"/>
  <c r="E42" i="58"/>
  <c r="T41" i="58"/>
  <c r="Q41" i="58"/>
  <c r="N41" i="58"/>
  <c r="K41" i="58"/>
  <c r="H41" i="58"/>
  <c r="E41" i="58"/>
  <c r="T40" i="58"/>
  <c r="Q40" i="58"/>
  <c r="N40" i="58"/>
  <c r="K40" i="58"/>
  <c r="H40" i="58"/>
  <c r="E40" i="58"/>
  <c r="T39" i="58"/>
  <c r="Q39" i="58"/>
  <c r="N39" i="58"/>
  <c r="K39" i="58"/>
  <c r="H39" i="58"/>
  <c r="E39" i="58"/>
  <c r="T38" i="58"/>
  <c r="Q38" i="58"/>
  <c r="N38" i="58"/>
  <c r="K38" i="58"/>
  <c r="H38" i="58"/>
  <c r="E38" i="58"/>
  <c r="T37" i="58"/>
  <c r="Q37" i="58"/>
  <c r="N37" i="58"/>
  <c r="K37" i="58"/>
  <c r="H37" i="58"/>
  <c r="E37" i="58"/>
  <c r="B37" i="58"/>
  <c r="T36" i="58"/>
  <c r="Q36" i="58"/>
  <c r="N36" i="58"/>
  <c r="K36" i="58"/>
  <c r="H36" i="58"/>
  <c r="E36" i="58"/>
  <c r="B36" i="58"/>
  <c r="U35" i="58"/>
  <c r="U47" i="58" s="1"/>
  <c r="T35" i="58"/>
  <c r="Q35" i="58"/>
  <c r="O35" i="58"/>
  <c r="O47" i="58" s="1"/>
  <c r="N35" i="58"/>
  <c r="K35" i="58"/>
  <c r="I35" i="58"/>
  <c r="I47" i="58" s="1"/>
  <c r="H35" i="58"/>
  <c r="E35" i="58"/>
  <c r="U34" i="58"/>
  <c r="T34" i="58"/>
  <c r="R34" i="58"/>
  <c r="Q34" i="58"/>
  <c r="O34" i="58"/>
  <c r="N34" i="58"/>
  <c r="L34" i="58"/>
  <c r="K34" i="58"/>
  <c r="I34" i="58"/>
  <c r="H34" i="58"/>
  <c r="F34" i="58"/>
  <c r="E34" i="58"/>
  <c r="T33" i="58"/>
  <c r="Q33" i="58"/>
  <c r="N33" i="58"/>
  <c r="K33" i="58"/>
  <c r="H33" i="58"/>
  <c r="E33" i="58"/>
  <c r="T32" i="58"/>
  <c r="Q32" i="58"/>
  <c r="N32" i="58"/>
  <c r="K32" i="58"/>
  <c r="H32" i="58"/>
  <c r="E32" i="58"/>
  <c r="T31" i="58"/>
  <c r="Q31" i="58"/>
  <c r="N31" i="58"/>
  <c r="K31" i="58"/>
  <c r="H31" i="58"/>
  <c r="E31" i="58"/>
  <c r="T30" i="58"/>
  <c r="Q30" i="58"/>
  <c r="N30" i="58"/>
  <c r="K30" i="58"/>
  <c r="H30" i="58"/>
  <c r="E30" i="58"/>
  <c r="T29" i="58"/>
  <c r="Q29" i="58"/>
  <c r="N29" i="58"/>
  <c r="K29" i="58"/>
  <c r="H29" i="58"/>
  <c r="E29" i="58"/>
  <c r="U28" i="58"/>
  <c r="T28" i="58"/>
  <c r="R28" i="58"/>
  <c r="R35" i="58" s="1"/>
  <c r="R47" i="58" s="1"/>
  <c r="Q28" i="58"/>
  <c r="O28" i="58"/>
  <c r="N28" i="58"/>
  <c r="L28" i="58"/>
  <c r="L35" i="58" s="1"/>
  <c r="L47" i="58" s="1"/>
  <c r="K28" i="58"/>
  <c r="I28" i="58"/>
  <c r="H28" i="58"/>
  <c r="F28" i="58"/>
  <c r="F35" i="58" s="1"/>
  <c r="F47" i="58" s="1"/>
  <c r="E28" i="58"/>
  <c r="T27" i="58"/>
  <c r="Q27" i="58"/>
  <c r="N27" i="58"/>
  <c r="K27" i="58"/>
  <c r="H27" i="58"/>
  <c r="E27" i="58"/>
  <c r="T26" i="58"/>
  <c r="Q26" i="58"/>
  <c r="N26" i="58"/>
  <c r="K26" i="58"/>
  <c r="H26" i="58"/>
  <c r="E26" i="58"/>
  <c r="T25" i="58"/>
  <c r="Q25" i="58"/>
  <c r="N25" i="58"/>
  <c r="K25" i="58"/>
  <c r="H25" i="58"/>
  <c r="E25" i="58"/>
  <c r="T24" i="58"/>
  <c r="Q24" i="58"/>
  <c r="N24" i="58"/>
  <c r="K24" i="58"/>
  <c r="H24" i="58"/>
  <c r="E24" i="58"/>
  <c r="T23" i="58"/>
  <c r="Q23" i="58"/>
  <c r="N23" i="58"/>
  <c r="K23" i="58"/>
  <c r="H23" i="58"/>
  <c r="E23" i="58"/>
  <c r="T22" i="58"/>
  <c r="Q22" i="58"/>
  <c r="N22" i="58"/>
  <c r="K22" i="58"/>
  <c r="H22" i="58"/>
  <c r="E22" i="58"/>
  <c r="T21" i="58"/>
  <c r="Q21" i="58"/>
  <c r="N21" i="58"/>
  <c r="K21" i="58"/>
  <c r="H21" i="58"/>
  <c r="E21" i="58"/>
  <c r="T20" i="58"/>
  <c r="Q20" i="58"/>
  <c r="N20" i="58"/>
  <c r="K20" i="58"/>
  <c r="H20" i="58"/>
  <c r="E20" i="58"/>
  <c r="C20" i="58"/>
  <c r="B42" i="58" s="1"/>
  <c r="T19" i="58"/>
  <c r="Q19" i="58"/>
  <c r="N19" i="58"/>
  <c r="K19" i="58"/>
  <c r="H19" i="58"/>
  <c r="E19" i="58"/>
  <c r="C19" i="58"/>
  <c r="T18" i="58"/>
  <c r="Q18" i="58"/>
  <c r="N18" i="58"/>
  <c r="K18" i="58"/>
  <c r="H18" i="58"/>
  <c r="E18" i="58"/>
  <c r="T17" i="58"/>
  <c r="Q17" i="58"/>
  <c r="N17" i="58"/>
  <c r="H17" i="58"/>
  <c r="E17" i="58"/>
  <c r="T16" i="58"/>
  <c r="Q16" i="58"/>
  <c r="N16" i="58"/>
  <c r="K16" i="58"/>
  <c r="H16" i="58"/>
  <c r="E16" i="58"/>
  <c r="T15" i="58"/>
  <c r="Q15" i="58"/>
  <c r="N15" i="58"/>
  <c r="K15" i="58"/>
  <c r="H15" i="58"/>
  <c r="E15" i="58"/>
  <c r="T14" i="58"/>
  <c r="Q14" i="58"/>
  <c r="N14" i="58"/>
  <c r="K14" i="58"/>
  <c r="H14" i="58"/>
  <c r="E14" i="58"/>
  <c r="T13" i="58"/>
  <c r="Q13" i="58"/>
  <c r="N13" i="58"/>
  <c r="K13" i="58"/>
  <c r="H13" i="58"/>
  <c r="E13" i="58"/>
  <c r="T12" i="58"/>
  <c r="Q12" i="58"/>
  <c r="N12" i="58"/>
  <c r="K12" i="58"/>
  <c r="H12" i="58"/>
  <c r="E12" i="58"/>
  <c r="T11" i="58"/>
  <c r="Q11" i="58"/>
  <c r="N11" i="58"/>
  <c r="K11" i="58"/>
  <c r="H11" i="58"/>
  <c r="E11" i="58"/>
  <c r="O8" i="58"/>
  <c r="U8" i="58" s="1"/>
  <c r="I8" i="58"/>
  <c r="L8" i="58" s="1"/>
  <c r="F56" i="58" l="1"/>
  <c r="B42" i="64"/>
  <c r="R8" i="58"/>
  <c r="I35" i="64"/>
  <c r="I47" i="64" s="1"/>
  <c r="O35" i="64"/>
  <c r="O47" i="64" s="1"/>
  <c r="R8"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EFFEC513-C119-4325-A4FE-83D3906069E3}">
      <text>
        <r>
          <rPr>
            <sz val="9"/>
            <color indexed="81"/>
            <rFont val="ＭＳ Ｐゴシック"/>
            <family val="3"/>
            <charset val="128"/>
          </rPr>
          <t>年度欄が不足する場合は適宜追加すること</t>
        </r>
      </text>
    </comment>
    <comment ref="C12" authorId="0" shapeId="0" xr:uid="{25AA043D-6868-4055-AED2-DAC0437AA68C}">
      <text>
        <r>
          <rPr>
            <sz val="9"/>
            <color indexed="81"/>
            <rFont val="ＭＳ Ｐゴシック"/>
            <family val="3"/>
            <charset val="128"/>
          </rPr>
          <t>改修工事の場合は
&lt;改修工事&gt;を選択</t>
        </r>
      </text>
    </comment>
    <comment ref="C13" authorId="0" shapeId="0" xr:uid="{BBA7B46D-ECCD-4E0C-9115-C74F21408BF6}">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AD57DF5B-B86F-4166-8422-28CAB5521DBA}">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1677B7B0-7234-4CB3-9AB2-FF28FA177056}">
      <text>
        <r>
          <rPr>
            <sz val="9"/>
            <color indexed="81"/>
            <rFont val="ＭＳ Ｐゴシック"/>
            <family val="3"/>
            <charset val="128"/>
          </rPr>
          <t>数値を入力</t>
        </r>
      </text>
    </comment>
    <comment ref="K22" authorId="0" shapeId="0" xr:uid="{2287EC81-581C-478C-9A0C-87657FE6C8DB}">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A929D73C-020F-4BA3-B1CA-AC7D06AAB798}">
      <text>
        <r>
          <rPr>
            <sz val="9"/>
            <color indexed="81"/>
            <rFont val="ＭＳ Ｐゴシック"/>
            <family val="3"/>
            <charset val="128"/>
          </rPr>
          <t>上段：補助対象部分を再掲で記載</t>
        </r>
      </text>
    </comment>
    <comment ref="C32" authorId="0" shapeId="0" xr:uid="{65C05ADD-EA76-4050-8F1D-FB3F32998D5B}">
      <text>
        <r>
          <rPr>
            <sz val="9"/>
            <color indexed="81"/>
            <rFont val="ＭＳ Ｐゴシック"/>
            <family val="3"/>
            <charset val="128"/>
          </rPr>
          <t>下段：補助対象部分も含めた面積を記載</t>
        </r>
      </text>
    </comment>
    <comment ref="D49" authorId="1" shapeId="0" xr:uid="{2C1BA97F-06B3-479E-8731-997F7BA92E63}">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E5BFDB74-D11A-4145-94FD-72D41943FD6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53E259FC-2326-4C55-9515-4297C444C53C}">
      <text>
        <r>
          <rPr>
            <sz val="9"/>
            <color indexed="81"/>
            <rFont val="ＭＳ Ｐゴシック"/>
            <family val="3"/>
            <charset val="128"/>
          </rPr>
          <t>数値を入力</t>
        </r>
      </text>
    </comment>
    <comment ref="K22" authorId="0" shapeId="0" xr:uid="{4D613480-988D-4C9A-AA3B-04149CDA5769}">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AEC5B02D-9186-49E1-A005-DBFB6229705C}">
      <text>
        <r>
          <rPr>
            <sz val="9"/>
            <color indexed="81"/>
            <rFont val="ＭＳ Ｐゴシック"/>
            <family val="3"/>
            <charset val="128"/>
          </rPr>
          <t>上段：補助対象部分を再掲で記載</t>
        </r>
      </text>
    </comment>
    <comment ref="C32" authorId="0" shapeId="0" xr:uid="{5B2792EE-C064-45F1-8CB7-5D5D6725E0C2}">
      <text>
        <r>
          <rPr>
            <sz val="9"/>
            <color indexed="81"/>
            <rFont val="ＭＳ Ｐゴシック"/>
            <family val="3"/>
            <charset val="128"/>
          </rPr>
          <t>下段：補助対象部分も含めた面積を記載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F860D26E-7F9E-43E2-A8F5-81B43EF367AF}">
      <text>
        <r>
          <rPr>
            <sz val="9"/>
            <color indexed="81"/>
            <rFont val="ＭＳ Ｐゴシック"/>
            <family val="3"/>
            <charset val="128"/>
          </rPr>
          <t>年度欄が不足する場合は適宜追加すること</t>
        </r>
      </text>
    </comment>
    <comment ref="C12" authorId="0" shapeId="0" xr:uid="{9AEC08DD-AF30-43B7-981F-AF4D3E2A3FAC}">
      <text>
        <r>
          <rPr>
            <sz val="9"/>
            <color indexed="81"/>
            <rFont val="ＭＳ Ｐゴシック"/>
            <family val="3"/>
            <charset val="128"/>
          </rPr>
          <t>改修工事の場合は
&lt;改修工事&gt;を選択</t>
        </r>
      </text>
    </comment>
    <comment ref="C13" authorId="0" shapeId="0" xr:uid="{4F05FCF9-2929-46B3-821C-FCBD456CD607}">
      <text>
        <r>
          <rPr>
            <sz val="9"/>
            <color indexed="81"/>
            <rFont val="ＭＳ Ｐゴシック"/>
            <family val="3"/>
            <charset val="128"/>
          </rPr>
          <t>&lt;建築工事&gt;の場合は、
さらに工事種別を選択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C0796E89-7BBC-48DA-9E1F-1666AED93D93}">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7D98EA32-F603-4EEF-9BF6-FA1E184FE508}">
      <text>
        <r>
          <rPr>
            <sz val="9"/>
            <color indexed="81"/>
            <rFont val="ＭＳ Ｐゴシック"/>
            <family val="3"/>
            <charset val="128"/>
          </rPr>
          <t>数値を入力</t>
        </r>
      </text>
    </comment>
    <comment ref="K22" authorId="0" shapeId="0" xr:uid="{2B58C31B-EDB9-46C5-A9EC-D55EE49ED10B}">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46B2437A-9E14-4FE3-8E1C-13DF2CAF67EE}">
      <text>
        <r>
          <rPr>
            <sz val="9"/>
            <color indexed="81"/>
            <rFont val="ＭＳ Ｐゴシック"/>
            <family val="3"/>
            <charset val="128"/>
          </rPr>
          <t>上段：補助対象部分を再掲で記載</t>
        </r>
      </text>
    </comment>
    <comment ref="C32" authorId="0" shapeId="0" xr:uid="{AFF9EF58-810E-4FFE-B8D2-E563884CAA1B}">
      <text>
        <r>
          <rPr>
            <sz val="9"/>
            <color indexed="81"/>
            <rFont val="ＭＳ Ｐゴシック"/>
            <family val="3"/>
            <charset val="128"/>
          </rPr>
          <t>下段：補助対象部分も含めた面積を記載</t>
        </r>
      </text>
    </comment>
    <comment ref="D49" authorId="1" shapeId="0" xr:uid="{A4FED008-55A4-4670-8CDE-8DDA01772901}">
      <text>
        <r>
          <rPr>
            <b/>
            <sz val="9"/>
            <color indexed="81"/>
            <rFont val="MS P ゴシック"/>
            <family val="3"/>
            <charset val="128"/>
          </rPr>
          <t>病室の整備は、「病床確保」のみが対象のため固定</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A7EC353C-ED8F-4ACA-8A76-809957AE5988}">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D484D47C-1E5E-4B54-A393-11C514F466A9}">
      <text>
        <r>
          <rPr>
            <sz val="9"/>
            <color indexed="81"/>
            <rFont val="ＭＳ Ｐゴシック"/>
            <family val="3"/>
            <charset val="128"/>
          </rPr>
          <t>数値を入力</t>
        </r>
      </text>
    </comment>
    <comment ref="K22" authorId="0" shapeId="0" xr:uid="{8B461A37-1024-4575-9820-1C50E6E4D11C}">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7B68D750-6266-4B21-BD4F-E16AB782A8ED}">
      <text>
        <r>
          <rPr>
            <sz val="9"/>
            <color indexed="81"/>
            <rFont val="ＭＳ Ｐゴシック"/>
            <family val="3"/>
            <charset val="128"/>
          </rPr>
          <t>上段：補助対象部分を再掲で記載</t>
        </r>
      </text>
    </comment>
    <comment ref="C32" authorId="0" shapeId="0" xr:uid="{5B6B7BBE-C9EB-4E75-9F43-7DC1F6389F52}">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F0F6DDB3-48C2-4B04-8C4B-E70715C7C2B9}">
      <text>
        <r>
          <rPr>
            <sz val="9"/>
            <color indexed="81"/>
            <rFont val="ＭＳ Ｐゴシック"/>
            <family val="3"/>
            <charset val="128"/>
          </rPr>
          <t>年度欄が不足する場合は適宜追加すること</t>
        </r>
      </text>
    </comment>
    <comment ref="C12" authorId="0" shapeId="0" xr:uid="{9BD33C9F-8564-4382-B7C2-2655576CB78F}">
      <text>
        <r>
          <rPr>
            <sz val="9"/>
            <color indexed="81"/>
            <rFont val="ＭＳ Ｐゴシック"/>
            <family val="3"/>
            <charset val="128"/>
          </rPr>
          <t>改修工事の場合は
&lt;改修工事&gt;を選択</t>
        </r>
      </text>
    </comment>
    <comment ref="C13" authorId="0" shapeId="0" xr:uid="{9918C27F-E136-4587-9EE2-1CA16E36C170}">
      <text>
        <r>
          <rPr>
            <sz val="9"/>
            <color indexed="81"/>
            <rFont val="ＭＳ Ｐゴシック"/>
            <family val="3"/>
            <charset val="128"/>
          </rPr>
          <t>&lt;建築工事&gt;の場合は、
さらに工事種別を選択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52A04A0-D62C-4B51-BD34-7376D6BD0B74}">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6115EED4-ED8B-4C8D-BD62-8F5FF194E234}">
      <text>
        <r>
          <rPr>
            <sz val="9"/>
            <color indexed="81"/>
            <rFont val="ＭＳ Ｐゴシック"/>
            <family val="3"/>
            <charset val="128"/>
          </rPr>
          <t>数値を入力</t>
        </r>
      </text>
    </comment>
    <comment ref="K22" authorId="0" shapeId="0" xr:uid="{FB017B0A-F88A-4FFD-92AF-2AD3CFF66F55}">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DE9B3C14-DE14-4646-882C-C67D17BB36AF}">
      <text>
        <r>
          <rPr>
            <sz val="9"/>
            <color indexed="81"/>
            <rFont val="ＭＳ Ｐゴシック"/>
            <family val="3"/>
            <charset val="128"/>
          </rPr>
          <t>上段：補助対象部分を再掲で記載</t>
        </r>
      </text>
    </comment>
    <comment ref="C32" authorId="0" shapeId="0" xr:uid="{AA8F0BD7-F810-4985-8BDF-84AA82864260}">
      <text>
        <r>
          <rPr>
            <sz val="9"/>
            <color indexed="81"/>
            <rFont val="ＭＳ Ｐゴシック"/>
            <family val="3"/>
            <charset val="128"/>
          </rPr>
          <t>下段：補助対象部分も含めた面積を記載</t>
        </r>
      </text>
    </comment>
    <comment ref="D49" authorId="1" shapeId="0" xr:uid="{B207A58B-C9BC-48D7-9B63-6541390AA153}">
      <text>
        <r>
          <rPr>
            <b/>
            <sz val="9"/>
            <color indexed="81"/>
            <rFont val="MS P ゴシック"/>
            <family val="3"/>
            <charset val="128"/>
          </rPr>
          <t>病室の整備は、「病床確保」のみが対象のため固定</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C5C2B263-17AF-49F2-A1ED-04C6EA3E8887}">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90C1A042-67FC-4AED-8EF3-C0D5168CB2D2}">
      <text>
        <r>
          <rPr>
            <sz val="9"/>
            <color indexed="81"/>
            <rFont val="ＭＳ Ｐゴシック"/>
            <family val="3"/>
            <charset val="128"/>
          </rPr>
          <t>数値を入力</t>
        </r>
      </text>
    </comment>
    <comment ref="K22" authorId="0" shapeId="0" xr:uid="{73F5D3D9-62E3-4226-9854-F7D2924C1F0C}">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192EC860-B186-4A2A-84D8-07E73BA93E92}">
      <text>
        <r>
          <rPr>
            <sz val="9"/>
            <color indexed="81"/>
            <rFont val="ＭＳ Ｐゴシック"/>
            <family val="3"/>
            <charset val="128"/>
          </rPr>
          <t>上段：補助対象部分を再掲で記載</t>
        </r>
      </text>
    </comment>
    <comment ref="C32" authorId="0" shapeId="0" xr:uid="{55201801-8FFD-4A07-A452-04464752B378}">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<sst xmlns="http://schemas.openxmlformats.org/spreadsheetml/2006/main" count="1239" uniqueCount="356">
  <si>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</si>
  <si>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</si>
  <si>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</si>
  <si>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</si>
  <si>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</si>
  <si>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</si>
  <si>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</si>
  <si>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</si>
  <si>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</si>
  <si>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</si>
  <si>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</si>
  <si>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</si>
  <si>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</si>
  <si>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</si>
  <si>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</si>
  <si>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</si>
  <si>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</si>
  <si>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</si>
  <si>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区分</t>
    <rPh sb="0" eb="2">
      <t>クブン</t>
    </rPh>
    <phoneticPr fontId="4"/>
  </si>
  <si>
    <t>事業区分</t>
    <rPh sb="0" eb="2">
      <t>ジギョウ</t>
    </rPh>
    <rPh sb="2" eb="4">
      <t>クブン</t>
    </rPh>
    <phoneticPr fontId="4"/>
  </si>
  <si>
    <t>計画年度</t>
  </si>
  <si>
    <t>有</t>
  </si>
  <si>
    <t>人</t>
    <rPh sb="0" eb="1">
      <t>ニン</t>
    </rPh>
    <phoneticPr fontId="10"/>
  </si>
  <si>
    <t>団　体　名　（　開　設　者　）</t>
  </si>
  <si>
    <t>所　　　　　在　　　　　地</t>
  </si>
  <si>
    <t>床</t>
    <rPh sb="0" eb="1">
      <t>ショウ</t>
    </rPh>
    <phoneticPr fontId="10"/>
  </si>
  <si>
    <t>円</t>
    <rPh sb="0" eb="1">
      <t>エン</t>
    </rPh>
    <phoneticPr fontId="10"/>
  </si>
  <si>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</si>
  <si>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</si>
  <si>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</si>
  <si>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</si>
  <si>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0"/>
  </si>
  <si>
    <t>都道府県内施設通番</t>
    <rPh sb="0" eb="4">
      <t>トドウフケン</t>
    </rPh>
    <rPh sb="4" eb="5">
      <t>ナイ</t>
    </rPh>
    <rPh sb="5" eb="7">
      <t>シセツ</t>
    </rPh>
    <rPh sb="7" eb="9">
      <t>ツウバン</t>
    </rPh>
    <phoneticPr fontId="10"/>
  </si>
  <si>
    <t>補助事業者名
（都道府県名）</t>
    <rPh sb="0" eb="2">
      <t>ホジョ</t>
    </rPh>
    <rPh sb="2" eb="5">
      <t>ジギョウシャ</t>
    </rPh>
    <rPh sb="5" eb="6">
      <t>メイ</t>
    </rPh>
    <rPh sb="8" eb="12">
      <t>トドウフケン</t>
    </rPh>
    <rPh sb="12" eb="13">
      <t>メイ</t>
    </rPh>
    <phoneticPr fontId="10"/>
  </si>
  <si>
    <t>間接補助事業者名
（施設名）</t>
    <rPh sb="0" eb="2">
      <t>カンセツ</t>
    </rPh>
    <rPh sb="2" eb="4">
      <t>ホジョ</t>
    </rPh>
    <rPh sb="4" eb="8">
      <t>ジギョウシャメイ</t>
    </rPh>
    <rPh sb="10" eb="13">
      <t>シセツメイ</t>
    </rPh>
    <phoneticPr fontId="10"/>
  </si>
  <si>
    <t>住所</t>
    <rPh sb="0" eb="2">
      <t>ジュウショ</t>
    </rPh>
    <phoneticPr fontId="10"/>
  </si>
  <si>
    <t>開設者</t>
    <rPh sb="0" eb="3">
      <t>カイセツシャ</t>
    </rPh>
    <phoneticPr fontId="10"/>
  </si>
  <si>
    <t>棟名</t>
    <rPh sb="0" eb="2">
      <t>トウメイ</t>
    </rPh>
    <phoneticPr fontId="10"/>
  </si>
  <si>
    <t>施設種別</t>
    <rPh sb="0" eb="2">
      <t>シセツ</t>
    </rPh>
    <rPh sb="2" eb="4">
      <t>シュベツ</t>
    </rPh>
    <phoneticPr fontId="10"/>
  </si>
  <si>
    <t>補助区分</t>
    <rPh sb="0" eb="2">
      <t>ホジョ</t>
    </rPh>
    <rPh sb="2" eb="4">
      <t>クブン</t>
    </rPh>
    <phoneticPr fontId="10"/>
  </si>
  <si>
    <t>整備するスプリンクラー等の種別</t>
    <rPh sb="0" eb="2">
      <t>セイビ</t>
    </rPh>
    <rPh sb="11" eb="12">
      <t>トウ</t>
    </rPh>
    <rPh sb="13" eb="15">
      <t>シュベツ</t>
    </rPh>
    <phoneticPr fontId="10"/>
  </si>
  <si>
    <t>病床数（助産所にあっては入所施設のベッド数）</t>
    <rPh sb="0" eb="3">
      <t>ビョウショウスウ</t>
    </rPh>
    <rPh sb="4" eb="7">
      <t>ジョサンジョ</t>
    </rPh>
    <rPh sb="12" eb="14">
      <t>ニュウショ</t>
    </rPh>
    <rPh sb="14" eb="16">
      <t>シセツ</t>
    </rPh>
    <rPh sb="20" eb="21">
      <t>スウ</t>
    </rPh>
    <phoneticPr fontId="10"/>
  </si>
  <si>
    <t>施設全体の病床数</t>
    <rPh sb="0" eb="2">
      <t>シセツ</t>
    </rPh>
    <rPh sb="2" eb="4">
      <t>ゼンタイ</t>
    </rPh>
    <rPh sb="5" eb="8">
      <t>ビョウショウスウ</t>
    </rPh>
    <phoneticPr fontId="10"/>
  </si>
  <si>
    <t>収容人員</t>
    <rPh sb="0" eb="2">
      <t>シュウヨウ</t>
    </rPh>
    <rPh sb="2" eb="4">
      <t>ジンイン</t>
    </rPh>
    <phoneticPr fontId="10"/>
  </si>
  <si>
    <t>延べ床面積</t>
    <rPh sb="0" eb="1">
      <t>ノ</t>
    </rPh>
    <rPh sb="2" eb="5">
      <t>ユカメンセキ</t>
    </rPh>
    <phoneticPr fontId="10"/>
  </si>
  <si>
    <t>主な診療科</t>
    <rPh sb="0" eb="1">
      <t>オモ</t>
    </rPh>
    <rPh sb="2" eb="5">
      <t>シンリョウカ</t>
    </rPh>
    <phoneticPr fontId="1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</si>
  <si>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0"/>
  </si>
  <si>
    <t>夜間の職員実配置人数</t>
    <rPh sb="0" eb="2">
      <t>ヤカン</t>
    </rPh>
    <rPh sb="3" eb="5">
      <t>ショクイン</t>
    </rPh>
    <rPh sb="5" eb="6">
      <t>ジツ</t>
    </rPh>
    <rPh sb="6" eb="8">
      <t>ハイチ</t>
    </rPh>
    <rPh sb="8" eb="10">
      <t>ニンズウ</t>
    </rPh>
    <phoneticPr fontId="10"/>
  </si>
  <si>
    <t>棟の建築構造</t>
    <rPh sb="0" eb="1">
      <t>トウ</t>
    </rPh>
    <rPh sb="2" eb="4">
      <t>ケンチク</t>
    </rPh>
    <rPh sb="4" eb="6">
      <t>コウゾウ</t>
    </rPh>
    <phoneticPr fontId="10"/>
  </si>
  <si>
    <t>内装の仕上げ</t>
    <rPh sb="0" eb="2">
      <t>ナイソウ</t>
    </rPh>
    <rPh sb="3" eb="5">
      <t>シア</t>
    </rPh>
    <phoneticPr fontId="1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</si>
  <si>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</si>
  <si>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0"/>
  </si>
  <si>
    <t>消火器の有無</t>
    <rPh sb="0" eb="3">
      <t>ショウカキ</t>
    </rPh>
    <rPh sb="4" eb="6">
      <t>ウム</t>
    </rPh>
    <phoneticPr fontId="10"/>
  </si>
  <si>
    <t>自動火災報知設備の設置の有無</t>
    <rPh sb="0" eb="2">
      <t>ジドウ</t>
    </rPh>
    <rPh sb="2" eb="4">
      <t>カサイ</t>
    </rPh>
    <rPh sb="4" eb="6">
      <t>ホウチ</t>
    </rPh>
    <rPh sb="6" eb="8">
      <t>セツビ</t>
    </rPh>
    <rPh sb="9" eb="11">
      <t>セッチ</t>
    </rPh>
    <rPh sb="12" eb="14">
      <t>ウム</t>
    </rPh>
    <phoneticPr fontId="10"/>
  </si>
  <si>
    <t>対象経費の
支出予定額</t>
    <phoneticPr fontId="4"/>
  </si>
  <si>
    <t>国庫補助　　　基本額</t>
    <phoneticPr fontId="10"/>
  </si>
  <si>
    <t>国庫補助　　　所要額</t>
    <phoneticPr fontId="4"/>
  </si>
  <si>
    <t>整備面積</t>
    <rPh sb="0" eb="2">
      <t>セイビ</t>
    </rPh>
    <phoneticPr fontId="10"/>
  </si>
  <si>
    <t>1：有床診療所
2：病院
3：有床歯科診療所
4：助産所</t>
    <rPh sb="2" eb="4">
      <t>ユウショウ</t>
    </rPh>
    <rPh sb="4" eb="7">
      <t>シンリョウジョ</t>
    </rPh>
    <rPh sb="10" eb="12">
      <t>ビョウイン</t>
    </rPh>
    <rPh sb="15" eb="17">
      <t>ユウショウ</t>
    </rPh>
    <rPh sb="17" eb="19">
      <t>シカ</t>
    </rPh>
    <phoneticPr fontId="1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</si>
  <si>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</si>
  <si>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</si>
  <si>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円</t>
    <phoneticPr fontId="10"/>
  </si>
  <si>
    <t>㎡</t>
    <phoneticPr fontId="10"/>
  </si>
  <si>
    <t>㎡</t>
    <phoneticPr fontId="10"/>
  </si>
  <si>
    <t>○○科</t>
    <rPh sb="2" eb="3">
      <t>カ</t>
    </rPh>
    <phoneticPr fontId="10"/>
  </si>
  <si>
    <t>人／日</t>
    <rPh sb="0" eb="1">
      <t>ニン</t>
    </rPh>
    <rPh sb="2" eb="3">
      <t>ヒ</t>
    </rPh>
    <phoneticPr fontId="1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</si>
  <si>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0"/>
  </si>
  <si>
    <t>1:不燃
2：準不燃
3：難燃
4：その他</t>
    <rPh sb="2" eb="4">
      <t>フネン</t>
    </rPh>
    <rPh sb="7" eb="8">
      <t>ジュン</t>
    </rPh>
    <rPh sb="8" eb="10">
      <t>フネン</t>
    </rPh>
    <rPh sb="13" eb="15">
      <t>ナンネン</t>
    </rPh>
    <rPh sb="20" eb="21">
      <t>タ</t>
    </rPh>
    <phoneticPr fontId="10"/>
  </si>
  <si>
    <t>回／年</t>
    <rPh sb="0" eb="1">
      <t>カイ</t>
    </rPh>
    <rPh sb="2" eb="3">
      <t>ネン</t>
    </rPh>
    <phoneticPr fontId="10"/>
  </si>
  <si>
    <t>1：有
2：無</t>
    <rPh sb="2" eb="3">
      <t>ア</t>
    </rPh>
    <rPh sb="6" eb="7">
      <t>ナ</t>
    </rPh>
    <phoneticPr fontId="10"/>
  </si>
  <si>
    <t>○○県</t>
    <rPh sb="2" eb="3">
      <t>ケン</t>
    </rPh>
    <phoneticPr fontId="10"/>
  </si>
  <si>
    <t>○○診療所</t>
    <rPh sb="2" eb="5">
      <t>シンリョウジョ</t>
    </rPh>
    <phoneticPr fontId="10"/>
  </si>
  <si>
    <t>○○県○○市</t>
    <rPh sb="2" eb="3">
      <t>ケン</t>
    </rPh>
    <rPh sb="5" eb="6">
      <t>シ</t>
    </rPh>
    <phoneticPr fontId="10"/>
  </si>
  <si>
    <t>△△</t>
    <phoneticPr fontId="10"/>
  </si>
  <si>
    <t>Ａ</t>
    <phoneticPr fontId="10"/>
  </si>
  <si>
    <t>-</t>
    <phoneticPr fontId="10"/>
  </si>
  <si>
    <t>-</t>
  </si>
  <si>
    <t>●●病院</t>
    <rPh sb="2" eb="4">
      <t>ビョウイン</t>
    </rPh>
    <phoneticPr fontId="10"/>
  </si>
  <si>
    <t>▲▲</t>
    <phoneticPr fontId="10"/>
  </si>
  <si>
    <t>Ｂ</t>
    <phoneticPr fontId="10"/>
  </si>
  <si>
    <t>Ｃ</t>
    <phoneticPr fontId="10"/>
  </si>
  <si>
    <t>Ｄ</t>
    <phoneticPr fontId="10"/>
  </si>
  <si>
    <t>様　式　２</t>
    <phoneticPr fontId="10"/>
  </si>
  <si>
    <t>ス　プ　リ　ン　ク　ラ　ー　等　施　設　整　備　事　業　計　画　書</t>
    <rPh sb="14" eb="15">
      <t>トウ</t>
    </rPh>
    <phoneticPr fontId="10"/>
  </si>
  <si>
    <t>　　　　　年度</t>
    <phoneticPr fontId="10"/>
  </si>
  <si>
    <t>施設の種別（○をつける）</t>
    <rPh sb="0" eb="2">
      <t>シセツ</t>
    </rPh>
    <rPh sb="3" eb="5">
      <t>シュベツ</t>
    </rPh>
    <phoneticPr fontId="10"/>
  </si>
  <si>
    <t>有床診療所</t>
    <rPh sb="0" eb="2">
      <t>ユウショウ</t>
    </rPh>
    <rPh sb="2" eb="5">
      <t>シンリョウジョ</t>
    </rPh>
    <phoneticPr fontId="10"/>
  </si>
  <si>
    <t>　　　病院</t>
    <rPh sb="3" eb="5">
      <t>ビョウイン</t>
    </rPh>
    <phoneticPr fontId="10"/>
  </si>
  <si>
    <t>有床歯科診療所</t>
    <rPh sb="0" eb="2">
      <t>ユウショウ</t>
    </rPh>
    <rPh sb="2" eb="4">
      <t>シカ</t>
    </rPh>
    <rPh sb="4" eb="7">
      <t>シンリョウジョ</t>
    </rPh>
    <phoneticPr fontId="10"/>
  </si>
  <si>
    <t>助産所（入所施設を有する）</t>
    <rPh sb="0" eb="3">
      <t>ジョサンジョ</t>
    </rPh>
    <rPh sb="4" eb="6">
      <t>ニュウショ</t>
    </rPh>
    <rPh sb="6" eb="8">
      <t>シセツ</t>
    </rPh>
    <rPh sb="9" eb="10">
      <t>ユウ</t>
    </rPh>
    <phoneticPr fontId="10"/>
  </si>
  <si>
    <t>施　　設　　名</t>
    <rPh sb="0" eb="1">
      <t>シ</t>
    </rPh>
    <rPh sb="3" eb="4">
      <t>セツ</t>
    </rPh>
    <rPh sb="6" eb="7">
      <t>メイ</t>
    </rPh>
    <phoneticPr fontId="10"/>
  </si>
  <si>
    <t>１．整備事業計画概要</t>
    <phoneticPr fontId="10"/>
  </si>
  <si>
    <t>スプリンクラー等施設整備事業期間</t>
    <rPh sb="7" eb="8">
      <t>トウ</t>
    </rPh>
    <rPh sb="8" eb="10">
      <t>シセツ</t>
    </rPh>
    <rPh sb="10" eb="12">
      <t>セイビ</t>
    </rPh>
    <rPh sb="12" eb="14">
      <t>ジギョウ</t>
    </rPh>
    <rPh sb="14" eb="16">
      <t>キカン</t>
    </rPh>
    <phoneticPr fontId="10"/>
  </si>
  <si>
    <t>着工</t>
    <phoneticPr fontId="10"/>
  </si>
  <si>
    <t>平成</t>
    <rPh sb="0" eb="2">
      <t>ヘイセイ</t>
    </rPh>
    <phoneticPr fontId="10"/>
  </si>
  <si>
    <t>年</t>
    <rPh sb="0" eb="1">
      <t>ネン</t>
    </rPh>
    <phoneticPr fontId="10"/>
  </si>
  <si>
    <t>月</t>
    <rPh sb="0" eb="1">
      <t>ガツ</t>
    </rPh>
    <phoneticPr fontId="10"/>
  </si>
  <si>
    <t>日</t>
    <rPh sb="0" eb="1">
      <t>ニチ</t>
    </rPh>
    <phoneticPr fontId="10"/>
  </si>
  <si>
    <t>竣工</t>
    <rPh sb="0" eb="2">
      <t>シュンコウ</t>
    </rPh>
    <phoneticPr fontId="10"/>
  </si>
  <si>
    <t>２．スプリンクラー施設の整備</t>
    <rPh sb="9" eb="11">
      <t>シセツ</t>
    </rPh>
    <rPh sb="12" eb="14">
      <t>セイビ</t>
    </rPh>
    <phoneticPr fontId="1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</si>
  <si>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0"/>
  </si>
  <si>
    <t>施設名
（棟名）</t>
    <rPh sb="0" eb="2">
      <t>シセツ</t>
    </rPh>
    <rPh sb="2" eb="3">
      <t>メイ</t>
    </rPh>
    <rPh sb="5" eb="6">
      <t>トウ</t>
    </rPh>
    <rPh sb="6" eb="7">
      <t>メイ</t>
    </rPh>
    <phoneticPr fontId="10"/>
  </si>
  <si>
    <t>整備する
スプリンクラー等の種別</t>
    <rPh sb="0" eb="2">
      <t>セイビ</t>
    </rPh>
    <rPh sb="12" eb="13">
      <t>トウ</t>
    </rPh>
    <rPh sb="14" eb="16">
      <t>シュベツ</t>
    </rPh>
    <phoneticPr fontId="10"/>
  </si>
  <si>
    <r>
      <t xml:space="preserve">スプリンクラー
整備面積
</t>
    </r>
    <r>
      <rPr>
        <sz val="14"/>
        <rFont val="ＭＳ Ｐゴシック"/>
        <family val="3"/>
        <charset val="128"/>
      </rPr>
      <t>※小数点第１位四捨五入</t>
    </r>
    <rPh sb="8" eb="10">
      <t>セイビ</t>
    </rPh>
    <rPh sb="10" eb="12">
      <t>メンセキ</t>
    </rPh>
    <phoneticPr fontId="10"/>
  </si>
  <si>
    <t>対象経費の
実支出（予定）額</t>
    <rPh sb="0" eb="2">
      <t>タイショウ</t>
    </rPh>
    <rPh sb="2" eb="4">
      <t>ケイヒ</t>
    </rPh>
    <rPh sb="6" eb="7">
      <t>ジツ</t>
    </rPh>
    <rPh sb="10" eb="12">
      <t>ヨテイ</t>
    </rPh>
    <rPh sb="13" eb="14">
      <t>ガク</t>
    </rPh>
    <phoneticPr fontId="1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</si>
  <si>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0"/>
  </si>
  <si>
    <t>延べ床面積
（施設（棟）全体）</t>
    <rPh sb="0" eb="1">
      <t>ノ</t>
    </rPh>
    <rPh sb="2" eb="5">
      <t>ユカメンセキ</t>
    </rPh>
    <rPh sb="7" eb="9">
      <t>シセツ</t>
    </rPh>
    <rPh sb="10" eb="11">
      <t>トウ</t>
    </rPh>
    <rPh sb="12" eb="14">
      <t>ゼンタイ</t>
    </rPh>
    <phoneticPr fontId="10"/>
  </si>
  <si>
    <t>一日平均入院患者数
（直近の報告）</t>
    <rPh sb="0" eb="2">
      <t>イチニチ</t>
    </rPh>
    <rPh sb="2" eb="4">
      <t>ヘイキン</t>
    </rPh>
    <rPh sb="4" eb="6">
      <t>ニュウイン</t>
    </rPh>
    <rPh sb="6" eb="9">
      <t>カンジャスウ</t>
    </rPh>
    <rPh sb="11" eb="13">
      <t>チョッキン</t>
    </rPh>
    <rPh sb="14" eb="16">
      <t>ホウコク</t>
    </rPh>
    <phoneticPr fontId="10"/>
  </si>
  <si>
    <t>夜間の職員
実配置人数</t>
    <rPh sb="0" eb="2">
      <t>ヤカン</t>
    </rPh>
    <rPh sb="3" eb="5">
      <t>ショクイン</t>
    </rPh>
    <rPh sb="6" eb="7">
      <t>ジツ</t>
    </rPh>
    <rPh sb="7" eb="9">
      <t>ハイチ</t>
    </rPh>
    <rPh sb="9" eb="11">
      <t>ニンズウ</t>
    </rPh>
    <phoneticPr fontId="10"/>
  </si>
  <si>
    <t>棟の建築構造</t>
    <rPh sb="0" eb="1">
      <t>ムネ</t>
    </rPh>
    <rPh sb="2" eb="4">
      <t>ケンチク</t>
    </rPh>
    <rPh sb="4" eb="6">
      <t>コウゾウ</t>
    </rPh>
    <phoneticPr fontId="1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</si>
  <si>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0"/>
  </si>
  <si>
    <t>避難誘導灯及び避難誘導標識の有無</t>
    <phoneticPr fontId="10"/>
  </si>
  <si>
    <t>自動火災報知設備の有無</t>
    <rPh sb="0" eb="2">
      <t>ジドウ</t>
    </rPh>
    <rPh sb="2" eb="4">
      <t>カサイ</t>
    </rPh>
    <rPh sb="4" eb="6">
      <t>ホウチ</t>
    </rPh>
    <rPh sb="6" eb="8">
      <t>セツビ</t>
    </rPh>
    <rPh sb="9" eb="11">
      <t>ウム</t>
    </rPh>
    <phoneticPr fontId="1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</si>
  <si>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</si>
  <si>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床</t>
    <rPh sb="0" eb="1">
      <t>ユカ</t>
    </rPh>
    <phoneticPr fontId="10"/>
  </si>
  <si>
    <t>床</t>
    <rPh sb="0" eb="1">
      <t>トコ</t>
    </rPh>
    <phoneticPr fontId="10"/>
  </si>
  <si>
    <t>人／日</t>
    <rPh sb="0" eb="1">
      <t>ニン</t>
    </rPh>
    <rPh sb="2" eb="3">
      <t>ニチ</t>
    </rPh>
    <phoneticPr fontId="10"/>
  </si>
  <si>
    <t>1：不燃
2：準不燃
3：難燃
4：その他</t>
    <rPh sb="2" eb="4">
      <t>フネン</t>
    </rPh>
    <rPh sb="7" eb="8">
      <t>ジュン</t>
    </rPh>
    <rPh sb="8" eb="10">
      <t>フネン</t>
    </rPh>
    <rPh sb="13" eb="15">
      <t>ナンネン</t>
    </rPh>
    <rPh sb="20" eb="21">
      <t>タ</t>
    </rPh>
    <phoneticPr fontId="10"/>
  </si>
  <si>
    <t>①</t>
    <phoneticPr fontId="10"/>
  </si>
  <si>
    <t>②</t>
    <phoneticPr fontId="10"/>
  </si>
  <si>
    <t>③</t>
    <phoneticPr fontId="1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</si>
  <si>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0"/>
  </si>
  <si>
    <t>スプリンクラー設置実支出(予定)額
（A）</t>
    <rPh sb="7" eb="9">
      <t>セッチ</t>
    </rPh>
    <rPh sb="9" eb="10">
      <t>ジツ</t>
    </rPh>
    <rPh sb="13" eb="15">
      <t>ヨテイ</t>
    </rPh>
    <phoneticPr fontId="1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</si>
  <si>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0"/>
  </si>
  <si>
    <t>基準単価
（C）</t>
    <rPh sb="0" eb="2">
      <t>キジュン</t>
    </rPh>
    <rPh sb="2" eb="4">
      <t>タンカ</t>
    </rPh>
    <phoneticPr fontId="10"/>
  </si>
  <si>
    <t>補助基準額
（D）＝（B）×（C）</t>
    <rPh sb="0" eb="2">
      <t>ホジョ</t>
    </rPh>
    <rPh sb="2" eb="5">
      <t>キジュンガク</t>
    </rPh>
    <phoneticPr fontId="1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</si>
  <si>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0"/>
  </si>
  <si>
    <t>①</t>
    <phoneticPr fontId="10"/>
  </si>
  <si>
    <t>㎡　　　　</t>
  </si>
  <si>
    <t>１７，５００円/㎡</t>
    <rPh sb="6" eb="7">
      <t>エン</t>
    </rPh>
    <phoneticPr fontId="10"/>
  </si>
  <si>
    <t>②</t>
    <phoneticPr fontId="10"/>
  </si>
  <si>
    <t>③</t>
    <phoneticPr fontId="1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</si>
  <si>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0"/>
  </si>
  <si>
    <t>避難誘導灯及び避難誘導標識の有無</t>
    <phoneticPr fontId="10"/>
  </si>
  <si>
    <t>自動火災報知
設備の有無</t>
    <rPh sb="0" eb="2">
      <t>ジドウ</t>
    </rPh>
    <rPh sb="2" eb="4">
      <t>カサイ</t>
    </rPh>
    <rPh sb="4" eb="6">
      <t>ホウチ</t>
    </rPh>
    <rPh sb="7" eb="9">
      <t>セツビ</t>
    </rPh>
    <rPh sb="10" eb="12">
      <t>ウム</t>
    </rPh>
    <phoneticPr fontId="10"/>
  </si>
  <si>
    <t>自動火災報知設備</t>
    <phoneticPr fontId="10"/>
  </si>
  <si>
    <t>火災通報装置</t>
    <phoneticPr fontId="10"/>
  </si>
  <si>
    <t>　＜補助申請額＞</t>
    <rPh sb="2" eb="4">
      <t>ホジョ</t>
    </rPh>
    <rPh sb="4" eb="7">
      <t>シンセイガク</t>
    </rPh>
    <phoneticPr fontId="10"/>
  </si>
  <si>
    <t>対象経費の実支出（予定）額
（A）</t>
    <rPh sb="0" eb="2">
      <t>タイショウ</t>
    </rPh>
    <rPh sb="2" eb="4">
      <t>ケイヒ</t>
    </rPh>
    <rPh sb="5" eb="6">
      <t>ジツ</t>
    </rPh>
    <rPh sb="9" eb="11">
      <t>ヨテイ</t>
    </rPh>
    <rPh sb="12" eb="13">
      <t>ガク</t>
    </rPh>
    <phoneticPr fontId="10"/>
  </si>
  <si>
    <t>非常通報機能の有無</t>
    <rPh sb="0" eb="2">
      <t>ヒジョウ</t>
    </rPh>
    <rPh sb="2" eb="4">
      <t>ツウホウ</t>
    </rPh>
    <rPh sb="4" eb="6">
      <t>キノウ</t>
    </rPh>
    <rPh sb="7" eb="9">
      <t>ウム</t>
    </rPh>
    <phoneticPr fontId="10"/>
  </si>
  <si>
    <t>基準額
（B）</t>
    <phoneticPr fontId="1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</si>
  <si>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0"/>
  </si>
  <si>
    <t>自動火災報知設備</t>
    <rPh sb="0" eb="2">
      <t>ジドウ</t>
    </rPh>
    <rPh sb="2" eb="4">
      <t>カサイ</t>
    </rPh>
    <rPh sb="4" eb="6">
      <t>ホウチ</t>
    </rPh>
    <rPh sb="6" eb="8">
      <t>セツビ</t>
    </rPh>
    <phoneticPr fontId="1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</si>
  <si>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0"/>
  </si>
  <si>
    <t>　　　　　　　　　　　　　　　　　　　　　　　　　　　　　　　　　　　　　　　　　　　　　　　　</t>
    <phoneticPr fontId="10"/>
  </si>
  <si>
    <r>
      <t>円</t>
    </r>
    <r>
      <rPr>
        <sz val="24"/>
        <color indexed="10"/>
        <rFont val="ＭＳ Ｐゴシック"/>
        <family val="3"/>
        <charset val="128"/>
      </rPr>
      <t>※</t>
    </r>
    <rPh sb="0" eb="1">
      <t>エン</t>
    </rPh>
    <phoneticPr fontId="1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</si>
  <si>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0"/>
  </si>
  <si>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</si>
  <si>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</si>
  <si>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</si>
  <si>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</si>
  <si>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</si>
  <si>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</si>
  <si>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</si>
  <si>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</si>
  <si>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</si>
  <si>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</si>
  <si>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</si>
  <si>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</si>
  <si>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</si>
  <si>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</si>
  <si>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</si>
  <si>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</si>
  <si>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</si>
  <si>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</si>
  <si>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</si>
  <si>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</si>
  <si>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</si>
  <si>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</si>
  <si>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</si>
  <si>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</si>
  <si>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</si>
  <si>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</si>
  <si>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</si>
  <si>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</si>
  <si>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</si>
  <si>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</si>
  <si>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</si>
  <si>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</si>
  <si>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様式１</t>
    <rPh sb="0" eb="2">
      <t>ヨウシキ</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</si>
  <si>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</si>
  <si>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</si>
  <si>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</si>
  <si>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</si>
  <si>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</si>
  <si>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</si>
  <si>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</si>
  <si>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</si>
  <si>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</si>
  <si>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</si>
  <si>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</si>
  <si>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</si>
  <si>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</si>
  <si>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</si>
  <si>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</si>
  <si>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</si>
  <si>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</si>
  <si>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</si>
  <si>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</si>
  <si>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</si>
  <si>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経費所要額調</t>
    <rPh sb="0" eb="2">
      <t>ケイヒ</t>
    </rPh>
    <rPh sb="2" eb="5">
      <t>ショヨウガク</t>
    </rPh>
    <rPh sb="5" eb="6">
      <t>シラ</t>
    </rPh>
    <phoneticPr fontId="4"/>
  </si>
  <si>
    <t>区　　分</t>
    <rPh sb="0" eb="1">
      <t>ク</t>
    </rPh>
    <rPh sb="3" eb="4">
      <t>ブン</t>
    </rPh>
    <phoneticPr fontId="4"/>
  </si>
  <si>
    <t>総事業費</t>
    <rPh sb="0" eb="1">
      <t>ソウ</t>
    </rPh>
    <rPh sb="1" eb="4">
      <t>ジギョウヒ</t>
    </rPh>
    <phoneticPr fontId="4"/>
  </si>
  <si>
    <t>寄付金その他の収入額</t>
    <rPh sb="0" eb="3">
      <t>キフキン</t>
    </rPh>
    <rPh sb="5" eb="6">
      <t>タ</t>
    </rPh>
    <rPh sb="7" eb="10">
      <t>シュウニュウガク</t>
    </rPh>
    <phoneticPr fontId="4"/>
  </si>
  <si>
    <t>差引額</t>
    <rPh sb="0" eb="3">
      <t>サシヒキガク</t>
    </rPh>
    <phoneticPr fontId="4"/>
  </si>
  <si>
    <t>対象経費の支出予定額</t>
    <rPh sb="0" eb="2">
      <t>タイショウ</t>
    </rPh>
    <rPh sb="2" eb="4">
      <t>ケイヒ</t>
    </rPh>
    <rPh sb="5" eb="7">
      <t>シシュツ</t>
    </rPh>
    <rPh sb="7" eb="10">
      <t>ヨテイガク</t>
    </rPh>
    <phoneticPr fontId="4"/>
  </si>
  <si>
    <t>基準額</t>
    <rPh sb="0" eb="3">
      <t>キジュンガク</t>
    </rPh>
    <phoneticPr fontId="4"/>
  </si>
  <si>
    <t>選定額</t>
    <rPh sb="0" eb="2">
      <t>センテイ</t>
    </rPh>
    <rPh sb="2" eb="3">
      <t>ガク</t>
    </rPh>
    <phoneticPr fontId="4"/>
  </si>
  <si>
    <t>県補助
基本額</t>
    <rPh sb="0" eb="1">
      <t>ケン</t>
    </rPh>
    <rPh sb="1" eb="3">
      <t>ホジョ</t>
    </rPh>
    <rPh sb="4" eb="6">
      <t>キホン</t>
    </rPh>
    <rPh sb="6" eb="7">
      <t>ガク</t>
    </rPh>
    <phoneticPr fontId="4"/>
  </si>
  <si>
    <t>県補助
所要額</t>
    <rPh sb="0" eb="1">
      <t>ケン</t>
    </rPh>
    <rPh sb="1" eb="3">
      <t>ホジョ</t>
    </rPh>
    <rPh sb="4" eb="7">
      <t>ショヨウガク</t>
    </rPh>
    <phoneticPr fontId="4"/>
  </si>
  <si>
    <t>備　　考</t>
    <rPh sb="0" eb="1">
      <t>ソナエ</t>
    </rPh>
    <rPh sb="3" eb="4">
      <t>コウ</t>
    </rPh>
    <phoneticPr fontId="4"/>
  </si>
  <si>
    <t>(A)</t>
    <phoneticPr fontId="4"/>
  </si>
  <si>
    <t>(B)</t>
    <phoneticPr fontId="4"/>
  </si>
  <si>
    <t>(A)-(B)=(C）</t>
    <phoneticPr fontId="4"/>
  </si>
  <si>
    <t>(D)</t>
    <phoneticPr fontId="4"/>
  </si>
  <si>
    <t>(E)</t>
    <phoneticPr fontId="4"/>
  </si>
  <si>
    <t>(F)</t>
    <phoneticPr fontId="4"/>
  </si>
  <si>
    <t>(G)</t>
    <phoneticPr fontId="4"/>
  </si>
  <si>
    <t>(H)</t>
    <phoneticPr fontId="4"/>
  </si>
  <si>
    <t>円</t>
    <rPh sb="0" eb="1">
      <t>エン</t>
    </rPh>
    <phoneticPr fontId="4"/>
  </si>
  <si>
    <t>５　「県補助所要額」欄は次により記入すること。ただし、算出された額に1,000円未満の端数が生じた場合はこれを切り捨てるものとする。</t>
    <rPh sb="3" eb="4">
      <t>ケン</t>
    </rPh>
    <rPh sb="4" eb="6">
      <t>ホジョ</t>
    </rPh>
    <rPh sb="6" eb="9">
      <t>ショヨウガク</t>
    </rPh>
    <rPh sb="10" eb="11">
      <t>ラン</t>
    </rPh>
    <rPh sb="12" eb="13">
      <t>ツギ</t>
    </rPh>
    <rPh sb="16" eb="18">
      <t>キニュウ</t>
    </rPh>
    <rPh sb="27" eb="29">
      <t>サンシュツ</t>
    </rPh>
    <rPh sb="32" eb="33">
      <t>ガク</t>
    </rPh>
    <rPh sb="39" eb="40">
      <t>エン</t>
    </rPh>
    <rPh sb="40" eb="42">
      <t>ミマン</t>
    </rPh>
    <rPh sb="43" eb="45">
      <t>ハスウ</t>
    </rPh>
    <rPh sb="46" eb="47">
      <t>ショウ</t>
    </rPh>
    <rPh sb="49" eb="51">
      <t>バアイ</t>
    </rPh>
    <rPh sb="55" eb="56">
      <t>キ</t>
    </rPh>
    <rPh sb="57" eb="58">
      <t>ス</t>
    </rPh>
    <phoneticPr fontId="4"/>
  </si>
  <si>
    <t>変更経費所要額調</t>
    <rPh sb="0" eb="2">
      <t>ヘンコウ</t>
    </rPh>
    <rPh sb="2" eb="4">
      <t>ケイヒ</t>
    </rPh>
    <rPh sb="4" eb="7">
      <t>ショヨウガク</t>
    </rPh>
    <rPh sb="7" eb="8">
      <t>シラ</t>
    </rPh>
    <phoneticPr fontId="4"/>
  </si>
  <si>
    <t>（　　　　　　　）</t>
    <phoneticPr fontId="4"/>
  </si>
  <si>
    <t>６　（　　）内に変更前の金額を記入すること。</t>
    <rPh sb="6" eb="7">
      <t>ナイ</t>
    </rPh>
    <rPh sb="8" eb="11">
      <t>ヘンコウマエ</t>
    </rPh>
    <rPh sb="12" eb="14">
      <t>キンガク</t>
    </rPh>
    <rPh sb="15" eb="17">
      <t>キニュウ</t>
    </rPh>
    <phoneticPr fontId="4"/>
  </si>
  <si>
    <t>経費所要額精算書</t>
    <rPh sb="0" eb="2">
      <t>ケイヒ</t>
    </rPh>
    <rPh sb="2" eb="5">
      <t>ショヨウガク</t>
    </rPh>
    <rPh sb="5" eb="8">
      <t>セイサンショ</t>
    </rPh>
    <phoneticPr fontId="4"/>
  </si>
  <si>
    <t>対象経費の支出額</t>
    <rPh sb="0" eb="2">
      <t>タイショウ</t>
    </rPh>
    <rPh sb="2" eb="4">
      <t>ケイヒ</t>
    </rPh>
    <rPh sb="5" eb="7">
      <t>シシュツ</t>
    </rPh>
    <rPh sb="7" eb="8">
      <t>ガク</t>
    </rPh>
    <phoneticPr fontId="4"/>
  </si>
  <si>
    <t>県補助
交付決定額</t>
    <rPh sb="0" eb="1">
      <t>ケン</t>
    </rPh>
    <rPh sb="1" eb="3">
      <t>ホジョ</t>
    </rPh>
    <rPh sb="4" eb="6">
      <t>コウフ</t>
    </rPh>
    <rPh sb="6" eb="9">
      <t>ケッテイガク</t>
    </rPh>
    <phoneticPr fontId="4"/>
  </si>
  <si>
    <t>県補助
受入済額</t>
    <rPh sb="0" eb="1">
      <t>ケン</t>
    </rPh>
    <rPh sb="1" eb="3">
      <t>ホジョ</t>
    </rPh>
    <rPh sb="4" eb="6">
      <t>ウケイレ</t>
    </rPh>
    <rPh sb="6" eb="7">
      <t>ズミ</t>
    </rPh>
    <rPh sb="7" eb="8">
      <t>ガク</t>
    </rPh>
    <phoneticPr fontId="4"/>
  </si>
  <si>
    <r>
      <t>(</t>
    </r>
    <r>
      <rPr>
        <sz val="11"/>
        <rFont val="ＭＳ Ｐ明朝"/>
        <family val="1"/>
        <charset val="128"/>
      </rPr>
      <t>I)</t>
    </r>
    <phoneticPr fontId="4"/>
  </si>
  <si>
    <r>
      <t>(</t>
    </r>
    <r>
      <rPr>
        <sz val="11"/>
        <rFont val="ＭＳ Ｐ明朝"/>
        <family val="1"/>
        <charset val="128"/>
      </rPr>
      <t>J)</t>
    </r>
    <phoneticPr fontId="4"/>
  </si>
  <si>
    <r>
      <t>(</t>
    </r>
    <r>
      <rPr>
        <sz val="11"/>
        <rFont val="ＭＳ Ｐ明朝"/>
        <family val="1"/>
        <charset val="128"/>
      </rPr>
      <t>K)</t>
    </r>
    <phoneticPr fontId="4"/>
  </si>
  <si>
    <t>６　「差引過不足額」欄には(H)と(I)を比較して少ない方の額から(J)を控除した額を記入すること。</t>
    <rPh sb="3" eb="5">
      <t>サシヒキ</t>
    </rPh>
    <rPh sb="5" eb="8">
      <t>カブソク</t>
    </rPh>
    <rPh sb="8" eb="9">
      <t>ガク</t>
    </rPh>
    <rPh sb="10" eb="11">
      <t>ラン</t>
    </rPh>
    <rPh sb="21" eb="23">
      <t>ヒカク</t>
    </rPh>
    <rPh sb="25" eb="26">
      <t>スク</t>
    </rPh>
    <rPh sb="28" eb="29">
      <t>ホウ</t>
    </rPh>
    <rPh sb="30" eb="31">
      <t>ガク</t>
    </rPh>
    <rPh sb="37" eb="39">
      <t>コウジョ</t>
    </rPh>
    <rPh sb="41" eb="42">
      <t>ガク</t>
    </rPh>
    <rPh sb="43" eb="45">
      <t>キニュウ</t>
    </rPh>
    <phoneticPr fontId="4"/>
  </si>
  <si>
    <t>　(1)　病室の感染対策に係る整備：(G)の金額に3分の2を乗じた額を記入すること。</t>
    <rPh sb="5" eb="7">
      <t>ビョウシツ</t>
    </rPh>
    <rPh sb="8" eb="10">
      <t>カンセン</t>
    </rPh>
    <rPh sb="10" eb="12">
      <t>タイサク</t>
    </rPh>
    <rPh sb="13" eb="14">
      <t>カカ</t>
    </rPh>
    <rPh sb="15" eb="17">
      <t>セイビ</t>
    </rPh>
    <phoneticPr fontId="4"/>
  </si>
  <si>
    <t>差引
過不足額</t>
    <rPh sb="0" eb="2">
      <t>サシヒキ</t>
    </rPh>
    <rPh sb="3" eb="4">
      <t>カ</t>
    </rPh>
    <rPh sb="4" eb="6">
      <t>フソク</t>
    </rPh>
    <rPh sb="6" eb="7">
      <t>ガク</t>
    </rPh>
    <phoneticPr fontId="4"/>
  </si>
  <si>
    <t>様式２</t>
    <phoneticPr fontId="4"/>
  </si>
  <si>
    <t>施設整備事業費内訳書</t>
    <phoneticPr fontId="4"/>
  </si>
  <si>
    <t xml:space="preserve">                                                                                                            </t>
  </si>
  <si>
    <t>施設名</t>
  </si>
  <si>
    <t>事業区分</t>
    <phoneticPr fontId="4"/>
  </si>
  <si>
    <t>←「事業区分」はプルダウンから選択</t>
    <rPh sb="2" eb="4">
      <t>ジギョウ</t>
    </rPh>
    <rPh sb="4" eb="6">
      <t>クブン</t>
    </rPh>
    <rPh sb="15" eb="17">
      <t>センタク</t>
    </rPh>
    <phoneticPr fontId="4"/>
  </si>
  <si>
    <t>費目</t>
    <phoneticPr fontId="4"/>
  </si>
  <si>
    <t>総事業（100%）</t>
    <phoneticPr fontId="4"/>
  </si>
  <si>
    <t>年      度      別      内      訳</t>
  </si>
  <si>
    <t>員数</t>
    <phoneticPr fontId="4"/>
  </si>
  <si>
    <t>単価</t>
    <phoneticPr fontId="4"/>
  </si>
  <si>
    <t>金額</t>
    <phoneticPr fontId="4"/>
  </si>
  <si>
    <t xml:space="preserve">   令和○年 度</t>
    <rPh sb="3" eb="5">
      <t>レイワ</t>
    </rPh>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</si>
  <si>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</si>
  <si>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</si>
  <si>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</si>
  <si>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</si>
  <si>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</si>
  <si>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</si>
  <si>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</si>
  <si>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</si>
  <si>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</si>
  <si>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</si>
  <si>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</si>
  <si>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</si>
  <si>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</si>
  <si>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</si>
  <si>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</si>
  <si>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</si>
  <si>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</si>
  <si>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</si>
  <si>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</si>
  <si>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</si>
  <si>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</si>
  <si>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</si>
  <si>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</si>
  <si>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</si>
  <si>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</si>
  <si>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</si>
  <si>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</si>
  <si>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</si>
  <si>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</si>
  <si>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</si>
  <si>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</si>
  <si>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</si>
  <si>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</si>
  <si>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</si>
  <si>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</si>
  <si>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</si>
  <si>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</si>
  <si>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</si>
  <si>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</si>
  <si>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</si>
  <si>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</si>
  <si>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</si>
  <si>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</si>
  <si>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</si>
  <si>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</si>
  <si>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</si>
  <si>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</si>
  <si>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</si>
  <si>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</si>
  <si>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</si>
  <si>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</si>
  <si>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</si>
  <si>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</si>
  <si>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</si>
  <si>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</si>
  <si>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</si>
  <si>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</si>
  <si>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</si>
  <si>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</si>
  <si>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</si>
  <si>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</si>
  <si>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</si>
  <si>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</si>
  <si>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</si>
  <si>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</si>
  <si>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</si>
  <si>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「事業区分」には、病室の感染対策に係る整備、個人防護具保管施設の整備、から選択すること。</t>
    <rPh sb="9" eb="11">
      <t>ビョウシツ</t>
    </rPh>
    <rPh sb="12" eb="14">
      <t>カンセン</t>
    </rPh>
    <rPh sb="14" eb="16">
      <t>タイサク</t>
    </rPh>
    <rPh sb="17" eb="18">
      <t>カカ</t>
    </rPh>
    <rPh sb="19" eb="21">
      <t>セイビ</t>
    </rPh>
    <rPh sb="22" eb="24">
      <t>コジン</t>
    </rPh>
    <rPh sb="24" eb="26">
      <t>ボウゴ</t>
    </rPh>
    <rPh sb="26" eb="27">
      <t>グ</t>
    </rPh>
    <rPh sb="27" eb="29">
      <t>ホカン</t>
    </rPh>
    <rPh sb="29" eb="31">
      <t>シセツ</t>
    </rPh>
    <rPh sb="32" eb="34">
      <t>セイビ</t>
    </rPh>
    <rPh sb="37" eb="39">
      <t>センタク</t>
    </rPh>
    <phoneticPr fontId="4"/>
  </si>
  <si>
    <t>病室の感染対策に係る整備</t>
    <rPh sb="0" eb="2">
      <t>ビョウシツ</t>
    </rPh>
    <rPh sb="3" eb="5">
      <t>カンセン</t>
    </rPh>
    <rPh sb="5" eb="7">
      <t>タイサク</t>
    </rPh>
    <rPh sb="8" eb="9">
      <t>カカ</t>
    </rPh>
    <rPh sb="10" eb="12">
      <t>セイビ</t>
    </rPh>
    <phoneticPr fontId="4"/>
  </si>
  <si>
    <t>個人防護具保管施設の整備</t>
    <rPh sb="0" eb="2">
      <t>コジン</t>
    </rPh>
    <rPh sb="2" eb="4">
      <t>ボウゴ</t>
    </rPh>
    <rPh sb="4" eb="5">
      <t>グ</t>
    </rPh>
    <rPh sb="5" eb="7">
      <t>ホカン</t>
    </rPh>
    <rPh sb="7" eb="9">
      <t>シセツ</t>
    </rPh>
    <rPh sb="10" eb="12">
      <t>セイビ</t>
    </rPh>
    <phoneticPr fontId="4"/>
  </si>
  <si>
    <t>様式３－１</t>
    <rPh sb="0" eb="2">
      <t>ヨウシキ</t>
    </rPh>
    <phoneticPr fontId="4"/>
  </si>
  <si>
    <t>様式３－２</t>
    <rPh sb="0" eb="2">
      <t>ヨウシキ</t>
    </rPh>
    <phoneticPr fontId="4"/>
  </si>
  <si>
    <t>様式４</t>
    <rPh sb="0" eb="2">
      <t>ヨウシキ</t>
    </rPh>
    <phoneticPr fontId="4"/>
  </si>
  <si>
    <t>様式７</t>
    <rPh sb="0" eb="2">
      <t>ヨウシキ</t>
    </rPh>
    <phoneticPr fontId="4"/>
  </si>
  <si>
    <t>施設整備事業費内訳書（変更）</t>
    <rPh sb="11" eb="13">
      <t>ヘンコウ</t>
    </rPh>
    <phoneticPr fontId="4"/>
  </si>
  <si>
    <t>様式５</t>
    <phoneticPr fontId="4"/>
  </si>
  <si>
    <t>様式６－１</t>
    <rPh sb="0" eb="2">
      <t>ヨウシキ</t>
    </rPh>
    <phoneticPr fontId="4"/>
  </si>
  <si>
    <t>施設整備事業計画書（変更）</t>
    <rPh sb="0" eb="2">
      <t>シセツ</t>
    </rPh>
    <rPh sb="2" eb="4">
      <t>セイビ</t>
    </rPh>
    <rPh sb="4" eb="6">
      <t>ジギョウ</t>
    </rPh>
    <rPh sb="6" eb="9">
      <t>ケイカクショ</t>
    </rPh>
    <phoneticPr fontId="4"/>
  </si>
  <si>
    <t>様式６－２</t>
    <rPh sb="0" eb="2">
      <t>ヨウシキ</t>
    </rPh>
    <phoneticPr fontId="4"/>
  </si>
  <si>
    <t>様式８</t>
    <phoneticPr fontId="4"/>
  </si>
  <si>
    <t>施設整備事業費内訳書（実績報告）</t>
    <rPh sb="11" eb="13">
      <t>ジッセキ</t>
    </rPh>
    <rPh sb="13" eb="15">
      <t>ホウコク</t>
    </rPh>
    <phoneticPr fontId="4"/>
  </si>
  <si>
    <t>様式９－１</t>
    <rPh sb="0" eb="2">
      <t>ヨウシキ</t>
    </rPh>
    <phoneticPr fontId="4"/>
  </si>
  <si>
    <t>施設整備事業実績報告書</t>
    <rPh sb="0" eb="2">
      <t>シセツ</t>
    </rPh>
    <rPh sb="2" eb="4">
      <t>セイビ</t>
    </rPh>
    <rPh sb="4" eb="6">
      <t>ジギョウ</t>
    </rPh>
    <rPh sb="6" eb="8">
      <t>ジッセキ</t>
    </rPh>
    <rPh sb="8" eb="11">
      <t>ホウコクショ</t>
    </rPh>
    <phoneticPr fontId="4"/>
  </si>
  <si>
    <t>様式９－２</t>
    <rPh sb="0" eb="2">
      <t>ヨウシキ</t>
    </rPh>
    <phoneticPr fontId="4"/>
  </si>
  <si>
    <t xml:space="preserve">  (2)　個人防護具保管施設の整備：（G)の額を記入すること。</t>
    <rPh sb="6" eb="8">
      <t>コジン</t>
    </rPh>
    <rPh sb="8" eb="10">
      <t>ボウゴ</t>
    </rPh>
    <rPh sb="10" eb="11">
      <t>グ</t>
    </rPh>
    <rPh sb="11" eb="13">
      <t>ホカン</t>
    </rPh>
    <rPh sb="13" eb="15">
      <t>シセツ</t>
    </rPh>
    <rPh sb="16" eb="18">
      <t>セイビ</t>
    </rPh>
    <phoneticPr fontId="4"/>
  </si>
  <si>
    <t>　※個人防護具保管施設欄が不足する場合は適宜追加すること</t>
    <rPh sb="2" eb="4">
      <t>コジン</t>
    </rPh>
    <rPh sb="3" eb="5">
      <t>シセツ</t>
    </rPh>
    <rPh sb="5" eb="6">
      <t>ラン</t>
    </rPh>
    <rPh sb="7" eb="9">
      <t>フソク</t>
    </rPh>
    <rPh sb="11" eb="13">
      <t>バアイ</t>
    </rPh>
    <rPh sb="14" eb="16">
      <t>テキギ</t>
    </rPh>
    <rPh sb="16" eb="18">
      <t>ツイカ</t>
    </rPh>
    <phoneticPr fontId="4"/>
  </si>
  <si>
    <t>　※個人防護具保管施設欄が不足する場合は適宜追加すること</t>
    <rPh sb="2" eb="4">
      <t>コジン</t>
    </rPh>
    <rPh sb="4" eb="6">
      <t>ボウゴ</t>
    </rPh>
    <rPh sb="6" eb="7">
      <t>グ</t>
    </rPh>
    <rPh sb="7" eb="9">
      <t>ホカン</t>
    </rPh>
    <rPh sb="9" eb="11">
      <t>シセツ</t>
    </rPh>
    <rPh sb="11" eb="12">
      <t>ラン</t>
    </rPh>
    <rPh sb="13" eb="15">
      <t>フソク</t>
    </rPh>
    <rPh sb="17" eb="19">
      <t>バアイ</t>
    </rPh>
    <rPh sb="20" eb="22">
      <t>テキギ</t>
    </rPh>
    <rPh sb="22" eb="24">
      <t>ツイカ</t>
    </rPh>
    <phoneticPr fontId="4"/>
  </si>
  <si>
    <t>病室の感染対策に係る整備</t>
    <rPh sb="0" eb="2">
      <t>ビョウシツ</t>
    </rPh>
    <rPh sb="3" eb="5">
      <t>カンセン</t>
    </rPh>
    <rPh sb="5" eb="7">
      <t>タイサク</t>
    </rPh>
    <rPh sb="8" eb="9">
      <t>カカ</t>
    </rPh>
    <rPh sb="10" eb="12">
      <t>セイビ</t>
    </rPh>
    <phoneticPr fontId="4"/>
  </si>
  <si>
    <t>個人防護具保管施設の整備</t>
    <rPh sb="0" eb="2">
      <t>コジン</t>
    </rPh>
    <rPh sb="2" eb="4">
      <t>ボウゴ</t>
    </rPh>
    <rPh sb="4" eb="5">
      <t>グ</t>
    </rPh>
    <rPh sb="5" eb="7">
      <t>ホカン</t>
    </rPh>
    <rPh sb="7" eb="9">
      <t>シセツ</t>
    </rPh>
    <rPh sb="10" eb="12">
      <t>セイビ</t>
    </rPh>
    <phoneticPr fontId="4"/>
  </si>
  <si>
    <t>施設名</t>
    <rPh sb="0" eb="3">
      <t>シセツメイ</t>
    </rPh>
    <phoneticPr fontId="4"/>
  </si>
  <si>
    <t>開設者</t>
    <rPh sb="0" eb="3">
      <t>カイセツシャ</t>
    </rPh>
    <phoneticPr fontId="4"/>
  </si>
  <si>
    <t>医療機関コード</t>
    <rPh sb="0" eb="2">
      <t>イリョウ</t>
    </rPh>
    <rPh sb="2" eb="4">
      <t>キカン</t>
    </rPh>
    <phoneticPr fontId="4"/>
  </si>
  <si>
    <t>面積</t>
    <rPh sb="0" eb="2">
      <t>メンセキ</t>
    </rPh>
    <phoneticPr fontId="4"/>
  </si>
  <si>
    <t>単価</t>
    <rPh sb="0" eb="2">
      <t>タンカ</t>
    </rPh>
    <phoneticPr fontId="4"/>
  </si>
  <si>
    <t>金額</t>
    <rPh sb="0" eb="2">
      <t>キンガク</t>
    </rPh>
    <phoneticPr fontId="4"/>
  </si>
  <si>
    <t>２　「区分」欄には、交付の対象となる事業の名称を記載すること。(プルダウンにて選択してください）</t>
    <rPh sb="3" eb="5">
      <t>クブン</t>
    </rPh>
    <rPh sb="6" eb="7">
      <t>ラン</t>
    </rPh>
    <rPh sb="10" eb="12">
      <t>コウフ</t>
    </rPh>
    <rPh sb="13" eb="15">
      <t>タイショウ</t>
    </rPh>
    <rPh sb="18" eb="20">
      <t>ジギョウ</t>
    </rPh>
    <rPh sb="21" eb="23">
      <t>メイショウ</t>
    </rPh>
    <rPh sb="24" eb="26">
      <t>キサイ</t>
    </rPh>
    <rPh sb="39" eb="41">
      <t>センタク</t>
    </rPh>
    <phoneticPr fontId="4"/>
  </si>
  <si>
    <t>３　「選定額」欄には(D)と(E)を比較して少ない方の額を記入すること。（計算式挿入のため記載不要）</t>
    <rPh sb="3" eb="5">
      <t>センテイ</t>
    </rPh>
    <rPh sb="5" eb="6">
      <t>ガク</t>
    </rPh>
    <rPh sb="7" eb="8">
      <t>ラン</t>
    </rPh>
    <rPh sb="18" eb="20">
      <t>ヒカク</t>
    </rPh>
    <rPh sb="22" eb="23">
      <t>スク</t>
    </rPh>
    <rPh sb="25" eb="26">
      <t>ホウ</t>
    </rPh>
    <rPh sb="27" eb="28">
      <t>ガク</t>
    </rPh>
    <rPh sb="29" eb="31">
      <t>キニュウ</t>
    </rPh>
    <rPh sb="37" eb="40">
      <t>ケイサンシキ</t>
    </rPh>
    <rPh sb="40" eb="42">
      <t>ソウニュウ</t>
    </rPh>
    <rPh sb="45" eb="47">
      <t>キサイ</t>
    </rPh>
    <rPh sb="47" eb="49">
      <t>フヨウ</t>
    </rPh>
    <phoneticPr fontId="4"/>
  </si>
  <si>
    <t>４　「県補助基本額」欄には(C）と(F)を比較して少ない方の額を記入すること。（計算式挿入のため記載不要）</t>
    <rPh sb="3" eb="4">
      <t>ケン</t>
    </rPh>
    <rPh sb="4" eb="6">
      <t>ホジョ</t>
    </rPh>
    <rPh sb="6" eb="9">
      <t>キホンガク</t>
    </rPh>
    <rPh sb="10" eb="11">
      <t>ラン</t>
    </rPh>
    <rPh sb="21" eb="23">
      <t>ヒカク</t>
    </rPh>
    <rPh sb="25" eb="26">
      <t>スク</t>
    </rPh>
    <rPh sb="28" eb="29">
      <t>ホウ</t>
    </rPh>
    <rPh sb="30" eb="31">
      <t>ガク</t>
    </rPh>
    <rPh sb="32" eb="34">
      <t>キニュウ</t>
    </rPh>
    <rPh sb="40" eb="43">
      <t>ケイサンシキ</t>
    </rPh>
    <rPh sb="43" eb="45">
      <t>ソウニュウ</t>
    </rPh>
    <rPh sb="48" eb="50">
      <t>キサイ</t>
    </rPh>
    <rPh sb="50" eb="52">
      <t>フヨウ</t>
    </rPh>
    <phoneticPr fontId="4"/>
  </si>
  <si>
    <t>記載不要</t>
    <rPh sb="0" eb="2">
      <t>キサイ</t>
    </rPh>
    <rPh sb="2" eb="4">
      <t>フヨウ</t>
    </rPh>
    <phoneticPr fontId="4"/>
  </si>
  <si>
    <t>１　本表は、事業ごとに作成すること。</t>
    <rPh sb="2" eb="3">
      <t>ホン</t>
    </rPh>
    <rPh sb="3" eb="4">
      <t>ヒョウ</t>
    </rPh>
    <rPh sb="6" eb="8">
      <t>ジギョウ</t>
    </rPh>
    <rPh sb="11" eb="13">
      <t>サクセイ</t>
    </rPh>
    <phoneticPr fontId="4"/>
  </si>
  <si>
    <t>医療機関コード</t>
    <rPh sb="0" eb="2">
      <t>イリョウ</t>
    </rPh>
    <rPh sb="2" eb="4">
      <t>キカン</t>
    </rPh>
    <phoneticPr fontId="4"/>
  </si>
  <si>
    <t>施設名</t>
    <rPh sb="0" eb="3">
      <t>シセツメイ</t>
    </rPh>
    <phoneticPr fontId="4"/>
  </si>
  <si>
    <t>開設者</t>
    <rPh sb="0" eb="3">
      <t>カイセツシャ</t>
    </rPh>
    <phoneticPr fontId="4"/>
  </si>
  <si>
    <t>面積</t>
    <rPh sb="0" eb="2">
      <t>メンセキ</t>
    </rPh>
    <phoneticPr fontId="4"/>
  </si>
  <si>
    <t>単価</t>
    <rPh sb="0" eb="2">
      <t>タンカ</t>
    </rPh>
    <phoneticPr fontId="4"/>
  </si>
  <si>
    <t>金額</t>
    <rPh sb="0" eb="2">
      <t>キンガク</t>
    </rPh>
    <phoneticPr fontId="4"/>
  </si>
  <si>
    <t>（　　　　　　　）</t>
  </si>
  <si>
    <t>２　「区分」欄には、交付の対象となる事業の名称を記載すること。（プルダウンにて選択してください）</t>
    <rPh sb="3" eb="5">
      <t>クブン</t>
    </rPh>
    <rPh sb="6" eb="7">
      <t>ラン</t>
    </rPh>
    <rPh sb="10" eb="12">
      <t>コウフ</t>
    </rPh>
    <rPh sb="13" eb="15">
      <t>タイショウ</t>
    </rPh>
    <rPh sb="18" eb="20">
      <t>ジギョウ</t>
    </rPh>
    <rPh sb="21" eb="23">
      <t>メイショウ</t>
    </rPh>
    <rPh sb="24" eb="26">
      <t>キサイ</t>
    </rPh>
    <rPh sb="39" eb="41">
      <t>センタク</t>
    </rPh>
    <phoneticPr fontId="4"/>
  </si>
  <si>
    <t>４　「県補助基本額」欄は（C）と（F）を比較して少ない方の額を記入すること。（計算式挿入のため記載不要）</t>
    <rPh sb="3" eb="4">
      <t>ケン</t>
    </rPh>
    <rPh sb="4" eb="6">
      <t>ホジョ</t>
    </rPh>
    <rPh sb="6" eb="9">
      <t>キホンガク</t>
    </rPh>
    <rPh sb="10" eb="11">
      <t>ラン</t>
    </rPh>
    <rPh sb="20" eb="22">
      <t>ヒカク</t>
    </rPh>
    <rPh sb="24" eb="25">
      <t>スク</t>
    </rPh>
    <rPh sb="27" eb="28">
      <t>ホウ</t>
    </rPh>
    <rPh sb="29" eb="30">
      <t>ガク</t>
    </rPh>
    <rPh sb="31" eb="33">
      <t>キニュウ</t>
    </rPh>
    <rPh sb="39" eb="42">
      <t>ケイサンシキ</t>
    </rPh>
    <rPh sb="42" eb="44">
      <t>ソウニュウ</t>
    </rPh>
    <rPh sb="47" eb="49">
      <t>キサイ</t>
    </rPh>
    <rPh sb="49" eb="51">
      <t>フヨウ</t>
    </rPh>
    <phoneticPr fontId="4"/>
  </si>
  <si>
    <t>記載不要</t>
    <rPh sb="0" eb="2">
      <t>キサイ</t>
    </rPh>
    <rPh sb="2" eb="4">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</si>
</sst>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_);\(#,##0\)"/>
    <numFmt numFmtId="179" formatCode="#,##0.00&quot;㎡&quot;"/>
    <numFmt numFmtId="180" formatCode="\(#,##0.00&quot;㎡&quot;\)"/>
    <numFmt numFmtId="181" formatCode="@&quot;年度&quot;"/>
    <numFmt numFmtId="182" formatCode="#,###&quot;千円&quot;"/>
    <numFmt numFmtId="183" formatCode="#&quot;床&quot;"/>
    <numFmt numFmtId="184" formatCode="[$-411]ggge&quot;年&quot;m&quot;月&quot;d&quot;日&quot;;@"/>
    <numFmt numFmtId="185" formatCode="\(###&quot;%&quot;\)"/>
    <numFmt numFmtId="186" formatCode="#,##0.00;&quot;△ &quot;#,##0.00"/>
    <numFmt numFmtId="187" formatCode="#,##0_ "/>
    <numFmt numFmtId="188" formatCode="#,##0.00_ "/>
    <numFmt numFmtId="189" formatCode="#,###"/>
    <numFmt numFmtId="190" formatCode="#,###.00"/>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9"/>
      <color indexed="10"/>
      <name val="ＭＳ Ｐゴシック"/>
      <family val="3"/>
      <charset val="128"/>
    </font>
    <font>
      <b/>
      <sz val="9"/>
      <color indexed="81"/>
      <name val="MS P ゴシック"/>
      <family val="3"/>
      <charset val="128"/>
    </font>
    <font>
      <sz val="16"/>
      <name val="ＭＳ Ｐ明朝"/>
      <family val="1"/>
      <charset val="128"/>
    </font>
    <font>
      <sz val="14"/>
      <color rgb="FF000000"/>
      <name val="ＭＳ Ｐゴシック"/>
      <family val="3"/>
      <charset val="128"/>
      <scheme val="minor"/>
    </font>
    <font>
      <sz val="11"/>
      <name val="ＭＳ Ｐゴシック"/>
      <family val="3"/>
      <charset val="128"/>
      <scheme val="minor"/>
    </font>
    <font>
      <sz val="9.5"/>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0.5"/>
      <color rgb="FF000000"/>
      <name val="ＭＳ Ｐゴシック"/>
      <family val="3"/>
      <charset val="128"/>
      <scheme val="minor"/>
    </font>
    <font>
      <sz val="11"/>
      <color rgb="FFFF0000"/>
      <name val="ＭＳ Ｐ明朝"/>
      <family val="1"/>
      <charset val="128"/>
    </font>
  </fonts>
  <fills count="6">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9">
    <xf numFmtId="0" fontId="0" fillId="0" borderId="0"/>
    <xf numFmtId="0" fontId="7" fillId="0" borderId="0">
      <alignment vertical="center"/>
    </xf>
    <xf numFmtId="0" fontId="1" fillId="0" borderId="0">
      <alignment vertical="center"/>
    </xf>
    <xf numFmtId="0" fontId="8" fillId="0" borderId="0"/>
    <xf numFmtId="38" fontId="8"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09">
    <xf numFmtId="0" fontId="0" fillId="0" borderId="0" xfId="0"/>
    <xf numFmtId="0" fontId="2" fillId="0" borderId="0" xfId="3" applyFont="1" applyAlignment="1">
      <alignment vertical="center"/>
    </xf>
    <xf numFmtId="0" fontId="2" fillId="0" borderId="45" xfId="3" applyFont="1" applyBorder="1" applyAlignment="1">
      <alignment vertical="center"/>
    </xf>
    <xf numFmtId="0" fontId="2" fillId="0" borderId="0" xfId="3" applyFont="1"/>
    <xf numFmtId="0" fontId="13" fillId="0" borderId="0" xfId="3" applyFont="1" applyAlignment="1">
      <alignment wrapText="1"/>
    </xf>
    <xf numFmtId="0" fontId="13" fillId="0" borderId="0" xfId="3" applyFont="1"/>
    <xf numFmtId="176" fontId="19" fillId="0" borderId="38" xfId="3" applyNumberFormat="1" applyFont="1" applyBorder="1" applyAlignment="1">
      <alignment horizontal="right" vertical="center"/>
    </xf>
    <xf numFmtId="176" fontId="19" fillId="0" borderId="17" xfId="3" applyNumberFormat="1" applyFont="1" applyBorder="1" applyAlignment="1">
      <alignment horizontal="right" vertical="center"/>
    </xf>
    <xf numFmtId="176" fontId="19" fillId="0" borderId="38" xfId="3" applyNumberFormat="1" applyFont="1" applyBorder="1" applyAlignment="1">
      <alignment vertical="center"/>
    </xf>
    <xf numFmtId="176" fontId="19" fillId="0" borderId="16" xfId="3" applyNumberFormat="1" applyFont="1" applyBorder="1" applyAlignment="1">
      <alignment horizontal="center" vertical="center"/>
    </xf>
    <xf numFmtId="176" fontId="19" fillId="0" borderId="16" xfId="3" applyNumberFormat="1" applyFont="1" applyBorder="1" applyAlignment="1">
      <alignment horizontal="right" vertical="center"/>
    </xf>
    <xf numFmtId="176" fontId="19" fillId="0" borderId="50" xfId="3" applyNumberFormat="1" applyFont="1" applyBorder="1" applyAlignment="1">
      <alignment horizontal="right" vertical="center"/>
    </xf>
    <xf numFmtId="38" fontId="3" fillId="0" borderId="5" xfId="4" applyFont="1" applyBorder="1" applyAlignment="1">
      <alignment horizontal="center" vertical="center"/>
    </xf>
    <xf numFmtId="38" fontId="3" fillId="0" borderId="5" xfId="4" applyFont="1" applyBorder="1" applyAlignment="1">
      <alignment horizontal="center" vertical="center" wrapText="1"/>
    </xf>
    <xf numFmtId="38" fontId="3" fillId="0" borderId="9" xfId="4" applyFont="1" applyFill="1" applyBorder="1" applyAlignment="1">
      <alignment horizontal="center" vertical="center"/>
    </xf>
    <xf numFmtId="40" fontId="3" fillId="0" borderId="9" xfId="4" applyNumberFormat="1" applyFont="1" applyFill="1" applyBorder="1" applyAlignment="1">
      <alignment horizontal="center" vertical="center"/>
    </xf>
    <xf numFmtId="40" fontId="3" fillId="0" borderId="12" xfId="4" applyNumberFormat="1" applyFont="1" applyFill="1" applyBorder="1" applyAlignment="1">
      <alignment horizontal="center" vertical="center"/>
    </xf>
    <xf numFmtId="0" fontId="11" fillId="0" borderId="0" xfId="3" applyFont="1" applyAlignment="1">
      <alignment horizontal="left" vertical="center"/>
    </xf>
    <xf numFmtId="0" fontId="11" fillId="0" borderId="18" xfId="3" applyFont="1" applyBorder="1" applyAlignment="1">
      <alignment horizontal="left" vertical="center"/>
    </xf>
    <xf numFmtId="0" fontId="11" fillId="0" borderId="13" xfId="3" applyFont="1" applyBorder="1" applyAlignment="1">
      <alignment horizontal="left" vertical="center"/>
    </xf>
    <xf numFmtId="0" fontId="11" fillId="0" borderId="13" xfId="3" applyFont="1" applyBorder="1" applyAlignment="1">
      <alignment horizontal="left" vertical="center" wrapText="1"/>
    </xf>
    <xf numFmtId="38" fontId="3" fillId="0" borderId="13" xfId="4" applyFont="1" applyFill="1" applyBorder="1" applyAlignment="1">
      <alignment horizontal="center" vertical="center"/>
    </xf>
    <xf numFmtId="38" fontId="3" fillId="0" borderId="12" xfId="4" applyFont="1" applyFill="1" applyBorder="1" applyAlignment="1">
      <alignment horizontal="center" vertical="center"/>
    </xf>
    <xf numFmtId="38" fontId="3" fillId="0" borderId="53" xfId="4" applyFont="1" applyFill="1" applyBorder="1" applyAlignment="1">
      <alignment horizontal="center" vertical="center"/>
    </xf>
    <xf numFmtId="0" fontId="11" fillId="0" borderId="45" xfId="3" applyFont="1" applyBorder="1" applyAlignment="1">
      <alignment horizontal="center" vertical="center"/>
    </xf>
    <xf numFmtId="0" fontId="11" fillId="0" borderId="13" xfId="3" applyFont="1" applyBorder="1" applyAlignment="1">
      <alignment horizontal="center" vertical="center"/>
    </xf>
    <xf numFmtId="0" fontId="2" fillId="0" borderId="18" xfId="3" applyFont="1" applyBorder="1" applyAlignment="1">
      <alignment vertical="center"/>
    </xf>
    <xf numFmtId="0" fontId="2" fillId="0" borderId="13" xfId="3" applyFont="1" applyBorder="1" applyAlignment="1">
      <alignment vertical="center"/>
    </xf>
    <xf numFmtId="0" fontId="2" fillId="0" borderId="13" xfId="3" applyFont="1" applyBorder="1" applyAlignment="1">
      <alignment horizontal="center" vertical="center"/>
    </xf>
    <xf numFmtId="0" fontId="2" fillId="0" borderId="13" xfId="3" applyFont="1" applyBorder="1" applyAlignment="1">
      <alignment horizontal="center" vertical="center" wrapText="1"/>
    </xf>
    <xf numFmtId="177" fontId="3" fillId="0" borderId="9" xfId="4" applyNumberFormat="1" applyFont="1" applyFill="1" applyBorder="1" applyAlignment="1">
      <alignment vertical="center" wrapText="1"/>
    </xf>
    <xf numFmtId="178" fontId="3" fillId="0" borderId="9" xfId="4" applyNumberFormat="1" applyFont="1" applyFill="1" applyBorder="1" applyAlignment="1">
      <alignment vertical="center" wrapText="1"/>
    </xf>
    <xf numFmtId="177" fontId="3" fillId="0" borderId="9" xfId="4" applyNumberFormat="1" applyFont="1" applyFill="1" applyBorder="1" applyAlignment="1">
      <alignment horizontal="center" vertical="center" wrapText="1"/>
    </xf>
    <xf numFmtId="177" fontId="3" fillId="0" borderId="8" xfId="4" applyNumberFormat="1" applyFont="1" applyFill="1" applyBorder="1" applyAlignment="1">
      <alignment vertical="center" wrapText="1"/>
    </xf>
    <xf numFmtId="177" fontId="3" fillId="0" borderId="52" xfId="4" applyNumberFormat="1" applyFont="1" applyFill="1" applyBorder="1" applyAlignment="1">
      <alignment vertical="center" wrapText="1"/>
    </xf>
    <xf numFmtId="0" fontId="2" fillId="0" borderId="19" xfId="3" applyFont="1" applyBorder="1" applyAlignment="1">
      <alignment vertical="center"/>
    </xf>
    <xf numFmtId="0" fontId="2" fillId="0" borderId="20" xfId="3" applyFont="1" applyBorder="1" applyAlignment="1">
      <alignment vertical="center"/>
    </xf>
    <xf numFmtId="0" fontId="2" fillId="0" borderId="20" xfId="3" applyFont="1" applyBorder="1" applyAlignment="1">
      <alignment horizontal="center" vertical="center"/>
    </xf>
    <xf numFmtId="178" fontId="3" fillId="0" borderId="20" xfId="4" applyNumberFormat="1" applyFont="1" applyFill="1" applyBorder="1" applyAlignment="1">
      <alignment vertical="center" wrapText="1"/>
    </xf>
    <xf numFmtId="177" fontId="3" fillId="0" borderId="42" xfId="4" applyNumberFormat="1" applyFont="1" applyFill="1" applyBorder="1" applyAlignment="1">
      <alignment horizontal="center" vertical="center" wrapText="1"/>
    </xf>
    <xf numFmtId="177" fontId="3" fillId="0" borderId="42" xfId="4" applyNumberFormat="1" applyFont="1" applyFill="1" applyBorder="1" applyAlignment="1">
      <alignment vertical="center" wrapText="1"/>
    </xf>
    <xf numFmtId="177" fontId="3" fillId="0" borderId="48" xfId="4" applyNumberFormat="1" applyFont="1" applyFill="1" applyBorder="1" applyAlignment="1">
      <alignment vertical="center" wrapText="1"/>
    </xf>
    <xf numFmtId="177" fontId="3" fillId="0" borderId="54" xfId="4" applyNumberFormat="1" applyFont="1" applyFill="1" applyBorder="1" applyAlignment="1">
      <alignment vertical="center" wrapText="1"/>
    </xf>
    <xf numFmtId="0" fontId="2" fillId="0" borderId="46" xfId="3" applyFont="1" applyBorder="1" applyAlignment="1">
      <alignment vertical="center"/>
    </xf>
    <xf numFmtId="0" fontId="2" fillId="0" borderId="0" xfId="3" applyFont="1" applyAlignment="1">
      <alignment horizontal="center" vertical="center"/>
    </xf>
    <xf numFmtId="0" fontId="20" fillId="0" borderId="0" xfId="3" applyFont="1" applyAlignment="1">
      <alignment vertical="center"/>
    </xf>
    <xf numFmtId="0" fontId="5" fillId="0" borderId="0" xfId="3" applyFont="1" applyAlignment="1">
      <alignment vertical="center"/>
    </xf>
    <xf numFmtId="0" fontId="22" fillId="0" borderId="0" xfId="3" applyFont="1" applyAlignment="1">
      <alignment horizontal="center" vertical="center"/>
    </xf>
    <xf numFmtId="0" fontId="5" fillId="0" borderId="0" xfId="3" applyFont="1" applyAlignment="1">
      <alignment horizontal="center" vertical="center"/>
    </xf>
    <xf numFmtId="0" fontId="5" fillId="0" borderId="0" xfId="3" applyFont="1" applyAlignment="1">
      <alignment horizontal="centerContinuous" vertical="center"/>
    </xf>
    <xf numFmtId="0" fontId="23" fillId="0" borderId="0" xfId="3" applyFont="1" applyAlignment="1">
      <alignment vertical="center"/>
    </xf>
    <xf numFmtId="0" fontId="23" fillId="0" borderId="0" xfId="3" applyFont="1" applyAlignment="1">
      <alignment horizontal="centerContinuous" vertical="center"/>
    </xf>
    <xf numFmtId="0" fontId="14" fillId="0" borderId="0" xfId="3" applyFont="1" applyAlignment="1">
      <alignment vertical="center"/>
    </xf>
    <xf numFmtId="0" fontId="23" fillId="0" borderId="30" xfId="3" applyFont="1" applyBorder="1" applyAlignment="1">
      <alignment vertical="center"/>
    </xf>
    <xf numFmtId="0" fontId="23" fillId="0" borderId="35" xfId="3" applyFont="1" applyBorder="1" applyAlignment="1">
      <alignment vertical="center"/>
    </xf>
    <xf numFmtId="0" fontId="23" fillId="0" borderId="56" xfId="3" applyFont="1" applyBorder="1" applyAlignment="1">
      <alignment vertical="center"/>
    </xf>
    <xf numFmtId="0" fontId="23" fillId="0" borderId="0" xfId="3" applyFont="1"/>
    <xf numFmtId="0" fontId="26" fillId="0" borderId="33" xfId="3" applyFont="1" applyBorder="1" applyAlignment="1">
      <alignment horizontal="center" vertical="center"/>
    </xf>
    <xf numFmtId="0" fontId="14" fillId="0" borderId="0" xfId="3" applyFont="1" applyAlignment="1">
      <alignment horizontal="center" vertical="center"/>
    </xf>
    <xf numFmtId="0" fontId="23" fillId="0" borderId="0" xfId="3" applyFont="1" applyAlignment="1">
      <alignment horizontal="center" vertical="center"/>
    </xf>
    <xf numFmtId="0" fontId="23" fillId="0" borderId="31" xfId="3" applyFont="1" applyBorder="1" applyAlignment="1">
      <alignment horizontal="left" vertical="center" wrapText="1"/>
    </xf>
    <xf numFmtId="0" fontId="23" fillId="0" borderId="55" xfId="3" applyFont="1" applyBorder="1" applyAlignment="1">
      <alignment horizontal="center" vertical="center"/>
    </xf>
    <xf numFmtId="0" fontId="23" fillId="0" borderId="0" xfId="3" applyFont="1" applyAlignment="1">
      <alignment vertical="center" wrapText="1"/>
    </xf>
    <xf numFmtId="0" fontId="23" fillId="0" borderId="55" xfId="3" applyFont="1" applyBorder="1" applyAlignment="1">
      <alignment vertical="center"/>
    </xf>
    <xf numFmtId="0" fontId="28" fillId="0" borderId="0" xfId="3" applyFont="1" applyAlignment="1">
      <alignment horizontal="center" vertical="center"/>
    </xf>
    <xf numFmtId="0" fontId="23" fillId="0" borderId="0" xfId="3" applyFont="1" applyAlignment="1">
      <alignment horizontal="right" vertical="center" wrapText="1"/>
    </xf>
    <xf numFmtId="0" fontId="23" fillId="0" borderId="0" xfId="3" applyFont="1" applyAlignment="1">
      <alignment horizontal="center" vertical="center" wrapText="1"/>
    </xf>
    <xf numFmtId="0" fontId="23" fillId="0" borderId="0" xfId="3" applyFont="1" applyAlignment="1">
      <alignment horizontal="right" vertical="center"/>
    </xf>
    <xf numFmtId="0" fontId="23" fillId="0" borderId="63" xfId="3" applyFont="1" applyBorder="1" applyAlignment="1">
      <alignment horizontal="right" vertical="center"/>
    </xf>
    <xf numFmtId="0" fontId="23" fillId="0" borderId="0" xfId="3" applyFont="1" applyAlignment="1">
      <alignment horizontal="left" vertical="center"/>
    </xf>
    <xf numFmtId="38" fontId="31" fillId="0" borderId="30" xfId="4" applyFont="1" applyFill="1" applyBorder="1" applyAlignment="1">
      <alignment vertical="center"/>
    </xf>
    <xf numFmtId="0" fontId="23" fillId="0" borderId="0" xfId="3" applyFont="1" applyAlignment="1">
      <alignment vertical="top" wrapText="1"/>
    </xf>
    <xf numFmtId="38" fontId="31" fillId="0" borderId="16" xfId="4" applyFont="1" applyFill="1" applyBorder="1" applyAlignment="1">
      <alignment vertical="center"/>
    </xf>
    <xf numFmtId="38" fontId="31" fillId="0" borderId="69" xfId="4" applyFont="1" applyFill="1" applyBorder="1" applyAlignment="1">
      <alignment horizontal="right" vertical="center"/>
    </xf>
    <xf numFmtId="0" fontId="15" fillId="0" borderId="0" xfId="0" applyFont="1" applyAlignment="1">
      <alignment horizontal="left" vertical="center"/>
    </xf>
    <xf numFmtId="179" fontId="15" fillId="0" borderId="13" xfId="0" applyNumberFormat="1" applyFont="1" applyBorder="1" applyAlignment="1">
      <alignment vertical="center"/>
    </xf>
    <xf numFmtId="180" fontId="15" fillId="0" borderId="1" xfId="0" applyNumberFormat="1" applyFont="1" applyBorder="1" applyAlignment="1">
      <alignment vertical="center"/>
    </xf>
    <xf numFmtId="179" fontId="15" fillId="0" borderId="6" xfId="0" applyNumberFormat="1" applyFont="1" applyBorder="1" applyAlignment="1">
      <alignment vertical="center"/>
    </xf>
    <xf numFmtId="0" fontId="15" fillId="0" borderId="3" xfId="0" applyFont="1" applyBorder="1" applyAlignment="1">
      <alignment horizontal="left" vertical="center" shrinkToFit="1"/>
    </xf>
    <xf numFmtId="0" fontId="15" fillId="0" borderId="4" xfId="0" applyFont="1" applyBorder="1" applyAlignment="1">
      <alignment vertical="center" wrapText="1" shrinkToFit="1"/>
    </xf>
    <xf numFmtId="0" fontId="11" fillId="2" borderId="13" xfId="3" applyFont="1" applyFill="1" applyBorder="1" applyAlignment="1">
      <alignment horizontal="center" vertical="center"/>
    </xf>
    <xf numFmtId="0" fontId="2" fillId="2" borderId="13" xfId="3" applyFont="1" applyFill="1" applyBorder="1" applyAlignment="1">
      <alignment vertical="center"/>
    </xf>
    <xf numFmtId="0" fontId="2" fillId="2" borderId="20" xfId="3" applyFont="1" applyFill="1" applyBorder="1" applyAlignment="1">
      <alignment vertical="center"/>
    </xf>
    <xf numFmtId="0" fontId="11" fillId="2" borderId="13" xfId="3" applyFont="1" applyFill="1" applyBorder="1" applyAlignment="1">
      <alignment horizontal="left" vertical="center" wrapText="1"/>
    </xf>
    <xf numFmtId="0" fontId="11" fillId="2" borderId="13" xfId="3" applyFont="1" applyFill="1" applyBorder="1" applyAlignment="1">
      <alignment horizontal="left" vertical="center"/>
    </xf>
    <xf numFmtId="0" fontId="11" fillId="2" borderId="25" xfId="3" applyFont="1" applyFill="1" applyBorder="1" applyAlignment="1">
      <alignment horizontal="left" vertical="center" wrapText="1"/>
    </xf>
    <xf numFmtId="0" fontId="2" fillId="2" borderId="25" xfId="3" applyFont="1" applyFill="1" applyBorder="1" applyAlignment="1">
      <alignment vertical="center"/>
    </xf>
    <xf numFmtId="0" fontId="2" fillId="2" borderId="26" xfId="3" applyFont="1" applyFill="1" applyBorder="1" applyAlignment="1">
      <alignment vertical="center"/>
    </xf>
    <xf numFmtId="0" fontId="15" fillId="0" borderId="12" xfId="0" applyFont="1" applyBorder="1" applyAlignment="1">
      <alignment horizontal="right" vertical="center" shrinkToFit="1"/>
    </xf>
    <xf numFmtId="0" fontId="15" fillId="0" borderId="0" xfId="0" applyFont="1" applyAlignment="1">
      <alignment horizontal="right" vertical="center"/>
    </xf>
    <xf numFmtId="0" fontId="15" fillId="0" borderId="44" xfId="0" applyFont="1" applyBorder="1" applyAlignment="1">
      <alignment horizontal="right" vertical="center" shrinkToFit="1"/>
    </xf>
    <xf numFmtId="183" fontId="15" fillId="0" borderId="44" xfId="0" applyNumberFormat="1" applyFont="1" applyBorder="1" applyAlignment="1">
      <alignment horizontal="right" vertical="center" shrinkToFit="1"/>
    </xf>
    <xf numFmtId="57" fontId="15" fillId="3" borderId="44" xfId="0" applyNumberFormat="1" applyFont="1" applyFill="1" applyBorder="1" applyAlignment="1">
      <alignment horizontal="center" vertical="center" shrinkToFit="1"/>
    </xf>
    <xf numFmtId="57" fontId="15" fillId="3" borderId="45" xfId="0" applyNumberFormat="1" applyFont="1" applyFill="1" applyBorder="1" applyAlignment="1">
      <alignment horizontal="center" vertical="center" shrinkToFit="1"/>
    </xf>
    <xf numFmtId="181" fontId="15" fillId="3" borderId="13" xfId="0" applyNumberFormat="1" applyFont="1" applyFill="1" applyBorder="1" applyAlignment="1">
      <alignment horizontal="center" vertical="center"/>
    </xf>
    <xf numFmtId="179" fontId="15" fillId="3" borderId="13" xfId="0" applyNumberFormat="1" applyFont="1" applyFill="1" applyBorder="1" applyAlignment="1">
      <alignment vertical="center"/>
    </xf>
    <xf numFmtId="182" fontId="15" fillId="3" borderId="13" xfId="0" applyNumberFormat="1" applyFont="1" applyFill="1" applyBorder="1" applyAlignment="1">
      <alignment vertical="center"/>
    </xf>
    <xf numFmtId="0" fontId="15" fillId="3" borderId="13" xfId="0" applyFont="1" applyFill="1" applyBorder="1" applyAlignment="1">
      <alignment horizontal="center" vertical="center" shrinkToFit="1"/>
    </xf>
    <xf numFmtId="179" fontId="15" fillId="3" borderId="45" xfId="0" applyNumberFormat="1" applyFont="1" applyFill="1" applyBorder="1" applyAlignment="1">
      <alignment vertical="center"/>
    </xf>
    <xf numFmtId="179" fontId="15" fillId="3" borderId="6" xfId="0" applyNumberFormat="1" applyFont="1" applyFill="1" applyBorder="1" applyAlignment="1">
      <alignment vertical="center"/>
    </xf>
    <xf numFmtId="183" fontId="15" fillId="3" borderId="0" xfId="0" applyNumberFormat="1" applyFont="1" applyFill="1" applyAlignment="1">
      <alignment horizontal="center" vertical="center"/>
    </xf>
    <xf numFmtId="183" fontId="15" fillId="3" borderId="44" xfId="0" applyNumberFormat="1" applyFont="1" applyFill="1" applyBorder="1" applyAlignment="1">
      <alignment horizontal="center" vertical="center" shrinkToFit="1"/>
    </xf>
    <xf numFmtId="180" fontId="15" fillId="3" borderId="76" xfId="0" applyNumberFormat="1" applyFont="1" applyFill="1" applyBorder="1" applyAlignment="1">
      <alignment vertical="center"/>
    </xf>
    <xf numFmtId="180" fontId="15" fillId="3" borderId="77" xfId="0" applyNumberFormat="1" applyFont="1" applyFill="1" applyBorder="1" applyAlignment="1">
      <alignment vertical="center"/>
    </xf>
    <xf numFmtId="183" fontId="37" fillId="0" borderId="45" xfId="0" applyNumberFormat="1" applyFont="1"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0" xfId="0" applyFont="1" applyAlignment="1">
      <alignment horizontal="center" vertical="center"/>
    </xf>
    <xf numFmtId="0" fontId="15" fillId="0" borderId="13" xfId="0" applyFont="1" applyBorder="1" applyAlignment="1">
      <alignment horizontal="right" vertical="center"/>
    </xf>
    <xf numFmtId="0" fontId="15" fillId="0" borderId="0" xfId="0" applyFont="1" applyAlignment="1">
      <alignment vertical="center"/>
    </xf>
    <xf numFmtId="0" fontId="15" fillId="0" borderId="0" xfId="0" applyFont="1" applyAlignment="1">
      <alignment vertical="center" shrinkToFit="1"/>
    </xf>
    <xf numFmtId="0" fontId="15" fillId="3" borderId="1"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8" fillId="0" borderId="0" xfId="6" applyFont="1">
      <alignment vertical="center"/>
    </xf>
    <xf numFmtId="0" fontId="40" fillId="0" borderId="0" xfId="6" applyFont="1" applyBorder="1" applyAlignment="1">
      <alignment horizontal="center" vertical="center"/>
    </xf>
    <xf numFmtId="0" fontId="8" fillId="0" borderId="0" xfId="6" applyFont="1" applyBorder="1" applyAlignment="1">
      <alignment horizontal="center" vertical="center"/>
    </xf>
    <xf numFmtId="0" fontId="8" fillId="0" borderId="1" xfId="6" applyFont="1" applyBorder="1" applyAlignment="1">
      <alignment horizontal="center" vertical="center"/>
    </xf>
    <xf numFmtId="0" fontId="8" fillId="0" borderId="1" xfId="6" applyFont="1" applyBorder="1" applyAlignment="1">
      <alignment horizontal="center" vertical="center" wrapText="1"/>
    </xf>
    <xf numFmtId="0" fontId="8" fillId="0" borderId="1" xfId="6" applyFont="1" applyBorder="1" applyAlignment="1">
      <alignment vertical="center" wrapText="1"/>
    </xf>
    <xf numFmtId="0" fontId="8" fillId="0" borderId="8" xfId="6" applyFont="1" applyBorder="1">
      <alignment vertical="center"/>
    </xf>
    <xf numFmtId="0" fontId="8" fillId="0" borderId="8" xfId="6" applyFont="1" applyBorder="1" applyAlignment="1">
      <alignment horizontal="right" vertical="center"/>
    </xf>
    <xf numFmtId="0" fontId="8" fillId="0" borderId="6" xfId="6" applyFont="1" applyBorder="1">
      <alignment vertical="center"/>
    </xf>
    <xf numFmtId="0" fontId="8" fillId="0" borderId="6" xfId="6" applyFont="1" applyBorder="1" applyAlignment="1">
      <alignment horizontal="right" vertical="center"/>
    </xf>
    <xf numFmtId="0" fontId="8" fillId="0" borderId="0" xfId="7" applyFont="1">
      <alignment vertical="center"/>
    </xf>
    <xf numFmtId="0" fontId="8" fillId="0" borderId="1" xfId="7" applyFont="1" applyBorder="1" applyAlignment="1">
      <alignment horizontal="center" vertical="center"/>
    </xf>
    <xf numFmtId="0" fontId="8" fillId="0" borderId="1" xfId="7" applyFont="1" applyBorder="1" applyAlignment="1">
      <alignment horizontal="center" vertical="center" wrapText="1"/>
    </xf>
    <xf numFmtId="0" fontId="8" fillId="0" borderId="6" xfId="7" applyFont="1" applyBorder="1" applyAlignment="1">
      <alignment horizontal="center" vertical="center"/>
    </xf>
    <xf numFmtId="0" fontId="8" fillId="0" borderId="6" xfId="7" applyFont="1" applyBorder="1" applyAlignment="1">
      <alignment horizontal="center" vertical="center" wrapText="1"/>
    </xf>
    <xf numFmtId="0" fontId="8" fillId="0" borderId="8" xfId="7" applyFont="1" applyBorder="1">
      <alignment vertical="center"/>
    </xf>
    <xf numFmtId="0" fontId="8" fillId="0" borderId="8" xfId="7" applyFont="1" applyBorder="1" applyAlignment="1">
      <alignment horizontal="right" vertical="center"/>
    </xf>
    <xf numFmtId="0" fontId="8" fillId="0" borderId="6" xfId="7" applyFont="1" applyBorder="1">
      <alignment vertical="center"/>
    </xf>
    <xf numFmtId="0" fontId="8" fillId="0" borderId="6" xfId="7" applyFont="1" applyBorder="1" applyAlignment="1">
      <alignment horizontal="right" vertical="center"/>
    </xf>
    <xf numFmtId="0" fontId="15" fillId="3" borderId="13" xfId="0"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15" fillId="0" borderId="44" xfId="0" applyFont="1" applyBorder="1" applyAlignment="1">
      <alignment horizontal="center" vertical="center"/>
    </xf>
    <xf numFmtId="0" fontId="15" fillId="0" borderId="0" xfId="0" applyFont="1" applyBorder="1" applyAlignment="1">
      <alignment vertical="center"/>
    </xf>
    <xf numFmtId="0" fontId="41" fillId="0" borderId="0" xfId="0" applyFont="1" applyAlignment="1">
      <alignment vertical="center"/>
    </xf>
    <xf numFmtId="0" fontId="42" fillId="0" borderId="0" xfId="0" applyFont="1"/>
    <xf numFmtId="0" fontId="41" fillId="0" borderId="0" xfId="0" applyFont="1" applyAlignment="1">
      <alignment horizontal="center" vertical="center"/>
    </xf>
    <xf numFmtId="0" fontId="43" fillId="0" borderId="0" xfId="0" applyFont="1" applyAlignment="1">
      <alignment vertical="center"/>
    </xf>
    <xf numFmtId="0" fontId="44" fillId="3" borderId="14" xfId="0" applyFont="1" applyFill="1" applyBorder="1" applyAlignment="1">
      <alignment vertical="center" wrapText="1"/>
    </xf>
    <xf numFmtId="0" fontId="44" fillId="0" borderId="14" xfId="0" applyFont="1" applyBorder="1" applyAlignment="1">
      <alignment horizontal="center" vertical="center" wrapText="1"/>
    </xf>
    <xf numFmtId="0" fontId="45" fillId="0" borderId="0" xfId="0" applyFont="1"/>
    <xf numFmtId="0" fontId="44" fillId="0" borderId="0" xfId="0" applyFont="1" applyAlignment="1">
      <alignment vertical="center"/>
    </xf>
    <xf numFmtId="185" fontId="44" fillId="0" borderId="45" xfId="0" applyNumberFormat="1" applyFont="1" applyBorder="1" applyAlignment="1">
      <alignment horizontal="left" vertical="center" wrapText="1"/>
    </xf>
    <xf numFmtId="185" fontId="44" fillId="0" borderId="80" xfId="0" applyNumberFormat="1" applyFont="1" applyBorder="1" applyAlignment="1">
      <alignment horizontal="left"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7" xfId="0" applyFont="1" applyBorder="1" applyAlignment="1">
      <alignment vertical="center" wrapText="1"/>
    </xf>
    <xf numFmtId="0" fontId="44" fillId="0" borderId="81" xfId="0" applyFont="1" applyBorder="1" applyAlignment="1">
      <alignment horizontal="right" vertical="center" wrapText="1"/>
    </xf>
    <xf numFmtId="0" fontId="44" fillId="0" borderId="17" xfId="0" applyFont="1" applyBorder="1" applyAlignment="1">
      <alignment horizontal="right" vertical="center" wrapText="1"/>
    </xf>
    <xf numFmtId="0" fontId="44" fillId="0" borderId="82" xfId="0" applyFont="1" applyBorder="1" applyAlignment="1">
      <alignment horizontal="right" vertical="center" wrapText="1"/>
    </xf>
    <xf numFmtId="0" fontId="44" fillId="0" borderId="22" xfId="0" applyFont="1" applyBorder="1" applyAlignment="1">
      <alignment vertical="center" wrapText="1"/>
    </xf>
    <xf numFmtId="186" fontId="44" fillId="0" borderId="28" xfId="0" applyNumberFormat="1" applyFont="1" applyBorder="1" applyAlignment="1">
      <alignment horizontal="right" vertical="center" shrinkToFit="1"/>
    </xf>
    <xf numFmtId="186" fontId="44" fillId="0" borderId="6" xfId="0" applyNumberFormat="1" applyFont="1" applyBorder="1" applyAlignment="1">
      <alignment horizontal="right" vertical="center" shrinkToFit="1"/>
    </xf>
    <xf numFmtId="187" fontId="44" fillId="0" borderId="83" xfId="0" applyNumberFormat="1" applyFont="1" applyBorder="1" applyAlignment="1">
      <alignment horizontal="right" vertical="center" shrinkToFit="1"/>
    </xf>
    <xf numFmtId="177" fontId="44" fillId="0" borderId="6" xfId="0" applyNumberFormat="1" applyFont="1" applyBorder="1" applyAlignment="1">
      <alignment horizontal="right" vertical="center" shrinkToFit="1"/>
    </xf>
    <xf numFmtId="177" fontId="44" fillId="0" borderId="83" xfId="0" applyNumberFormat="1" applyFont="1" applyBorder="1" applyAlignment="1">
      <alignment horizontal="right" vertical="center" shrinkToFit="1"/>
    </xf>
    <xf numFmtId="0" fontId="44" fillId="3" borderId="22" xfId="0" applyFont="1" applyFill="1" applyBorder="1" applyAlignment="1">
      <alignment vertical="center" wrapText="1"/>
    </xf>
    <xf numFmtId="0" fontId="46" fillId="3" borderId="22" xfId="0" applyFont="1" applyFill="1" applyBorder="1" applyAlignment="1">
      <alignment vertical="center" wrapText="1"/>
    </xf>
    <xf numFmtId="188" fontId="46" fillId="3" borderId="28" xfId="0" applyNumberFormat="1" applyFont="1" applyFill="1" applyBorder="1" applyAlignment="1">
      <alignment vertical="center" shrinkToFit="1"/>
    </xf>
    <xf numFmtId="3" fontId="44" fillId="0" borderId="6" xfId="0" applyNumberFormat="1" applyFont="1" applyBorder="1" applyAlignment="1">
      <alignment horizontal="right" vertical="center" shrinkToFit="1"/>
    </xf>
    <xf numFmtId="189" fontId="44" fillId="3" borderId="83" xfId="0" applyNumberFormat="1" applyFont="1" applyFill="1" applyBorder="1" applyAlignment="1">
      <alignment horizontal="right" vertical="center" shrinkToFit="1"/>
    </xf>
    <xf numFmtId="188" fontId="44" fillId="3" borderId="28" xfId="0" applyNumberFormat="1" applyFont="1" applyFill="1" applyBorder="1" applyAlignment="1">
      <alignment horizontal="right" vertical="center" shrinkToFit="1"/>
    </xf>
    <xf numFmtId="189" fontId="44" fillId="0" borderId="6" xfId="0" applyNumberFormat="1" applyFont="1" applyBorder="1" applyAlignment="1">
      <alignment horizontal="right" vertical="center" shrinkToFit="1"/>
    </xf>
    <xf numFmtId="189" fontId="44" fillId="3" borderId="6" xfId="0" applyNumberFormat="1" applyFont="1" applyFill="1" applyBorder="1" applyAlignment="1">
      <alignment horizontal="right" vertical="center" shrinkToFit="1"/>
    </xf>
    <xf numFmtId="188" fontId="44" fillId="3" borderId="6" xfId="0" applyNumberFormat="1" applyFont="1" applyFill="1" applyBorder="1" applyAlignment="1">
      <alignment horizontal="right" vertical="center" shrinkToFit="1"/>
    </xf>
    <xf numFmtId="189" fontId="44" fillId="3" borderId="28" xfId="0" applyNumberFormat="1" applyFont="1" applyFill="1" applyBorder="1" applyAlignment="1">
      <alignment horizontal="right" vertical="center" shrinkToFit="1"/>
    </xf>
    <xf numFmtId="189" fontId="44" fillId="0" borderId="28" xfId="0" applyNumberFormat="1" applyFont="1" applyBorder="1" applyAlignment="1">
      <alignment horizontal="right" vertical="center" shrinkToFit="1"/>
    </xf>
    <xf numFmtId="189" fontId="44" fillId="0" borderId="83" xfId="0" applyNumberFormat="1" applyFont="1" applyBorder="1" applyAlignment="1">
      <alignment horizontal="right" vertical="center" shrinkToFit="1"/>
    </xf>
    <xf numFmtId="189" fontId="45" fillId="0" borderId="6" xfId="0" applyNumberFormat="1" applyFont="1" applyBorder="1" applyAlignment="1">
      <alignment vertical="center" shrinkToFit="1"/>
    </xf>
    <xf numFmtId="190" fontId="44" fillId="3" borderId="28" xfId="0" applyNumberFormat="1" applyFont="1" applyFill="1" applyBorder="1" applyAlignment="1">
      <alignment horizontal="right" vertical="center" shrinkToFit="1"/>
    </xf>
    <xf numFmtId="190" fontId="45" fillId="0" borderId="0" xfId="0" applyNumberFormat="1" applyFont="1" applyAlignment="1">
      <alignment vertical="center" shrinkToFit="1"/>
    </xf>
    <xf numFmtId="190" fontId="44" fillId="0" borderId="6" xfId="0" applyNumberFormat="1" applyFont="1" applyBorder="1" applyAlignment="1">
      <alignment horizontal="right" vertical="center" shrinkToFit="1"/>
    </xf>
    <xf numFmtId="189" fontId="45" fillId="3" borderId="6" xfId="0" applyNumberFormat="1" applyFont="1" applyFill="1" applyBorder="1" applyAlignment="1">
      <alignment vertical="center" shrinkToFit="1"/>
    </xf>
    <xf numFmtId="40" fontId="44" fillId="3" borderId="28" xfId="5" applyNumberFormat="1" applyFont="1" applyFill="1" applyBorder="1" applyAlignment="1">
      <alignment horizontal="right" vertical="center" shrinkToFit="1"/>
    </xf>
    <xf numFmtId="188" fontId="45" fillId="3" borderId="6" xfId="0" applyNumberFormat="1" applyFont="1" applyFill="1" applyBorder="1" applyAlignment="1">
      <alignment vertical="center" shrinkToFit="1"/>
    </xf>
    <xf numFmtId="189" fontId="45" fillId="0" borderId="28" xfId="0" applyNumberFormat="1" applyFont="1" applyBorder="1" applyAlignment="1">
      <alignment vertical="center" shrinkToFit="1"/>
    </xf>
    <xf numFmtId="189" fontId="45" fillId="3" borderId="28" xfId="0" applyNumberFormat="1" applyFont="1" applyFill="1" applyBorder="1" applyAlignment="1">
      <alignment vertical="center" shrinkToFit="1"/>
    </xf>
    <xf numFmtId="189" fontId="45" fillId="3" borderId="83" xfId="0" applyNumberFormat="1" applyFont="1" applyFill="1" applyBorder="1" applyAlignment="1">
      <alignment vertical="center" shrinkToFit="1"/>
    </xf>
    <xf numFmtId="0" fontId="44" fillId="0" borderId="25" xfId="0" applyFont="1" applyBorder="1" applyAlignment="1">
      <alignment horizontal="center" vertical="center" wrapText="1"/>
    </xf>
    <xf numFmtId="189" fontId="47" fillId="3" borderId="18" xfId="0" applyNumberFormat="1" applyFont="1" applyFill="1" applyBorder="1" applyAlignment="1">
      <alignment vertical="center" shrinkToFit="1"/>
    </xf>
    <xf numFmtId="189" fontId="44" fillId="0" borderId="13" xfId="0" applyNumberFormat="1" applyFont="1" applyBorder="1" applyAlignment="1">
      <alignment vertical="center" shrinkToFit="1"/>
    </xf>
    <xf numFmtId="189" fontId="44" fillId="0" borderId="25" xfId="0" applyNumberFormat="1" applyFont="1" applyBorder="1" applyAlignment="1">
      <alignment vertical="center" shrinkToFit="1"/>
    </xf>
    <xf numFmtId="189" fontId="44" fillId="3" borderId="18" xfId="0" applyNumberFormat="1" applyFont="1" applyFill="1" applyBorder="1" applyAlignment="1">
      <alignment vertical="center" shrinkToFit="1"/>
    </xf>
    <xf numFmtId="189" fontId="44" fillId="3" borderId="13" xfId="0" applyNumberFormat="1" applyFont="1" applyFill="1" applyBorder="1" applyAlignment="1">
      <alignment vertical="center" shrinkToFit="1"/>
    </xf>
    <xf numFmtId="0" fontId="44" fillId="3" borderId="84" xfId="0" applyFont="1" applyFill="1" applyBorder="1" applyAlignment="1">
      <alignment vertical="center" wrapText="1"/>
    </xf>
    <xf numFmtId="189" fontId="44" fillId="3" borderId="85" xfId="0" applyNumberFormat="1" applyFont="1" applyFill="1" applyBorder="1" applyAlignment="1">
      <alignment vertical="center" shrinkToFit="1"/>
    </xf>
    <xf numFmtId="189" fontId="44" fillId="0" borderId="1" xfId="0" applyNumberFormat="1" applyFont="1" applyBorder="1" applyAlignment="1">
      <alignment vertical="center" shrinkToFit="1"/>
    </xf>
    <xf numFmtId="189" fontId="44" fillId="3" borderId="84" xfId="0" applyNumberFormat="1" applyFont="1" applyFill="1" applyBorder="1" applyAlignment="1">
      <alignment vertical="center" shrinkToFit="1"/>
    </xf>
    <xf numFmtId="189" fontId="44" fillId="3" borderId="1" xfId="0" applyNumberFormat="1" applyFont="1" applyFill="1" applyBorder="1" applyAlignment="1">
      <alignment vertical="center" shrinkToFit="1"/>
    </xf>
    <xf numFmtId="0" fontId="44" fillId="3" borderId="83" xfId="0" applyFont="1" applyFill="1" applyBorder="1" applyAlignment="1">
      <alignment vertical="center" wrapText="1"/>
    </xf>
    <xf numFmtId="189" fontId="44" fillId="3" borderId="28" xfId="0" applyNumberFormat="1" applyFont="1" applyFill="1" applyBorder="1" applyAlignment="1">
      <alignment vertical="center" shrinkToFit="1"/>
    </xf>
    <xf numFmtId="189" fontId="44" fillId="0" borderId="6" xfId="0" applyNumberFormat="1" applyFont="1" applyBorder="1" applyAlignment="1">
      <alignment vertical="center" shrinkToFit="1"/>
    </xf>
    <xf numFmtId="189" fontId="44" fillId="3" borderId="83" xfId="0" applyNumberFormat="1" applyFont="1" applyFill="1" applyBorder="1" applyAlignment="1">
      <alignment vertical="center" shrinkToFit="1"/>
    </xf>
    <xf numFmtId="189" fontId="44" fillId="3" borderId="6" xfId="0" applyNumberFormat="1" applyFont="1" applyFill="1" applyBorder="1" applyAlignment="1">
      <alignment vertical="center" shrinkToFit="1"/>
    </xf>
    <xf numFmtId="0" fontId="44" fillId="3" borderId="86" xfId="0" applyFont="1" applyFill="1" applyBorder="1" applyAlignment="1">
      <alignment vertical="center" wrapText="1"/>
    </xf>
    <xf numFmtId="189" fontId="44" fillId="3" borderId="87" xfId="0" applyNumberFormat="1" applyFont="1" applyFill="1" applyBorder="1" applyAlignment="1">
      <alignment vertical="center" shrinkToFit="1"/>
    </xf>
    <xf numFmtId="189" fontId="44" fillId="0" borderId="8" xfId="0" applyNumberFormat="1" applyFont="1" applyBorder="1" applyAlignment="1">
      <alignment vertical="center" shrinkToFit="1"/>
    </xf>
    <xf numFmtId="189" fontId="44" fillId="3" borderId="86" xfId="0" applyNumberFormat="1" applyFont="1" applyFill="1" applyBorder="1" applyAlignment="1">
      <alignment vertical="center" shrinkToFit="1"/>
    </xf>
    <xf numFmtId="189" fontId="44" fillId="3" borderId="8" xfId="0" applyNumberFormat="1" applyFont="1" applyFill="1" applyBorder="1" applyAlignment="1">
      <alignment vertical="center" shrinkToFit="1"/>
    </xf>
    <xf numFmtId="0" fontId="44" fillId="0" borderId="80" xfId="0" applyFont="1" applyBorder="1" applyAlignment="1">
      <alignment horizontal="center" vertical="center" wrapText="1"/>
    </xf>
    <xf numFmtId="0" fontId="44" fillId="0" borderId="22" xfId="0" applyFont="1" applyBorder="1" applyAlignment="1">
      <alignment vertical="center" wrapText="1"/>
    </xf>
    <xf numFmtId="189" fontId="44" fillId="0" borderId="85" xfId="0" applyNumberFormat="1" applyFont="1" applyBorder="1" applyAlignment="1">
      <alignment vertical="center" shrinkToFit="1"/>
    </xf>
    <xf numFmtId="189" fontId="44" fillId="0" borderId="84" xfId="0" applyNumberFormat="1" applyFont="1" applyBorder="1" applyAlignment="1">
      <alignment vertical="center" shrinkToFit="1"/>
    </xf>
    <xf numFmtId="189" fontId="44" fillId="0" borderId="28" xfId="0" applyNumberFormat="1" applyFont="1" applyBorder="1" applyAlignment="1">
      <alignment vertical="center" shrinkToFit="1"/>
    </xf>
    <xf numFmtId="189" fontId="44" fillId="0" borderId="83" xfId="0" applyNumberFormat="1" applyFont="1" applyBorder="1" applyAlignment="1">
      <alignment vertical="center" shrinkToFit="1"/>
    </xf>
    <xf numFmtId="0" fontId="44" fillId="0" borderId="5" xfId="0" applyFont="1" applyBorder="1" applyAlignment="1">
      <alignment horizontal="right" vertical="center" wrapText="1"/>
    </xf>
    <xf numFmtId="0" fontId="44" fillId="0" borderId="0" xfId="0" applyFont="1" applyAlignment="1">
      <alignment horizontal="right" vertical="center" wrapText="1"/>
    </xf>
    <xf numFmtId="0" fontId="44" fillId="0" borderId="9" xfId="0" applyFont="1" applyBorder="1" applyAlignment="1">
      <alignment horizontal="right" vertical="center" wrapText="1"/>
    </xf>
    <xf numFmtId="0" fontId="44" fillId="3" borderId="88" xfId="0" applyFont="1" applyFill="1" applyBorder="1" applyAlignment="1">
      <alignment vertical="center" wrapText="1"/>
    </xf>
    <xf numFmtId="0" fontId="44" fillId="0" borderId="80" xfId="0" applyFont="1" applyBorder="1" applyAlignment="1">
      <alignment horizontal="center" vertical="center" wrapText="1"/>
    </xf>
    <xf numFmtId="189" fontId="44" fillId="3" borderId="19" xfId="0" applyNumberFormat="1" applyFont="1" applyFill="1" applyBorder="1" applyAlignment="1">
      <alignment vertical="center" shrinkToFit="1"/>
    </xf>
    <xf numFmtId="189" fontId="44" fillId="0" borderId="20" xfId="0" applyNumberFormat="1" applyFont="1" applyBorder="1" applyAlignment="1">
      <alignment vertical="center" shrinkToFit="1"/>
    </xf>
    <xf numFmtId="189" fontId="44" fillId="0" borderId="26" xfId="0" applyNumberFormat="1" applyFont="1" applyBorder="1" applyAlignment="1">
      <alignment vertical="center" shrinkToFit="1"/>
    </xf>
    <xf numFmtId="189" fontId="44" fillId="3" borderId="20" xfId="0" applyNumberFormat="1" applyFont="1" applyFill="1" applyBorder="1" applyAlignment="1">
      <alignment vertical="center" shrinkToFit="1"/>
    </xf>
    <xf numFmtId="189" fontId="44" fillId="3" borderId="82" xfId="0" applyNumberFormat="1" applyFont="1" applyFill="1" applyBorder="1" applyAlignment="1">
      <alignment vertical="center" shrinkToFit="1"/>
    </xf>
    <xf numFmtId="189" fontId="44" fillId="3" borderId="17" xfId="0" applyNumberFormat="1" applyFont="1" applyFill="1" applyBorder="1" applyAlignment="1">
      <alignment vertical="center" shrinkToFit="1"/>
    </xf>
    <xf numFmtId="189" fontId="44" fillId="0" borderId="97" xfId="0" applyNumberFormat="1" applyFont="1" applyBorder="1" applyAlignment="1">
      <alignment vertical="center" shrinkToFit="1"/>
    </xf>
    <xf numFmtId="189" fontId="44" fillId="0" borderId="98" xfId="0" applyNumberFormat="1" applyFont="1" applyBorder="1" applyAlignment="1">
      <alignment vertical="center" shrinkToFit="1"/>
    </xf>
    <xf numFmtId="0" fontId="48" fillId="0" borderId="0" xfId="0" applyFont="1"/>
    <xf numFmtId="0" fontId="49" fillId="0" borderId="0" xfId="0" applyFont="1" applyAlignment="1">
      <alignment vertical="center"/>
    </xf>
    <xf numFmtId="49" fontId="49" fillId="0" borderId="0" xfId="0" applyNumberFormat="1" applyFont="1" applyAlignment="1">
      <alignment horizontal="right" vertical="center"/>
    </xf>
    <xf numFmtId="0" fontId="42" fillId="5" borderId="0" xfId="0" applyFont="1" applyFill="1"/>
    <xf numFmtId="0" fontId="7" fillId="5" borderId="0" xfId="0" applyFont="1" applyFill="1"/>
    <xf numFmtId="49" fontId="42" fillId="0" borderId="0" xfId="0" applyNumberFormat="1" applyFont="1" applyAlignment="1">
      <alignment horizontal="right"/>
    </xf>
    <xf numFmtId="0" fontId="44" fillId="0" borderId="8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2" xfId="0" applyFont="1" applyBorder="1" applyAlignment="1">
      <alignment vertical="center" wrapText="1"/>
    </xf>
    <xf numFmtId="0" fontId="41" fillId="0" borderId="0" xfId="0" applyFont="1" applyAlignment="1">
      <alignment horizontal="center" vertical="center"/>
    </xf>
    <xf numFmtId="0" fontId="15" fillId="0" borderId="0" xfId="0" applyFont="1" applyBorder="1" applyAlignment="1">
      <alignment vertical="center"/>
    </xf>
    <xf numFmtId="0" fontId="15" fillId="3" borderId="13" xfId="0"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15" fillId="0" borderId="44" xfId="0" applyFont="1" applyBorder="1" applyAlignment="1">
      <alignment horizontal="center" vertical="center"/>
    </xf>
    <xf numFmtId="0" fontId="40" fillId="0" borderId="0" xfId="6" applyFont="1" applyBorder="1" applyAlignment="1">
      <alignment horizontal="center" vertical="center"/>
    </xf>
    <xf numFmtId="0" fontId="40" fillId="0" borderId="0" xfId="6" applyFont="1" applyBorder="1" applyAlignment="1">
      <alignment horizontal="center" vertical="center"/>
    </xf>
    <xf numFmtId="0" fontId="8" fillId="0" borderId="6" xfId="6" applyFont="1" applyBorder="1" applyAlignment="1">
      <alignment horizontal="center" vertical="center" wrapText="1"/>
    </xf>
    <xf numFmtId="0" fontId="8" fillId="0" borderId="1" xfId="6" applyFont="1" applyBorder="1" applyAlignment="1">
      <alignment horizontal="center" vertical="center"/>
    </xf>
    <xf numFmtId="0" fontId="8" fillId="0" borderId="6" xfId="6" applyFont="1" applyBorder="1" applyAlignment="1">
      <alignment horizontal="center" vertical="center"/>
    </xf>
    <xf numFmtId="0" fontId="8" fillId="0" borderId="6" xfId="6" applyFont="1" applyBorder="1" applyAlignment="1">
      <alignment horizontal="center" vertical="center" wrapText="1"/>
    </xf>
    <xf numFmtId="0" fontId="8" fillId="0" borderId="13" xfId="6" applyFont="1" applyBorder="1" applyAlignment="1">
      <alignment horizontal="center" vertical="center" wrapText="1"/>
    </xf>
    <xf numFmtId="0" fontId="8" fillId="0" borderId="8" xfId="6" applyFont="1" applyFill="1" applyBorder="1">
      <alignment vertical="center"/>
    </xf>
    <xf numFmtId="0" fontId="50" fillId="0" borderId="0" xfId="6" applyFont="1" applyAlignment="1">
      <alignment horizontal="center" vertical="center"/>
    </xf>
    <xf numFmtId="0" fontId="8" fillId="3" borderId="8" xfId="6" applyFont="1" applyFill="1" applyBorder="1">
      <alignment vertical="center"/>
    </xf>
    <xf numFmtId="38" fontId="8" fillId="3" borderId="8" xfId="8" applyFont="1" applyFill="1" applyBorder="1">
      <alignment vertical="center"/>
    </xf>
    <xf numFmtId="0" fontId="8" fillId="0" borderId="6" xfId="6" applyFont="1" applyBorder="1" applyAlignment="1">
      <alignment vertical="center" wrapText="1"/>
    </xf>
    <xf numFmtId="0" fontId="8" fillId="0" borderId="13" xfId="6" applyFont="1" applyBorder="1" applyAlignment="1">
      <alignment horizontal="right" vertical="center"/>
    </xf>
    <xf numFmtId="0" fontId="8" fillId="3" borderId="6" xfId="6" applyFont="1" applyFill="1" applyBorder="1" applyAlignment="1">
      <alignment horizontal="center" vertical="center"/>
    </xf>
    <xf numFmtId="0" fontId="8" fillId="3" borderId="8" xfId="7" applyFont="1" applyFill="1" applyBorder="1">
      <alignment vertical="center"/>
    </xf>
    <xf numFmtId="0" fontId="50" fillId="0" borderId="0" xfId="7" applyFont="1" applyAlignment="1">
      <alignment horizontal="center" vertical="center"/>
    </xf>
    <xf numFmtId="0" fontId="8" fillId="0" borderId="13" xfId="7" applyFont="1" applyBorder="1" applyAlignment="1">
      <alignment horizontal="center" vertical="center" wrapText="1"/>
    </xf>
    <xf numFmtId="0" fontId="40" fillId="0" borderId="0" xfId="6" applyFont="1" applyBorder="1" applyAlignment="1">
      <alignment horizontal="center" vertical="center"/>
    </xf>
    <xf numFmtId="0" fontId="8" fillId="0" borderId="1" xfId="6" applyFont="1" applyBorder="1" applyAlignment="1">
      <alignment horizontal="center" vertical="center"/>
    </xf>
    <xf numFmtId="0" fontId="8" fillId="0" borderId="6" xfId="6" applyFont="1" applyBorder="1" applyAlignment="1">
      <alignment horizontal="center" vertical="center"/>
    </xf>
    <xf numFmtId="0" fontId="8" fillId="0" borderId="1" xfId="6" applyFont="1" applyBorder="1" applyAlignment="1">
      <alignment horizontal="center" vertical="center" wrapText="1"/>
    </xf>
    <xf numFmtId="0" fontId="8" fillId="0" borderId="6" xfId="6" applyFont="1" applyBorder="1" applyAlignment="1">
      <alignment horizontal="center" vertical="center" wrapText="1"/>
    </xf>
    <xf numFmtId="0" fontId="8" fillId="0" borderId="2" xfId="6" applyFont="1" applyBorder="1" applyAlignment="1">
      <alignment horizontal="center" vertical="center" wrapText="1"/>
    </xf>
    <xf numFmtId="0" fontId="8" fillId="0" borderId="3" xfId="6" applyFont="1" applyBorder="1" applyAlignment="1">
      <alignment horizontal="center" vertical="center" wrapText="1"/>
    </xf>
    <xf numFmtId="0" fontId="8" fillId="0" borderId="4" xfId="6" applyFont="1" applyBorder="1" applyAlignment="1">
      <alignment horizontal="center" vertical="center" wrapText="1"/>
    </xf>
    <xf numFmtId="0" fontId="41" fillId="0" borderId="0" xfId="0" applyFont="1" applyAlignment="1">
      <alignment horizontal="center" vertical="center"/>
    </xf>
    <xf numFmtId="0" fontId="44" fillId="0" borderId="29" xfId="0" applyFont="1" applyBorder="1" applyAlignment="1">
      <alignment horizontal="center" vertical="center" wrapText="1"/>
    </xf>
    <xf numFmtId="0" fontId="44" fillId="0" borderId="32" xfId="0" applyFont="1" applyBorder="1" applyAlignment="1">
      <alignment horizontal="center" vertical="center" wrapText="1"/>
    </xf>
    <xf numFmtId="0" fontId="45" fillId="3" borderId="33" xfId="0" applyFont="1" applyFill="1" applyBorder="1" applyAlignment="1">
      <alignment horizontal="left" vertical="center" wrapText="1"/>
    </xf>
    <xf numFmtId="0" fontId="45" fillId="3" borderId="30" xfId="0" applyFont="1" applyFill="1" applyBorder="1" applyAlignment="1">
      <alignment horizontal="left" vertical="center" wrapText="1"/>
    </xf>
    <xf numFmtId="0" fontId="45" fillId="3" borderId="31" xfId="0" applyFont="1" applyFill="1" applyBorder="1" applyAlignment="1">
      <alignment horizontal="left" vertical="center" wrapText="1"/>
    </xf>
    <xf numFmtId="0" fontId="44" fillId="0" borderId="15"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6" xfId="0" applyFont="1" applyBorder="1" applyAlignment="1">
      <alignment horizontal="center" vertical="center" wrapText="1"/>
    </xf>
    <xf numFmtId="0" fontId="44" fillId="3" borderId="79" xfId="0" applyFont="1" applyFill="1" applyBorder="1" applyAlignment="1">
      <alignment horizontal="right" vertical="center" wrapText="1"/>
    </xf>
    <xf numFmtId="0" fontId="44" fillId="3" borderId="44" xfId="0" applyFont="1" applyFill="1" applyBorder="1" applyAlignment="1">
      <alignment horizontal="right" vertical="center" wrapText="1"/>
    </xf>
    <xf numFmtId="0" fontId="44" fillId="3" borderId="12" xfId="0" applyFont="1" applyFill="1" applyBorder="1" applyAlignment="1">
      <alignment horizontal="righ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4" fillId="0" borderId="18" xfId="0" applyFont="1" applyBorder="1" applyAlignment="1">
      <alignment horizontal="center" vertical="center" textRotation="255" wrapText="1"/>
    </xf>
    <xf numFmtId="0" fontId="44" fillId="0" borderId="85" xfId="0" applyFont="1" applyBorder="1" applyAlignment="1">
      <alignment horizontal="center" vertical="center" textRotation="255" wrapText="1"/>
    </xf>
    <xf numFmtId="0" fontId="44" fillId="0" borderId="0" xfId="0" applyFont="1" applyAlignment="1">
      <alignment vertical="center" wrapText="1"/>
    </xf>
    <xf numFmtId="0" fontId="44" fillId="0" borderId="22" xfId="0" applyFont="1" applyBorder="1" applyAlignment="1">
      <alignment vertical="center" wrapText="1"/>
    </xf>
    <xf numFmtId="189" fontId="44" fillId="0" borderId="90" xfId="0" applyNumberFormat="1" applyFont="1" applyBorder="1" applyAlignment="1">
      <alignment vertical="center" shrinkToFit="1"/>
    </xf>
    <xf numFmtId="189" fontId="44" fillId="0" borderId="92" xfId="0" applyNumberFormat="1" applyFont="1" applyBorder="1" applyAlignment="1">
      <alignment vertical="center" shrinkToFit="1"/>
    </xf>
    <xf numFmtId="189" fontId="44" fillId="0" borderId="94" xfId="0" applyNumberFormat="1" applyFont="1" applyBorder="1" applyAlignment="1">
      <alignment vertical="center" shrinkToFit="1"/>
    </xf>
    <xf numFmtId="0" fontId="44" fillId="0" borderId="95" xfId="0" applyFont="1" applyBorder="1" applyAlignment="1">
      <alignment horizontal="center" vertical="center" wrapText="1"/>
    </xf>
    <xf numFmtId="0" fontId="44" fillId="0" borderId="96" xfId="0" applyFont="1" applyBorder="1" applyAlignment="1">
      <alignment horizontal="center" vertical="center" wrapText="1"/>
    </xf>
    <xf numFmtId="0" fontId="44" fillId="0" borderId="15" xfId="0" applyFont="1" applyBorder="1" applyAlignment="1">
      <alignment horizontal="center" vertical="center" textRotation="255" wrapText="1"/>
    </xf>
    <xf numFmtId="0" fontId="44" fillId="0" borderId="21" xfId="0" applyFont="1" applyBorder="1" applyAlignment="1">
      <alignment horizontal="center" vertical="center" textRotation="255" wrapText="1"/>
    </xf>
    <xf numFmtId="0" fontId="44" fillId="0" borderId="13" xfId="0" applyFont="1" applyBorder="1" applyAlignment="1">
      <alignment horizontal="center" vertical="center" textRotation="255" wrapText="1"/>
    </xf>
    <xf numFmtId="0" fontId="44" fillId="0" borderId="12"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19" xfId="0" applyFont="1" applyBorder="1" applyAlignment="1">
      <alignment horizontal="center" vertical="center" textRotation="255" wrapText="1"/>
    </xf>
    <xf numFmtId="0" fontId="44" fillId="0" borderId="16" xfId="0" applyFont="1" applyBorder="1" applyAlignment="1">
      <alignment horizontal="left" vertical="center" wrapText="1"/>
    </xf>
    <xf numFmtId="0" fontId="44" fillId="0" borderId="27" xfId="0" applyFont="1" applyBorder="1" applyAlignment="1">
      <alignment horizontal="left" vertical="center" wrapText="1"/>
    </xf>
    <xf numFmtId="189" fontId="44" fillId="0" borderId="89" xfId="0" applyNumberFormat="1" applyFont="1" applyBorder="1" applyAlignment="1">
      <alignment vertical="center" shrinkToFit="1"/>
    </xf>
    <xf numFmtId="189" fontId="44" fillId="0" borderId="91" xfId="0" applyNumberFormat="1" applyFont="1" applyBorder="1" applyAlignment="1">
      <alignment vertical="center" shrinkToFit="1"/>
    </xf>
    <xf numFmtId="189" fontId="44" fillId="0" borderId="93" xfId="0" applyNumberFormat="1" applyFont="1" applyBorder="1" applyAlignment="1">
      <alignment vertical="center" shrinkToFit="1"/>
    </xf>
    <xf numFmtId="0" fontId="44" fillId="0" borderId="0" xfId="0" applyFont="1" applyAlignment="1">
      <alignment horizontal="left" vertical="center" wrapText="1"/>
    </xf>
    <xf numFmtId="0" fontId="44" fillId="0" borderId="22" xfId="0" applyFont="1" applyBorder="1" applyAlignment="1">
      <alignment horizontal="left" vertical="center" wrapText="1"/>
    </xf>
    <xf numFmtId="0" fontId="15" fillId="3" borderId="13" xfId="0" applyFont="1" applyFill="1" applyBorder="1" applyAlignment="1">
      <alignment vertical="center" shrinkToFit="1"/>
    </xf>
    <xf numFmtId="0" fontId="9" fillId="0" borderId="0" xfId="0" applyFont="1" applyAlignment="1">
      <alignment horizontal="center" vertical="center"/>
    </xf>
    <xf numFmtId="0" fontId="15" fillId="3" borderId="12" xfId="0" applyFont="1" applyFill="1" applyBorder="1" applyAlignment="1">
      <alignment horizontal="left" vertical="center"/>
    </xf>
    <xf numFmtId="0" fontId="15" fillId="3" borderId="44" xfId="0" applyFont="1" applyFill="1" applyBorder="1" applyAlignment="1">
      <alignment horizontal="left" vertical="center"/>
    </xf>
    <xf numFmtId="0" fontId="15" fillId="3" borderId="45" xfId="0" applyFont="1" applyFill="1" applyBorder="1" applyAlignment="1">
      <alignment horizontal="left" vertical="center"/>
    </xf>
    <xf numFmtId="0" fontId="15" fillId="0" borderId="13" xfId="0" applyFont="1" applyBorder="1" applyAlignment="1">
      <alignment horizontal="left" vertical="center"/>
    </xf>
    <xf numFmtId="0" fontId="15" fillId="0" borderId="1" xfId="0" applyFont="1" applyBorder="1" applyAlignment="1">
      <alignment horizontal="center" vertical="center" wrapText="1"/>
    </xf>
    <xf numFmtId="0" fontId="15" fillId="0" borderId="8" xfId="0" applyFont="1" applyBorder="1" applyAlignment="1">
      <alignment horizontal="center" vertical="center"/>
    </xf>
    <xf numFmtId="0" fontId="15" fillId="0" borderId="13" xfId="0" applyFont="1" applyBorder="1" applyAlignment="1">
      <alignment horizontal="center" vertical="center"/>
    </xf>
    <xf numFmtId="0" fontId="15" fillId="3" borderId="13" xfId="0" applyFont="1" applyFill="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3" xfId="0" applyFont="1" applyBorder="1" applyAlignment="1">
      <alignment horizontal="center" vertical="center" wrapText="1"/>
    </xf>
    <xf numFmtId="0" fontId="15" fillId="3" borderId="13" xfId="0" applyFont="1" applyFill="1" applyBorder="1" applyAlignment="1">
      <alignment vertical="center"/>
    </xf>
    <xf numFmtId="0" fontId="15" fillId="0" borderId="2"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2"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179" fontId="15" fillId="3" borderId="12" xfId="0" applyNumberFormat="1" applyFont="1" applyFill="1" applyBorder="1" applyAlignment="1">
      <alignment horizontal="center" vertical="center"/>
    </xf>
    <xf numFmtId="179" fontId="15" fillId="3" borderId="45" xfId="0" applyNumberFormat="1" applyFont="1" applyFill="1" applyBorder="1" applyAlignment="1">
      <alignment horizontal="center" vertical="center"/>
    </xf>
    <xf numFmtId="0" fontId="15" fillId="4" borderId="13" xfId="0" applyFont="1" applyFill="1" applyBorder="1" applyAlignment="1">
      <alignment horizontal="center" vertical="center"/>
    </xf>
    <xf numFmtId="0" fontId="15" fillId="0" borderId="3" xfId="0" applyFont="1" applyBorder="1" applyAlignment="1">
      <alignment vertical="center"/>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5" xfId="0" applyFont="1" applyFill="1" applyBorder="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9" xfId="0" applyFont="1" applyFill="1" applyBorder="1" applyAlignment="1">
      <alignment vertical="center" wrapText="1"/>
    </xf>
    <xf numFmtId="0" fontId="15" fillId="3" borderId="10" xfId="0" applyFont="1" applyFill="1" applyBorder="1" applyAlignment="1">
      <alignment vertical="center" wrapText="1"/>
    </xf>
    <xf numFmtId="0" fontId="15" fillId="3" borderId="11" xfId="0" applyFont="1" applyFill="1" applyBorder="1" applyAlignment="1">
      <alignment vertical="center" wrapText="1"/>
    </xf>
    <xf numFmtId="0" fontId="15" fillId="0" borderId="12"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5" xfId="0" applyFont="1" applyFill="1" applyBorder="1" applyAlignment="1">
      <alignment horizontal="left" vertical="center"/>
    </xf>
    <xf numFmtId="184" fontId="15" fillId="3" borderId="12" xfId="0" applyNumberFormat="1" applyFont="1" applyFill="1" applyBorder="1" applyAlignment="1">
      <alignment horizontal="center" vertical="center"/>
    </xf>
    <xf numFmtId="184" fontId="15" fillId="3" borderId="44" xfId="0" applyNumberFormat="1" applyFont="1" applyFill="1" applyBorder="1" applyAlignment="1">
      <alignment horizontal="center" vertical="center"/>
    </xf>
    <xf numFmtId="184" fontId="15" fillId="3" borderId="45" xfId="0" applyNumberFormat="1" applyFont="1" applyFill="1" applyBorder="1" applyAlignment="1">
      <alignment horizontal="center"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180" fontId="15" fillId="3" borderId="74" xfId="0" applyNumberFormat="1" applyFont="1" applyFill="1" applyBorder="1" applyAlignment="1">
      <alignment horizontal="center" vertical="center"/>
    </xf>
    <xf numFmtId="180" fontId="15" fillId="3" borderId="77" xfId="0" applyNumberFormat="1" applyFont="1" applyFill="1" applyBorder="1" applyAlignment="1">
      <alignment horizontal="center" vertical="center"/>
    </xf>
    <xf numFmtId="179" fontId="15" fillId="3" borderId="78" xfId="0" applyNumberFormat="1" applyFont="1" applyFill="1" applyBorder="1" applyAlignment="1">
      <alignment horizontal="center" vertical="center"/>
    </xf>
    <xf numFmtId="179" fontId="15" fillId="3" borderId="75" xfId="0" applyNumberFormat="1" applyFont="1" applyFill="1" applyBorder="1" applyAlignment="1">
      <alignment horizontal="center" vertical="center"/>
    </xf>
    <xf numFmtId="0" fontId="15" fillId="0" borderId="3" xfId="0" applyFont="1" applyFill="1" applyBorder="1" applyAlignment="1">
      <alignment vertical="center"/>
    </xf>
    <xf numFmtId="0" fontId="8" fillId="0" borderId="2" xfId="7" applyFont="1" applyBorder="1" applyAlignment="1">
      <alignment horizontal="center" vertical="center" wrapText="1"/>
    </xf>
    <xf numFmtId="0" fontId="8" fillId="0" borderId="3" xfId="7" applyFont="1" applyBorder="1" applyAlignment="1">
      <alignment horizontal="center" vertical="center" wrapText="1"/>
    </xf>
    <xf numFmtId="0" fontId="8" fillId="0" borderId="4" xfId="7" applyFont="1" applyBorder="1" applyAlignment="1">
      <alignment horizontal="center" vertical="center" wrapText="1"/>
    </xf>
    <xf numFmtId="0" fontId="2" fillId="2" borderId="21" xfId="3" applyFont="1" applyFill="1" applyBorder="1" applyAlignment="1">
      <alignment horizontal="center" vertical="center" wrapText="1"/>
    </xf>
    <xf numFmtId="0" fontId="2" fillId="2" borderId="13"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2" fillId="2" borderId="25" xfId="3" applyFont="1" applyFill="1" applyBorder="1" applyAlignment="1">
      <alignment horizontal="center" vertical="center" wrapText="1"/>
    </xf>
    <xf numFmtId="40" fontId="3" fillId="0" borderId="6" xfId="4" applyNumberFormat="1" applyFont="1" applyBorder="1" applyAlignment="1">
      <alignment horizontal="center" vertical="center" wrapText="1"/>
    </xf>
    <xf numFmtId="40" fontId="3" fillId="0" borderId="8" xfId="4" applyNumberFormat="1" applyFont="1" applyBorder="1" applyAlignment="1">
      <alignment horizontal="center" vertical="center" wrapText="1"/>
    </xf>
    <xf numFmtId="40" fontId="3" fillId="0" borderId="9" xfId="4" applyNumberFormat="1" applyFont="1" applyBorder="1" applyAlignment="1">
      <alignment horizontal="center" vertical="center" wrapText="1"/>
    </xf>
    <xf numFmtId="40" fontId="3" fillId="0" borderId="10" xfId="4" applyNumberFormat="1" applyFont="1" applyBorder="1" applyAlignment="1">
      <alignment horizontal="center" vertical="center" wrapText="1"/>
    </xf>
    <xf numFmtId="40" fontId="3" fillId="0" borderId="11" xfId="4" applyNumberFormat="1" applyFont="1" applyBorder="1" applyAlignment="1">
      <alignment horizontal="center" vertical="center" wrapText="1"/>
    </xf>
    <xf numFmtId="38" fontId="3" fillId="0" borderId="6" xfId="4" applyFont="1" applyBorder="1" applyAlignment="1">
      <alignment horizontal="center" vertical="center"/>
    </xf>
    <xf numFmtId="38" fontId="3" fillId="0" borderId="8" xfId="4" applyFont="1" applyBorder="1" applyAlignment="1">
      <alignment horizontal="center" vertical="center"/>
    </xf>
    <xf numFmtId="38" fontId="3" fillId="0" borderId="6" xfId="4" applyFont="1" applyBorder="1" applyAlignment="1">
      <alignment horizontal="center" vertical="center" wrapText="1"/>
    </xf>
    <xf numFmtId="38" fontId="3" fillId="0" borderId="8" xfId="4" applyFont="1" applyBorder="1" applyAlignment="1">
      <alignment horizontal="center" vertical="center" wrapText="1"/>
    </xf>
    <xf numFmtId="38" fontId="3" fillId="0" borderId="5" xfId="4" applyFont="1" applyBorder="1" applyAlignment="1">
      <alignment horizontal="center" vertical="center" wrapText="1"/>
    </xf>
    <xf numFmtId="38" fontId="3" fillId="0" borderId="9" xfId="4" applyFont="1" applyBorder="1" applyAlignment="1">
      <alignment horizontal="center" vertical="center" wrapText="1"/>
    </xf>
    <xf numFmtId="38" fontId="3" fillId="0" borderId="51" xfId="4" applyFont="1" applyBorder="1" applyAlignment="1">
      <alignment horizontal="center" vertical="center" wrapText="1"/>
    </xf>
    <xf numFmtId="38" fontId="3" fillId="0" borderId="52" xfId="4" applyFont="1" applyBorder="1" applyAlignment="1">
      <alignment horizontal="center" vertical="center" wrapText="1"/>
    </xf>
    <xf numFmtId="0" fontId="2" fillId="0" borderId="21" xfId="3" applyFont="1" applyBorder="1" applyAlignment="1">
      <alignment horizontal="center" vertical="center" wrapText="1"/>
    </xf>
    <xf numFmtId="0" fontId="2" fillId="0" borderId="13" xfId="3" applyFont="1" applyBorder="1" applyAlignment="1">
      <alignment horizontal="center" vertical="center" wrapText="1"/>
    </xf>
    <xf numFmtId="0" fontId="17" fillId="0" borderId="0" xfId="3" applyFont="1" applyAlignment="1">
      <alignment horizontal="left" vertical="center"/>
    </xf>
    <xf numFmtId="0" fontId="13" fillId="0" borderId="0" xfId="3" applyFont="1" applyAlignment="1">
      <alignment horizontal="left" wrapText="1"/>
    </xf>
    <xf numFmtId="57" fontId="17" fillId="0" borderId="40" xfId="4" applyNumberFormat="1" applyFont="1" applyFill="1" applyBorder="1" applyAlignment="1">
      <alignment horizontal="left"/>
    </xf>
    <xf numFmtId="0" fontId="2" fillId="0" borderId="15" xfId="3" applyFont="1" applyBorder="1" applyAlignment="1">
      <alignment horizontal="center" vertical="center" wrapText="1"/>
    </xf>
    <xf numFmtId="0" fontId="2" fillId="0" borderId="18" xfId="3" applyFont="1" applyBorder="1" applyAlignment="1">
      <alignment horizontal="center" vertical="center" wrapText="1"/>
    </xf>
    <xf numFmtId="0" fontId="2" fillId="0" borderId="17" xfId="3" applyFont="1" applyBorder="1" applyAlignment="1">
      <alignment horizontal="center" vertical="center" wrapText="1"/>
    </xf>
    <xf numFmtId="0" fontId="2" fillId="0" borderId="6" xfId="3" applyFont="1" applyBorder="1" applyAlignment="1">
      <alignment horizontal="center" vertical="center" wrapText="1"/>
    </xf>
    <xf numFmtId="0" fontId="2" fillId="0" borderId="8" xfId="3" applyFont="1" applyBorder="1" applyAlignment="1">
      <alignment horizontal="center" vertical="center" wrapText="1"/>
    </xf>
    <xf numFmtId="0" fontId="2" fillId="0" borderId="43" xfId="3" applyFont="1" applyBorder="1" applyAlignment="1">
      <alignment horizontal="center" vertical="center" wrapText="1"/>
    </xf>
    <xf numFmtId="0" fontId="2" fillId="0" borderId="45" xfId="3" applyFont="1" applyBorder="1" applyAlignment="1">
      <alignment horizontal="center" vertical="center" wrapText="1"/>
    </xf>
    <xf numFmtId="0" fontId="23" fillId="0" borderId="63" xfId="3" applyFont="1" applyBorder="1" applyAlignment="1">
      <alignment horizontal="center" vertical="center"/>
    </xf>
    <xf numFmtId="0" fontId="23" fillId="0" borderId="68" xfId="3" applyFont="1" applyBorder="1" applyAlignment="1">
      <alignment horizontal="center" vertical="center"/>
    </xf>
    <xf numFmtId="0" fontId="23" fillId="0" borderId="72" xfId="3" applyFont="1" applyBorder="1" applyAlignment="1">
      <alignment horizontal="center" vertical="center"/>
    </xf>
    <xf numFmtId="0" fontId="23" fillId="0" borderId="73" xfId="3" applyFont="1" applyBorder="1" applyAlignment="1">
      <alignment horizontal="center" vertical="center"/>
    </xf>
    <xf numFmtId="0" fontId="23" fillId="0" borderId="0" xfId="3" applyFont="1" applyAlignment="1">
      <alignment horizontal="center" vertical="center"/>
    </xf>
    <xf numFmtId="38" fontId="31" fillId="0" borderId="69" xfId="4" applyFont="1" applyFill="1" applyBorder="1" applyAlignment="1">
      <alignment horizontal="right" vertical="center"/>
    </xf>
    <xf numFmtId="0" fontId="23" fillId="0" borderId="69" xfId="3" applyFont="1" applyBorder="1" applyAlignment="1">
      <alignment horizontal="center" vertical="center"/>
    </xf>
    <xf numFmtId="0" fontId="23" fillId="0" borderId="70" xfId="3" applyFont="1" applyBorder="1" applyAlignment="1">
      <alignment horizontal="center" vertical="center"/>
    </xf>
    <xf numFmtId="0" fontId="34" fillId="0" borderId="0" xfId="3" applyFont="1" applyAlignment="1">
      <alignment horizontal="left" wrapText="1"/>
    </xf>
    <xf numFmtId="0" fontId="25" fillId="0" borderId="0" xfId="3" applyFont="1" applyAlignment="1">
      <alignment horizontal="left"/>
    </xf>
    <xf numFmtId="38" fontId="23" fillId="0" borderId="61" xfId="4" applyFont="1" applyFill="1" applyBorder="1" applyAlignment="1">
      <alignment horizontal="right" vertical="center"/>
    </xf>
    <xf numFmtId="38" fontId="23" fillId="0" borderId="16" xfId="4" applyFont="1" applyFill="1" applyBorder="1" applyAlignment="1">
      <alignment horizontal="right" vertical="center"/>
    </xf>
    <xf numFmtId="0" fontId="23" fillId="0" borderId="16" xfId="3" applyFont="1" applyBorder="1" applyAlignment="1">
      <alignment horizontal="center" vertical="center"/>
    </xf>
    <xf numFmtId="0" fontId="23" fillId="0" borderId="62" xfId="3" applyFont="1" applyBorder="1" applyAlignment="1">
      <alignment horizontal="center" vertical="center"/>
    </xf>
    <xf numFmtId="0" fontId="23" fillId="0" borderId="37" xfId="3" applyFont="1" applyBorder="1" applyAlignment="1">
      <alignment horizontal="center" vertical="center" wrapText="1"/>
    </xf>
    <xf numFmtId="0" fontId="23" fillId="0" borderId="39" xfId="3" applyFont="1" applyBorder="1" applyAlignment="1">
      <alignment horizontal="center" vertical="center"/>
    </xf>
    <xf numFmtId="0" fontId="23" fillId="0" borderId="40" xfId="3" applyFont="1" applyBorder="1" applyAlignment="1">
      <alignment horizontal="center" vertical="center"/>
    </xf>
    <xf numFmtId="38" fontId="23" fillId="0" borderId="37" xfId="4" applyFont="1" applyFill="1" applyBorder="1" applyAlignment="1">
      <alignment horizontal="right" vertical="center"/>
    </xf>
    <xf numFmtId="38" fontId="23" fillId="0" borderId="39" xfId="4" applyFont="1" applyFill="1" applyBorder="1" applyAlignment="1">
      <alignment horizontal="right" vertical="center"/>
    </xf>
    <xf numFmtId="38" fontId="23" fillId="0" borderId="40" xfId="4" applyFont="1" applyFill="1" applyBorder="1" applyAlignment="1">
      <alignment horizontal="right" vertical="center"/>
    </xf>
    <xf numFmtId="0" fontId="23" fillId="0" borderId="27" xfId="3" applyFont="1" applyBorder="1" applyAlignment="1">
      <alignment horizontal="center" vertical="center"/>
    </xf>
    <xf numFmtId="0" fontId="23" fillId="0" borderId="23" xfId="3" applyFont="1" applyBorder="1" applyAlignment="1">
      <alignment horizontal="center" vertical="center"/>
    </xf>
    <xf numFmtId="0" fontId="23" fillId="0" borderId="37" xfId="3" applyFont="1" applyBorder="1" applyAlignment="1">
      <alignment horizontal="center" vertical="center"/>
    </xf>
    <xf numFmtId="38" fontId="23" fillId="0" borderId="67" xfId="4" applyFont="1" applyFill="1" applyBorder="1" applyAlignment="1">
      <alignment horizontal="right" vertical="center"/>
    </xf>
    <xf numFmtId="38" fontId="23" fillId="0" borderId="63" xfId="4" applyFont="1" applyFill="1" applyBorder="1" applyAlignment="1">
      <alignment horizontal="right" vertical="center"/>
    </xf>
    <xf numFmtId="38" fontId="23" fillId="0" borderId="71" xfId="4" applyFont="1" applyFill="1" applyBorder="1" applyAlignment="1">
      <alignment horizontal="right" vertical="center"/>
    </xf>
    <xf numFmtId="38" fontId="23" fillId="0" borderId="72" xfId="4" applyFont="1" applyFill="1" applyBorder="1" applyAlignment="1">
      <alignment horizontal="right" vertical="center"/>
    </xf>
    <xf numFmtId="0" fontId="23" fillId="0" borderId="14" xfId="3" applyFont="1" applyBorder="1" applyAlignment="1">
      <alignment horizontal="center" vertical="center"/>
    </xf>
    <xf numFmtId="38" fontId="23" fillId="0" borderId="33" xfId="4" applyFont="1" applyFill="1" applyBorder="1" applyAlignment="1">
      <alignment horizontal="right" vertical="center"/>
    </xf>
    <xf numFmtId="38" fontId="23" fillId="0" borderId="30" xfId="4" applyFont="1" applyFill="1" applyBorder="1" applyAlignment="1">
      <alignment horizontal="right" vertical="center"/>
    </xf>
    <xf numFmtId="0" fontId="23" fillId="0" borderId="30" xfId="3" applyFont="1" applyBorder="1" applyAlignment="1">
      <alignment horizontal="center" vertical="center"/>
    </xf>
    <xf numFmtId="0" fontId="23" fillId="0" borderId="31" xfId="3" applyFont="1" applyBorder="1" applyAlignment="1">
      <alignment horizontal="center" vertical="center"/>
    </xf>
    <xf numFmtId="0" fontId="23" fillId="0" borderId="64" xfId="3" applyFont="1" applyBorder="1" applyAlignment="1">
      <alignment horizontal="center" vertical="center"/>
    </xf>
    <xf numFmtId="0" fontId="23" fillId="0" borderId="65" xfId="3" applyFont="1" applyBorder="1" applyAlignment="1">
      <alignment horizontal="center" vertical="center"/>
    </xf>
    <xf numFmtId="0" fontId="23" fillId="0" borderId="66" xfId="3" applyFont="1" applyBorder="1" applyAlignment="1">
      <alignment horizontal="center" vertical="center"/>
    </xf>
    <xf numFmtId="0" fontId="23" fillId="0" borderId="0" xfId="3" applyFont="1" applyAlignment="1">
      <alignment horizontal="left" vertical="center"/>
    </xf>
    <xf numFmtId="0" fontId="25" fillId="0" borderId="14" xfId="3" applyFont="1" applyBorder="1" applyAlignment="1">
      <alignment horizontal="center" vertical="center" wrapText="1"/>
    </xf>
    <xf numFmtId="0" fontId="25" fillId="0" borderId="14" xfId="3" applyFont="1" applyBorder="1" applyAlignment="1">
      <alignment horizontal="center" vertical="center"/>
    </xf>
    <xf numFmtId="0" fontId="25" fillId="0" borderId="33" xfId="3" applyFont="1" applyBorder="1" applyAlignment="1">
      <alignment horizontal="center" vertical="center" wrapText="1"/>
    </xf>
    <xf numFmtId="0" fontId="25" fillId="0" borderId="30" xfId="3" applyFont="1" applyBorder="1" applyAlignment="1">
      <alignment horizontal="center" vertical="center" wrapText="1"/>
    </xf>
    <xf numFmtId="0" fontId="25" fillId="0" borderId="31" xfId="3" applyFont="1" applyBorder="1" applyAlignment="1">
      <alignment horizontal="center" vertical="center" wrapText="1"/>
    </xf>
    <xf numFmtId="0" fontId="23" fillId="0" borderId="33" xfId="3" applyFont="1" applyBorder="1" applyAlignment="1">
      <alignment horizontal="center" vertical="center" wrapText="1"/>
    </xf>
    <xf numFmtId="0" fontId="23" fillId="0" borderId="30" xfId="3" applyFont="1" applyBorder="1" applyAlignment="1">
      <alignment horizontal="center" vertical="center" wrapText="1"/>
    </xf>
    <xf numFmtId="0" fontId="23" fillId="0" borderId="56" xfId="3" applyFont="1" applyBorder="1" applyAlignment="1">
      <alignment horizontal="center" vertical="center" wrapText="1"/>
    </xf>
    <xf numFmtId="0" fontId="23" fillId="0" borderId="57" xfId="3" applyFont="1" applyBorder="1" applyAlignment="1">
      <alignment horizontal="center" vertical="center" wrapText="1"/>
    </xf>
    <xf numFmtId="0" fontId="23" fillId="0" borderId="58" xfId="3" applyFont="1" applyBorder="1" applyAlignment="1">
      <alignment horizontal="center" vertical="center"/>
    </xf>
    <xf numFmtId="0" fontId="23" fillId="0" borderId="59" xfId="3" applyFont="1" applyBorder="1" applyAlignment="1">
      <alignment horizontal="center" vertical="center"/>
    </xf>
    <xf numFmtId="0" fontId="23" fillId="0" borderId="55" xfId="3" applyFont="1" applyBorder="1" applyAlignment="1">
      <alignment horizontal="center" vertical="center" wrapText="1"/>
    </xf>
    <xf numFmtId="0" fontId="23" fillId="0" borderId="14" xfId="3" applyFont="1" applyBorder="1" applyAlignment="1">
      <alignment horizontal="center" vertical="center" wrapText="1"/>
    </xf>
    <xf numFmtId="0" fontId="23" fillId="0" borderId="31" xfId="3" applyFont="1" applyBorder="1" applyAlignment="1">
      <alignment horizontal="center" vertical="center" wrapText="1"/>
    </xf>
    <xf numFmtId="0" fontId="23" fillId="0" borderId="0" xfId="3" applyFont="1" applyAlignment="1">
      <alignment horizontal="center" vertical="center" wrapText="1"/>
    </xf>
    <xf numFmtId="0" fontId="23" fillId="0" borderId="33" xfId="3" applyFont="1" applyBorder="1" applyAlignment="1">
      <alignment horizontal="left" vertical="center" wrapText="1"/>
    </xf>
    <xf numFmtId="0" fontId="23" fillId="0" borderId="30" xfId="3" applyFont="1" applyBorder="1" applyAlignment="1">
      <alignment horizontal="left" vertical="center"/>
    </xf>
    <xf numFmtId="0" fontId="23" fillId="0" borderId="31" xfId="3" applyFont="1" applyBorder="1" applyAlignment="1">
      <alignment horizontal="left" vertical="center"/>
    </xf>
    <xf numFmtId="0" fontId="23" fillId="0" borderId="14" xfId="3" applyFont="1" applyBorder="1" applyAlignment="1">
      <alignment horizontal="right" vertical="center" wrapText="1"/>
    </xf>
    <xf numFmtId="0" fontId="23" fillId="0" borderId="14" xfId="3" applyFont="1" applyBorder="1" applyAlignment="1">
      <alignment horizontal="right" vertical="center"/>
    </xf>
    <xf numFmtId="0" fontId="23" fillId="0" borderId="14" xfId="3" applyFont="1" applyBorder="1" applyAlignment="1">
      <alignment horizontal="left" vertical="center" wrapText="1"/>
    </xf>
    <xf numFmtId="0" fontId="27" fillId="0" borderId="14" xfId="3" applyFont="1" applyBorder="1" applyAlignment="1">
      <alignment horizontal="center" vertical="center"/>
    </xf>
    <xf numFmtId="0" fontId="27" fillId="0" borderId="33" xfId="3" applyFont="1" applyBorder="1" applyAlignment="1">
      <alignment horizontal="center" vertical="center"/>
    </xf>
    <xf numFmtId="38" fontId="23" fillId="0" borderId="30" xfId="4" applyFont="1" applyFill="1" applyBorder="1" applyAlignment="1">
      <alignment horizontal="center" vertical="center"/>
    </xf>
    <xf numFmtId="38" fontId="23" fillId="0" borderId="33" xfId="4" applyFont="1" applyFill="1" applyBorder="1" applyAlignment="1">
      <alignment horizontal="center" vertical="center" wrapText="1"/>
    </xf>
    <xf numFmtId="38" fontId="23" fillId="0" borderId="30" xfId="4" applyFont="1" applyFill="1" applyBorder="1" applyAlignment="1">
      <alignment horizontal="center" vertical="center" wrapText="1"/>
    </xf>
    <xf numFmtId="38" fontId="23" fillId="0" borderId="60" xfId="4" applyFont="1" applyFill="1" applyBorder="1" applyAlignment="1">
      <alignment horizontal="right" vertical="center"/>
    </xf>
    <xf numFmtId="0" fontId="23" fillId="0" borderId="33" xfId="3" applyFont="1" applyBorder="1" applyAlignment="1">
      <alignment horizontal="center" vertical="center"/>
    </xf>
    <xf numFmtId="0" fontId="14" fillId="0" borderId="0" xfId="3" applyFont="1" applyAlignment="1">
      <alignment horizontal="center" vertical="center"/>
    </xf>
    <xf numFmtId="0" fontId="14" fillId="0" borderId="7" xfId="3" applyFont="1" applyBorder="1" applyAlignment="1">
      <alignment horizontal="center" vertical="center"/>
    </xf>
    <xf numFmtId="0" fontId="14" fillId="0" borderId="6" xfId="3" applyFont="1" applyBorder="1" applyAlignment="1">
      <alignment horizontal="center" vertical="center"/>
    </xf>
    <xf numFmtId="0" fontId="14" fillId="0" borderId="5" xfId="3" applyFont="1" applyBorder="1" applyAlignment="1">
      <alignment horizontal="center" vertical="center"/>
    </xf>
    <xf numFmtId="0" fontId="14" fillId="0" borderId="0" xfId="3" applyFont="1" applyAlignment="1">
      <alignment horizontal="center" vertical="center" wrapText="1"/>
    </xf>
    <xf numFmtId="0" fontId="14" fillId="0" borderId="14" xfId="3" applyFont="1" applyBorder="1" applyAlignment="1">
      <alignment horizontal="center" vertical="center" wrapText="1"/>
    </xf>
    <xf numFmtId="0" fontId="14" fillId="0" borderId="14" xfId="3" applyFont="1" applyBorder="1" applyAlignment="1">
      <alignment horizontal="center" vertical="center"/>
    </xf>
    <xf numFmtId="0" fontId="14" fillId="0" borderId="33" xfId="3" applyFont="1" applyBorder="1" applyAlignment="1">
      <alignment horizontal="center" vertical="center"/>
    </xf>
    <xf numFmtId="0" fontId="14" fillId="0" borderId="30" xfId="3" applyFont="1" applyBorder="1" applyAlignment="1">
      <alignment horizontal="center" vertical="center"/>
    </xf>
    <xf numFmtId="0" fontId="14" fillId="0" borderId="31" xfId="3" applyFont="1" applyBorder="1" applyAlignment="1">
      <alignment horizontal="center" vertical="center"/>
    </xf>
    <xf numFmtId="38" fontId="14" fillId="0" borderId="14" xfId="4" applyFont="1" applyFill="1" applyBorder="1" applyAlignment="1">
      <alignment horizontal="center" vertical="center" wrapText="1"/>
    </xf>
    <xf numFmtId="0" fontId="14" fillId="0" borderId="37"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34"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40" xfId="3" applyFont="1" applyBorder="1" applyAlignment="1">
      <alignment horizontal="center" vertical="center" wrapText="1"/>
    </xf>
    <xf numFmtId="0" fontId="14" fillId="0" borderId="23" xfId="3" applyFont="1" applyBorder="1" applyAlignment="1">
      <alignment horizontal="center" vertical="center" wrapText="1"/>
    </xf>
    <xf numFmtId="0" fontId="23" fillId="0" borderId="30" xfId="3" applyFont="1" applyBorder="1" applyAlignment="1">
      <alignment horizontal="left" vertical="center" wrapText="1"/>
    </xf>
    <xf numFmtId="0" fontId="23" fillId="0" borderId="31" xfId="3" applyFont="1" applyBorder="1" applyAlignment="1">
      <alignment horizontal="left" vertical="center" wrapText="1"/>
    </xf>
    <xf numFmtId="0" fontId="23" fillId="0" borderId="14" xfId="3" applyFont="1" applyBorder="1" applyAlignment="1">
      <alignment horizontal="left" vertical="center"/>
    </xf>
    <xf numFmtId="0" fontId="5" fillId="0" borderId="33" xfId="3" applyFont="1" applyBorder="1" applyAlignment="1">
      <alignment horizontal="left" vertical="center" wrapText="1"/>
    </xf>
    <xf numFmtId="0" fontId="5" fillId="0" borderId="30" xfId="3" applyFont="1" applyBorder="1" applyAlignment="1">
      <alignment horizontal="left" vertical="center"/>
    </xf>
    <xf numFmtId="0" fontId="5" fillId="0" borderId="31" xfId="3" applyFont="1" applyBorder="1" applyAlignment="1">
      <alignment horizontal="left" vertical="center"/>
    </xf>
    <xf numFmtId="0" fontId="25" fillId="0" borderId="14" xfId="3" applyFont="1" applyBorder="1" applyAlignment="1">
      <alignment horizontal="left" vertical="center" wrapText="1"/>
    </xf>
    <xf numFmtId="0" fontId="23" fillId="0" borderId="55" xfId="3" applyFont="1" applyBorder="1" applyAlignment="1">
      <alignment horizontal="center" vertical="center"/>
    </xf>
    <xf numFmtId="0" fontId="23" fillId="0" borderId="36" xfId="3" applyFont="1" applyBorder="1" applyAlignment="1">
      <alignment horizontal="center" vertical="center"/>
    </xf>
    <xf numFmtId="0" fontId="24" fillId="0" borderId="30" xfId="3" applyFont="1" applyBorder="1" applyAlignment="1">
      <alignment horizontal="center" vertical="center"/>
    </xf>
    <xf numFmtId="0" fontId="24" fillId="0" borderId="31" xfId="3" applyFont="1" applyBorder="1" applyAlignment="1">
      <alignment horizontal="center" vertical="center"/>
    </xf>
    <xf numFmtId="0" fontId="23" fillId="0" borderId="29" xfId="3" applyFont="1" applyBorder="1" applyAlignment="1">
      <alignment horizontal="center" vertical="center"/>
    </xf>
    <xf numFmtId="0" fontId="23" fillId="0" borderId="47" xfId="3" applyFont="1" applyBorder="1" applyAlignment="1">
      <alignment horizontal="center" vertical="center"/>
    </xf>
    <xf numFmtId="0" fontId="23" fillId="0" borderId="32" xfId="3" applyFont="1" applyBorder="1" applyAlignment="1">
      <alignment horizontal="center" vertical="center"/>
    </xf>
    <xf numFmtId="0" fontId="23" fillId="0" borderId="41" xfId="3" applyFont="1" applyBorder="1" applyAlignment="1">
      <alignment horizontal="center" vertical="center"/>
    </xf>
    <xf numFmtId="0" fontId="23" fillId="0" borderId="48" xfId="3" applyFont="1" applyBorder="1" applyAlignment="1">
      <alignment horizontal="center" vertical="center"/>
    </xf>
    <xf numFmtId="0" fontId="23" fillId="0" borderId="49" xfId="3" applyFont="1" applyBorder="1" applyAlignment="1">
      <alignment horizontal="center" vertical="center"/>
    </xf>
    <xf numFmtId="0" fontId="21" fillId="0" borderId="0" xfId="3" applyFont="1" applyAlignment="1">
      <alignment horizontal="center" vertical="center"/>
    </xf>
    <xf numFmtId="0" fontId="5" fillId="0" borderId="33" xfId="3" applyFont="1" applyBorder="1" applyAlignment="1">
      <alignment horizontal="center" vertical="center"/>
    </xf>
    <xf numFmtId="0" fontId="5" fillId="0" borderId="30" xfId="3" applyFont="1" applyBorder="1" applyAlignment="1">
      <alignment horizontal="center" vertical="center"/>
    </xf>
    <xf numFmtId="0" fontId="5" fillId="0" borderId="31" xfId="3" applyFont="1" applyBorder="1" applyAlignment="1">
      <alignment horizontal="center" vertical="center"/>
    </xf>
    <xf numFmtId="0" fontId="5" fillId="0" borderId="0" xfId="3" applyFont="1" applyAlignment="1">
      <alignment horizontal="center" vertical="center"/>
    </xf>
    <xf numFmtId="0" fontId="23" fillId="0" borderId="28" xfId="3" applyFont="1" applyBorder="1" applyAlignment="1">
      <alignment horizontal="center" vertical="center"/>
    </xf>
    <xf numFmtId="0" fontId="23" fillId="0" borderId="6" xfId="3" applyFont="1" applyBorder="1" applyAlignment="1">
      <alignment horizontal="center" vertical="center"/>
    </xf>
    <xf numFmtId="0" fontId="23" fillId="0" borderId="5" xfId="3" applyFont="1" applyBorder="1" applyAlignment="1">
      <alignment horizontal="center" vertical="center"/>
    </xf>
    <xf numFmtId="0" fontId="23" fillId="0" borderId="22" xfId="3" applyFont="1" applyBorder="1" applyAlignment="1">
      <alignment horizontal="center" vertical="center"/>
    </xf>
  </cellXfs>
  <cellStyles count="9">
    <cellStyle name="桁区切り" xfId="8" builtinId="6"/>
    <cellStyle name="桁区切り 2" xfId="4" xr:uid="{00000000-0005-0000-0000-000001000000}"/>
    <cellStyle name="桁区切り 3" xfId="5" xr:uid="{00000000-0005-0000-0000-000002000000}"/>
    <cellStyle name="標準" xfId="0" builtinId="0"/>
    <cellStyle name="標準 2" xfId="1" xr:uid="{00000000-0005-0000-0000-000004000000}"/>
    <cellStyle name="標準 3" xfId="2" xr:uid="{00000000-0005-0000-0000-000005000000}"/>
    <cellStyle name="標準 4" xfId="3" xr:uid="{00000000-0005-0000-0000-000006000000}"/>
    <cellStyle name="標準 5" xfId="6" xr:uid="{B3B8247B-4207-4AF3-A7BE-9B6800EEB000}"/>
    <cellStyle name="標準_様式３～４" xfId="7" xr:uid="{6A45946F-4FD8-4AAD-AF7F-FD4D586CD10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87BAA128-1BAB-4DA9-95CA-4428178EE874}"/>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51347F8E-9816-4AB6-B11C-229BC026C8A0}"/>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698F351-EB35-4541-BE9D-EAD9B12D0C3D}"/>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e\&#20849;&#26377;&#12501;&#12457;&#12523;&#12480;32\12106000-010&#24863;&#26579;&#30151;&#29677;\&#12304;&#20418;&#20869;&#20849;&#36890;&#12305;\100%20&#12288;&#20104;&#31639;\R06&#20104;&#31639;\&#9312;R6&#24403;&#21021;\060304%20R6&#24180;&#24230;&#35036;&#21161;&#37329;&#12539;&#20132;&#20184;&#37329;&#35201;&#32177;&#21029;&#34920;&#12398;&#20316;&#25104;&#12395;&#12388;&#12356;&#12390;\&#25552;&#20986;\&#26032;&#35215;&#65288;&#12354;&#12428;&#12400;&#65289;\35&#24863;&#26579;&#30151;&#25351;&#23450;&#21307;&#30274;&#27231;&#38306;&#26045;&#35373;&#25972;&#20633;&#35036;&#21161;&#20107;&#26989;\04_%20&#20196;&#21644;6&#24180;&#24230;&#65288;&#20196;&#21644;&#65301;&#24180;&#24230;&#32368;&#36234;&#65289;&#21307;&#30274;&#26045;&#35373;&#31561;&#26045;&#35373;&#25972;&#20633;&#36027;&#35036;&#21161;&#37329;&#20107;&#26989;&#35336;&#30011;&#26360;&#65288;&#26032;&#33288;&#24863;&#26579;&#301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１6 新興感染症（病室）"/>
      <sheetName val="１6 新興感染症（病室以外）"/>
      <sheetName val="12-1 スプリンクラー（総括表）見直し前"/>
      <sheetName val="12-2スプリンクラー（個別計画書）見直し前"/>
      <sheetName val="管理用（このシートは削除しないでください）"/>
    </sheetNames>
    <sheetDataSet>
      <sheetData sheetId="0"/>
      <sheetData sheetId="1"/>
      <sheetData sheetId="2"/>
      <sheetData sheetId="3"/>
      <sheetData sheetId="4"/>
      <sheetData sheetId="5"/>
      <sheetData sheetId="6">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新興感染症対応力強化事業（病室の感染対策に係る整備）</v>
          </cell>
          <cell r="U3" t="str">
            <v>新興感染症対応力強化事業（病室の感染対策に係る整備以外）</v>
          </cell>
          <cell r="V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1DC3D-1DC5-4761-BD20-E35F3D6952EF}">
  <sheetPr>
    <pageSetUpPr fitToPage="1"/>
  </sheetPr>
  <dimension ref="A1:T17"/>
  <sheetViews>
    <sheetView tabSelected="1" zoomScaleNormal="100" workbookViewId="0"/>
  </sheetViews>
  <sheetFormatPr defaultRowHeight="13.5"/>
  <cols>
    <col min="1" max="4" width="16.75" style="113" customWidth="1"/>
    <col min="5" max="16" width="12.5" style="113" customWidth="1"/>
    <col min="17" max="17" width="15" style="113" customWidth="1"/>
    <col min="18" max="18" width="2.75" style="113" customWidth="1"/>
    <col min="19" max="263" width="9" style="113"/>
    <col min="264" max="264" width="16.75" style="113" customWidth="1"/>
    <col min="265" max="272" width="12.5" style="113" customWidth="1"/>
    <col min="273" max="273" width="15" style="113" customWidth="1"/>
    <col min="274" max="274" width="2.75" style="113" customWidth="1"/>
    <col min="275" max="519" width="9" style="113"/>
    <col min="520" max="520" width="16.75" style="113" customWidth="1"/>
    <col min="521" max="528" width="12.5" style="113" customWidth="1"/>
    <col min="529" max="529" width="15" style="113" customWidth="1"/>
    <col min="530" max="530" width="2.75" style="113" customWidth="1"/>
    <col min="531" max="775" width="9" style="113"/>
    <col min="776" max="776" width="16.75" style="113" customWidth="1"/>
    <col min="777" max="784" width="12.5" style="113" customWidth="1"/>
    <col min="785" max="785" width="15" style="113" customWidth="1"/>
    <col min="786" max="786" width="2.75" style="113" customWidth="1"/>
    <col min="787" max="1031" width="9" style="113"/>
    <col min="1032" max="1032" width="16.75" style="113" customWidth="1"/>
    <col min="1033" max="1040" width="12.5" style="113" customWidth="1"/>
    <col min="1041" max="1041" width="15" style="113" customWidth="1"/>
    <col min="1042" max="1042" width="2.75" style="113" customWidth="1"/>
    <col min="1043" max="1287" width="9" style="113"/>
    <col min="1288" max="1288" width="16.75" style="113" customWidth="1"/>
    <col min="1289" max="1296" width="12.5" style="113" customWidth="1"/>
    <col min="1297" max="1297" width="15" style="113" customWidth="1"/>
    <col min="1298" max="1298" width="2.75" style="113" customWidth="1"/>
    <col min="1299" max="1543" width="9" style="113"/>
    <col min="1544" max="1544" width="16.75" style="113" customWidth="1"/>
    <col min="1545" max="1552" width="12.5" style="113" customWidth="1"/>
    <col min="1553" max="1553" width="15" style="113" customWidth="1"/>
    <col min="1554" max="1554" width="2.75" style="113" customWidth="1"/>
    <col min="1555" max="1799" width="9" style="113"/>
    <col min="1800" max="1800" width="16.75" style="113" customWidth="1"/>
    <col min="1801" max="1808" width="12.5" style="113" customWidth="1"/>
    <col min="1809" max="1809" width="15" style="113" customWidth="1"/>
    <col min="1810" max="1810" width="2.75" style="113" customWidth="1"/>
    <col min="1811" max="2055" width="9" style="113"/>
    <col min="2056" max="2056" width="16.75" style="113" customWidth="1"/>
    <col min="2057" max="2064" width="12.5" style="113" customWidth="1"/>
    <col min="2065" max="2065" width="15" style="113" customWidth="1"/>
    <col min="2066" max="2066" width="2.75" style="113" customWidth="1"/>
    <col min="2067" max="2311" width="9" style="113"/>
    <col min="2312" max="2312" width="16.75" style="113" customWidth="1"/>
    <col min="2313" max="2320" width="12.5" style="113" customWidth="1"/>
    <col min="2321" max="2321" width="15" style="113" customWidth="1"/>
    <col min="2322" max="2322" width="2.75" style="113" customWidth="1"/>
    <col min="2323" max="2567" width="9" style="113"/>
    <col min="2568" max="2568" width="16.75" style="113" customWidth="1"/>
    <col min="2569" max="2576" width="12.5" style="113" customWidth="1"/>
    <col min="2577" max="2577" width="15" style="113" customWidth="1"/>
    <col min="2578" max="2578" width="2.75" style="113" customWidth="1"/>
    <col min="2579" max="2823" width="9" style="113"/>
    <col min="2824" max="2824" width="16.75" style="113" customWidth="1"/>
    <col min="2825" max="2832" width="12.5" style="113" customWidth="1"/>
    <col min="2833" max="2833" width="15" style="113" customWidth="1"/>
    <col min="2834" max="2834" width="2.75" style="113" customWidth="1"/>
    <col min="2835" max="3079" width="9" style="113"/>
    <col min="3080" max="3080" width="16.75" style="113" customWidth="1"/>
    <col min="3081" max="3088" width="12.5" style="113" customWidth="1"/>
    <col min="3089" max="3089" width="15" style="113" customWidth="1"/>
    <col min="3090" max="3090" width="2.75" style="113" customWidth="1"/>
    <col min="3091" max="3335" width="9" style="113"/>
    <col min="3336" max="3336" width="16.75" style="113" customWidth="1"/>
    <col min="3337" max="3344" width="12.5" style="113" customWidth="1"/>
    <col min="3345" max="3345" width="15" style="113" customWidth="1"/>
    <col min="3346" max="3346" width="2.75" style="113" customWidth="1"/>
    <col min="3347" max="3591" width="9" style="113"/>
    <col min="3592" max="3592" width="16.75" style="113" customWidth="1"/>
    <col min="3593" max="3600" width="12.5" style="113" customWidth="1"/>
    <col min="3601" max="3601" width="15" style="113" customWidth="1"/>
    <col min="3602" max="3602" width="2.75" style="113" customWidth="1"/>
    <col min="3603" max="3847" width="9" style="113"/>
    <col min="3848" max="3848" width="16.75" style="113" customWidth="1"/>
    <col min="3849" max="3856" width="12.5" style="113" customWidth="1"/>
    <col min="3857" max="3857" width="15" style="113" customWidth="1"/>
    <col min="3858" max="3858" width="2.75" style="113" customWidth="1"/>
    <col min="3859" max="4103" width="9" style="113"/>
    <col min="4104" max="4104" width="16.75" style="113" customWidth="1"/>
    <col min="4105" max="4112" width="12.5" style="113" customWidth="1"/>
    <col min="4113" max="4113" width="15" style="113" customWidth="1"/>
    <col min="4114" max="4114" width="2.75" style="113" customWidth="1"/>
    <col min="4115" max="4359" width="9" style="113"/>
    <col min="4360" max="4360" width="16.75" style="113" customWidth="1"/>
    <col min="4361" max="4368" width="12.5" style="113" customWidth="1"/>
    <col min="4369" max="4369" width="15" style="113" customWidth="1"/>
    <col min="4370" max="4370" width="2.75" style="113" customWidth="1"/>
    <col min="4371" max="4615" width="9" style="113"/>
    <col min="4616" max="4616" width="16.75" style="113" customWidth="1"/>
    <col min="4617" max="4624" width="12.5" style="113" customWidth="1"/>
    <col min="4625" max="4625" width="15" style="113" customWidth="1"/>
    <col min="4626" max="4626" width="2.75" style="113" customWidth="1"/>
    <col min="4627" max="4871" width="9" style="113"/>
    <col min="4872" max="4872" width="16.75" style="113" customWidth="1"/>
    <col min="4873" max="4880" width="12.5" style="113" customWidth="1"/>
    <col min="4881" max="4881" width="15" style="113" customWidth="1"/>
    <col min="4882" max="4882" width="2.75" style="113" customWidth="1"/>
    <col min="4883" max="5127" width="9" style="113"/>
    <col min="5128" max="5128" width="16.75" style="113" customWidth="1"/>
    <col min="5129" max="5136" width="12.5" style="113" customWidth="1"/>
    <col min="5137" max="5137" width="15" style="113" customWidth="1"/>
    <col min="5138" max="5138" width="2.75" style="113" customWidth="1"/>
    <col min="5139" max="5383" width="9" style="113"/>
    <col min="5384" max="5384" width="16.75" style="113" customWidth="1"/>
    <col min="5385" max="5392" width="12.5" style="113" customWidth="1"/>
    <col min="5393" max="5393" width="15" style="113" customWidth="1"/>
    <col min="5394" max="5394" width="2.75" style="113" customWidth="1"/>
    <col min="5395" max="5639" width="9" style="113"/>
    <col min="5640" max="5640" width="16.75" style="113" customWidth="1"/>
    <col min="5641" max="5648" width="12.5" style="113" customWidth="1"/>
    <col min="5649" max="5649" width="15" style="113" customWidth="1"/>
    <col min="5650" max="5650" width="2.75" style="113" customWidth="1"/>
    <col min="5651" max="5895" width="9" style="113"/>
    <col min="5896" max="5896" width="16.75" style="113" customWidth="1"/>
    <col min="5897" max="5904" width="12.5" style="113" customWidth="1"/>
    <col min="5905" max="5905" width="15" style="113" customWidth="1"/>
    <col min="5906" max="5906" width="2.75" style="113" customWidth="1"/>
    <col min="5907" max="6151" width="9" style="113"/>
    <col min="6152" max="6152" width="16.75" style="113" customWidth="1"/>
    <col min="6153" max="6160" width="12.5" style="113" customWidth="1"/>
    <col min="6161" max="6161" width="15" style="113" customWidth="1"/>
    <col min="6162" max="6162" width="2.75" style="113" customWidth="1"/>
    <col min="6163" max="6407" width="9" style="113"/>
    <col min="6408" max="6408" width="16.75" style="113" customWidth="1"/>
    <col min="6409" max="6416" width="12.5" style="113" customWidth="1"/>
    <col min="6417" max="6417" width="15" style="113" customWidth="1"/>
    <col min="6418" max="6418" width="2.75" style="113" customWidth="1"/>
    <col min="6419" max="6663" width="9" style="113"/>
    <col min="6664" max="6664" width="16.75" style="113" customWidth="1"/>
    <col min="6665" max="6672" width="12.5" style="113" customWidth="1"/>
    <col min="6673" max="6673" width="15" style="113" customWidth="1"/>
    <col min="6674" max="6674" width="2.75" style="113" customWidth="1"/>
    <col min="6675" max="6919" width="9" style="113"/>
    <col min="6920" max="6920" width="16.75" style="113" customWidth="1"/>
    <col min="6921" max="6928" width="12.5" style="113" customWidth="1"/>
    <col min="6929" max="6929" width="15" style="113" customWidth="1"/>
    <col min="6930" max="6930" width="2.75" style="113" customWidth="1"/>
    <col min="6931" max="7175" width="9" style="113"/>
    <col min="7176" max="7176" width="16.75" style="113" customWidth="1"/>
    <col min="7177" max="7184" width="12.5" style="113" customWidth="1"/>
    <col min="7185" max="7185" width="15" style="113" customWidth="1"/>
    <col min="7186" max="7186" width="2.75" style="113" customWidth="1"/>
    <col min="7187" max="7431" width="9" style="113"/>
    <col min="7432" max="7432" width="16.75" style="113" customWidth="1"/>
    <col min="7433" max="7440" width="12.5" style="113" customWidth="1"/>
    <col min="7441" max="7441" width="15" style="113" customWidth="1"/>
    <col min="7442" max="7442" width="2.75" style="113" customWidth="1"/>
    <col min="7443" max="7687" width="9" style="113"/>
    <col min="7688" max="7688" width="16.75" style="113" customWidth="1"/>
    <col min="7689" max="7696" width="12.5" style="113" customWidth="1"/>
    <col min="7697" max="7697" width="15" style="113" customWidth="1"/>
    <col min="7698" max="7698" width="2.75" style="113" customWidth="1"/>
    <col min="7699" max="7943" width="9" style="113"/>
    <col min="7944" max="7944" width="16.75" style="113" customWidth="1"/>
    <col min="7945" max="7952" width="12.5" style="113" customWidth="1"/>
    <col min="7953" max="7953" width="15" style="113" customWidth="1"/>
    <col min="7954" max="7954" width="2.75" style="113" customWidth="1"/>
    <col min="7955" max="8199" width="9" style="113"/>
    <col min="8200" max="8200" width="16.75" style="113" customWidth="1"/>
    <col min="8201" max="8208" width="12.5" style="113" customWidth="1"/>
    <col min="8209" max="8209" width="15" style="113" customWidth="1"/>
    <col min="8210" max="8210" width="2.75" style="113" customWidth="1"/>
    <col min="8211" max="8455" width="9" style="113"/>
    <col min="8456" max="8456" width="16.75" style="113" customWidth="1"/>
    <col min="8457" max="8464" width="12.5" style="113" customWidth="1"/>
    <col min="8465" max="8465" width="15" style="113" customWidth="1"/>
    <col min="8466" max="8466" width="2.75" style="113" customWidth="1"/>
    <col min="8467" max="8711" width="9" style="113"/>
    <col min="8712" max="8712" width="16.75" style="113" customWidth="1"/>
    <col min="8713" max="8720" width="12.5" style="113" customWidth="1"/>
    <col min="8721" max="8721" width="15" style="113" customWidth="1"/>
    <col min="8722" max="8722" width="2.75" style="113" customWidth="1"/>
    <col min="8723" max="8967" width="9" style="113"/>
    <col min="8968" max="8968" width="16.75" style="113" customWidth="1"/>
    <col min="8969" max="8976" width="12.5" style="113" customWidth="1"/>
    <col min="8977" max="8977" width="15" style="113" customWidth="1"/>
    <col min="8978" max="8978" width="2.75" style="113" customWidth="1"/>
    <col min="8979" max="9223" width="9" style="113"/>
    <col min="9224" max="9224" width="16.75" style="113" customWidth="1"/>
    <col min="9225" max="9232" width="12.5" style="113" customWidth="1"/>
    <col min="9233" max="9233" width="15" style="113" customWidth="1"/>
    <col min="9234" max="9234" width="2.75" style="113" customWidth="1"/>
    <col min="9235" max="9479" width="9" style="113"/>
    <col min="9480" max="9480" width="16.75" style="113" customWidth="1"/>
    <col min="9481" max="9488" width="12.5" style="113" customWidth="1"/>
    <col min="9489" max="9489" width="15" style="113" customWidth="1"/>
    <col min="9490" max="9490" width="2.75" style="113" customWidth="1"/>
    <col min="9491" max="9735" width="9" style="113"/>
    <col min="9736" max="9736" width="16.75" style="113" customWidth="1"/>
    <col min="9737" max="9744" width="12.5" style="113" customWidth="1"/>
    <col min="9745" max="9745" width="15" style="113" customWidth="1"/>
    <col min="9746" max="9746" width="2.75" style="113" customWidth="1"/>
    <col min="9747" max="9991" width="9" style="113"/>
    <col min="9992" max="9992" width="16.75" style="113" customWidth="1"/>
    <col min="9993" max="10000" width="12.5" style="113" customWidth="1"/>
    <col min="10001" max="10001" width="15" style="113" customWidth="1"/>
    <col min="10002" max="10002" width="2.75" style="113" customWidth="1"/>
    <col min="10003" max="10247" width="9" style="113"/>
    <col min="10248" max="10248" width="16.75" style="113" customWidth="1"/>
    <col min="10249" max="10256" width="12.5" style="113" customWidth="1"/>
    <col min="10257" max="10257" width="15" style="113" customWidth="1"/>
    <col min="10258" max="10258" width="2.75" style="113" customWidth="1"/>
    <col min="10259" max="10503" width="9" style="113"/>
    <col min="10504" max="10504" width="16.75" style="113" customWidth="1"/>
    <col min="10505" max="10512" width="12.5" style="113" customWidth="1"/>
    <col min="10513" max="10513" width="15" style="113" customWidth="1"/>
    <col min="10514" max="10514" width="2.75" style="113" customWidth="1"/>
    <col min="10515" max="10759" width="9" style="113"/>
    <col min="10760" max="10760" width="16.75" style="113" customWidth="1"/>
    <col min="10761" max="10768" width="12.5" style="113" customWidth="1"/>
    <col min="10769" max="10769" width="15" style="113" customWidth="1"/>
    <col min="10770" max="10770" width="2.75" style="113" customWidth="1"/>
    <col min="10771" max="11015" width="9" style="113"/>
    <col min="11016" max="11016" width="16.75" style="113" customWidth="1"/>
    <col min="11017" max="11024" width="12.5" style="113" customWidth="1"/>
    <col min="11025" max="11025" width="15" style="113" customWidth="1"/>
    <col min="11026" max="11026" width="2.75" style="113" customWidth="1"/>
    <col min="11027" max="11271" width="9" style="113"/>
    <col min="11272" max="11272" width="16.75" style="113" customWidth="1"/>
    <col min="11273" max="11280" width="12.5" style="113" customWidth="1"/>
    <col min="11281" max="11281" width="15" style="113" customWidth="1"/>
    <col min="11282" max="11282" width="2.75" style="113" customWidth="1"/>
    <col min="11283" max="11527" width="9" style="113"/>
    <col min="11528" max="11528" width="16.75" style="113" customWidth="1"/>
    <col min="11529" max="11536" width="12.5" style="113" customWidth="1"/>
    <col min="11537" max="11537" width="15" style="113" customWidth="1"/>
    <col min="11538" max="11538" width="2.75" style="113" customWidth="1"/>
    <col min="11539" max="11783" width="9" style="113"/>
    <col min="11784" max="11784" width="16.75" style="113" customWidth="1"/>
    <col min="11785" max="11792" width="12.5" style="113" customWidth="1"/>
    <col min="11793" max="11793" width="15" style="113" customWidth="1"/>
    <col min="11794" max="11794" width="2.75" style="113" customWidth="1"/>
    <col min="11795" max="12039" width="9" style="113"/>
    <col min="12040" max="12040" width="16.75" style="113" customWidth="1"/>
    <col min="12041" max="12048" width="12.5" style="113" customWidth="1"/>
    <col min="12049" max="12049" width="15" style="113" customWidth="1"/>
    <col min="12050" max="12050" width="2.75" style="113" customWidth="1"/>
    <col min="12051" max="12295" width="9" style="113"/>
    <col min="12296" max="12296" width="16.75" style="113" customWidth="1"/>
    <col min="12297" max="12304" width="12.5" style="113" customWidth="1"/>
    <col min="12305" max="12305" width="15" style="113" customWidth="1"/>
    <col min="12306" max="12306" width="2.75" style="113" customWidth="1"/>
    <col min="12307" max="12551" width="9" style="113"/>
    <col min="12552" max="12552" width="16.75" style="113" customWidth="1"/>
    <col min="12553" max="12560" width="12.5" style="113" customWidth="1"/>
    <col min="12561" max="12561" width="15" style="113" customWidth="1"/>
    <col min="12562" max="12562" width="2.75" style="113" customWidth="1"/>
    <col min="12563" max="12807" width="9" style="113"/>
    <col min="12808" max="12808" width="16.75" style="113" customWidth="1"/>
    <col min="12809" max="12816" width="12.5" style="113" customWidth="1"/>
    <col min="12817" max="12817" width="15" style="113" customWidth="1"/>
    <col min="12818" max="12818" width="2.75" style="113" customWidth="1"/>
    <col min="12819" max="13063" width="9" style="113"/>
    <col min="13064" max="13064" width="16.75" style="113" customWidth="1"/>
    <col min="13065" max="13072" width="12.5" style="113" customWidth="1"/>
    <col min="13073" max="13073" width="15" style="113" customWidth="1"/>
    <col min="13074" max="13074" width="2.75" style="113" customWidth="1"/>
    <col min="13075" max="13319" width="9" style="113"/>
    <col min="13320" max="13320" width="16.75" style="113" customWidth="1"/>
    <col min="13321" max="13328" width="12.5" style="113" customWidth="1"/>
    <col min="13329" max="13329" width="15" style="113" customWidth="1"/>
    <col min="13330" max="13330" width="2.75" style="113" customWidth="1"/>
    <col min="13331" max="13575" width="9" style="113"/>
    <col min="13576" max="13576" width="16.75" style="113" customWidth="1"/>
    <col min="13577" max="13584" width="12.5" style="113" customWidth="1"/>
    <col min="13585" max="13585" width="15" style="113" customWidth="1"/>
    <col min="13586" max="13586" width="2.75" style="113" customWidth="1"/>
    <col min="13587" max="13831" width="9" style="113"/>
    <col min="13832" max="13832" width="16.75" style="113" customWidth="1"/>
    <col min="13833" max="13840" width="12.5" style="113" customWidth="1"/>
    <col min="13841" max="13841" width="15" style="113" customWidth="1"/>
    <col min="13842" max="13842" width="2.75" style="113" customWidth="1"/>
    <col min="13843" max="14087" width="9" style="113"/>
    <col min="14088" max="14088" width="16.75" style="113" customWidth="1"/>
    <col min="14089" max="14096" width="12.5" style="113" customWidth="1"/>
    <col min="14097" max="14097" width="15" style="113" customWidth="1"/>
    <col min="14098" max="14098" width="2.75" style="113" customWidth="1"/>
    <col min="14099" max="14343" width="9" style="113"/>
    <col min="14344" max="14344" width="16.75" style="113" customWidth="1"/>
    <col min="14345" max="14352" width="12.5" style="113" customWidth="1"/>
    <col min="14353" max="14353" width="15" style="113" customWidth="1"/>
    <col min="14354" max="14354" width="2.75" style="113" customWidth="1"/>
    <col min="14355" max="14599" width="9" style="113"/>
    <col min="14600" max="14600" width="16.75" style="113" customWidth="1"/>
    <col min="14601" max="14608" width="12.5" style="113" customWidth="1"/>
    <col min="14609" max="14609" width="15" style="113" customWidth="1"/>
    <col min="14610" max="14610" width="2.75" style="113" customWidth="1"/>
    <col min="14611" max="14855" width="9" style="113"/>
    <col min="14856" max="14856" width="16.75" style="113" customWidth="1"/>
    <col min="14857" max="14864" width="12.5" style="113" customWidth="1"/>
    <col min="14865" max="14865" width="15" style="113" customWidth="1"/>
    <col min="14866" max="14866" width="2.75" style="113" customWidth="1"/>
    <col min="14867" max="15111" width="9" style="113"/>
    <col min="15112" max="15112" width="16.75" style="113" customWidth="1"/>
    <col min="15113" max="15120" width="12.5" style="113" customWidth="1"/>
    <col min="15121" max="15121" width="15" style="113" customWidth="1"/>
    <col min="15122" max="15122" width="2.75" style="113" customWidth="1"/>
    <col min="15123" max="15367" width="9" style="113"/>
    <col min="15368" max="15368" width="16.75" style="113" customWidth="1"/>
    <col min="15369" max="15376" width="12.5" style="113" customWidth="1"/>
    <col min="15377" max="15377" width="15" style="113" customWidth="1"/>
    <col min="15378" max="15378" width="2.75" style="113" customWidth="1"/>
    <col min="15379" max="15623" width="9" style="113"/>
    <col min="15624" max="15624" width="16.75" style="113" customWidth="1"/>
    <col min="15625" max="15632" width="12.5" style="113" customWidth="1"/>
    <col min="15633" max="15633" width="15" style="113" customWidth="1"/>
    <col min="15634" max="15634" width="2.75" style="113" customWidth="1"/>
    <col min="15635" max="15879" width="9" style="113"/>
    <col min="15880" max="15880" width="16.75" style="113" customWidth="1"/>
    <col min="15881" max="15888" width="12.5" style="113" customWidth="1"/>
    <col min="15889" max="15889" width="15" style="113" customWidth="1"/>
    <col min="15890" max="15890" width="2.75" style="113" customWidth="1"/>
    <col min="15891" max="16135" width="9" style="113"/>
    <col min="16136" max="16136" width="16.75" style="113" customWidth="1"/>
    <col min="16137" max="16144" width="12.5" style="113" customWidth="1"/>
    <col min="16145" max="16145" width="15" style="113" customWidth="1"/>
    <col min="16146" max="16146" width="2.75" style="113" customWidth="1"/>
    <col min="16147" max="16384" width="9" style="113"/>
  </cols>
  <sheetData>
    <row r="1" spans="1:20">
      <c r="A1" s="113" t="s">
        <v>179</v>
      </c>
    </row>
    <row r="2" spans="1:20" ht="18.75">
      <c r="A2" s="259" t="s">
        <v>200</v>
      </c>
      <c r="B2" s="259"/>
      <c r="C2" s="259"/>
      <c r="D2" s="259"/>
      <c r="E2" s="259"/>
      <c r="F2" s="259"/>
      <c r="G2" s="259"/>
      <c r="H2" s="259"/>
      <c r="I2" s="259"/>
      <c r="J2" s="259"/>
      <c r="K2" s="259"/>
      <c r="L2" s="259"/>
      <c r="M2" s="259"/>
      <c r="N2" s="259"/>
      <c r="O2" s="259"/>
      <c r="P2" s="259"/>
      <c r="Q2" s="259"/>
    </row>
    <row r="3" spans="1:20" ht="18.75">
      <c r="A3" s="114"/>
      <c r="B3" s="242"/>
      <c r="C3" s="242"/>
      <c r="D3" s="242"/>
      <c r="E3" s="114"/>
      <c r="F3" s="114"/>
      <c r="G3" s="114"/>
      <c r="H3" s="242"/>
      <c r="I3" s="242"/>
      <c r="J3" s="114"/>
      <c r="K3" s="242"/>
      <c r="L3" s="242"/>
      <c r="M3" s="114"/>
      <c r="N3" s="114"/>
      <c r="O3" s="114"/>
      <c r="P3" s="115"/>
      <c r="Q3" s="114"/>
    </row>
    <row r="4" spans="1:20" ht="27">
      <c r="A4" s="260" t="s">
        <v>201</v>
      </c>
      <c r="B4" s="260" t="s">
        <v>337</v>
      </c>
      <c r="C4" s="260" t="s">
        <v>335</v>
      </c>
      <c r="D4" s="260" t="s">
        <v>336</v>
      </c>
      <c r="E4" s="262" t="s">
        <v>202</v>
      </c>
      <c r="F4" s="262" t="s">
        <v>203</v>
      </c>
      <c r="G4" s="262" t="s">
        <v>204</v>
      </c>
      <c r="H4" s="264" t="s">
        <v>205</v>
      </c>
      <c r="I4" s="265"/>
      <c r="J4" s="266"/>
      <c r="K4" s="264" t="s">
        <v>206</v>
      </c>
      <c r="L4" s="265"/>
      <c r="M4" s="266"/>
      <c r="N4" s="117" t="s">
        <v>207</v>
      </c>
      <c r="O4" s="117" t="s">
        <v>208</v>
      </c>
      <c r="P4" s="117" t="s">
        <v>209</v>
      </c>
      <c r="Q4" s="117" t="s">
        <v>210</v>
      </c>
    </row>
    <row r="5" spans="1:20">
      <c r="A5" s="261"/>
      <c r="B5" s="261"/>
      <c r="C5" s="261"/>
      <c r="D5" s="261"/>
      <c r="E5" s="263"/>
      <c r="F5" s="263"/>
      <c r="G5" s="263"/>
      <c r="H5" s="248" t="s">
        <v>338</v>
      </c>
      <c r="I5" s="248" t="s">
        <v>339</v>
      </c>
      <c r="J5" s="248" t="s">
        <v>340</v>
      </c>
      <c r="K5" s="248" t="s">
        <v>338</v>
      </c>
      <c r="L5" s="248" t="s">
        <v>339</v>
      </c>
      <c r="M5" s="248" t="s">
        <v>340</v>
      </c>
      <c r="N5" s="244"/>
      <c r="O5" s="244"/>
      <c r="P5" s="244"/>
      <c r="Q5" s="244"/>
    </row>
    <row r="6" spans="1:20">
      <c r="A6" s="119"/>
      <c r="B6" s="119"/>
      <c r="C6" s="119"/>
      <c r="D6" s="119"/>
      <c r="E6" s="120" t="s">
        <v>211</v>
      </c>
      <c r="F6" s="120" t="s">
        <v>212</v>
      </c>
      <c r="G6" s="120" t="s">
        <v>213</v>
      </c>
      <c r="H6" s="120"/>
      <c r="I6" s="120"/>
      <c r="J6" s="120" t="s">
        <v>214</v>
      </c>
      <c r="K6" s="120"/>
      <c r="L6" s="120"/>
      <c r="M6" s="120" t="s">
        <v>215</v>
      </c>
      <c r="N6" s="120" t="s">
        <v>216</v>
      </c>
      <c r="O6" s="120" t="s">
        <v>217</v>
      </c>
      <c r="P6" s="120" t="s">
        <v>218</v>
      </c>
      <c r="Q6" s="119"/>
    </row>
    <row r="7" spans="1:20">
      <c r="A7" s="121"/>
      <c r="B7" s="121"/>
      <c r="C7" s="121"/>
      <c r="D7" s="121"/>
      <c r="E7" s="122" t="s">
        <v>219</v>
      </c>
      <c r="F7" s="122" t="s">
        <v>219</v>
      </c>
      <c r="G7" s="122" t="s">
        <v>219</v>
      </c>
      <c r="H7" s="122"/>
      <c r="I7" s="122"/>
      <c r="J7" s="122" t="s">
        <v>219</v>
      </c>
      <c r="K7" s="122"/>
      <c r="L7" s="122"/>
      <c r="M7" s="122" t="s">
        <v>219</v>
      </c>
      <c r="N7" s="122" t="s">
        <v>219</v>
      </c>
      <c r="O7" s="122" t="s">
        <v>219</v>
      </c>
      <c r="P7" s="122" t="s">
        <v>219</v>
      </c>
      <c r="Q7" s="121"/>
    </row>
    <row r="8" spans="1:20" ht="18" customHeight="1">
      <c r="A8" s="121"/>
      <c r="B8" s="121"/>
      <c r="C8" s="121"/>
      <c r="D8" s="121"/>
      <c r="E8" s="121"/>
      <c r="F8" s="121"/>
      <c r="G8" s="121"/>
      <c r="H8" s="121"/>
      <c r="I8" s="121"/>
      <c r="J8" s="121"/>
      <c r="K8" s="121"/>
      <c r="L8" s="121"/>
      <c r="M8" s="121"/>
      <c r="N8" s="121"/>
      <c r="O8" s="121"/>
      <c r="P8" s="121"/>
      <c r="Q8" s="121"/>
    </row>
    <row r="9" spans="1:20" ht="138" customHeight="1">
      <c r="A9" s="251"/>
      <c r="B9" s="251"/>
      <c r="C9" s="251"/>
      <c r="D9" s="251"/>
      <c r="E9" s="252"/>
      <c r="F9" s="252"/>
      <c r="G9" s="119" t="str">
        <f>IF(E9="","",E9-F9)</f>
        <v/>
      </c>
      <c r="H9" s="251"/>
      <c r="I9" s="119" t="str">
        <f>IF(J9="","",IF(H9="","",J9/H9))</f>
        <v/>
      </c>
      <c r="J9" s="251"/>
      <c r="K9" s="251"/>
      <c r="L9" s="251"/>
      <c r="M9" s="119" t="str">
        <f>IF(L9="","",IF(K9="","",K9*L9))</f>
        <v/>
      </c>
      <c r="N9" s="249" t="str">
        <f>IF(M9="","",IF(J9&gt;M9,M9,J9))</f>
        <v/>
      </c>
      <c r="O9" s="249" t="str">
        <f>IF(N9="","",IF(G9&gt;N9,N9,G9))</f>
        <v/>
      </c>
      <c r="P9" s="251"/>
      <c r="Q9" s="119"/>
    </row>
    <row r="10" spans="1:20">
      <c r="G10" s="250" t="s">
        <v>344</v>
      </c>
      <c r="I10" s="250" t="s">
        <v>344</v>
      </c>
      <c r="M10" s="250" t="s">
        <v>344</v>
      </c>
      <c r="N10" s="250" t="s">
        <v>344</v>
      </c>
      <c r="O10" s="250" t="s">
        <v>344</v>
      </c>
    </row>
    <row r="11" spans="1:20">
      <c r="A11" s="113" t="s">
        <v>345</v>
      </c>
    </row>
    <row r="12" spans="1:20">
      <c r="A12" s="113" t="s">
        <v>341</v>
      </c>
    </row>
    <row r="13" spans="1:20">
      <c r="A13" s="113" t="s">
        <v>342</v>
      </c>
      <c r="T13" s="113" t="s">
        <v>333</v>
      </c>
    </row>
    <row r="14" spans="1:20">
      <c r="A14" s="113" t="s">
        <v>343</v>
      </c>
      <c r="T14" s="113" t="s">
        <v>334</v>
      </c>
    </row>
    <row r="15" spans="1:20">
      <c r="A15" s="113" t="s">
        <v>220</v>
      </c>
    </row>
    <row r="16" spans="1:20">
      <c r="A16" s="113" t="s">
        <v>232</v>
      </c>
    </row>
    <row r="17" spans="1:1">
      <c r="A17" s="113" t="s">
        <v>330</v>
      </c>
    </row>
  </sheetData>
  <sheetProtection sheet="1" objects="1" scenarios="1"/>
  <protectedRanges>
    <protectedRange sqref="A9 B9 C9 D9 E9 F9 H9 J9 K9 L9 P9" name="範囲1"/>
  </protectedRanges>
  <mergeCells count="10">
    <mergeCell ref="A2:Q2"/>
    <mergeCell ref="A4:A5"/>
    <mergeCell ref="B4:B5"/>
    <mergeCell ref="C4:C5"/>
    <mergeCell ref="D4:D5"/>
    <mergeCell ref="E4:E5"/>
    <mergeCell ref="F4:F5"/>
    <mergeCell ref="G4:G5"/>
    <mergeCell ref="H4:J4"/>
    <mergeCell ref="K4:M4"/>
  </mergeCells>
  <phoneticPr fontId="4"/>
  <dataValidations count="5">
    <dataValidation type="list" allowBlank="1" showInputMessage="1" showErrorMessage="1" sqref="A9" xr:uid="{EE784FF6-6A45-4A37-B3CD-9CCCE92F9B12}">
      <formula1>$T$13:$T$14</formula1>
    </dataValidation>
    <dataValidation allowBlank="1" showInputMessage="1" showErrorMessage="1" prompt="自動計算のため入力不要です" sqref="G9 I9 M9 N9 O9" xr:uid="{5E0F1F07-6D2B-472D-808B-BAAB321BD2DF}"/>
    <dataValidation allowBlank="1" showInputMessage="1" showErrorMessage="1" prompt="1,000円未満の端数は切り捨ててください" sqref="P9" xr:uid="{13401926-BF83-4077-BBE5-EFA945AF7C6C}"/>
    <dataValidation allowBlank="1" showInputMessage="1" showErrorMessage="1" prompt="28からはじまる10桁の番号を記載ください" sqref="B9" xr:uid="{7C4A496B-EDD0-4829-A17C-648F8BD96A05}"/>
    <dataValidation allowBlank="1" showInputMessage="1" showErrorMessage="1" prompt="A列にて「病室の感染対策に係る整備」を選択した場合は、整備する部屋数を記載してください_x000a_「個人防護具保管施設の整備」を選択した場合は、整備する面積を記載してください" sqref="H9 K9" xr:uid="{0BD5C302-4079-480D-A290-DE3D72C6FB25}"/>
  </dataValidations>
  <pageMargins left="0.59055118110236227" right="0.39370078740157483" top="0.98425196850393704" bottom="0.98425196850393704" header="0.51181102362204722" footer="0.51181102362204722"/>
  <pageSetup paperSize="9" scale="51"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04E3-2A12-41CE-B32A-E44762C127F1}">
  <sheetPr>
    <pageSetUpPr fitToPage="1"/>
  </sheetPr>
  <dimension ref="A1:X84"/>
  <sheetViews>
    <sheetView view="pageBreakPreview" topLeftCell="A28" zoomScale="95" zoomScaleNormal="100" zoomScaleSheetLayoutView="95" workbookViewId="0">
      <selection activeCell="G39" sqref="G39"/>
    </sheetView>
  </sheetViews>
  <sheetFormatPr defaultColWidth="9" defaultRowHeight="13.5" outlineLevelCol="1"/>
  <cols>
    <col min="1" max="2" width="5" style="139" customWidth="1"/>
    <col min="3" max="3" width="24.875" style="139" customWidth="1"/>
    <col min="4" max="12" width="8.5" style="139" customWidth="1"/>
    <col min="13" max="21" width="8.5" style="139" hidden="1" customWidth="1" outlineLevel="1"/>
    <col min="22" max="22" width="9" style="139" collapsed="1"/>
    <col min="23" max="23" width="9" style="139"/>
    <col min="24" max="24" width="11.5" style="139" customWidth="1"/>
    <col min="25" max="16384" width="9" style="139"/>
  </cols>
  <sheetData>
    <row r="1" spans="1:22" ht="19.5" customHeight="1">
      <c r="A1" s="138" t="s">
        <v>325</v>
      </c>
    </row>
    <row r="2" spans="1:22" ht="17.25" customHeight="1">
      <c r="A2" s="138"/>
      <c r="B2" s="138"/>
      <c r="C2" s="138"/>
      <c r="D2" s="267" t="s">
        <v>326</v>
      </c>
      <c r="E2" s="267"/>
      <c r="F2" s="267"/>
      <c r="G2" s="267"/>
      <c r="H2" s="267"/>
      <c r="I2" s="138"/>
      <c r="J2" s="138"/>
      <c r="K2" s="138"/>
      <c r="L2" s="138"/>
      <c r="M2" s="235"/>
      <c r="N2" s="235"/>
      <c r="O2" s="235"/>
      <c r="P2" s="235"/>
      <c r="Q2" s="235"/>
      <c r="R2" s="235"/>
      <c r="S2" s="235"/>
      <c r="T2" s="235"/>
      <c r="U2" s="235"/>
    </row>
    <row r="3" spans="1:22" ht="17.25">
      <c r="A3" s="138"/>
      <c r="B3" s="138"/>
      <c r="C3" s="138"/>
      <c r="D3" s="267"/>
      <c r="E3" s="267"/>
      <c r="F3" s="267"/>
      <c r="G3" s="267"/>
      <c r="H3" s="267"/>
      <c r="I3" s="138"/>
      <c r="J3" s="138"/>
      <c r="K3" s="138"/>
      <c r="L3" s="138"/>
      <c r="M3" s="235"/>
      <c r="N3" s="235"/>
      <c r="O3" s="235"/>
      <c r="P3" s="235"/>
      <c r="Q3" s="235"/>
      <c r="R3" s="235"/>
      <c r="S3" s="235"/>
      <c r="T3" s="235"/>
      <c r="U3" s="235"/>
    </row>
    <row r="4" spans="1:22" ht="14.25" thickBot="1">
      <c r="A4" s="141" t="s">
        <v>236</v>
      </c>
    </row>
    <row r="5" spans="1:22" s="144" customFormat="1" ht="19.5" customHeight="1" thickBot="1">
      <c r="A5" s="268" t="s">
        <v>237</v>
      </c>
      <c r="B5" s="269"/>
      <c r="C5" s="142"/>
      <c r="D5" s="143" t="s">
        <v>238</v>
      </c>
      <c r="E5" s="270"/>
      <c r="F5" s="271"/>
      <c r="G5" s="271"/>
      <c r="H5" s="271"/>
      <c r="I5" s="271"/>
      <c r="J5" s="271"/>
      <c r="K5" s="272"/>
      <c r="V5" s="144" t="s">
        <v>239</v>
      </c>
    </row>
    <row r="6" spans="1:22" s="144" customFormat="1" ht="12.75" thickBot="1">
      <c r="A6" s="145"/>
    </row>
    <row r="7" spans="1:22" s="144" customFormat="1" ht="18" customHeight="1">
      <c r="A7" s="273" t="s">
        <v>18</v>
      </c>
      <c r="B7" s="276" t="s">
        <v>240</v>
      </c>
      <c r="C7" s="277"/>
      <c r="D7" s="273" t="s">
        <v>241</v>
      </c>
      <c r="E7" s="276"/>
      <c r="F7" s="277"/>
      <c r="G7" s="273" t="s">
        <v>242</v>
      </c>
      <c r="H7" s="276"/>
      <c r="I7" s="276"/>
      <c r="J7" s="276"/>
      <c r="K7" s="276"/>
      <c r="L7" s="277"/>
      <c r="M7" s="273" t="s">
        <v>242</v>
      </c>
      <c r="N7" s="276"/>
      <c r="O7" s="276"/>
      <c r="P7" s="276"/>
      <c r="Q7" s="276"/>
      <c r="R7" s="276"/>
      <c r="S7" s="276"/>
      <c r="T7" s="276"/>
      <c r="U7" s="277"/>
    </row>
    <row r="8" spans="1:22" s="144" customFormat="1" ht="18" customHeight="1">
      <c r="A8" s="274"/>
      <c r="B8" s="278"/>
      <c r="C8" s="279"/>
      <c r="D8" s="274" t="s">
        <v>243</v>
      </c>
      <c r="E8" s="278" t="s">
        <v>244</v>
      </c>
      <c r="F8" s="279" t="s">
        <v>245</v>
      </c>
      <c r="G8" s="282" t="s">
        <v>246</v>
      </c>
      <c r="H8" s="283"/>
      <c r="I8" s="146" t="str">
        <f>IF(I28="","",ROUND(I28/F28*100,0))</f>
        <v/>
      </c>
      <c r="J8" s="284" t="s">
        <v>247</v>
      </c>
      <c r="K8" s="283"/>
      <c r="L8" s="147" t="str">
        <f>IF(I8="","",IF(I8=100,"",100-I8))</f>
        <v/>
      </c>
      <c r="M8" s="282" t="s">
        <v>248</v>
      </c>
      <c r="N8" s="283"/>
      <c r="O8" s="146" t="str">
        <f>IF(O28="","",ROUND(O28/L28*100,0))</f>
        <v/>
      </c>
      <c r="P8" s="282" t="s">
        <v>248</v>
      </c>
      <c r="Q8" s="283"/>
      <c r="R8" s="146" t="str">
        <f>IF(R28="","",ROUND(R28/O28*100,0))</f>
        <v/>
      </c>
      <c r="S8" s="284" t="s">
        <v>248</v>
      </c>
      <c r="T8" s="283"/>
      <c r="U8" s="147" t="str">
        <f>IF(O8="","",IF(O8=100,"",100-O8))</f>
        <v/>
      </c>
    </row>
    <row r="9" spans="1:22" s="144" customFormat="1" ht="18" customHeight="1" thickBot="1">
      <c r="A9" s="275"/>
      <c r="B9" s="280"/>
      <c r="C9" s="281"/>
      <c r="D9" s="275"/>
      <c r="E9" s="280"/>
      <c r="F9" s="281"/>
      <c r="G9" s="230" t="s">
        <v>243</v>
      </c>
      <c r="H9" s="231" t="s">
        <v>244</v>
      </c>
      <c r="I9" s="231" t="s">
        <v>245</v>
      </c>
      <c r="J9" s="231" t="s">
        <v>243</v>
      </c>
      <c r="K9" s="231" t="s">
        <v>244</v>
      </c>
      <c r="L9" s="232" t="s">
        <v>245</v>
      </c>
      <c r="M9" s="230" t="s">
        <v>243</v>
      </c>
      <c r="N9" s="231" t="s">
        <v>244</v>
      </c>
      <c r="O9" s="231" t="s">
        <v>245</v>
      </c>
      <c r="P9" s="230" t="s">
        <v>243</v>
      </c>
      <c r="Q9" s="231" t="s">
        <v>244</v>
      </c>
      <c r="R9" s="231" t="s">
        <v>245</v>
      </c>
      <c r="S9" s="231" t="s">
        <v>243</v>
      </c>
      <c r="T9" s="231" t="s">
        <v>244</v>
      </c>
      <c r="U9" s="232" t="s">
        <v>245</v>
      </c>
    </row>
    <row r="10" spans="1:22" s="144" customFormat="1" ht="18" customHeight="1">
      <c r="A10" s="296" t="s">
        <v>249</v>
      </c>
      <c r="B10" s="297" t="s">
        <v>250</v>
      </c>
      <c r="C10" s="151"/>
      <c r="D10" s="152" t="s">
        <v>251</v>
      </c>
      <c r="E10" s="153" t="s">
        <v>252</v>
      </c>
      <c r="F10" s="154" t="s">
        <v>253</v>
      </c>
      <c r="G10" s="152" t="s">
        <v>254</v>
      </c>
      <c r="H10" s="153" t="s">
        <v>252</v>
      </c>
      <c r="I10" s="153" t="s">
        <v>255</v>
      </c>
      <c r="J10" s="153" t="s">
        <v>251</v>
      </c>
      <c r="K10" s="153" t="s">
        <v>252</v>
      </c>
      <c r="L10" s="154" t="s">
        <v>255</v>
      </c>
      <c r="M10" s="152" t="s">
        <v>254</v>
      </c>
      <c r="N10" s="153" t="s">
        <v>252</v>
      </c>
      <c r="O10" s="153" t="s">
        <v>255</v>
      </c>
      <c r="P10" s="152" t="s">
        <v>254</v>
      </c>
      <c r="Q10" s="153" t="s">
        <v>252</v>
      </c>
      <c r="R10" s="153" t="s">
        <v>255</v>
      </c>
      <c r="S10" s="153" t="s">
        <v>251</v>
      </c>
      <c r="T10" s="153" t="s">
        <v>252</v>
      </c>
      <c r="U10" s="154" t="s">
        <v>255</v>
      </c>
    </row>
    <row r="11" spans="1:22" s="144" customFormat="1" ht="18" customHeight="1">
      <c r="A11" s="287"/>
      <c r="B11" s="298"/>
      <c r="C11" s="234" t="s">
        <v>256</v>
      </c>
      <c r="D11" s="156"/>
      <c r="E11" s="157" t="str">
        <f>IF(D11="","",F11/D11)</f>
        <v/>
      </c>
      <c r="F11" s="158"/>
      <c r="G11" s="156"/>
      <c r="H11" s="157" t="str">
        <f>IF(G11="","",I11/G11)</f>
        <v/>
      </c>
      <c r="I11" s="159"/>
      <c r="J11" s="157"/>
      <c r="K11" s="157" t="str">
        <f>IF(J11="","",L11/J11)</f>
        <v/>
      </c>
      <c r="L11" s="160"/>
      <c r="M11" s="156"/>
      <c r="N11" s="157" t="str">
        <f>IF(M11="","",O11/M11)</f>
        <v/>
      </c>
      <c r="O11" s="159"/>
      <c r="P11" s="156"/>
      <c r="Q11" s="157" t="str">
        <f>IF(P11="","",R11/P11)</f>
        <v/>
      </c>
      <c r="R11" s="159"/>
      <c r="S11" s="157"/>
      <c r="T11" s="157" t="str">
        <f>IF(S11="","",U11/S11)</f>
        <v/>
      </c>
      <c r="U11" s="160"/>
    </row>
    <row r="12" spans="1:22" s="144" customFormat="1" ht="18" customHeight="1">
      <c r="A12" s="287"/>
      <c r="B12" s="298"/>
      <c r="C12" s="161" t="s">
        <v>257</v>
      </c>
      <c r="D12" s="156"/>
      <c r="E12" s="157" t="str">
        <f>IF(D12="","",F12/D12)</f>
        <v/>
      </c>
      <c r="F12" s="158"/>
      <c r="G12" s="156"/>
      <c r="H12" s="157" t="str">
        <f>IF(G12="","",I12/G12)</f>
        <v/>
      </c>
      <c r="I12" s="159"/>
      <c r="J12" s="157"/>
      <c r="K12" s="157" t="str">
        <f t="shared" ref="K12:K47" si="0">IF(J12="","",L12/J12)</f>
        <v/>
      </c>
      <c r="L12" s="160"/>
      <c r="M12" s="156"/>
      <c r="N12" s="157" t="str">
        <f>IF(M12="","",O12/M12)</f>
        <v/>
      </c>
      <c r="O12" s="159"/>
      <c r="P12" s="156"/>
      <c r="Q12" s="157" t="str">
        <f>IF(P12="","",R12/P12)</f>
        <v/>
      </c>
      <c r="R12" s="159"/>
      <c r="S12" s="157"/>
      <c r="T12" s="157" t="str">
        <f t="shared" ref="T12:T47" si="1">IF(S12="","",U12/S12)</f>
        <v/>
      </c>
      <c r="U12" s="160"/>
    </row>
    <row r="13" spans="1:22" s="144" customFormat="1" ht="18" customHeight="1">
      <c r="A13" s="287"/>
      <c r="B13" s="298"/>
      <c r="C13" s="162" t="s">
        <v>258</v>
      </c>
      <c r="D13" s="163"/>
      <c r="E13" s="164" t="str">
        <f>IF(D13="","",F13/D13)</f>
        <v/>
      </c>
      <c r="F13" s="165"/>
      <c r="G13" s="166"/>
      <c r="H13" s="167" t="str">
        <f>IF(G13="","",I13/G13)</f>
        <v/>
      </c>
      <c r="I13" s="168"/>
      <c r="J13" s="169"/>
      <c r="K13" s="167" t="str">
        <f t="shared" si="0"/>
        <v/>
      </c>
      <c r="L13" s="165"/>
      <c r="M13" s="170"/>
      <c r="N13" s="167" t="str">
        <f>IF(M13="","",O13/M13)</f>
        <v/>
      </c>
      <c r="O13" s="168"/>
      <c r="P13" s="170"/>
      <c r="Q13" s="167" t="str">
        <f>IF(P13="","",R13/P13)</f>
        <v/>
      </c>
      <c r="R13" s="168"/>
      <c r="S13" s="168"/>
      <c r="T13" s="167" t="str">
        <f t="shared" si="1"/>
        <v/>
      </c>
      <c r="U13" s="165"/>
    </row>
    <row r="14" spans="1:22" s="144" customFormat="1" ht="18" customHeight="1">
      <c r="A14" s="287"/>
      <c r="B14" s="298"/>
      <c r="C14" s="234" t="s">
        <v>259</v>
      </c>
      <c r="D14" s="171"/>
      <c r="E14" s="167" t="str">
        <f t="shared" ref="E14:E47" si="2">IF(D14="","",F14/D14)</f>
        <v/>
      </c>
      <c r="F14" s="172"/>
      <c r="G14" s="171"/>
      <c r="H14" s="167" t="str">
        <f>IF(G14="","",I14/G14)</f>
        <v/>
      </c>
      <c r="I14" s="173"/>
      <c r="J14" s="167"/>
      <c r="K14" s="167" t="str">
        <f t="shared" si="0"/>
        <v/>
      </c>
      <c r="L14" s="172"/>
      <c r="M14" s="171"/>
      <c r="N14" s="167" t="str">
        <f>IF(M14="","",O14/M14)</f>
        <v/>
      </c>
      <c r="O14" s="173"/>
      <c r="P14" s="171"/>
      <c r="Q14" s="167" t="str">
        <f>IF(P14="","",R14/P14)</f>
        <v/>
      </c>
      <c r="R14" s="173"/>
      <c r="S14" s="167"/>
      <c r="T14" s="167" t="str">
        <f t="shared" si="1"/>
        <v/>
      </c>
      <c r="U14" s="172"/>
    </row>
    <row r="15" spans="1:22" s="144" customFormat="1" ht="18" customHeight="1">
      <c r="A15" s="287"/>
      <c r="B15" s="298"/>
      <c r="C15" s="161"/>
      <c r="D15" s="174"/>
      <c r="E15" s="175" t="str">
        <f t="shared" si="2"/>
        <v/>
      </c>
      <c r="F15" s="168"/>
      <c r="G15" s="174"/>
      <c r="H15" s="176" t="str">
        <f t="shared" ref="H15:H47" si="3">IF(G15="","",I15/G15)</f>
        <v/>
      </c>
      <c r="I15" s="177"/>
      <c r="J15" s="168"/>
      <c r="K15" s="167" t="str">
        <f t="shared" si="0"/>
        <v/>
      </c>
      <c r="L15" s="165"/>
      <c r="M15" s="170"/>
      <c r="N15" s="167" t="str">
        <f t="shared" ref="N15:N47" si="4">IF(M15="","",O15/M15)</f>
        <v/>
      </c>
      <c r="O15" s="177"/>
      <c r="P15" s="170"/>
      <c r="Q15" s="167" t="str">
        <f t="shared" ref="Q15:Q47" si="5">IF(P15="","",R15/P15)</f>
        <v/>
      </c>
      <c r="R15" s="177"/>
      <c r="S15" s="168"/>
      <c r="T15" s="167" t="str">
        <f t="shared" si="1"/>
        <v/>
      </c>
      <c r="U15" s="165"/>
    </row>
    <row r="16" spans="1:22" s="144" customFormat="1" ht="18" customHeight="1">
      <c r="A16" s="287"/>
      <c r="B16" s="298"/>
      <c r="C16" s="161"/>
      <c r="D16" s="174"/>
      <c r="E16" s="176" t="str">
        <f t="shared" si="2"/>
        <v/>
      </c>
      <c r="F16" s="165"/>
      <c r="G16" s="174"/>
      <c r="H16" s="176" t="str">
        <f t="shared" si="3"/>
        <v/>
      </c>
      <c r="I16" s="177"/>
      <c r="J16" s="168"/>
      <c r="K16" s="167" t="str">
        <f t="shared" si="0"/>
        <v/>
      </c>
      <c r="L16" s="165"/>
      <c r="M16" s="170"/>
      <c r="N16" s="167" t="str">
        <f t="shared" si="4"/>
        <v/>
      </c>
      <c r="O16" s="177"/>
      <c r="P16" s="170"/>
      <c r="Q16" s="167" t="str">
        <f t="shared" si="5"/>
        <v/>
      </c>
      <c r="R16" s="177"/>
      <c r="S16" s="168"/>
      <c r="T16" s="167" t="str">
        <f t="shared" si="1"/>
        <v/>
      </c>
      <c r="U16" s="165"/>
    </row>
    <row r="17" spans="1:24" s="144" customFormat="1" ht="18" customHeight="1">
      <c r="A17" s="287"/>
      <c r="B17" s="298"/>
      <c r="C17" s="161"/>
      <c r="D17" s="178"/>
      <c r="E17" s="176" t="str">
        <f t="shared" si="2"/>
        <v/>
      </c>
      <c r="F17" s="165"/>
      <c r="G17" s="174"/>
      <c r="H17" s="176" t="str">
        <f t="shared" si="3"/>
        <v/>
      </c>
      <c r="I17" s="177"/>
      <c r="J17" s="179"/>
      <c r="K17" s="173"/>
      <c r="L17" s="165"/>
      <c r="M17" s="170"/>
      <c r="N17" s="167" t="str">
        <f t="shared" si="4"/>
        <v/>
      </c>
      <c r="O17" s="177"/>
      <c r="P17" s="170"/>
      <c r="Q17" s="167" t="str">
        <f t="shared" si="5"/>
        <v/>
      </c>
      <c r="R17" s="177"/>
      <c r="S17" s="177"/>
      <c r="T17" s="173" t="str">
        <f t="shared" si="1"/>
        <v/>
      </c>
      <c r="U17" s="165"/>
    </row>
    <row r="18" spans="1:24" s="144" customFormat="1" ht="18" customHeight="1">
      <c r="A18" s="287"/>
      <c r="B18" s="298"/>
      <c r="C18" s="234" t="s">
        <v>260</v>
      </c>
      <c r="D18" s="171"/>
      <c r="E18" s="167" t="str">
        <f t="shared" si="2"/>
        <v/>
      </c>
      <c r="F18" s="172"/>
      <c r="G18" s="171"/>
      <c r="H18" s="173" t="str">
        <f t="shared" si="3"/>
        <v/>
      </c>
      <c r="I18" s="173"/>
      <c r="J18" s="173"/>
      <c r="K18" s="173" t="str">
        <f t="shared" si="0"/>
        <v/>
      </c>
      <c r="L18" s="172"/>
      <c r="M18" s="171"/>
      <c r="N18" s="173" t="str">
        <f t="shared" si="4"/>
        <v/>
      </c>
      <c r="O18" s="173"/>
      <c r="P18" s="171"/>
      <c r="Q18" s="173" t="str">
        <f t="shared" si="5"/>
        <v/>
      </c>
      <c r="R18" s="173"/>
      <c r="S18" s="173"/>
      <c r="T18" s="173" t="str">
        <f t="shared" si="1"/>
        <v/>
      </c>
      <c r="U18" s="172"/>
    </row>
    <row r="19" spans="1:24" s="144" customFormat="1" ht="18" customHeight="1">
      <c r="A19" s="287"/>
      <c r="B19" s="298"/>
      <c r="C19" s="234" t="str">
        <f>C12</f>
        <v>&lt;改修工事&gt;</v>
      </c>
      <c r="D19" s="171"/>
      <c r="E19" s="167" t="str">
        <f t="shared" si="2"/>
        <v/>
      </c>
      <c r="F19" s="172"/>
      <c r="G19" s="180"/>
      <c r="H19" s="173" t="str">
        <f t="shared" si="3"/>
        <v/>
      </c>
      <c r="I19" s="173"/>
      <c r="J19" s="173"/>
      <c r="K19" s="173" t="str">
        <f t="shared" si="0"/>
        <v/>
      </c>
      <c r="L19" s="172"/>
      <c r="M19" s="180"/>
      <c r="N19" s="173" t="str">
        <f t="shared" si="4"/>
        <v/>
      </c>
      <c r="O19" s="173"/>
      <c r="P19" s="180"/>
      <c r="Q19" s="173" t="str">
        <f t="shared" si="5"/>
        <v/>
      </c>
      <c r="R19" s="173"/>
      <c r="S19" s="173"/>
      <c r="T19" s="173" t="str">
        <f t="shared" si="1"/>
        <v/>
      </c>
      <c r="U19" s="172"/>
    </row>
    <row r="20" spans="1:24" s="144" customFormat="1" ht="18" customHeight="1">
      <c r="A20" s="287"/>
      <c r="B20" s="298"/>
      <c r="C20" s="234" t="str">
        <f>IF(C13="","",C13)</f>
        <v>　（改築）</v>
      </c>
      <c r="D20" s="171"/>
      <c r="E20" s="167" t="str">
        <f t="shared" si="2"/>
        <v/>
      </c>
      <c r="F20" s="172"/>
      <c r="G20" s="180"/>
      <c r="H20" s="173" t="str">
        <f t="shared" si="3"/>
        <v/>
      </c>
      <c r="I20" s="173"/>
      <c r="J20" s="173"/>
      <c r="K20" s="173" t="str">
        <f t="shared" si="0"/>
        <v/>
      </c>
      <c r="L20" s="172"/>
      <c r="M20" s="180"/>
      <c r="N20" s="173" t="str">
        <f t="shared" si="4"/>
        <v/>
      </c>
      <c r="O20" s="173"/>
      <c r="P20" s="180"/>
      <c r="Q20" s="173" t="str">
        <f t="shared" si="5"/>
        <v/>
      </c>
      <c r="R20" s="173"/>
      <c r="S20" s="173"/>
      <c r="T20" s="173" t="str">
        <f t="shared" si="1"/>
        <v/>
      </c>
      <c r="U20" s="172"/>
    </row>
    <row r="21" spans="1:24" s="144" customFormat="1" ht="18" customHeight="1">
      <c r="A21" s="287"/>
      <c r="B21" s="298"/>
      <c r="C21" s="234" t="s">
        <v>259</v>
      </c>
      <c r="D21" s="171"/>
      <c r="E21" s="167" t="str">
        <f t="shared" si="2"/>
        <v/>
      </c>
      <c r="F21" s="172"/>
      <c r="G21" s="180"/>
      <c r="H21" s="173" t="str">
        <f t="shared" si="3"/>
        <v/>
      </c>
      <c r="I21" s="173"/>
      <c r="J21" s="173"/>
      <c r="K21" s="173" t="str">
        <f t="shared" si="0"/>
        <v/>
      </c>
      <c r="L21" s="172"/>
      <c r="M21" s="180"/>
      <c r="N21" s="173" t="str">
        <f t="shared" si="4"/>
        <v/>
      </c>
      <c r="O21" s="173"/>
      <c r="P21" s="180"/>
      <c r="Q21" s="173" t="str">
        <f t="shared" si="5"/>
        <v/>
      </c>
      <c r="R21" s="173"/>
      <c r="S21" s="173"/>
      <c r="T21" s="173" t="str">
        <f t="shared" si="1"/>
        <v/>
      </c>
      <c r="U21" s="172"/>
    </row>
    <row r="22" spans="1:24" s="144" customFormat="1" ht="18" customHeight="1">
      <c r="A22" s="287"/>
      <c r="B22" s="298"/>
      <c r="C22" s="161"/>
      <c r="D22" s="170"/>
      <c r="E22" s="167" t="str">
        <f t="shared" si="2"/>
        <v/>
      </c>
      <c r="F22" s="165"/>
      <c r="G22" s="181"/>
      <c r="H22" s="173" t="str">
        <f t="shared" si="3"/>
        <v/>
      </c>
      <c r="I22" s="177"/>
      <c r="J22" s="177"/>
      <c r="K22" s="173" t="str">
        <f t="shared" si="0"/>
        <v/>
      </c>
      <c r="L22" s="165"/>
      <c r="M22" s="181"/>
      <c r="N22" s="173" t="str">
        <f t="shared" si="4"/>
        <v/>
      </c>
      <c r="O22" s="177"/>
      <c r="P22" s="181"/>
      <c r="Q22" s="173" t="str">
        <f t="shared" si="5"/>
        <v/>
      </c>
      <c r="R22" s="177"/>
      <c r="S22" s="177"/>
      <c r="T22" s="173" t="str">
        <f t="shared" si="1"/>
        <v/>
      </c>
      <c r="U22" s="165"/>
    </row>
    <row r="23" spans="1:24" s="144" customFormat="1" ht="18" customHeight="1">
      <c r="A23" s="287"/>
      <c r="B23" s="298"/>
      <c r="C23" s="161"/>
      <c r="D23" s="170"/>
      <c r="E23" s="167" t="str">
        <f t="shared" si="2"/>
        <v/>
      </c>
      <c r="F23" s="165"/>
      <c r="G23" s="181"/>
      <c r="H23" s="173" t="str">
        <f t="shared" si="3"/>
        <v/>
      </c>
      <c r="I23" s="177"/>
      <c r="J23" s="177"/>
      <c r="K23" s="173" t="str">
        <f t="shared" si="0"/>
        <v/>
      </c>
      <c r="L23" s="165"/>
      <c r="M23" s="181"/>
      <c r="N23" s="173" t="str">
        <f t="shared" si="4"/>
        <v/>
      </c>
      <c r="O23" s="177"/>
      <c r="P23" s="181"/>
      <c r="Q23" s="173" t="str">
        <f t="shared" si="5"/>
        <v/>
      </c>
      <c r="R23" s="177"/>
      <c r="S23" s="177"/>
      <c r="T23" s="173" t="str">
        <f t="shared" si="1"/>
        <v/>
      </c>
      <c r="U23" s="165"/>
    </row>
    <row r="24" spans="1:24" s="144" customFormat="1" ht="18" customHeight="1">
      <c r="A24" s="287"/>
      <c r="B24" s="298"/>
      <c r="C24" s="161"/>
      <c r="D24" s="170"/>
      <c r="E24" s="167" t="str">
        <f t="shared" si="2"/>
        <v/>
      </c>
      <c r="F24" s="182"/>
      <c r="G24" s="181"/>
      <c r="H24" s="173" t="str">
        <f t="shared" si="3"/>
        <v/>
      </c>
      <c r="I24" s="177"/>
      <c r="J24" s="177"/>
      <c r="K24" s="173" t="str">
        <f t="shared" si="0"/>
        <v/>
      </c>
      <c r="L24" s="165"/>
      <c r="M24" s="181"/>
      <c r="N24" s="173" t="str">
        <f t="shared" si="4"/>
        <v/>
      </c>
      <c r="O24" s="177"/>
      <c r="P24" s="181"/>
      <c r="Q24" s="173" t="str">
        <f t="shared" si="5"/>
        <v/>
      </c>
      <c r="R24" s="177"/>
      <c r="S24" s="177"/>
      <c r="T24" s="173" t="str">
        <f t="shared" si="1"/>
        <v/>
      </c>
      <c r="U24" s="165"/>
    </row>
    <row r="25" spans="1:24" s="144" customFormat="1" ht="18" customHeight="1">
      <c r="A25" s="287"/>
      <c r="B25" s="298"/>
      <c r="C25" s="161"/>
      <c r="D25" s="170"/>
      <c r="E25" s="167" t="str">
        <f t="shared" si="2"/>
        <v/>
      </c>
      <c r="F25" s="182"/>
      <c r="G25" s="181"/>
      <c r="H25" s="173" t="str">
        <f t="shared" si="3"/>
        <v/>
      </c>
      <c r="I25" s="177"/>
      <c r="J25" s="177"/>
      <c r="K25" s="173" t="str">
        <f t="shared" si="0"/>
        <v/>
      </c>
      <c r="L25" s="165"/>
      <c r="M25" s="181"/>
      <c r="N25" s="173" t="str">
        <f t="shared" si="4"/>
        <v/>
      </c>
      <c r="O25" s="177"/>
      <c r="P25" s="181"/>
      <c r="Q25" s="173" t="str">
        <f t="shared" si="5"/>
        <v/>
      </c>
      <c r="R25" s="177"/>
      <c r="S25" s="177"/>
      <c r="T25" s="173" t="str">
        <f t="shared" si="1"/>
        <v/>
      </c>
      <c r="U25" s="165"/>
    </row>
    <row r="26" spans="1:24" s="144" customFormat="1" ht="18" customHeight="1">
      <c r="A26" s="287"/>
      <c r="B26" s="298"/>
      <c r="C26" s="161"/>
      <c r="D26" s="170"/>
      <c r="E26" s="167" t="str">
        <f t="shared" si="2"/>
        <v/>
      </c>
      <c r="F26" s="182"/>
      <c r="G26" s="181"/>
      <c r="H26" s="173" t="str">
        <f t="shared" si="3"/>
        <v/>
      </c>
      <c r="I26" s="177"/>
      <c r="J26" s="177"/>
      <c r="K26" s="173" t="str">
        <f t="shared" si="0"/>
        <v/>
      </c>
      <c r="L26" s="165"/>
      <c r="M26" s="181"/>
      <c r="N26" s="173" t="str">
        <f t="shared" si="4"/>
        <v/>
      </c>
      <c r="O26" s="177"/>
      <c r="P26" s="181"/>
      <c r="Q26" s="173" t="str">
        <f t="shared" si="5"/>
        <v/>
      </c>
      <c r="R26" s="177"/>
      <c r="S26" s="177"/>
      <c r="T26" s="173" t="str">
        <f t="shared" si="1"/>
        <v/>
      </c>
      <c r="U26" s="165"/>
    </row>
    <row r="27" spans="1:24" s="144" customFormat="1" ht="18" customHeight="1">
      <c r="A27" s="287"/>
      <c r="B27" s="298"/>
      <c r="C27" s="161"/>
      <c r="D27" s="170"/>
      <c r="E27" s="173" t="str">
        <f t="shared" si="2"/>
        <v/>
      </c>
      <c r="F27" s="182"/>
      <c r="G27" s="181"/>
      <c r="H27" s="173" t="str">
        <f t="shared" si="3"/>
        <v/>
      </c>
      <c r="I27" s="177"/>
      <c r="J27" s="177"/>
      <c r="K27" s="173" t="str">
        <f t="shared" si="0"/>
        <v/>
      </c>
      <c r="L27" s="165"/>
      <c r="M27" s="181"/>
      <c r="N27" s="173" t="str">
        <f t="shared" si="4"/>
        <v/>
      </c>
      <c r="O27" s="177"/>
      <c r="P27" s="181"/>
      <c r="Q27" s="173" t="str">
        <f t="shared" si="5"/>
        <v/>
      </c>
      <c r="R27" s="177"/>
      <c r="S27" s="177"/>
      <c r="T27" s="173" t="str">
        <f t="shared" si="1"/>
        <v/>
      </c>
      <c r="U27" s="165"/>
    </row>
    <row r="28" spans="1:24" s="144" customFormat="1" ht="18" customHeight="1">
      <c r="A28" s="287"/>
      <c r="B28" s="298"/>
      <c r="C28" s="233" t="s">
        <v>261</v>
      </c>
      <c r="D28" s="184"/>
      <c r="E28" s="185" t="str">
        <f t="shared" si="2"/>
        <v/>
      </c>
      <c r="F28" s="186" t="str">
        <f>IF(SUM(F12:F27)=0,"",SUM(F12:F27))</f>
        <v/>
      </c>
      <c r="G28" s="187"/>
      <c r="H28" s="185" t="str">
        <f t="shared" si="3"/>
        <v/>
      </c>
      <c r="I28" s="185" t="str">
        <f>IF(SUM(I12:I27)=0,"",SUM(I12:I27))</f>
        <v/>
      </c>
      <c r="J28" s="188"/>
      <c r="K28" s="185" t="str">
        <f t="shared" si="0"/>
        <v/>
      </c>
      <c r="L28" s="186" t="str">
        <f>IF(SUM(L12:L27)=0,"",SUM(L12:L27))</f>
        <v/>
      </c>
      <c r="M28" s="187"/>
      <c r="N28" s="185" t="str">
        <f t="shared" si="4"/>
        <v/>
      </c>
      <c r="O28" s="185" t="str">
        <f>IF(SUM(O12:O27)=0,"",SUM(O12:O27))</f>
        <v/>
      </c>
      <c r="P28" s="187"/>
      <c r="Q28" s="185" t="str">
        <f t="shared" si="5"/>
        <v/>
      </c>
      <c r="R28" s="185" t="str">
        <f>IF(SUM(R12:R27)=0,"",SUM(R12:R27))</f>
        <v/>
      </c>
      <c r="S28" s="188"/>
      <c r="T28" s="185" t="str">
        <f t="shared" si="1"/>
        <v/>
      </c>
      <c r="U28" s="186" t="str">
        <f>IF(SUM(U12:U27)=0,"",SUM(U12:U27))</f>
        <v/>
      </c>
    </row>
    <row r="29" spans="1:24" s="144" customFormat="1" ht="18" customHeight="1">
      <c r="A29" s="287"/>
      <c r="B29" s="298" t="s">
        <v>262</v>
      </c>
      <c r="C29" s="189"/>
      <c r="D29" s="190"/>
      <c r="E29" s="191" t="str">
        <f t="shared" si="2"/>
        <v/>
      </c>
      <c r="F29" s="192"/>
      <c r="G29" s="190"/>
      <c r="H29" s="191" t="str">
        <f t="shared" si="3"/>
        <v/>
      </c>
      <c r="I29" s="193"/>
      <c r="J29" s="193"/>
      <c r="K29" s="191" t="str">
        <f t="shared" si="0"/>
        <v/>
      </c>
      <c r="L29" s="192"/>
      <c r="M29" s="190"/>
      <c r="N29" s="191" t="str">
        <f t="shared" si="4"/>
        <v/>
      </c>
      <c r="O29" s="193"/>
      <c r="P29" s="190"/>
      <c r="Q29" s="191" t="str">
        <f t="shared" si="5"/>
        <v/>
      </c>
      <c r="R29" s="193"/>
      <c r="S29" s="193"/>
      <c r="T29" s="191" t="str">
        <f t="shared" si="1"/>
        <v/>
      </c>
      <c r="U29" s="192"/>
    </row>
    <row r="30" spans="1:24" s="144" customFormat="1" ht="18" customHeight="1">
      <c r="A30" s="287"/>
      <c r="B30" s="298"/>
      <c r="C30" s="194"/>
      <c r="D30" s="195"/>
      <c r="E30" s="196" t="str">
        <f t="shared" si="2"/>
        <v/>
      </c>
      <c r="F30" s="197"/>
      <c r="G30" s="195"/>
      <c r="H30" s="196" t="str">
        <f t="shared" si="3"/>
        <v/>
      </c>
      <c r="I30" s="198"/>
      <c r="J30" s="198"/>
      <c r="K30" s="196" t="str">
        <f t="shared" si="0"/>
        <v/>
      </c>
      <c r="L30" s="197"/>
      <c r="M30" s="195"/>
      <c r="N30" s="196" t="str">
        <f t="shared" si="4"/>
        <v/>
      </c>
      <c r="O30" s="198"/>
      <c r="P30" s="195"/>
      <c r="Q30" s="196" t="str">
        <f t="shared" si="5"/>
        <v/>
      </c>
      <c r="R30" s="198"/>
      <c r="S30" s="198"/>
      <c r="T30" s="196" t="str">
        <f t="shared" si="1"/>
        <v/>
      </c>
      <c r="U30" s="197"/>
    </row>
    <row r="31" spans="1:24" s="144" customFormat="1" ht="18" customHeight="1">
      <c r="A31" s="287"/>
      <c r="B31" s="298"/>
      <c r="C31" s="194"/>
      <c r="D31" s="195"/>
      <c r="E31" s="196" t="str">
        <f t="shared" si="2"/>
        <v/>
      </c>
      <c r="F31" s="197"/>
      <c r="G31" s="195"/>
      <c r="H31" s="196" t="str">
        <f t="shared" si="3"/>
        <v/>
      </c>
      <c r="I31" s="198"/>
      <c r="J31" s="198"/>
      <c r="K31" s="196" t="str">
        <f t="shared" si="0"/>
        <v/>
      </c>
      <c r="L31" s="197"/>
      <c r="M31" s="195"/>
      <c r="N31" s="196" t="str">
        <f t="shared" si="4"/>
        <v/>
      </c>
      <c r="O31" s="198"/>
      <c r="P31" s="195"/>
      <c r="Q31" s="196" t="str">
        <f t="shared" si="5"/>
        <v/>
      </c>
      <c r="R31" s="198"/>
      <c r="S31" s="198"/>
      <c r="T31" s="196" t="str">
        <f t="shared" si="1"/>
        <v/>
      </c>
      <c r="U31" s="197"/>
    </row>
    <row r="32" spans="1:24" s="144" customFormat="1" ht="18" customHeight="1">
      <c r="A32" s="287"/>
      <c r="B32" s="298"/>
      <c r="C32" s="194"/>
      <c r="D32" s="195"/>
      <c r="E32" s="196" t="str">
        <f t="shared" si="2"/>
        <v/>
      </c>
      <c r="F32" s="197"/>
      <c r="G32" s="195"/>
      <c r="H32" s="196" t="str">
        <f t="shared" si="3"/>
        <v/>
      </c>
      <c r="I32" s="198"/>
      <c r="J32" s="198"/>
      <c r="K32" s="196" t="str">
        <f t="shared" si="0"/>
        <v/>
      </c>
      <c r="L32" s="197"/>
      <c r="M32" s="195"/>
      <c r="N32" s="196" t="str">
        <f t="shared" si="4"/>
        <v/>
      </c>
      <c r="O32" s="198"/>
      <c r="P32" s="195"/>
      <c r="Q32" s="196" t="str">
        <f t="shared" si="5"/>
        <v/>
      </c>
      <c r="R32" s="198"/>
      <c r="S32" s="198"/>
      <c r="T32" s="196" t="str">
        <f t="shared" si="1"/>
        <v/>
      </c>
      <c r="U32" s="197"/>
      <c r="V32" s="285" t="s">
        <v>263</v>
      </c>
      <c r="W32" s="286"/>
      <c r="X32" s="286"/>
    </row>
    <row r="33" spans="1:24" s="144" customFormat="1" ht="18" customHeight="1">
      <c r="A33" s="287"/>
      <c r="B33" s="298"/>
      <c r="C33" s="199"/>
      <c r="D33" s="200"/>
      <c r="E33" s="201" t="str">
        <f t="shared" si="2"/>
        <v/>
      </c>
      <c r="F33" s="202"/>
      <c r="G33" s="200"/>
      <c r="H33" s="201" t="str">
        <f t="shared" si="3"/>
        <v/>
      </c>
      <c r="I33" s="203"/>
      <c r="J33" s="203"/>
      <c r="K33" s="201" t="str">
        <f t="shared" si="0"/>
        <v/>
      </c>
      <c r="L33" s="202"/>
      <c r="M33" s="200"/>
      <c r="N33" s="201" t="str">
        <f t="shared" si="4"/>
        <v/>
      </c>
      <c r="O33" s="203"/>
      <c r="P33" s="200"/>
      <c r="Q33" s="201" t="str">
        <f t="shared" si="5"/>
        <v/>
      </c>
      <c r="R33" s="203"/>
      <c r="S33" s="203"/>
      <c r="T33" s="201" t="str">
        <f t="shared" si="1"/>
        <v/>
      </c>
      <c r="U33" s="202"/>
      <c r="V33" s="285"/>
      <c r="W33" s="286"/>
      <c r="X33" s="286"/>
    </row>
    <row r="34" spans="1:24" s="144" customFormat="1" ht="18" customHeight="1">
      <c r="A34" s="287"/>
      <c r="B34" s="298"/>
      <c r="C34" s="229" t="s">
        <v>261</v>
      </c>
      <c r="D34" s="187"/>
      <c r="E34" s="185" t="str">
        <f t="shared" si="2"/>
        <v/>
      </c>
      <c r="F34" s="186" t="str">
        <f>IF(SUM(F29:F33)=0,"",(SUM(F29:F33)))</f>
        <v/>
      </c>
      <c r="G34" s="187"/>
      <c r="H34" s="185" t="str">
        <f t="shared" si="3"/>
        <v/>
      </c>
      <c r="I34" s="185" t="str">
        <f>IF(SUM(I29:I33)=0,"",(SUM(I29:I33)))</f>
        <v/>
      </c>
      <c r="J34" s="188"/>
      <c r="K34" s="185" t="str">
        <f t="shared" si="0"/>
        <v/>
      </c>
      <c r="L34" s="186" t="str">
        <f>IF(SUM(L29:L33)=0,"",(SUM(L29:L33)))</f>
        <v/>
      </c>
      <c r="M34" s="187"/>
      <c r="N34" s="185" t="str">
        <f t="shared" si="4"/>
        <v/>
      </c>
      <c r="O34" s="185" t="str">
        <f>IF(SUM(O29:O33)=0,"",(SUM(O29:O33)))</f>
        <v/>
      </c>
      <c r="P34" s="187"/>
      <c r="Q34" s="185" t="str">
        <f t="shared" si="5"/>
        <v/>
      </c>
      <c r="R34" s="185" t="str">
        <f>IF(SUM(R29:R33)=0,"",(SUM(R29:R33)))</f>
        <v/>
      </c>
      <c r="S34" s="188"/>
      <c r="T34" s="185" t="str">
        <f t="shared" si="1"/>
        <v/>
      </c>
      <c r="U34" s="186" t="str">
        <f>IF(SUM(U29:U33)=0,"",(SUM(U29:U33)))</f>
        <v/>
      </c>
    </row>
    <row r="35" spans="1:24" s="144" customFormat="1" ht="18" customHeight="1">
      <c r="A35" s="287"/>
      <c r="B35" s="278" t="s">
        <v>264</v>
      </c>
      <c r="C35" s="279"/>
      <c r="D35" s="187"/>
      <c r="E35" s="185" t="str">
        <f t="shared" si="2"/>
        <v/>
      </c>
      <c r="F35" s="186" t="str">
        <f>IF(F28="","",IF(F34="",F28,F28+F34))</f>
        <v/>
      </c>
      <c r="G35" s="187"/>
      <c r="H35" s="185" t="str">
        <f t="shared" si="3"/>
        <v/>
      </c>
      <c r="I35" s="185" t="str">
        <f>IF(I28="","",IF(I34="",I28,I28+I34))</f>
        <v/>
      </c>
      <c r="J35" s="188"/>
      <c r="K35" s="185" t="str">
        <f t="shared" si="0"/>
        <v/>
      </c>
      <c r="L35" s="186" t="str">
        <f>IF(L28="","",IF(L34="",L28,L28+L34))</f>
        <v/>
      </c>
      <c r="M35" s="187"/>
      <c r="N35" s="185" t="str">
        <f t="shared" si="4"/>
        <v/>
      </c>
      <c r="O35" s="185" t="str">
        <f>IF(O28="","",IF(O34="",O28,O28+O34))</f>
        <v/>
      </c>
      <c r="P35" s="187"/>
      <c r="Q35" s="185" t="str">
        <f t="shared" si="5"/>
        <v/>
      </c>
      <c r="R35" s="185" t="str">
        <f>IF(R28="","",IF(R34="",R28,R28+R34))</f>
        <v/>
      </c>
      <c r="S35" s="188"/>
      <c r="T35" s="185" t="str">
        <f t="shared" si="1"/>
        <v/>
      </c>
      <c r="U35" s="186" t="str">
        <f>IF(U28="","",IF(U34="",U28,U28+U34))</f>
        <v/>
      </c>
    </row>
    <row r="36" spans="1:24" s="144" customFormat="1" ht="18" customHeight="1">
      <c r="A36" s="287" t="s">
        <v>265</v>
      </c>
      <c r="B36" s="289" t="str">
        <f>C12</f>
        <v>&lt;改修工事&gt;</v>
      </c>
      <c r="C36" s="290"/>
      <c r="D36" s="206"/>
      <c r="E36" s="191" t="str">
        <f t="shared" si="2"/>
        <v/>
      </c>
      <c r="F36" s="207"/>
      <c r="G36" s="206"/>
      <c r="H36" s="191" t="str">
        <f t="shared" si="3"/>
        <v/>
      </c>
      <c r="I36" s="191"/>
      <c r="J36" s="191"/>
      <c r="K36" s="191" t="str">
        <f t="shared" si="0"/>
        <v/>
      </c>
      <c r="L36" s="207"/>
      <c r="M36" s="206"/>
      <c r="N36" s="191" t="str">
        <f t="shared" si="4"/>
        <v/>
      </c>
      <c r="O36" s="191"/>
      <c r="P36" s="206"/>
      <c r="Q36" s="191" t="str">
        <f t="shared" si="5"/>
        <v/>
      </c>
      <c r="R36" s="191"/>
      <c r="S36" s="191"/>
      <c r="T36" s="191" t="str">
        <f t="shared" si="1"/>
        <v/>
      </c>
      <c r="U36" s="207"/>
    </row>
    <row r="37" spans="1:24" s="144" customFormat="1" ht="18" customHeight="1">
      <c r="A37" s="287"/>
      <c r="B37" s="289" t="str">
        <f>C20</f>
        <v>　（改築）</v>
      </c>
      <c r="C37" s="290"/>
      <c r="D37" s="208"/>
      <c r="E37" s="196" t="str">
        <f t="shared" si="2"/>
        <v/>
      </c>
      <c r="F37" s="209"/>
      <c r="G37" s="208"/>
      <c r="H37" s="196" t="str">
        <f t="shared" si="3"/>
        <v/>
      </c>
      <c r="I37" s="196"/>
      <c r="J37" s="196"/>
      <c r="K37" s="196" t="str">
        <f t="shared" si="0"/>
        <v/>
      </c>
      <c r="L37" s="209"/>
      <c r="M37" s="208"/>
      <c r="N37" s="196" t="str">
        <f t="shared" si="4"/>
        <v/>
      </c>
      <c r="O37" s="196"/>
      <c r="P37" s="208"/>
      <c r="Q37" s="196" t="str">
        <f t="shared" si="5"/>
        <v/>
      </c>
      <c r="R37" s="196"/>
      <c r="S37" s="196"/>
      <c r="T37" s="196" t="str">
        <f t="shared" si="1"/>
        <v/>
      </c>
      <c r="U37" s="209"/>
    </row>
    <row r="38" spans="1:24" s="144" customFormat="1" ht="18" customHeight="1">
      <c r="A38" s="287"/>
      <c r="B38" s="210" t="s">
        <v>266</v>
      </c>
      <c r="C38" s="161"/>
      <c r="D38" s="195"/>
      <c r="E38" s="196" t="str">
        <f t="shared" si="2"/>
        <v/>
      </c>
      <c r="F38" s="197"/>
      <c r="G38" s="195"/>
      <c r="H38" s="196" t="str">
        <f t="shared" si="3"/>
        <v/>
      </c>
      <c r="I38" s="198"/>
      <c r="J38" s="198"/>
      <c r="K38" s="196" t="str">
        <f t="shared" si="0"/>
        <v/>
      </c>
      <c r="L38" s="197"/>
      <c r="M38" s="195"/>
      <c r="N38" s="196" t="str">
        <f t="shared" si="4"/>
        <v/>
      </c>
      <c r="O38" s="198"/>
      <c r="P38" s="195"/>
      <c r="Q38" s="196" t="str">
        <f t="shared" si="5"/>
        <v/>
      </c>
      <c r="R38" s="198"/>
      <c r="S38" s="198"/>
      <c r="T38" s="196" t="str">
        <f t="shared" si="1"/>
        <v/>
      </c>
      <c r="U38" s="197"/>
    </row>
    <row r="39" spans="1:24" s="144" customFormat="1" ht="18" customHeight="1">
      <c r="A39" s="287"/>
      <c r="B39" s="210" t="s">
        <v>266</v>
      </c>
      <c r="C39" s="161"/>
      <c r="D39" s="195"/>
      <c r="E39" s="196" t="str">
        <f t="shared" si="2"/>
        <v/>
      </c>
      <c r="F39" s="197"/>
      <c r="G39" s="195"/>
      <c r="H39" s="196" t="str">
        <f t="shared" si="3"/>
        <v/>
      </c>
      <c r="I39" s="198"/>
      <c r="J39" s="198"/>
      <c r="K39" s="196" t="str">
        <f t="shared" si="0"/>
        <v/>
      </c>
      <c r="L39" s="197"/>
      <c r="M39" s="195"/>
      <c r="N39" s="196" t="str">
        <f t="shared" si="4"/>
        <v/>
      </c>
      <c r="O39" s="198"/>
      <c r="P39" s="195"/>
      <c r="Q39" s="196" t="str">
        <f t="shared" si="5"/>
        <v/>
      </c>
      <c r="R39" s="198"/>
      <c r="S39" s="198"/>
      <c r="T39" s="196" t="str">
        <f t="shared" si="1"/>
        <v/>
      </c>
      <c r="U39" s="197"/>
    </row>
    <row r="40" spans="1:24" s="144" customFormat="1" ht="18" customHeight="1">
      <c r="A40" s="287"/>
      <c r="B40" s="211" t="s">
        <v>267</v>
      </c>
      <c r="C40" s="161"/>
      <c r="D40" s="195"/>
      <c r="E40" s="196" t="str">
        <f t="shared" si="2"/>
        <v/>
      </c>
      <c r="F40" s="197"/>
      <c r="G40" s="195"/>
      <c r="H40" s="196" t="str">
        <f t="shared" si="3"/>
        <v/>
      </c>
      <c r="I40" s="198"/>
      <c r="J40" s="198"/>
      <c r="K40" s="196" t="str">
        <f t="shared" si="0"/>
        <v/>
      </c>
      <c r="L40" s="197"/>
      <c r="M40" s="195"/>
      <c r="N40" s="196" t="str">
        <f t="shared" si="4"/>
        <v/>
      </c>
      <c r="O40" s="198"/>
      <c r="P40" s="195"/>
      <c r="Q40" s="196" t="str">
        <f t="shared" si="5"/>
        <v/>
      </c>
      <c r="R40" s="198"/>
      <c r="S40" s="198"/>
      <c r="T40" s="196" t="str">
        <f t="shared" si="1"/>
        <v/>
      </c>
      <c r="U40" s="197"/>
    </row>
    <row r="41" spans="1:24" s="144" customFormat="1" ht="18" customHeight="1">
      <c r="A41" s="287"/>
      <c r="B41" s="289" t="s">
        <v>268</v>
      </c>
      <c r="C41" s="290"/>
      <c r="D41" s="208"/>
      <c r="E41" s="196" t="str">
        <f t="shared" si="2"/>
        <v/>
      </c>
      <c r="F41" s="209"/>
      <c r="G41" s="208"/>
      <c r="H41" s="196" t="str">
        <f t="shared" si="3"/>
        <v/>
      </c>
      <c r="I41" s="196"/>
      <c r="J41" s="196"/>
      <c r="K41" s="196" t="str">
        <f t="shared" si="0"/>
        <v/>
      </c>
      <c r="L41" s="209"/>
      <c r="M41" s="208"/>
      <c r="N41" s="196" t="str">
        <f t="shared" si="4"/>
        <v/>
      </c>
      <c r="O41" s="196"/>
      <c r="P41" s="208"/>
      <c r="Q41" s="196" t="str">
        <f t="shared" si="5"/>
        <v/>
      </c>
      <c r="R41" s="196"/>
      <c r="S41" s="196"/>
      <c r="T41" s="196" t="str">
        <f t="shared" si="1"/>
        <v/>
      </c>
      <c r="U41" s="209"/>
    </row>
    <row r="42" spans="1:24" s="144" customFormat="1" ht="18" customHeight="1">
      <c r="A42" s="287"/>
      <c r="B42" s="289" t="str">
        <f>C20</f>
        <v>　（改築）</v>
      </c>
      <c r="C42" s="290"/>
      <c r="D42" s="208"/>
      <c r="E42" s="196" t="str">
        <f t="shared" si="2"/>
        <v/>
      </c>
      <c r="F42" s="209"/>
      <c r="G42" s="208"/>
      <c r="H42" s="196" t="str">
        <f t="shared" si="3"/>
        <v/>
      </c>
      <c r="I42" s="196"/>
      <c r="J42" s="196"/>
      <c r="K42" s="196" t="str">
        <f t="shared" si="0"/>
        <v/>
      </c>
      <c r="L42" s="209"/>
      <c r="M42" s="208"/>
      <c r="N42" s="196" t="str">
        <f t="shared" si="4"/>
        <v/>
      </c>
      <c r="O42" s="196"/>
      <c r="P42" s="208"/>
      <c r="Q42" s="196" t="str">
        <f t="shared" si="5"/>
        <v/>
      </c>
      <c r="R42" s="196"/>
      <c r="S42" s="196"/>
      <c r="T42" s="196" t="str">
        <f t="shared" si="1"/>
        <v/>
      </c>
      <c r="U42" s="209"/>
    </row>
    <row r="43" spans="1:24" s="144" customFormat="1" ht="18" customHeight="1">
      <c r="A43" s="287"/>
      <c r="B43" s="211" t="s">
        <v>267</v>
      </c>
      <c r="C43" s="161"/>
      <c r="D43" s="195"/>
      <c r="E43" s="196" t="str">
        <f t="shared" si="2"/>
        <v/>
      </c>
      <c r="F43" s="197"/>
      <c r="G43" s="195"/>
      <c r="H43" s="196" t="str">
        <f t="shared" si="3"/>
        <v/>
      </c>
      <c r="I43" s="198"/>
      <c r="J43" s="198"/>
      <c r="K43" s="196" t="str">
        <f t="shared" si="0"/>
        <v/>
      </c>
      <c r="L43" s="197"/>
      <c r="M43" s="195"/>
      <c r="N43" s="196" t="str">
        <f t="shared" si="4"/>
        <v/>
      </c>
      <c r="O43" s="198"/>
      <c r="P43" s="195"/>
      <c r="Q43" s="196" t="str">
        <f t="shared" si="5"/>
        <v/>
      </c>
      <c r="R43" s="198"/>
      <c r="S43" s="198"/>
      <c r="T43" s="196" t="str">
        <f t="shared" si="1"/>
        <v/>
      </c>
      <c r="U43" s="197"/>
    </row>
    <row r="44" spans="1:24" s="144" customFormat="1" ht="18" customHeight="1">
      <c r="A44" s="287"/>
      <c r="B44" s="210" t="s">
        <v>267</v>
      </c>
      <c r="C44" s="161"/>
      <c r="D44" s="195"/>
      <c r="E44" s="196" t="str">
        <f t="shared" si="2"/>
        <v/>
      </c>
      <c r="F44" s="197"/>
      <c r="G44" s="195"/>
      <c r="H44" s="196" t="str">
        <f t="shared" si="3"/>
        <v/>
      </c>
      <c r="I44" s="198"/>
      <c r="J44" s="198"/>
      <c r="K44" s="196" t="str">
        <f t="shared" si="0"/>
        <v/>
      </c>
      <c r="L44" s="197"/>
      <c r="M44" s="195"/>
      <c r="N44" s="196" t="str">
        <f t="shared" si="4"/>
        <v/>
      </c>
      <c r="O44" s="198"/>
      <c r="P44" s="195"/>
      <c r="Q44" s="196" t="str">
        <f t="shared" si="5"/>
        <v/>
      </c>
      <c r="R44" s="198"/>
      <c r="S44" s="198"/>
      <c r="T44" s="196" t="str">
        <f t="shared" si="1"/>
        <v/>
      </c>
      <c r="U44" s="197"/>
    </row>
    <row r="45" spans="1:24" s="144" customFormat="1" ht="18" customHeight="1">
      <c r="A45" s="287"/>
      <c r="B45" s="212" t="s">
        <v>266</v>
      </c>
      <c r="C45" s="213"/>
      <c r="D45" s="200"/>
      <c r="E45" s="201" t="str">
        <f t="shared" si="2"/>
        <v/>
      </c>
      <c r="F45" s="202"/>
      <c r="G45" s="200"/>
      <c r="H45" s="201" t="str">
        <f t="shared" si="3"/>
        <v/>
      </c>
      <c r="I45" s="203"/>
      <c r="J45" s="203"/>
      <c r="K45" s="201" t="str">
        <f t="shared" si="0"/>
        <v/>
      </c>
      <c r="L45" s="202"/>
      <c r="M45" s="200"/>
      <c r="N45" s="201" t="str">
        <f t="shared" si="4"/>
        <v/>
      </c>
      <c r="O45" s="203"/>
      <c r="P45" s="200"/>
      <c r="Q45" s="201" t="str">
        <f t="shared" si="5"/>
        <v/>
      </c>
      <c r="R45" s="203"/>
      <c r="S45" s="203"/>
      <c r="T45" s="201" t="str">
        <f t="shared" si="1"/>
        <v/>
      </c>
      <c r="U45" s="202"/>
    </row>
    <row r="46" spans="1:24" s="144" customFormat="1" ht="18" customHeight="1">
      <c r="A46" s="288"/>
      <c r="B46" s="299" t="s">
        <v>269</v>
      </c>
      <c r="C46" s="300"/>
      <c r="D46" s="187"/>
      <c r="E46" s="185" t="str">
        <f t="shared" si="2"/>
        <v/>
      </c>
      <c r="F46" s="186" t="str">
        <f>IF(SUM(F36:F45)=0,"",(SUM(F36:F45)))</f>
        <v/>
      </c>
      <c r="G46" s="187"/>
      <c r="H46" s="185" t="str">
        <f t="shared" si="3"/>
        <v/>
      </c>
      <c r="I46" s="185" t="str">
        <f>IF(SUM(I36:I45)=0,"",(SUM(I36:I45)))</f>
        <v/>
      </c>
      <c r="J46" s="188"/>
      <c r="K46" s="185" t="str">
        <f t="shared" si="0"/>
        <v/>
      </c>
      <c r="L46" s="186" t="str">
        <f>IF(SUM(L36:L45)=0,"",(SUM(L36:L45)))</f>
        <v/>
      </c>
      <c r="M46" s="187"/>
      <c r="N46" s="185" t="str">
        <f t="shared" si="4"/>
        <v/>
      </c>
      <c r="O46" s="185" t="str">
        <f>IF(SUM(O36:O45)=0,"",(SUM(O36:O45)))</f>
        <v/>
      </c>
      <c r="P46" s="187"/>
      <c r="Q46" s="185" t="str">
        <f t="shared" si="5"/>
        <v/>
      </c>
      <c r="R46" s="185" t="str">
        <f>IF(SUM(R36:R45)=0,"",(SUM(R36:R45)))</f>
        <v/>
      </c>
      <c r="S46" s="188"/>
      <c r="T46" s="185" t="str">
        <f t="shared" si="1"/>
        <v/>
      </c>
      <c r="U46" s="186" t="str">
        <f>IF(SUM(U36:U45)=0,"",(SUM(U36:U45)))</f>
        <v/>
      </c>
    </row>
    <row r="47" spans="1:24" s="144" customFormat="1" ht="18" customHeight="1" thickBot="1">
      <c r="A47" s="275" t="s">
        <v>270</v>
      </c>
      <c r="B47" s="280"/>
      <c r="C47" s="281"/>
      <c r="D47" s="215"/>
      <c r="E47" s="216" t="str">
        <f t="shared" si="2"/>
        <v/>
      </c>
      <c r="F47" s="217" t="str">
        <f>IF(F35="","",IF(F46="",F35,F35+F46))</f>
        <v/>
      </c>
      <c r="G47" s="215"/>
      <c r="H47" s="216" t="str">
        <f t="shared" si="3"/>
        <v/>
      </c>
      <c r="I47" s="216" t="str">
        <f>IF(I35="","",IF(I46="",I35,I35+I46))</f>
        <v/>
      </c>
      <c r="J47" s="218"/>
      <c r="K47" s="216" t="str">
        <f t="shared" si="0"/>
        <v/>
      </c>
      <c r="L47" s="217" t="str">
        <f>IF(L35="","",IF(L46="",L35,L35+L46))</f>
        <v/>
      </c>
      <c r="M47" s="215"/>
      <c r="N47" s="216" t="str">
        <f t="shared" si="4"/>
        <v/>
      </c>
      <c r="O47" s="216" t="str">
        <f>IF(O35="","",IF(O46="",O35,O35+O46))</f>
        <v/>
      </c>
      <c r="P47" s="215"/>
      <c r="Q47" s="216" t="str">
        <f t="shared" si="5"/>
        <v/>
      </c>
      <c r="R47" s="216" t="str">
        <f>IF(R35="","",IF(R46="",R35,R35+R46))</f>
        <v/>
      </c>
      <c r="S47" s="218"/>
      <c r="T47" s="216" t="str">
        <f t="shared" si="1"/>
        <v/>
      </c>
      <c r="U47" s="217" t="str">
        <f>IF(U35="","",IF(U46="",U35,U35+U46))</f>
        <v/>
      </c>
    </row>
    <row r="48" spans="1:24" s="144" customFormat="1" ht="18" customHeight="1">
      <c r="A48" s="296" t="s">
        <v>271</v>
      </c>
      <c r="B48" s="302" t="s">
        <v>272</v>
      </c>
      <c r="C48" s="303"/>
      <c r="D48" s="304" t="s">
        <v>273</v>
      </c>
      <c r="E48" s="291" t="s">
        <v>273</v>
      </c>
      <c r="F48" s="219"/>
      <c r="G48" s="304"/>
      <c r="H48" s="291"/>
      <c r="I48" s="220"/>
      <c r="J48" s="291"/>
      <c r="K48" s="291" t="s">
        <v>273</v>
      </c>
      <c r="L48" s="219"/>
      <c r="M48" s="304"/>
      <c r="N48" s="291"/>
      <c r="O48" s="220"/>
      <c r="P48" s="304"/>
      <c r="Q48" s="291"/>
      <c r="R48" s="220"/>
      <c r="S48" s="291"/>
      <c r="T48" s="291" t="s">
        <v>273</v>
      </c>
      <c r="U48" s="219" t="s">
        <v>273</v>
      </c>
    </row>
    <row r="49" spans="1:21" s="144" customFormat="1" ht="18" customHeight="1">
      <c r="A49" s="287"/>
      <c r="B49" s="307" t="s">
        <v>274</v>
      </c>
      <c r="C49" s="308"/>
      <c r="D49" s="305"/>
      <c r="E49" s="292"/>
      <c r="F49" s="197" t="s">
        <v>273</v>
      </c>
      <c r="G49" s="305"/>
      <c r="H49" s="292"/>
      <c r="I49" s="198"/>
      <c r="J49" s="292"/>
      <c r="K49" s="292"/>
      <c r="L49" s="197" t="s">
        <v>273</v>
      </c>
      <c r="M49" s="305"/>
      <c r="N49" s="292"/>
      <c r="O49" s="198"/>
      <c r="P49" s="305"/>
      <c r="Q49" s="292"/>
      <c r="R49" s="198"/>
      <c r="S49" s="292"/>
      <c r="T49" s="292"/>
      <c r="U49" s="197" t="s">
        <v>273</v>
      </c>
    </row>
    <row r="50" spans="1:21" s="144" customFormat="1" ht="18" customHeight="1">
      <c r="A50" s="287"/>
      <c r="B50" s="307" t="s">
        <v>275</v>
      </c>
      <c r="C50" s="308"/>
      <c r="D50" s="305"/>
      <c r="E50" s="292"/>
      <c r="F50" s="197" t="s">
        <v>273</v>
      </c>
      <c r="G50" s="305"/>
      <c r="H50" s="292"/>
      <c r="I50" s="198"/>
      <c r="J50" s="292"/>
      <c r="K50" s="292"/>
      <c r="L50" s="197" t="s">
        <v>273</v>
      </c>
      <c r="M50" s="305"/>
      <c r="N50" s="292"/>
      <c r="O50" s="198"/>
      <c r="P50" s="305"/>
      <c r="Q50" s="292"/>
      <c r="R50" s="198"/>
      <c r="S50" s="292"/>
      <c r="T50" s="292"/>
      <c r="U50" s="197" t="s">
        <v>273</v>
      </c>
    </row>
    <row r="51" spans="1:21" s="144" customFormat="1" ht="18" customHeight="1">
      <c r="A51" s="287"/>
      <c r="B51" s="307" t="s">
        <v>276</v>
      </c>
      <c r="C51" s="308"/>
      <c r="D51" s="305"/>
      <c r="E51" s="292"/>
      <c r="F51" s="197" t="s">
        <v>277</v>
      </c>
      <c r="G51" s="305"/>
      <c r="H51" s="292"/>
      <c r="I51" s="198"/>
      <c r="J51" s="292"/>
      <c r="K51" s="292"/>
      <c r="L51" s="197" t="s">
        <v>273</v>
      </c>
      <c r="M51" s="305"/>
      <c r="N51" s="292"/>
      <c r="O51" s="198"/>
      <c r="P51" s="305"/>
      <c r="Q51" s="292"/>
      <c r="R51" s="198"/>
      <c r="S51" s="292"/>
      <c r="T51" s="292"/>
      <c r="U51" s="197" t="s">
        <v>273</v>
      </c>
    </row>
    <row r="52" spans="1:21" s="144" customFormat="1" ht="18" customHeight="1">
      <c r="A52" s="287"/>
      <c r="B52" s="307" t="s">
        <v>278</v>
      </c>
      <c r="C52" s="308"/>
      <c r="D52" s="305"/>
      <c r="E52" s="292"/>
      <c r="F52" s="182"/>
      <c r="G52" s="305"/>
      <c r="H52" s="292"/>
      <c r="I52" s="198"/>
      <c r="J52" s="292"/>
      <c r="K52" s="292"/>
      <c r="L52" s="197" t="s">
        <v>273</v>
      </c>
      <c r="M52" s="305"/>
      <c r="N52" s="292"/>
      <c r="O52" s="198"/>
      <c r="P52" s="305"/>
      <c r="Q52" s="292"/>
      <c r="R52" s="198"/>
      <c r="S52" s="292"/>
      <c r="T52" s="292"/>
      <c r="U52" s="197" t="s">
        <v>273</v>
      </c>
    </row>
    <row r="53" spans="1:21" s="144" customFormat="1" ht="18" customHeight="1">
      <c r="A53" s="287"/>
      <c r="B53" s="307" t="s">
        <v>279</v>
      </c>
      <c r="C53" s="308"/>
      <c r="D53" s="305"/>
      <c r="E53" s="292"/>
      <c r="F53" s="182"/>
      <c r="G53" s="305"/>
      <c r="H53" s="292"/>
      <c r="I53" s="198"/>
      <c r="J53" s="292"/>
      <c r="K53" s="292"/>
      <c r="L53" s="197" t="s">
        <v>273</v>
      </c>
      <c r="M53" s="305"/>
      <c r="N53" s="292"/>
      <c r="O53" s="198"/>
      <c r="P53" s="305"/>
      <c r="Q53" s="292"/>
      <c r="R53" s="198"/>
      <c r="S53" s="292"/>
      <c r="T53" s="292"/>
      <c r="U53" s="197" t="s">
        <v>273</v>
      </c>
    </row>
    <row r="54" spans="1:21" s="144" customFormat="1" ht="18" customHeight="1">
      <c r="A54" s="287"/>
      <c r="B54" s="307" t="s">
        <v>280</v>
      </c>
      <c r="C54" s="308"/>
      <c r="D54" s="306"/>
      <c r="E54" s="293"/>
      <c r="F54" s="182"/>
      <c r="G54" s="306"/>
      <c r="H54" s="293"/>
      <c r="I54" s="203"/>
      <c r="J54" s="293"/>
      <c r="K54" s="293"/>
      <c r="L54" s="197"/>
      <c r="M54" s="306"/>
      <c r="N54" s="293"/>
      <c r="O54" s="203"/>
      <c r="P54" s="306"/>
      <c r="Q54" s="293"/>
      <c r="R54" s="203"/>
      <c r="S54" s="293"/>
      <c r="T54" s="293"/>
      <c r="U54" s="197" t="s">
        <v>273</v>
      </c>
    </row>
    <row r="55" spans="1:21" s="144" customFormat="1" ht="18" customHeight="1" thickBot="1">
      <c r="A55" s="301"/>
      <c r="B55" s="294" t="s">
        <v>281</v>
      </c>
      <c r="C55" s="295"/>
      <c r="D55" s="221" t="s">
        <v>282</v>
      </c>
      <c r="E55" s="222" t="s">
        <v>282</v>
      </c>
      <c r="F55" s="217" t="str">
        <f>IF(SUM(F48:F54)=0,"",SUM(F48:F54))</f>
        <v/>
      </c>
      <c r="G55" s="221" t="s">
        <v>283</v>
      </c>
      <c r="H55" s="222" t="s">
        <v>283</v>
      </c>
      <c r="I55" s="216" t="str">
        <f>IF(SUM(I48:I54)=0,"",SUM(I48:I54))</f>
        <v/>
      </c>
      <c r="J55" s="222" t="s">
        <v>283</v>
      </c>
      <c r="K55" s="222" t="s">
        <v>283</v>
      </c>
      <c r="L55" s="217" t="str">
        <f>IF(SUM(L48:L54)=0,"",SUM(L48:L54))</f>
        <v/>
      </c>
      <c r="M55" s="221" t="s">
        <v>283</v>
      </c>
      <c r="N55" s="222" t="s">
        <v>283</v>
      </c>
      <c r="O55" s="216" t="str">
        <f>IF(SUM(O48:O54)=0,"",SUM(O48:O54))</f>
        <v/>
      </c>
      <c r="P55" s="221" t="s">
        <v>283</v>
      </c>
      <c r="Q55" s="222" t="s">
        <v>283</v>
      </c>
      <c r="R55" s="216" t="str">
        <f>IF(SUM(R48:R54)=0,"",SUM(R48:R54))</f>
        <v/>
      </c>
      <c r="S55" s="222" t="s">
        <v>283</v>
      </c>
      <c r="T55" s="222" t="s">
        <v>283</v>
      </c>
      <c r="U55" s="217" t="str">
        <f>IF(SUM(U48:U54)=0,"",SUM(U48:U54))</f>
        <v/>
      </c>
    </row>
    <row r="56" spans="1:21">
      <c r="F56" s="223" t="str">
        <f>IF(F47=F55,"","↑【確認】「事業財源」の合計と「合計（総事業費）」が不一致")</f>
        <v/>
      </c>
    </row>
    <row r="57" spans="1:21">
      <c r="F57" s="223"/>
    </row>
    <row r="58" spans="1:21">
      <c r="A58" s="224" t="s">
        <v>284</v>
      </c>
    </row>
    <row r="59" spans="1:21">
      <c r="A59" s="224"/>
    </row>
    <row r="60" spans="1:21">
      <c r="A60" s="225" t="s">
        <v>285</v>
      </c>
      <c r="B60" s="226" t="s">
        <v>313</v>
      </c>
      <c r="C60" s="226"/>
      <c r="D60" s="226"/>
      <c r="E60" s="226"/>
      <c r="F60" s="226"/>
      <c r="G60" s="226"/>
      <c r="H60" s="226"/>
      <c r="I60" s="226"/>
      <c r="J60" s="226"/>
      <c r="K60" s="226"/>
      <c r="L60" s="226"/>
    </row>
    <row r="61" spans="1:21">
      <c r="A61" s="225"/>
      <c r="B61" s="226"/>
      <c r="C61" s="226"/>
      <c r="D61" s="226"/>
      <c r="E61" s="226"/>
      <c r="F61" s="226"/>
      <c r="G61" s="226"/>
      <c r="H61" s="226"/>
      <c r="I61" s="226"/>
      <c r="J61" s="226"/>
      <c r="K61" s="226"/>
      <c r="L61" s="226"/>
    </row>
    <row r="62" spans="1:21">
      <c r="A62" s="225" t="s">
        <v>286</v>
      </c>
      <c r="B62" s="226" t="s">
        <v>287</v>
      </c>
      <c r="C62" s="226"/>
      <c r="D62" s="226"/>
      <c r="E62" s="226"/>
      <c r="F62" s="226"/>
      <c r="G62" s="226"/>
      <c r="H62" s="226"/>
      <c r="I62" s="226"/>
      <c r="J62" s="226"/>
      <c r="K62" s="226"/>
      <c r="L62" s="226"/>
    </row>
    <row r="63" spans="1:21">
      <c r="A63" s="225"/>
      <c r="B63" s="226" t="s">
        <v>288</v>
      </c>
      <c r="C63" s="226"/>
      <c r="D63" s="226"/>
      <c r="E63" s="226"/>
      <c r="F63" s="226"/>
      <c r="G63" s="226"/>
      <c r="H63" s="226"/>
      <c r="I63" s="226"/>
      <c r="J63" s="226"/>
      <c r="K63" s="226"/>
      <c r="L63" s="226"/>
    </row>
    <row r="64" spans="1:21">
      <c r="A64" s="225" t="s">
        <v>289</v>
      </c>
      <c r="B64" s="226" t="s">
        <v>290</v>
      </c>
      <c r="C64" s="226"/>
      <c r="D64" s="226"/>
      <c r="E64" s="226"/>
      <c r="F64" s="226"/>
      <c r="G64" s="226"/>
      <c r="H64" s="226"/>
      <c r="I64" s="226"/>
      <c r="J64" s="226"/>
      <c r="K64" s="226"/>
      <c r="L64" s="226"/>
    </row>
    <row r="65" spans="1:12">
      <c r="A65" s="225"/>
      <c r="B65" s="226"/>
      <c r="C65" s="226"/>
      <c r="D65" s="226"/>
      <c r="E65" s="226"/>
      <c r="F65" s="226"/>
      <c r="G65" s="226"/>
      <c r="H65" s="226"/>
      <c r="I65" s="226"/>
      <c r="J65" s="226"/>
      <c r="K65" s="226"/>
      <c r="L65" s="226"/>
    </row>
    <row r="66" spans="1:12">
      <c r="A66" s="225" t="s">
        <v>291</v>
      </c>
      <c r="B66" s="226" t="s">
        <v>292</v>
      </c>
      <c r="C66" s="226"/>
      <c r="D66" s="226"/>
      <c r="E66" s="226"/>
      <c r="F66" s="226"/>
      <c r="G66" s="226"/>
      <c r="H66" s="226"/>
      <c r="I66" s="226"/>
      <c r="J66" s="226"/>
      <c r="K66" s="226"/>
      <c r="L66" s="226"/>
    </row>
    <row r="67" spans="1:12">
      <c r="A67" s="225"/>
      <c r="B67" s="226" t="s">
        <v>293</v>
      </c>
      <c r="C67" s="226"/>
      <c r="D67" s="226"/>
      <c r="E67" s="226"/>
      <c r="F67" s="226"/>
      <c r="G67" s="226"/>
      <c r="H67" s="226"/>
      <c r="I67" s="226"/>
      <c r="J67" s="226"/>
      <c r="K67" s="226"/>
      <c r="L67" s="226"/>
    </row>
    <row r="68" spans="1:12">
      <c r="A68" s="225"/>
      <c r="B68" s="226" t="s">
        <v>294</v>
      </c>
      <c r="C68" s="226"/>
      <c r="D68" s="226"/>
      <c r="E68" s="226"/>
      <c r="F68" s="226"/>
      <c r="G68" s="226"/>
      <c r="H68" s="226"/>
      <c r="I68" s="226"/>
      <c r="J68" s="226"/>
      <c r="K68" s="226"/>
      <c r="L68" s="226"/>
    </row>
    <row r="69" spans="1:12">
      <c r="A69" s="225"/>
      <c r="B69" s="226"/>
      <c r="C69" s="226"/>
      <c r="D69" s="226"/>
      <c r="E69" s="226"/>
      <c r="F69" s="226"/>
      <c r="G69" s="226"/>
      <c r="H69" s="226"/>
      <c r="I69" s="226"/>
      <c r="J69" s="226"/>
      <c r="K69" s="226"/>
      <c r="L69" s="226"/>
    </row>
    <row r="70" spans="1:12">
      <c r="A70" s="225" t="s">
        <v>295</v>
      </c>
      <c r="B70" s="226" t="s">
        <v>296</v>
      </c>
      <c r="C70" s="226"/>
      <c r="D70" s="226"/>
      <c r="E70" s="226"/>
      <c r="F70" s="226"/>
      <c r="G70" s="226"/>
      <c r="H70" s="226"/>
      <c r="I70" s="226"/>
      <c r="J70" s="226"/>
      <c r="K70" s="226"/>
      <c r="L70" s="226"/>
    </row>
    <row r="71" spans="1:12">
      <c r="A71" s="225"/>
      <c r="B71" s="226"/>
      <c r="C71" s="226"/>
      <c r="D71" s="226"/>
      <c r="E71" s="226"/>
      <c r="F71" s="226"/>
      <c r="G71" s="226"/>
      <c r="H71" s="226"/>
      <c r="I71" s="226"/>
      <c r="J71" s="226"/>
      <c r="K71" s="226"/>
      <c r="L71" s="226"/>
    </row>
    <row r="72" spans="1:12">
      <c r="A72" s="225" t="s">
        <v>297</v>
      </c>
      <c r="B72" s="226" t="s">
        <v>298</v>
      </c>
      <c r="C72" s="226"/>
      <c r="D72" s="226"/>
      <c r="E72" s="226"/>
      <c r="F72" s="226"/>
      <c r="G72" s="226"/>
      <c r="H72" s="226"/>
      <c r="I72" s="226"/>
      <c r="J72" s="226"/>
      <c r="K72" s="226"/>
      <c r="L72" s="226"/>
    </row>
    <row r="73" spans="1:12">
      <c r="A73" s="225" t="s">
        <v>299</v>
      </c>
      <c r="B73" s="226" t="s">
        <v>300</v>
      </c>
      <c r="C73" s="226"/>
      <c r="D73" s="226"/>
      <c r="E73" s="226"/>
      <c r="F73" s="226"/>
      <c r="G73" s="226"/>
      <c r="H73" s="226"/>
      <c r="I73" s="226"/>
      <c r="J73" s="226"/>
      <c r="K73" s="226"/>
      <c r="L73" s="226"/>
    </row>
    <row r="74" spans="1:12">
      <c r="A74" s="225" t="s">
        <v>299</v>
      </c>
      <c r="B74" s="226" t="s">
        <v>301</v>
      </c>
      <c r="C74" s="226"/>
      <c r="D74" s="226"/>
      <c r="E74" s="226"/>
      <c r="F74" s="226"/>
      <c r="G74" s="226"/>
      <c r="H74" s="226"/>
      <c r="I74" s="226"/>
      <c r="J74" s="226"/>
      <c r="K74" s="226"/>
      <c r="L74" s="226"/>
    </row>
    <row r="75" spans="1:12">
      <c r="A75" s="225" t="s">
        <v>302</v>
      </c>
      <c r="B75" s="227" t="s">
        <v>303</v>
      </c>
      <c r="C75" s="227"/>
      <c r="D75" s="226"/>
      <c r="E75" s="226"/>
      <c r="F75" s="226"/>
      <c r="G75" s="226"/>
      <c r="H75" s="226"/>
      <c r="I75" s="226"/>
      <c r="J75" s="226"/>
      <c r="K75" s="226"/>
      <c r="L75" s="226"/>
    </row>
    <row r="76" spans="1:12">
      <c r="A76" s="225" t="s">
        <v>304</v>
      </c>
      <c r="B76" s="227" t="s">
        <v>305</v>
      </c>
      <c r="C76" s="227"/>
      <c r="D76" s="226"/>
      <c r="E76" s="226"/>
      <c r="F76" s="226"/>
      <c r="G76" s="226"/>
      <c r="H76" s="226"/>
      <c r="I76" s="226"/>
      <c r="J76" s="226"/>
      <c r="K76" s="226"/>
      <c r="L76" s="226"/>
    </row>
    <row r="77" spans="1:12">
      <c r="A77" s="225" t="s">
        <v>299</v>
      </c>
      <c r="B77" s="227" t="s">
        <v>306</v>
      </c>
      <c r="C77" s="227"/>
      <c r="D77" s="226"/>
      <c r="E77" s="226"/>
      <c r="F77" s="226"/>
      <c r="G77" s="226"/>
      <c r="H77" s="226"/>
      <c r="I77" s="226"/>
      <c r="J77" s="226"/>
      <c r="K77" s="226"/>
      <c r="L77" s="226"/>
    </row>
    <row r="78" spans="1:12">
      <c r="A78" s="225" t="s">
        <v>299</v>
      </c>
      <c r="B78" s="227" t="s">
        <v>307</v>
      </c>
      <c r="C78" s="227"/>
      <c r="D78" s="226"/>
      <c r="E78" s="226"/>
      <c r="F78" s="226"/>
      <c r="G78" s="226"/>
      <c r="H78" s="226"/>
      <c r="I78" s="226"/>
      <c r="J78" s="226"/>
      <c r="K78" s="226"/>
      <c r="L78" s="226"/>
    </row>
    <row r="79" spans="1:12">
      <c r="A79" s="225"/>
      <c r="B79" s="227"/>
      <c r="C79" s="227"/>
      <c r="D79" s="226"/>
      <c r="E79" s="226"/>
      <c r="F79" s="226"/>
      <c r="G79" s="226"/>
      <c r="H79" s="226"/>
      <c r="I79" s="226"/>
      <c r="J79" s="226"/>
      <c r="K79" s="226"/>
      <c r="L79" s="226"/>
    </row>
    <row r="80" spans="1:12">
      <c r="A80" s="225" t="s">
        <v>308</v>
      </c>
      <c r="B80" s="226" t="s">
        <v>309</v>
      </c>
      <c r="C80" s="226"/>
      <c r="D80" s="226"/>
      <c r="E80" s="226"/>
      <c r="F80" s="226"/>
      <c r="G80" s="226"/>
      <c r="H80" s="226"/>
      <c r="I80" s="226"/>
      <c r="J80" s="226"/>
      <c r="K80" s="226"/>
      <c r="L80" s="226"/>
    </row>
    <row r="81" spans="1:12">
      <c r="A81" s="225"/>
      <c r="B81" s="226"/>
      <c r="C81" s="226"/>
      <c r="D81" s="226"/>
      <c r="E81" s="226"/>
      <c r="F81" s="226"/>
      <c r="G81" s="226"/>
      <c r="H81" s="226"/>
      <c r="I81" s="226"/>
      <c r="J81" s="226"/>
      <c r="K81" s="226"/>
      <c r="L81" s="226"/>
    </row>
    <row r="82" spans="1:12">
      <c r="A82" s="225" t="s">
        <v>310</v>
      </c>
      <c r="B82" s="226" t="s">
        <v>311</v>
      </c>
      <c r="C82" s="226"/>
      <c r="D82" s="226"/>
      <c r="E82" s="226"/>
      <c r="F82" s="226"/>
      <c r="G82" s="226"/>
      <c r="H82" s="226"/>
      <c r="I82" s="226"/>
      <c r="J82" s="226"/>
      <c r="K82" s="226"/>
      <c r="L82" s="226"/>
    </row>
    <row r="83" spans="1:12">
      <c r="A83" s="228"/>
      <c r="B83" s="226" t="s">
        <v>312</v>
      </c>
      <c r="C83" s="226"/>
      <c r="D83" s="226"/>
      <c r="E83" s="226"/>
      <c r="F83" s="226"/>
      <c r="G83" s="226"/>
      <c r="H83" s="226"/>
      <c r="I83" s="226"/>
      <c r="J83" s="226"/>
      <c r="K83" s="226"/>
      <c r="L83" s="226"/>
    </row>
    <row r="84" spans="1:12">
      <c r="A84" s="228"/>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6">
    <dataValidation type="list" allowBlank="1" showInputMessage="1" showErrorMessage="1" sqref="E5:K5" xr:uid="{D4E16B32-9B0D-476E-913B-A28099560E9D}">
      <formula1>"病室の感染対策に係る整備,個人防護具保管施設の整備"</formula1>
    </dataValidation>
    <dataValidation showInputMessage="1" showErrorMessage="1" sqref="C19" xr:uid="{73E3FA05-C66A-4A85-A147-8ACFE46EB009}"/>
    <dataValidation type="list" showInputMessage="1" showErrorMessage="1" sqref="C12" xr:uid="{34BBB6B4-D05B-463B-ABCB-8CE1E5981D78}">
      <formula1>" &lt;建築工事&gt;, &lt;改修工事&gt;"</formula1>
    </dataValidation>
    <dataValidation type="list" allowBlank="1" showInputMessage="1" showErrorMessage="1" sqref="C13" xr:uid="{AF28777B-2C76-49BF-B679-8E65DC7E18A3}">
      <formula1>"　（新築）,（移転新築）,　（増築）,　（改築）"</formula1>
    </dataValidation>
    <dataValidation allowBlank="1" showInputMessage="1" showErrorMessage="1" prompt="このセルは入力不要です" sqref="G7:L55" xr:uid="{F1E3D24D-AB95-4260-947B-B4E91FD17982}"/>
    <dataValidation allowBlank="1" showInputMessage="1" showErrorMessage="1" prompt="自動計算のため入力不要です" sqref="F28 F34 F35 F46 F47 F55 E11:E47" xr:uid="{DA1B357D-8B0A-45F6-BBB9-3345687D8A41}"/>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A24A-00BB-4A3C-81D8-9C9A7F4EEC67}">
  <dimension ref="A1:K50"/>
  <sheetViews>
    <sheetView view="pageBreakPreview" zoomScale="90" zoomScaleNormal="100" zoomScaleSheetLayoutView="90" workbookViewId="0">
      <selection activeCell="K33" sqref="K33"/>
    </sheetView>
  </sheetViews>
  <sheetFormatPr defaultColWidth="9" defaultRowHeight="12"/>
  <cols>
    <col min="1" max="1" width="11.25" style="108" customWidth="1"/>
    <col min="2" max="18" width="10" style="108" customWidth="1"/>
    <col min="19" max="16384" width="9" style="108"/>
  </cols>
  <sheetData>
    <row r="1" spans="1:11">
      <c r="A1" s="108" t="s">
        <v>327</v>
      </c>
    </row>
    <row r="2" spans="1:11" ht="18" customHeight="1">
      <c r="A2" s="310" t="s">
        <v>328</v>
      </c>
      <c r="B2" s="310"/>
      <c r="C2" s="310"/>
      <c r="D2" s="310"/>
      <c r="E2" s="310"/>
      <c r="F2" s="310"/>
      <c r="G2" s="310"/>
      <c r="H2" s="310"/>
      <c r="I2" s="310"/>
      <c r="J2" s="310"/>
      <c r="K2" s="310"/>
    </row>
    <row r="5" spans="1:11" ht="18.75" customHeight="1">
      <c r="A5" s="239" t="s">
        <v>19</v>
      </c>
      <c r="B5" s="311" t="s">
        <v>314</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238" t="s">
        <v>180</v>
      </c>
      <c r="C15" s="92" t="s">
        <v>181</v>
      </c>
      <c r="D15" s="241" t="s">
        <v>182</v>
      </c>
      <c r="E15" s="241" t="s">
        <v>183</v>
      </c>
      <c r="F15" s="93" t="s">
        <v>181</v>
      </c>
      <c r="G15" s="238" t="s">
        <v>180</v>
      </c>
      <c r="H15" s="92" t="s">
        <v>181</v>
      </c>
      <c r="I15" s="241" t="s">
        <v>182</v>
      </c>
      <c r="J15" s="241" t="s">
        <v>183</v>
      </c>
      <c r="K15" s="93" t="s">
        <v>181</v>
      </c>
    </row>
    <row r="16" spans="1:11" ht="18.75" customHeight="1">
      <c r="A16" s="239" t="s">
        <v>166</v>
      </c>
      <c r="B16" s="318"/>
      <c r="C16" s="318"/>
      <c r="D16" s="318"/>
      <c r="E16" s="318"/>
      <c r="F16" s="318"/>
      <c r="G16" s="320"/>
      <c r="H16" s="321"/>
      <c r="I16" s="321"/>
      <c r="J16" s="321"/>
      <c r="K16" s="322"/>
    </row>
    <row r="17" spans="1:11" ht="18.75" customHeight="1">
      <c r="A17" s="240"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239" t="s">
        <v>158</v>
      </c>
      <c r="C20" s="314" t="s">
        <v>159</v>
      </c>
      <c r="D20" s="314"/>
      <c r="E20" s="314"/>
      <c r="F20" s="314"/>
      <c r="G20" s="314"/>
      <c r="H20" s="314"/>
      <c r="I20" s="314"/>
      <c r="J20" s="314"/>
      <c r="K20" s="314"/>
    </row>
    <row r="21" spans="1:11">
      <c r="A21" s="325"/>
      <c r="B21" s="318"/>
      <c r="C21" s="239" t="s">
        <v>160</v>
      </c>
      <c r="D21" s="239" t="s">
        <v>161</v>
      </c>
      <c r="E21" s="239"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237"/>
    </row>
    <row r="23" spans="1:11" ht="18.75" customHeight="1">
      <c r="A23" s="325"/>
      <c r="B23" s="318"/>
      <c r="C23" s="94"/>
      <c r="D23" s="95"/>
      <c r="E23" s="96"/>
      <c r="F23" s="326"/>
      <c r="G23" s="326"/>
      <c r="H23" s="107" t="s">
        <v>164</v>
      </c>
      <c r="I23" s="97"/>
      <c r="J23" s="107" t="s">
        <v>165</v>
      </c>
      <c r="K23" s="237"/>
    </row>
    <row r="26" spans="1:11">
      <c r="A26" s="108" t="s">
        <v>169</v>
      </c>
    </row>
    <row r="27" spans="1:11" ht="3.75" customHeight="1"/>
    <row r="28" spans="1:11" ht="19.5" customHeight="1">
      <c r="A28" s="327" t="s">
        <v>18</v>
      </c>
      <c r="B28" s="328"/>
      <c r="C28" s="331" t="s">
        <v>174</v>
      </c>
      <c r="D28" s="78"/>
      <c r="E28" s="331" t="s">
        <v>175</v>
      </c>
      <c r="F28" s="79"/>
      <c r="G28" s="331" t="s">
        <v>176</v>
      </c>
      <c r="H28" s="79"/>
      <c r="I28" s="331" t="s">
        <v>177</v>
      </c>
      <c r="J28" s="79"/>
      <c r="K28" s="323" t="s">
        <v>150</v>
      </c>
    </row>
    <row r="29" spans="1:11" ht="24" customHeight="1">
      <c r="A29" s="329"/>
      <c r="B29" s="330"/>
      <c r="C29" s="332"/>
      <c r="D29" s="105" t="s">
        <v>173</v>
      </c>
      <c r="E29" s="332"/>
      <c r="F29" s="105" t="s">
        <v>173</v>
      </c>
      <c r="G29" s="332"/>
      <c r="H29" s="105" t="s">
        <v>173</v>
      </c>
      <c r="I29" s="332"/>
      <c r="J29" s="105" t="s">
        <v>173</v>
      </c>
      <c r="K29" s="324"/>
    </row>
    <row r="30" spans="1:11" ht="30" customHeight="1">
      <c r="A30" s="333" t="s">
        <v>189</v>
      </c>
      <c r="B30" s="334"/>
      <c r="C30" s="95"/>
      <c r="D30" s="95"/>
      <c r="E30" s="98"/>
      <c r="F30" s="95"/>
      <c r="G30" s="98"/>
      <c r="H30" s="95"/>
      <c r="I30" s="98"/>
      <c r="J30" s="95"/>
      <c r="K30" s="75" t="str">
        <f>IF(SUM(C30+E30+G30+I30)=0,"",SUM(C30+E30+G30+I30))</f>
        <v/>
      </c>
    </row>
    <row r="31" spans="1:11" ht="15" customHeight="1">
      <c r="A31" s="335" t="s">
        <v>190</v>
      </c>
      <c r="B31" s="336"/>
      <c r="C31" s="102"/>
      <c r="D31" s="102"/>
      <c r="E31" s="103"/>
      <c r="F31" s="102"/>
      <c r="G31" s="103"/>
      <c r="H31" s="102"/>
      <c r="I31" s="103"/>
      <c r="J31" s="102"/>
      <c r="K31" s="76" t="str">
        <f t="shared" ref="K31:K32" si="0">IF(SUM(C31+E31+G31+I31)=0,"",SUM(C31+E31+G31+I31))</f>
        <v/>
      </c>
    </row>
    <row r="32" spans="1:11" ht="15" customHeight="1">
      <c r="A32" s="335"/>
      <c r="B32" s="336"/>
      <c r="C32" s="99"/>
      <c r="D32" s="99"/>
      <c r="E32" s="99"/>
      <c r="F32" s="99"/>
      <c r="G32" s="99"/>
      <c r="H32" s="99"/>
      <c r="I32" s="99"/>
      <c r="J32" s="99"/>
      <c r="K32" s="77" t="str">
        <f t="shared" si="0"/>
        <v/>
      </c>
    </row>
    <row r="33" spans="1:11" ht="39" customHeight="1">
      <c r="A33" s="333" t="s">
        <v>193</v>
      </c>
      <c r="B33" s="334"/>
      <c r="C33" s="337"/>
      <c r="D33" s="338"/>
      <c r="E33" s="337"/>
      <c r="F33" s="338"/>
      <c r="G33" s="337"/>
      <c r="H33" s="338"/>
      <c r="I33" s="337"/>
      <c r="J33" s="338"/>
      <c r="K33" s="75" t="str">
        <f>IF(SUM(C33+E33+G33+I33)=0,"",SUM(C33+E33+G33+I33))</f>
        <v/>
      </c>
    </row>
    <row r="34" spans="1:11" ht="12" customHeight="1">
      <c r="A34" s="340" t="s">
        <v>178</v>
      </c>
      <c r="B34" s="340"/>
      <c r="C34" s="340"/>
      <c r="D34" s="340"/>
      <c r="E34" s="340"/>
      <c r="F34" s="340"/>
      <c r="G34" s="340"/>
      <c r="H34" s="340"/>
      <c r="I34" s="340"/>
      <c r="J34" s="340"/>
      <c r="K34" s="340"/>
    </row>
    <row r="36" spans="1:11">
      <c r="A36" s="108" t="s">
        <v>170</v>
      </c>
    </row>
    <row r="37" spans="1:11" ht="3.75" customHeight="1"/>
    <row r="38" spans="1:11" ht="18.75" customHeight="1">
      <c r="A38" s="341"/>
      <c r="B38" s="342"/>
      <c r="C38" s="342"/>
      <c r="D38" s="342"/>
      <c r="E38" s="342"/>
      <c r="F38" s="342"/>
      <c r="G38" s="342"/>
      <c r="H38" s="342"/>
      <c r="I38" s="342"/>
      <c r="J38" s="342"/>
      <c r="K38" s="343"/>
    </row>
    <row r="39" spans="1:11" ht="18.75" customHeight="1">
      <c r="A39" s="344"/>
      <c r="B39" s="345"/>
      <c r="C39" s="345"/>
      <c r="D39" s="345"/>
      <c r="E39" s="345"/>
      <c r="F39" s="345"/>
      <c r="G39" s="345"/>
      <c r="H39" s="345"/>
      <c r="I39" s="345"/>
      <c r="J39" s="345"/>
      <c r="K39" s="346"/>
    </row>
    <row r="40" spans="1:11" ht="18.75" customHeight="1">
      <c r="A40" s="344"/>
      <c r="B40" s="345"/>
      <c r="C40" s="345"/>
      <c r="D40" s="345"/>
      <c r="E40" s="345"/>
      <c r="F40" s="345"/>
      <c r="G40" s="345"/>
      <c r="H40" s="345"/>
      <c r="I40" s="345"/>
      <c r="J40" s="345"/>
      <c r="K40" s="346"/>
    </row>
    <row r="41" spans="1:11" ht="18.75" customHeight="1">
      <c r="A41" s="347"/>
      <c r="B41" s="348"/>
      <c r="C41" s="348"/>
      <c r="D41" s="348"/>
      <c r="E41" s="348"/>
      <c r="F41" s="348"/>
      <c r="G41" s="348"/>
      <c r="H41" s="348"/>
      <c r="I41" s="348"/>
      <c r="J41" s="348"/>
      <c r="K41" s="349"/>
    </row>
    <row r="44" spans="1:11">
      <c r="A44" s="108" t="s">
        <v>172</v>
      </c>
    </row>
    <row r="45" spans="1:11" ht="3.75" customHeight="1"/>
    <row r="46" spans="1:11" ht="18.75" customHeight="1">
      <c r="A46" s="112" t="s">
        <v>197</v>
      </c>
      <c r="B46" s="111"/>
      <c r="C46" s="111"/>
    </row>
    <row r="47" spans="1:11" ht="72" customHeight="1">
      <c r="A47" s="350" t="s">
        <v>198</v>
      </c>
      <c r="B47" s="351"/>
      <c r="C47" s="352"/>
      <c r="D47" s="110"/>
      <c r="E47" s="236"/>
      <c r="F47" s="236"/>
      <c r="G47" s="236"/>
      <c r="H47" s="236"/>
      <c r="I47" s="236"/>
    </row>
    <row r="48" spans="1:11" ht="18.75" customHeight="1">
      <c r="A48" s="353" t="s">
        <v>191</v>
      </c>
      <c r="B48" s="354"/>
      <c r="C48" s="355"/>
      <c r="D48" s="356" t="s">
        <v>192</v>
      </c>
      <c r="E48" s="357"/>
      <c r="F48" s="357"/>
      <c r="G48" s="358"/>
      <c r="H48" s="359"/>
      <c r="I48" s="360"/>
    </row>
    <row r="49" spans="1:5" ht="21" customHeight="1">
      <c r="A49" s="314" t="s">
        <v>194</v>
      </c>
      <c r="B49" s="314"/>
      <c r="C49" s="314"/>
      <c r="D49" s="339" t="s">
        <v>199</v>
      </c>
      <c r="E49" s="339"/>
    </row>
    <row r="50" spans="1:5" ht="11.25" customHeight="1"/>
  </sheetData>
  <mergeCells count="46">
    <mergeCell ref="A49:C49"/>
    <mergeCell ref="D49:E49"/>
    <mergeCell ref="I33:J33"/>
    <mergeCell ref="A34:K34"/>
    <mergeCell ref="A38:K41"/>
    <mergeCell ref="A47:C47"/>
    <mergeCell ref="A48:C48"/>
    <mergeCell ref="D48:G48"/>
    <mergeCell ref="H48:I48"/>
    <mergeCell ref="G33:H33"/>
    <mergeCell ref="A30:B30"/>
    <mergeCell ref="A31:B32"/>
    <mergeCell ref="A33:B33"/>
    <mergeCell ref="C33:D33"/>
    <mergeCell ref="E33:F33"/>
    <mergeCell ref="K28:K29"/>
    <mergeCell ref="A20:A23"/>
    <mergeCell ref="C20:K20"/>
    <mergeCell ref="B21:B23"/>
    <mergeCell ref="F21:G21"/>
    <mergeCell ref="H21:K21"/>
    <mergeCell ref="F22:G22"/>
    <mergeCell ref="F23:G23"/>
    <mergeCell ref="A28:B29"/>
    <mergeCell ref="C28:C29"/>
    <mergeCell ref="E28:E29"/>
    <mergeCell ref="G28:G29"/>
    <mergeCell ref="I28:I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7">
    <dataValidation type="list" allowBlank="1" showInputMessage="1" showErrorMessage="1" sqref="B19:K19" xr:uid="{63507E76-3110-4117-8F91-E6425EDDBF59}">
      <formula1>"鉄骨鉄筋コンクリート造,鉄筋コンクリート造,鉄骨造(鉄筋コンクリート造と同等の強度),鉄骨造(ブロック造と同等の強度),ブロック造,木造,プレハブ造"</formula1>
    </dataValidation>
    <dataValidation type="list" allowBlank="1" showInputMessage="1" showErrorMessage="1" sqref="G16:K16" xr:uid="{955532E0-C91F-4E51-B0A8-F54E58430982}">
      <formula1>"新築,移転新築,増築,改築"</formula1>
    </dataValidation>
    <dataValidation type="list" allowBlank="1" showInputMessage="1" showErrorMessage="1" sqref="K22:K23" xr:uid="{5CE7D574-74A2-47C3-8CE2-85894AA29E84}">
      <formula1>"転用,譲渡,交換,貸付,取壊し"</formula1>
    </dataValidation>
    <dataValidation type="list" allowBlank="1" showInputMessage="1" showErrorMessage="1" sqref="I22:I23" xr:uid="{C82C4B52-3A45-4EB6-AD54-FEAB831C8EC7}">
      <formula1>"有（承認済）,有（申請済）,有（申請予定）,無"</formula1>
    </dataValidation>
    <dataValidation type="list" allowBlank="1" showInputMessage="1" showErrorMessage="1" sqref="B16:F16" xr:uid="{4309BB6C-0A4C-4CCE-8587-31AA2E8FCDC3}">
      <formula1>"新築,移転新築,増築,改修,改築"</formula1>
    </dataValidation>
    <dataValidation type="list" allowBlank="1" showInputMessage="1" showErrorMessage="1" sqref="D47 B21:B23" xr:uid="{B2FF7B87-40EE-430E-8D3B-0A00F87AA12E}">
      <formula1>"有,無"</formula1>
    </dataValidation>
    <dataValidation allowBlank="1" showInputMessage="1" showErrorMessage="1" prompt="自動計算のため入力不要です" sqref="K30:K33" xr:uid="{12A29469-C0F7-4CBD-85E6-71F3BAA231FD}"/>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16A2-9212-4AC4-A991-4B81CEB17ECD}">
  <dimension ref="A1:K49"/>
  <sheetViews>
    <sheetView view="pageBreakPreview" topLeftCell="A4" zoomScale="90" zoomScaleNormal="100" zoomScaleSheetLayoutView="90" workbookViewId="0">
      <selection activeCell="G32" sqref="G32"/>
    </sheetView>
  </sheetViews>
  <sheetFormatPr defaultColWidth="9" defaultRowHeight="12"/>
  <cols>
    <col min="1" max="1" width="11.25" style="108" customWidth="1"/>
    <col min="2" max="18" width="10" style="108" customWidth="1"/>
    <col min="19" max="16384" width="9" style="108"/>
  </cols>
  <sheetData>
    <row r="1" spans="1:11">
      <c r="A1" s="108" t="s">
        <v>329</v>
      </c>
    </row>
    <row r="2" spans="1:11" ht="18" customHeight="1">
      <c r="A2" s="310" t="s">
        <v>328</v>
      </c>
      <c r="B2" s="310"/>
      <c r="C2" s="310"/>
      <c r="D2" s="310"/>
      <c r="E2" s="310"/>
      <c r="F2" s="310"/>
      <c r="G2" s="310"/>
      <c r="H2" s="310"/>
      <c r="I2" s="310"/>
      <c r="J2" s="310"/>
      <c r="K2" s="310"/>
    </row>
    <row r="5" spans="1:11" ht="18.75" customHeight="1">
      <c r="A5" s="239" t="s">
        <v>19</v>
      </c>
      <c r="B5" s="311" t="s">
        <v>315</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238" t="s">
        <v>180</v>
      </c>
      <c r="C15" s="92" t="s">
        <v>181</v>
      </c>
      <c r="D15" s="241" t="s">
        <v>182</v>
      </c>
      <c r="E15" s="241" t="s">
        <v>183</v>
      </c>
      <c r="F15" s="93" t="s">
        <v>181</v>
      </c>
      <c r="G15" s="238" t="s">
        <v>180</v>
      </c>
      <c r="H15" s="92" t="s">
        <v>181</v>
      </c>
      <c r="I15" s="241" t="s">
        <v>182</v>
      </c>
      <c r="J15" s="241" t="s">
        <v>183</v>
      </c>
      <c r="K15" s="93" t="s">
        <v>181</v>
      </c>
    </row>
    <row r="16" spans="1:11" ht="18.75" customHeight="1">
      <c r="A16" s="239" t="s">
        <v>166</v>
      </c>
      <c r="B16" s="318"/>
      <c r="C16" s="318"/>
      <c r="D16" s="318"/>
      <c r="E16" s="318"/>
      <c r="F16" s="318"/>
      <c r="G16" s="320"/>
      <c r="H16" s="321"/>
      <c r="I16" s="321"/>
      <c r="J16" s="321"/>
      <c r="K16" s="322"/>
    </row>
    <row r="17" spans="1:11" ht="18.75" customHeight="1">
      <c r="A17" s="240"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239" t="s">
        <v>158</v>
      </c>
      <c r="C20" s="314" t="s">
        <v>159</v>
      </c>
      <c r="D20" s="314"/>
      <c r="E20" s="314"/>
      <c r="F20" s="314"/>
      <c r="G20" s="314"/>
      <c r="H20" s="314"/>
      <c r="I20" s="314"/>
      <c r="J20" s="314"/>
      <c r="K20" s="314"/>
    </row>
    <row r="21" spans="1:11">
      <c r="A21" s="325"/>
      <c r="B21" s="318"/>
      <c r="C21" s="239" t="s">
        <v>160</v>
      </c>
      <c r="D21" s="239" t="s">
        <v>161</v>
      </c>
      <c r="E21" s="239"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237"/>
    </row>
    <row r="23" spans="1:11" ht="18.75" customHeight="1">
      <c r="A23" s="325"/>
      <c r="B23" s="318"/>
      <c r="C23" s="94"/>
      <c r="D23" s="95"/>
      <c r="E23" s="96"/>
      <c r="F23" s="326"/>
      <c r="G23" s="326"/>
      <c r="H23" s="107" t="s">
        <v>164</v>
      </c>
      <c r="I23" s="97"/>
      <c r="J23" s="107" t="s">
        <v>165</v>
      </c>
      <c r="K23" s="237"/>
    </row>
    <row r="26" spans="1:11">
      <c r="A26" s="108" t="s">
        <v>169</v>
      </c>
    </row>
    <row r="27" spans="1:11" ht="3.75" customHeight="1"/>
    <row r="28" spans="1:11" ht="19.5" customHeight="1">
      <c r="A28" s="327" t="s">
        <v>18</v>
      </c>
      <c r="B28" s="328"/>
      <c r="C28" s="331" t="s">
        <v>195</v>
      </c>
      <c r="D28" s="361"/>
      <c r="E28" s="331" t="s">
        <v>196</v>
      </c>
      <c r="F28" s="361"/>
      <c r="G28" s="323" t="s">
        <v>150</v>
      </c>
    </row>
    <row r="29" spans="1:11" ht="24" customHeight="1">
      <c r="A29" s="329"/>
      <c r="B29" s="330"/>
      <c r="C29" s="332"/>
      <c r="D29" s="362"/>
      <c r="E29" s="332"/>
      <c r="F29" s="362"/>
      <c r="G29" s="324"/>
    </row>
    <row r="30" spans="1:11" ht="30" customHeight="1">
      <c r="A30" s="333" t="s">
        <v>189</v>
      </c>
      <c r="B30" s="334"/>
      <c r="C30" s="337"/>
      <c r="D30" s="338"/>
      <c r="E30" s="337"/>
      <c r="F30" s="338"/>
      <c r="G30" s="75" t="str">
        <f>IF(SUM(C30+E30)=0,"",SUM(C30+E30))</f>
        <v/>
      </c>
    </row>
    <row r="31" spans="1:11" ht="15" customHeight="1">
      <c r="A31" s="335" t="s">
        <v>190</v>
      </c>
      <c r="B31" s="336"/>
      <c r="C31" s="363"/>
      <c r="D31" s="364"/>
      <c r="E31" s="363"/>
      <c r="F31" s="364"/>
      <c r="G31" s="76" t="str">
        <f>IF(SUM(C31+E31)=0,"",SUM(+C31+E31))</f>
        <v/>
      </c>
    </row>
    <row r="32" spans="1:11" ht="15" customHeight="1">
      <c r="A32" s="335"/>
      <c r="B32" s="336"/>
      <c r="C32" s="365"/>
      <c r="D32" s="366"/>
      <c r="E32" s="365"/>
      <c r="F32" s="366"/>
      <c r="G32" s="77" t="str">
        <f>IF(SUM(C32+E32)=0,"",SUM(C32+E32))</f>
        <v/>
      </c>
    </row>
    <row r="33" spans="1:11" ht="12" customHeight="1">
      <c r="A33" s="367" t="s">
        <v>332</v>
      </c>
      <c r="B33" s="367"/>
      <c r="C33" s="367"/>
      <c r="D33" s="367"/>
      <c r="E33" s="367"/>
      <c r="F33" s="367"/>
      <c r="G33" s="367"/>
      <c r="H33" s="367"/>
      <c r="I33" s="367"/>
      <c r="J33" s="367"/>
      <c r="K33" s="367"/>
    </row>
    <row r="35" spans="1:11">
      <c r="A35" s="108" t="s">
        <v>170</v>
      </c>
    </row>
    <row r="36" spans="1:11" ht="3.75" customHeight="1"/>
    <row r="37" spans="1:11" ht="18.75" customHeight="1">
      <c r="A37" s="341"/>
      <c r="B37" s="342"/>
      <c r="C37" s="342"/>
      <c r="D37" s="342"/>
      <c r="E37" s="342"/>
      <c r="F37" s="342"/>
      <c r="G37" s="342"/>
      <c r="H37" s="342"/>
      <c r="I37" s="342"/>
      <c r="J37" s="342"/>
      <c r="K37" s="343"/>
    </row>
    <row r="38" spans="1:11" ht="18.75" customHeight="1">
      <c r="A38" s="344"/>
      <c r="B38" s="345"/>
      <c r="C38" s="345"/>
      <c r="D38" s="345"/>
      <c r="E38" s="345"/>
      <c r="F38" s="345"/>
      <c r="G38" s="345"/>
      <c r="H38" s="345"/>
      <c r="I38" s="345"/>
      <c r="J38" s="345"/>
      <c r="K38" s="346"/>
    </row>
    <row r="39" spans="1:11" ht="18.75" customHeight="1">
      <c r="A39" s="344"/>
      <c r="B39" s="345"/>
      <c r="C39" s="345"/>
      <c r="D39" s="345"/>
      <c r="E39" s="345"/>
      <c r="F39" s="345"/>
      <c r="G39" s="345"/>
      <c r="H39" s="345"/>
      <c r="I39" s="345"/>
      <c r="J39" s="345"/>
      <c r="K39" s="346"/>
    </row>
    <row r="40" spans="1:11" ht="18.75" customHeight="1">
      <c r="A40" s="347"/>
      <c r="B40" s="348"/>
      <c r="C40" s="348"/>
      <c r="D40" s="348"/>
      <c r="E40" s="348"/>
      <c r="F40" s="348"/>
      <c r="G40" s="348"/>
      <c r="H40" s="348"/>
      <c r="I40" s="348"/>
      <c r="J40" s="348"/>
      <c r="K40" s="349"/>
    </row>
    <row r="43" spans="1:11">
      <c r="A43" s="108" t="s">
        <v>172</v>
      </c>
    </row>
    <row r="44" spans="1:11" ht="3.75" customHeight="1"/>
    <row r="45" spans="1:11" ht="18.75" customHeight="1">
      <c r="A45" s="112" t="s">
        <v>197</v>
      </c>
      <c r="B45" s="111"/>
      <c r="C45" s="111"/>
    </row>
    <row r="46" spans="1:11" ht="72" customHeight="1">
      <c r="A46" s="350" t="s">
        <v>198</v>
      </c>
      <c r="B46" s="351"/>
      <c r="C46" s="352"/>
      <c r="D46" s="110"/>
      <c r="E46" s="236"/>
      <c r="F46" s="236"/>
      <c r="G46" s="236"/>
      <c r="H46" s="236"/>
      <c r="I46" s="236"/>
    </row>
    <row r="47" spans="1:11" ht="18.75" customHeight="1">
      <c r="A47" s="353" t="s">
        <v>191</v>
      </c>
      <c r="B47" s="354"/>
      <c r="C47" s="355"/>
      <c r="D47" s="356" t="s">
        <v>192</v>
      </c>
      <c r="E47" s="357"/>
      <c r="F47" s="357"/>
      <c r="G47" s="358"/>
      <c r="H47" s="359"/>
      <c r="I47" s="360"/>
    </row>
    <row r="48" spans="1:11" ht="21" customHeight="1">
      <c r="A48" s="314" t="s">
        <v>194</v>
      </c>
      <c r="B48" s="314"/>
      <c r="C48" s="314"/>
      <c r="D48" s="318"/>
      <c r="E48" s="318"/>
    </row>
    <row r="49" ht="11.25" customHeight="1"/>
  </sheetData>
  <mergeCells count="45">
    <mergeCell ref="A30:B30"/>
    <mergeCell ref="E32:F32"/>
    <mergeCell ref="C32:D32"/>
    <mergeCell ref="E31:F31"/>
    <mergeCell ref="C31:D31"/>
    <mergeCell ref="A46:C46"/>
    <mergeCell ref="A47:C47"/>
    <mergeCell ref="D47:G47"/>
    <mergeCell ref="H47:I47"/>
    <mergeCell ref="A48:C48"/>
    <mergeCell ref="D48:E48"/>
    <mergeCell ref="A37:K40"/>
    <mergeCell ref="A33:K33"/>
    <mergeCell ref="A20:A23"/>
    <mergeCell ref="C20:K20"/>
    <mergeCell ref="B21:B23"/>
    <mergeCell ref="F21:G21"/>
    <mergeCell ref="H21:K21"/>
    <mergeCell ref="F22:G22"/>
    <mergeCell ref="F23:G23"/>
    <mergeCell ref="A28:B29"/>
    <mergeCell ref="C28:D29"/>
    <mergeCell ref="E28:F29"/>
    <mergeCell ref="G28:G29"/>
    <mergeCell ref="A31:B32"/>
    <mergeCell ref="E30:F30"/>
    <mergeCell ref="C30:D30"/>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8">
    <dataValidation type="list" allowBlank="1" showInputMessage="1" showErrorMessage="1" sqref="B19:K19" xr:uid="{079821DA-4D8B-484B-BFAC-7B8FE7096373}">
      <formula1>"鉄骨鉄筋コンクリート造,鉄筋コンクリート造,鉄骨造(鉄筋コンクリート造と同等の強度),鉄骨造(ブロック造と同等の強度),ブロック造,木造,プレハブ造"</formula1>
    </dataValidation>
    <dataValidation type="list" allowBlank="1" showInputMessage="1" showErrorMessage="1" sqref="B16:F16" xr:uid="{573E8997-1769-4CEF-B489-64F6B78FBDCF}">
      <formula1>"新築,移転新築,増築,改修,改築"</formula1>
    </dataValidation>
    <dataValidation type="list" allowBlank="1" showInputMessage="1" showErrorMessage="1" sqref="I22:I23" xr:uid="{FEF2C70A-3629-4A69-B64B-B712F324121E}">
      <formula1>"有（承認済）,有（申請済）,有（申請予定）,無"</formula1>
    </dataValidation>
    <dataValidation type="list" allowBlank="1" showInputMessage="1" showErrorMessage="1" sqref="K22:K23" xr:uid="{5230854B-00AC-4404-B56F-86C10C00AF18}">
      <formula1>"転用,譲渡,交換,貸付,取壊し"</formula1>
    </dataValidation>
    <dataValidation type="list" allowBlank="1" showInputMessage="1" showErrorMessage="1" sqref="G16:K16" xr:uid="{0F0BA253-84AD-4E3E-9B51-BDF3358BE35E}">
      <formula1>"新築,移転新築,増築,改築"</formula1>
    </dataValidation>
    <dataValidation type="list" allowBlank="1" showInputMessage="1" showErrorMessage="1" sqref="D48:E48" xr:uid="{736B94A2-A589-4BAD-8EE0-6CF3F2710EF5}">
      <formula1>"病床確保,発熱外来,自宅療養者等医療"</formula1>
    </dataValidation>
    <dataValidation type="list" allowBlank="1" showInputMessage="1" showErrorMessage="1" sqref="D46 B21:B23" xr:uid="{E0DA13E8-9CCA-4BA8-99C7-1BD8605A8223}">
      <formula1>"有,無"</formula1>
    </dataValidation>
    <dataValidation allowBlank="1" showInputMessage="1" showErrorMessage="1" prompt="自動計算のため入力不要です" sqref="G30:G32" xr:uid="{83A274D6-4CCF-4317-871B-4C528163074B}"/>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 customWidth="1"/>
    <col min="2" max="3" width="3.625" style="1" customWidth="1"/>
    <col min="4" max="6" width="20.625" style="1" customWidth="1"/>
    <col min="7" max="7" width="10.625" style="1" customWidth="1"/>
    <col min="8" max="8" width="7.625" style="44" customWidth="1"/>
    <col min="9" max="9" width="12" style="44" customWidth="1"/>
    <col min="10" max="10" width="16.375" style="44" customWidth="1"/>
    <col min="11" max="11" width="21.5" style="44" customWidth="1"/>
    <col min="12" max="16" width="10.625" style="1" customWidth="1"/>
    <col min="17" max="17" width="10.625" style="44" customWidth="1"/>
    <col min="18" max="22" width="10.625" style="1" customWidth="1"/>
    <col min="23" max="35" width="11.375" style="1" customWidth="1"/>
    <col min="36" max="64" width="10.625" style="1" customWidth="1"/>
    <col min="65" max="175" width="3.625" style="1" customWidth="1"/>
    <col min="176" max="16384" width="1.125" style="1"/>
  </cols>
  <sheetData>
    <row r="1" spans="1:35" ht="26.25" customHeight="1">
      <c r="A1" s="390" t="s">
        <v>28</v>
      </c>
      <c r="B1" s="390"/>
      <c r="C1" s="390"/>
      <c r="D1" s="390"/>
      <c r="E1" s="390"/>
      <c r="F1" s="390"/>
      <c r="G1" s="390"/>
      <c r="H1" s="390"/>
      <c r="I1" s="390"/>
      <c r="J1" s="390"/>
      <c r="K1" s="3"/>
      <c r="L1" s="3"/>
      <c r="M1" s="3"/>
      <c r="N1" s="3"/>
      <c r="O1" s="3"/>
      <c r="P1" s="3"/>
      <c r="Q1" s="4"/>
      <c r="R1" s="5"/>
      <c r="S1" s="391" t="s">
        <v>29</v>
      </c>
      <c r="T1" s="391"/>
      <c r="U1" s="391"/>
      <c r="V1" s="391"/>
      <c r="W1" s="391"/>
      <c r="X1" s="391"/>
      <c r="Y1" s="391"/>
      <c r="Z1" s="391"/>
      <c r="AA1" s="391"/>
      <c r="AB1" s="391"/>
      <c r="AC1" s="391"/>
      <c r="AD1" s="391"/>
      <c r="AE1" s="391"/>
      <c r="AF1" s="391"/>
      <c r="AG1" s="391"/>
      <c r="AH1" s="391"/>
      <c r="AI1" s="391"/>
    </row>
    <row r="2" spans="1:35" ht="40.5" customHeight="1" thickBot="1">
      <c r="B2" s="392" t="s">
        <v>30</v>
      </c>
      <c r="C2" s="392"/>
      <c r="D2" s="392"/>
      <c r="E2" s="392"/>
      <c r="F2" s="392"/>
      <c r="G2" s="392"/>
      <c r="H2" s="392"/>
      <c r="I2" s="392"/>
      <c r="J2" s="392"/>
      <c r="K2" s="392"/>
      <c r="L2" s="392"/>
      <c r="M2" s="392"/>
      <c r="N2" s="392"/>
      <c r="O2" s="392"/>
      <c r="P2" s="392"/>
      <c r="Q2" s="392"/>
      <c r="R2" s="392"/>
      <c r="S2" s="391"/>
      <c r="T2" s="391"/>
      <c r="U2" s="391"/>
      <c r="V2" s="391"/>
      <c r="W2" s="391"/>
      <c r="X2" s="391"/>
      <c r="Y2" s="391"/>
      <c r="Z2" s="391"/>
      <c r="AA2" s="391"/>
      <c r="AB2" s="391"/>
      <c r="AC2" s="391"/>
      <c r="AD2" s="391"/>
      <c r="AE2" s="391"/>
      <c r="AF2" s="391"/>
      <c r="AG2" s="391"/>
      <c r="AH2" s="391"/>
      <c r="AI2" s="391"/>
    </row>
    <row r="3" spans="1:35" ht="20.100000000000001" customHeight="1">
      <c r="B3" s="393" t="s">
        <v>31</v>
      </c>
      <c r="C3" s="388" t="s">
        <v>32</v>
      </c>
      <c r="D3" s="388" t="s">
        <v>33</v>
      </c>
      <c r="E3" s="388" t="s">
        <v>34</v>
      </c>
      <c r="F3" s="395" t="s">
        <v>35</v>
      </c>
      <c r="G3" s="388" t="s">
        <v>36</v>
      </c>
      <c r="H3" s="388" t="s">
        <v>37</v>
      </c>
      <c r="I3" s="388" t="s">
        <v>38</v>
      </c>
      <c r="J3" s="388" t="s">
        <v>39</v>
      </c>
      <c r="K3" s="388" t="s">
        <v>40</v>
      </c>
      <c r="L3" s="6" t="s">
        <v>0</v>
      </c>
      <c r="M3" s="6" t="s">
        <v>1</v>
      </c>
      <c r="N3" s="6" t="s">
        <v>2</v>
      </c>
      <c r="O3" s="7" t="s">
        <v>3</v>
      </c>
      <c r="P3" s="8"/>
      <c r="Q3" s="9"/>
      <c r="R3" s="10" t="s">
        <v>4</v>
      </c>
      <c r="S3" s="6" t="s">
        <v>5</v>
      </c>
      <c r="T3" s="6" t="s">
        <v>6</v>
      </c>
      <c r="U3" s="6" t="s">
        <v>7</v>
      </c>
      <c r="V3" s="11" t="s">
        <v>8</v>
      </c>
      <c r="W3" s="398" t="s">
        <v>41</v>
      </c>
      <c r="X3" s="398" t="s">
        <v>42</v>
      </c>
      <c r="Y3" s="371" t="s">
        <v>43</v>
      </c>
      <c r="Z3" s="388" t="s">
        <v>44</v>
      </c>
      <c r="AA3" s="388" t="s">
        <v>45</v>
      </c>
      <c r="AB3" s="371" t="s">
        <v>46</v>
      </c>
      <c r="AC3" s="371" t="s">
        <v>47</v>
      </c>
      <c r="AD3" s="371" t="s">
        <v>48</v>
      </c>
      <c r="AE3" s="371" t="s">
        <v>49</v>
      </c>
      <c r="AF3" s="371" t="s">
        <v>50</v>
      </c>
      <c r="AG3" s="371" t="s">
        <v>51</v>
      </c>
      <c r="AH3" s="371" t="s">
        <v>52</v>
      </c>
      <c r="AI3" s="373" t="s">
        <v>53</v>
      </c>
    </row>
    <row r="4" spans="1:35" ht="64.5" customHeight="1">
      <c r="B4" s="394"/>
      <c r="C4" s="389"/>
      <c r="D4" s="389"/>
      <c r="E4" s="389"/>
      <c r="F4" s="396"/>
      <c r="G4" s="389"/>
      <c r="H4" s="389"/>
      <c r="I4" s="389"/>
      <c r="J4" s="389"/>
      <c r="K4" s="389"/>
      <c r="L4" s="12" t="s">
        <v>9</v>
      </c>
      <c r="M4" s="13" t="s">
        <v>10</v>
      </c>
      <c r="N4" s="12" t="s">
        <v>11</v>
      </c>
      <c r="O4" s="375" t="s">
        <v>54</v>
      </c>
      <c r="P4" s="377" t="s">
        <v>12</v>
      </c>
      <c r="Q4" s="378"/>
      <c r="R4" s="379"/>
      <c r="S4" s="380" t="s">
        <v>17</v>
      </c>
      <c r="T4" s="382" t="s">
        <v>13</v>
      </c>
      <c r="U4" s="384" t="s">
        <v>55</v>
      </c>
      <c r="V4" s="386" t="s">
        <v>56</v>
      </c>
      <c r="W4" s="399"/>
      <c r="X4" s="399"/>
      <c r="Y4" s="372"/>
      <c r="Z4" s="389"/>
      <c r="AA4" s="389"/>
      <c r="AB4" s="372"/>
      <c r="AC4" s="372"/>
      <c r="AD4" s="372"/>
      <c r="AE4" s="372"/>
      <c r="AF4" s="372"/>
      <c r="AG4" s="372"/>
      <c r="AH4" s="372"/>
      <c r="AI4" s="374"/>
    </row>
    <row r="5" spans="1:35" ht="39" customHeight="1">
      <c r="B5" s="394"/>
      <c r="C5" s="389"/>
      <c r="D5" s="389"/>
      <c r="E5" s="389"/>
      <c r="F5" s="397"/>
      <c r="G5" s="389"/>
      <c r="H5" s="389"/>
      <c r="I5" s="389"/>
      <c r="J5" s="389"/>
      <c r="K5" s="389"/>
      <c r="L5" s="14"/>
      <c r="M5" s="14"/>
      <c r="N5" s="15"/>
      <c r="O5" s="376"/>
      <c r="P5" s="16" t="s">
        <v>57</v>
      </c>
      <c r="Q5" s="16" t="s">
        <v>14</v>
      </c>
      <c r="R5" s="16" t="s">
        <v>15</v>
      </c>
      <c r="S5" s="381"/>
      <c r="T5" s="383"/>
      <c r="U5" s="385"/>
      <c r="V5" s="387"/>
      <c r="W5" s="399"/>
      <c r="X5" s="399"/>
      <c r="Y5" s="372"/>
      <c r="Z5" s="389"/>
      <c r="AA5" s="389"/>
      <c r="AB5" s="372"/>
      <c r="AC5" s="372"/>
      <c r="AD5" s="372"/>
      <c r="AE5" s="372"/>
      <c r="AF5" s="372"/>
      <c r="AG5" s="372"/>
      <c r="AH5" s="372"/>
      <c r="AI5" s="374"/>
    </row>
    <row r="6" spans="1:35" s="17" customFormat="1" ht="56.25">
      <c r="B6" s="18"/>
      <c r="C6" s="19"/>
      <c r="D6" s="19"/>
      <c r="E6" s="19"/>
      <c r="F6" s="19"/>
      <c r="G6" s="19"/>
      <c r="H6" s="19"/>
      <c r="I6" s="20" t="s">
        <v>58</v>
      </c>
      <c r="J6" s="20" t="s">
        <v>59</v>
      </c>
      <c r="K6" s="20" t="s">
        <v>60</v>
      </c>
      <c r="L6" s="21" t="s">
        <v>16</v>
      </c>
      <c r="M6" s="21" t="s">
        <v>16</v>
      </c>
      <c r="N6" s="21" t="s">
        <v>61</v>
      </c>
      <c r="O6" s="21" t="s">
        <v>16</v>
      </c>
      <c r="P6" s="21" t="s">
        <v>62</v>
      </c>
      <c r="Q6" s="21" t="s">
        <v>16</v>
      </c>
      <c r="R6" s="21" t="s">
        <v>16</v>
      </c>
      <c r="S6" s="21" t="s">
        <v>16</v>
      </c>
      <c r="T6" s="21" t="s">
        <v>16</v>
      </c>
      <c r="U6" s="22" t="s">
        <v>16</v>
      </c>
      <c r="V6" s="23" t="s">
        <v>16</v>
      </c>
      <c r="W6" s="24" t="s">
        <v>25</v>
      </c>
      <c r="X6" s="24" t="s">
        <v>25</v>
      </c>
      <c r="Y6" s="80" t="s">
        <v>22</v>
      </c>
      <c r="Z6" s="25" t="s">
        <v>63</v>
      </c>
      <c r="AA6" s="25" t="s">
        <v>64</v>
      </c>
      <c r="AB6" s="80" t="s">
        <v>65</v>
      </c>
      <c r="AC6" s="80" t="s">
        <v>22</v>
      </c>
      <c r="AD6" s="83" t="s">
        <v>66</v>
      </c>
      <c r="AE6" s="83" t="s">
        <v>67</v>
      </c>
      <c r="AF6" s="84" t="s">
        <v>68</v>
      </c>
      <c r="AG6" s="83" t="s">
        <v>69</v>
      </c>
      <c r="AH6" s="83" t="s">
        <v>69</v>
      </c>
      <c r="AI6" s="85" t="s">
        <v>69</v>
      </c>
    </row>
    <row r="7" spans="1:35" ht="19.5" customHeight="1">
      <c r="B7" s="26">
        <v>1</v>
      </c>
      <c r="C7" s="27">
        <v>1</v>
      </c>
      <c r="D7" s="27" t="s">
        <v>70</v>
      </c>
      <c r="E7" s="27" t="s">
        <v>71</v>
      </c>
      <c r="F7" s="27" t="s">
        <v>72</v>
      </c>
      <c r="G7" s="27" t="s">
        <v>73</v>
      </c>
      <c r="H7" s="28" t="s">
        <v>74</v>
      </c>
      <c r="I7" s="29">
        <v>1</v>
      </c>
      <c r="J7" s="28">
        <v>1</v>
      </c>
      <c r="K7" s="28">
        <v>2</v>
      </c>
      <c r="L7" s="30"/>
      <c r="M7" s="30"/>
      <c r="N7" s="30"/>
      <c r="O7" s="30"/>
      <c r="P7" s="31"/>
      <c r="Q7" s="32">
        <f>IF(J7=1,17500,"-")</f>
        <v>17500</v>
      </c>
      <c r="R7" s="30">
        <f>IF(J7=1,P7*Q7,IF(J7=2,1030000,IF(J7=3,310000,IF(J7=4,378000,""))))</f>
        <v>0</v>
      </c>
      <c r="S7" s="30">
        <f>MIN(O7,R7)</f>
        <v>0</v>
      </c>
      <c r="T7" s="33"/>
      <c r="U7" s="30">
        <f>MIN(N7,S7,T7)</f>
        <v>0</v>
      </c>
      <c r="V7" s="34">
        <f>ROUNDDOWN(U7,-3)</f>
        <v>0</v>
      </c>
      <c r="W7" s="2"/>
      <c r="X7" s="2"/>
      <c r="Y7" s="81"/>
      <c r="Z7" s="27"/>
      <c r="AA7" s="27"/>
      <c r="AB7" s="81"/>
      <c r="AC7" s="81"/>
      <c r="AD7" s="81"/>
      <c r="AE7" s="81"/>
      <c r="AF7" s="81"/>
      <c r="AG7" s="81"/>
      <c r="AH7" s="81"/>
      <c r="AI7" s="86"/>
    </row>
    <row r="8" spans="1:35" ht="20.100000000000001" customHeight="1">
      <c r="B8" s="26">
        <v>1</v>
      </c>
      <c r="C8" s="27">
        <v>1</v>
      </c>
      <c r="D8" s="27" t="s">
        <v>70</v>
      </c>
      <c r="E8" s="27" t="s">
        <v>71</v>
      </c>
      <c r="F8" s="27"/>
      <c r="G8" s="27" t="s">
        <v>73</v>
      </c>
      <c r="H8" s="28" t="s">
        <v>75</v>
      </c>
      <c r="I8" s="28">
        <v>1</v>
      </c>
      <c r="J8" s="28">
        <v>2</v>
      </c>
      <c r="K8" s="28" t="s">
        <v>76</v>
      </c>
      <c r="L8" s="30"/>
      <c r="M8" s="30"/>
      <c r="N8" s="30"/>
      <c r="O8" s="30"/>
      <c r="P8" s="31"/>
      <c r="Q8" s="32" t="str">
        <f t="shared" ref="Q8:Q41" si="0">IF(J8=1,17500,"-")</f>
        <v>-</v>
      </c>
      <c r="R8" s="30">
        <f t="shared" ref="R8:R42" si="1">IF(J8=1,P8*Q8,IF(J8=2,1030000,IF(J8=3,310000,IF(J8=4,378000,""))))</f>
        <v>1030000</v>
      </c>
      <c r="S8" s="30">
        <f t="shared" ref="S8:S15" si="2">MIN(O8,R8)</f>
        <v>1030000</v>
      </c>
      <c r="T8" s="33"/>
      <c r="U8" s="30">
        <f t="shared" ref="U8:U15" si="3">MIN(N8,S8,T8)</f>
        <v>1030000</v>
      </c>
      <c r="V8" s="34">
        <f t="shared" ref="V8:V42" si="4">ROUNDDOWN(U8,-3)</f>
        <v>1030000</v>
      </c>
      <c r="W8" s="2"/>
      <c r="X8" s="2"/>
      <c r="Y8" s="81"/>
      <c r="Z8" s="27"/>
      <c r="AA8" s="27"/>
      <c r="AB8" s="81"/>
      <c r="AC8" s="81"/>
      <c r="AD8" s="81"/>
      <c r="AE8" s="81"/>
      <c r="AF8" s="81"/>
      <c r="AG8" s="81"/>
      <c r="AH8" s="81"/>
      <c r="AI8" s="86"/>
    </row>
    <row r="9" spans="1:35" ht="20.100000000000001" customHeight="1">
      <c r="B9" s="26">
        <v>1</v>
      </c>
      <c r="C9" s="27">
        <v>1</v>
      </c>
      <c r="D9" s="27" t="s">
        <v>70</v>
      </c>
      <c r="E9" s="27" t="s">
        <v>71</v>
      </c>
      <c r="F9" s="27"/>
      <c r="G9" s="27" t="s">
        <v>73</v>
      </c>
      <c r="H9" s="28" t="s">
        <v>75</v>
      </c>
      <c r="I9" s="28">
        <v>1</v>
      </c>
      <c r="J9" s="28">
        <v>3</v>
      </c>
      <c r="K9" s="28" t="s">
        <v>75</v>
      </c>
      <c r="L9" s="30"/>
      <c r="M9" s="30"/>
      <c r="N9" s="30"/>
      <c r="O9" s="30"/>
      <c r="P9" s="31"/>
      <c r="Q9" s="32" t="str">
        <f t="shared" si="0"/>
        <v>-</v>
      </c>
      <c r="R9" s="30">
        <f t="shared" si="1"/>
        <v>310000</v>
      </c>
      <c r="S9" s="30">
        <f t="shared" si="2"/>
        <v>310000</v>
      </c>
      <c r="T9" s="33"/>
      <c r="U9" s="30">
        <f t="shared" si="3"/>
        <v>310000</v>
      </c>
      <c r="V9" s="34">
        <f t="shared" si="4"/>
        <v>310000</v>
      </c>
      <c r="W9" s="2"/>
      <c r="X9" s="2"/>
      <c r="Y9" s="81"/>
      <c r="Z9" s="27"/>
      <c r="AA9" s="27"/>
      <c r="AB9" s="81"/>
      <c r="AC9" s="81"/>
      <c r="AD9" s="81"/>
      <c r="AE9" s="81"/>
      <c r="AF9" s="81"/>
      <c r="AG9" s="81"/>
      <c r="AH9" s="81"/>
      <c r="AI9" s="86"/>
    </row>
    <row r="10" spans="1:35" ht="20.100000000000001" customHeight="1">
      <c r="B10" s="26">
        <v>1</v>
      </c>
      <c r="C10" s="27">
        <v>2</v>
      </c>
      <c r="D10" s="27" t="s">
        <v>70</v>
      </c>
      <c r="E10" s="27" t="s">
        <v>77</v>
      </c>
      <c r="F10" s="27"/>
      <c r="G10" s="27" t="s">
        <v>78</v>
      </c>
      <c r="H10" s="28" t="s">
        <v>74</v>
      </c>
      <c r="I10" s="28">
        <v>2</v>
      </c>
      <c r="J10" s="29">
        <v>1</v>
      </c>
      <c r="K10" s="28">
        <v>1</v>
      </c>
      <c r="L10" s="30"/>
      <c r="M10" s="30"/>
      <c r="N10" s="30"/>
      <c r="O10" s="30"/>
      <c r="P10" s="31"/>
      <c r="Q10" s="32">
        <f t="shared" si="0"/>
        <v>17500</v>
      </c>
      <c r="R10" s="30">
        <f t="shared" si="1"/>
        <v>0</v>
      </c>
      <c r="S10" s="30">
        <f t="shared" si="2"/>
        <v>0</v>
      </c>
      <c r="T10" s="33"/>
      <c r="U10" s="30">
        <f t="shared" si="3"/>
        <v>0</v>
      </c>
      <c r="V10" s="34">
        <f t="shared" si="4"/>
        <v>0</v>
      </c>
      <c r="W10" s="2"/>
      <c r="X10" s="2"/>
      <c r="Y10" s="81"/>
      <c r="Z10" s="27"/>
      <c r="AA10" s="27"/>
      <c r="AB10" s="81"/>
      <c r="AC10" s="81"/>
      <c r="AD10" s="81"/>
      <c r="AE10" s="81"/>
      <c r="AF10" s="81"/>
      <c r="AG10" s="81"/>
      <c r="AH10" s="81"/>
      <c r="AI10" s="86"/>
    </row>
    <row r="11" spans="1:35" ht="20.100000000000001" customHeight="1">
      <c r="B11" s="26">
        <v>1</v>
      </c>
      <c r="C11" s="27">
        <v>2</v>
      </c>
      <c r="D11" s="27" t="s">
        <v>70</v>
      </c>
      <c r="E11" s="27" t="s">
        <v>77</v>
      </c>
      <c r="F11" s="27"/>
      <c r="G11" s="27" t="s">
        <v>78</v>
      </c>
      <c r="H11" s="28" t="s">
        <v>79</v>
      </c>
      <c r="I11" s="28">
        <v>2</v>
      </c>
      <c r="J11" s="28">
        <v>1</v>
      </c>
      <c r="K11" s="28">
        <v>1</v>
      </c>
      <c r="L11" s="30"/>
      <c r="M11" s="30"/>
      <c r="N11" s="30"/>
      <c r="O11" s="30"/>
      <c r="P11" s="31"/>
      <c r="Q11" s="32">
        <f t="shared" si="0"/>
        <v>17500</v>
      </c>
      <c r="R11" s="30">
        <f t="shared" si="1"/>
        <v>0</v>
      </c>
      <c r="S11" s="30">
        <f t="shared" si="2"/>
        <v>0</v>
      </c>
      <c r="T11" s="33"/>
      <c r="U11" s="30">
        <f t="shared" si="3"/>
        <v>0</v>
      </c>
      <c r="V11" s="34">
        <f t="shared" si="4"/>
        <v>0</v>
      </c>
      <c r="W11" s="2"/>
      <c r="X11" s="2"/>
      <c r="Y11" s="81"/>
      <c r="Z11" s="27"/>
      <c r="AA11" s="27"/>
      <c r="AB11" s="81"/>
      <c r="AC11" s="81"/>
      <c r="AD11" s="81"/>
      <c r="AE11" s="81"/>
      <c r="AF11" s="81"/>
      <c r="AG11" s="81"/>
      <c r="AH11" s="81"/>
      <c r="AI11" s="86"/>
    </row>
    <row r="12" spans="1:35" ht="20.100000000000001" customHeight="1">
      <c r="B12" s="26">
        <v>1</v>
      </c>
      <c r="C12" s="27">
        <v>2</v>
      </c>
      <c r="D12" s="27" t="s">
        <v>70</v>
      </c>
      <c r="E12" s="27" t="s">
        <v>77</v>
      </c>
      <c r="F12" s="27"/>
      <c r="G12" s="27" t="s">
        <v>78</v>
      </c>
      <c r="H12" s="28" t="s">
        <v>80</v>
      </c>
      <c r="I12" s="28">
        <v>2</v>
      </c>
      <c r="J12" s="28">
        <v>1</v>
      </c>
      <c r="K12" s="28">
        <v>2</v>
      </c>
      <c r="L12" s="30"/>
      <c r="M12" s="30"/>
      <c r="N12" s="30"/>
      <c r="O12" s="30"/>
      <c r="P12" s="31"/>
      <c r="Q12" s="32">
        <f t="shared" si="0"/>
        <v>17500</v>
      </c>
      <c r="R12" s="30">
        <f t="shared" si="1"/>
        <v>0</v>
      </c>
      <c r="S12" s="30">
        <f t="shared" si="2"/>
        <v>0</v>
      </c>
      <c r="T12" s="33"/>
      <c r="U12" s="30">
        <f t="shared" si="3"/>
        <v>0</v>
      </c>
      <c r="V12" s="34">
        <f t="shared" si="4"/>
        <v>0</v>
      </c>
      <c r="W12" s="2"/>
      <c r="X12" s="2"/>
      <c r="Y12" s="81"/>
      <c r="Z12" s="27"/>
      <c r="AA12" s="27"/>
      <c r="AB12" s="81"/>
      <c r="AC12" s="81"/>
      <c r="AD12" s="81"/>
      <c r="AE12" s="81"/>
      <c r="AF12" s="81"/>
      <c r="AG12" s="81"/>
      <c r="AH12" s="81"/>
      <c r="AI12" s="86"/>
    </row>
    <row r="13" spans="1:35" ht="20.100000000000001" customHeight="1">
      <c r="B13" s="26">
        <v>1</v>
      </c>
      <c r="C13" s="27">
        <v>2</v>
      </c>
      <c r="D13" s="27" t="s">
        <v>70</v>
      </c>
      <c r="E13" s="27" t="s">
        <v>77</v>
      </c>
      <c r="F13" s="27"/>
      <c r="G13" s="27" t="s">
        <v>78</v>
      </c>
      <c r="H13" s="28" t="s">
        <v>81</v>
      </c>
      <c r="I13" s="28">
        <v>2</v>
      </c>
      <c r="J13" s="28">
        <v>1</v>
      </c>
      <c r="K13" s="28">
        <v>3</v>
      </c>
      <c r="L13" s="30"/>
      <c r="M13" s="30"/>
      <c r="N13" s="30"/>
      <c r="O13" s="30"/>
      <c r="P13" s="31"/>
      <c r="Q13" s="32">
        <f t="shared" si="0"/>
        <v>17500</v>
      </c>
      <c r="R13" s="30">
        <f t="shared" si="1"/>
        <v>0</v>
      </c>
      <c r="S13" s="30">
        <f t="shared" si="2"/>
        <v>0</v>
      </c>
      <c r="T13" s="33"/>
      <c r="U13" s="30">
        <f t="shared" si="3"/>
        <v>0</v>
      </c>
      <c r="V13" s="34">
        <f t="shared" si="4"/>
        <v>0</v>
      </c>
      <c r="W13" s="2"/>
      <c r="X13" s="2"/>
      <c r="Y13" s="81"/>
      <c r="Z13" s="27"/>
      <c r="AA13" s="27"/>
      <c r="AB13" s="81"/>
      <c r="AC13" s="81"/>
      <c r="AD13" s="81"/>
      <c r="AE13" s="81"/>
      <c r="AF13" s="81"/>
      <c r="AG13" s="81"/>
      <c r="AH13" s="81"/>
      <c r="AI13" s="86"/>
    </row>
    <row r="14" spans="1:35" ht="20.100000000000001" customHeight="1">
      <c r="B14" s="26">
        <v>1</v>
      </c>
      <c r="C14" s="27">
        <v>2</v>
      </c>
      <c r="D14" s="27" t="s">
        <v>70</v>
      </c>
      <c r="E14" s="27" t="s">
        <v>77</v>
      </c>
      <c r="F14" s="27"/>
      <c r="G14" s="27" t="s">
        <v>78</v>
      </c>
      <c r="H14" s="28" t="s">
        <v>75</v>
      </c>
      <c r="I14" s="28">
        <v>2</v>
      </c>
      <c r="J14" s="28">
        <v>2</v>
      </c>
      <c r="K14" s="28" t="s">
        <v>75</v>
      </c>
      <c r="L14" s="27"/>
      <c r="M14" s="27"/>
      <c r="N14" s="27"/>
      <c r="O14" s="27"/>
      <c r="P14" s="31"/>
      <c r="Q14" s="32" t="str">
        <f t="shared" si="0"/>
        <v>-</v>
      </c>
      <c r="R14" s="30">
        <f t="shared" si="1"/>
        <v>1030000</v>
      </c>
      <c r="S14" s="30">
        <f t="shared" si="2"/>
        <v>1030000</v>
      </c>
      <c r="T14" s="33"/>
      <c r="U14" s="30">
        <f t="shared" si="3"/>
        <v>1030000</v>
      </c>
      <c r="V14" s="34">
        <f t="shared" si="4"/>
        <v>1030000</v>
      </c>
      <c r="W14" s="2"/>
      <c r="X14" s="2"/>
      <c r="Y14" s="81"/>
      <c r="Z14" s="27"/>
      <c r="AA14" s="27"/>
      <c r="AB14" s="81"/>
      <c r="AC14" s="81"/>
      <c r="AD14" s="81"/>
      <c r="AE14" s="81"/>
      <c r="AF14" s="81"/>
      <c r="AG14" s="81"/>
      <c r="AH14" s="81"/>
      <c r="AI14" s="86"/>
    </row>
    <row r="15" spans="1:35" ht="20.100000000000001" customHeight="1">
      <c r="B15" s="26">
        <v>1</v>
      </c>
      <c r="C15" s="27">
        <v>2</v>
      </c>
      <c r="D15" s="27" t="s">
        <v>70</v>
      </c>
      <c r="E15" s="27" t="s">
        <v>77</v>
      </c>
      <c r="F15" s="27"/>
      <c r="G15" s="27" t="s">
        <v>78</v>
      </c>
      <c r="H15" s="28" t="s">
        <v>75</v>
      </c>
      <c r="I15" s="28">
        <v>2</v>
      </c>
      <c r="J15" s="28">
        <v>4</v>
      </c>
      <c r="K15" s="28" t="s">
        <v>75</v>
      </c>
      <c r="L15" s="27"/>
      <c r="M15" s="27"/>
      <c r="N15" s="27"/>
      <c r="O15" s="27"/>
      <c r="P15" s="31"/>
      <c r="Q15" s="32" t="str">
        <f t="shared" si="0"/>
        <v>-</v>
      </c>
      <c r="R15" s="30">
        <f t="shared" si="1"/>
        <v>378000</v>
      </c>
      <c r="S15" s="30">
        <f t="shared" si="2"/>
        <v>378000</v>
      </c>
      <c r="T15" s="33"/>
      <c r="U15" s="30">
        <f t="shared" si="3"/>
        <v>378000</v>
      </c>
      <c r="V15" s="34">
        <f t="shared" si="4"/>
        <v>378000</v>
      </c>
      <c r="W15" s="2"/>
      <c r="X15" s="2"/>
      <c r="Y15" s="81"/>
      <c r="Z15" s="27"/>
      <c r="AA15" s="27"/>
      <c r="AB15" s="81"/>
      <c r="AC15" s="81"/>
      <c r="AD15" s="81"/>
      <c r="AE15" s="81"/>
      <c r="AF15" s="81"/>
      <c r="AG15" s="81"/>
      <c r="AH15" s="81"/>
      <c r="AI15" s="86"/>
    </row>
    <row r="16" spans="1:35" ht="19.5" customHeight="1">
      <c r="B16" s="26"/>
      <c r="C16" s="27"/>
      <c r="D16" s="27"/>
      <c r="E16" s="27"/>
      <c r="F16" s="27"/>
      <c r="G16" s="27"/>
      <c r="H16" s="28"/>
      <c r="I16" s="29"/>
      <c r="J16" s="28"/>
      <c r="K16" s="28"/>
      <c r="L16" s="30"/>
      <c r="M16" s="30"/>
      <c r="N16" s="30"/>
      <c r="O16" s="30"/>
      <c r="P16" s="31"/>
      <c r="Q16" s="32" t="str">
        <f t="shared" si="0"/>
        <v>-</v>
      </c>
      <c r="R16" s="30" t="str">
        <f t="shared" si="1"/>
        <v/>
      </c>
      <c r="S16" s="30">
        <f>MIN(O16,R16)</f>
        <v>0</v>
      </c>
      <c r="T16" s="33"/>
      <c r="U16" s="30">
        <f>MIN(N16,S16,T16)</f>
        <v>0</v>
      </c>
      <c r="V16" s="34">
        <f>ROUNDDOWN(U16,-3)</f>
        <v>0</v>
      </c>
      <c r="W16" s="2"/>
      <c r="X16" s="2"/>
      <c r="Y16" s="81"/>
      <c r="Z16" s="27"/>
      <c r="AA16" s="27"/>
      <c r="AB16" s="81"/>
      <c r="AC16" s="81"/>
      <c r="AD16" s="81"/>
      <c r="AE16" s="81"/>
      <c r="AF16" s="81"/>
      <c r="AG16" s="81"/>
      <c r="AH16" s="81"/>
      <c r="AI16" s="86"/>
    </row>
    <row r="17" spans="2:35" ht="20.100000000000001" customHeight="1">
      <c r="B17" s="26"/>
      <c r="C17" s="27"/>
      <c r="D17" s="27"/>
      <c r="E17" s="27"/>
      <c r="F17" s="27"/>
      <c r="G17" s="27"/>
      <c r="H17" s="28"/>
      <c r="I17" s="28"/>
      <c r="J17" s="28"/>
      <c r="K17" s="28"/>
      <c r="L17" s="30"/>
      <c r="M17" s="30"/>
      <c r="N17" s="30"/>
      <c r="O17" s="30"/>
      <c r="P17" s="31"/>
      <c r="Q17" s="32" t="str">
        <f t="shared" si="0"/>
        <v>-</v>
      </c>
      <c r="R17" s="30" t="str">
        <f t="shared" si="1"/>
        <v/>
      </c>
      <c r="S17" s="30">
        <f t="shared" ref="S17:S24" si="5">MIN(O17,R17)</f>
        <v>0</v>
      </c>
      <c r="T17" s="33"/>
      <c r="U17" s="30">
        <f t="shared" ref="U17:U24" si="6">MIN(N17,S17,T17)</f>
        <v>0</v>
      </c>
      <c r="V17" s="34">
        <f t="shared" si="4"/>
        <v>0</v>
      </c>
      <c r="W17" s="2"/>
      <c r="X17" s="2"/>
      <c r="Y17" s="81"/>
      <c r="Z17" s="27"/>
      <c r="AA17" s="27"/>
      <c r="AB17" s="81"/>
      <c r="AC17" s="81"/>
      <c r="AD17" s="81"/>
      <c r="AE17" s="81"/>
      <c r="AF17" s="81"/>
      <c r="AG17" s="81"/>
      <c r="AH17" s="81"/>
      <c r="AI17" s="86"/>
    </row>
    <row r="18" spans="2:35" ht="20.100000000000001" customHeight="1">
      <c r="B18" s="26"/>
      <c r="C18" s="27"/>
      <c r="D18" s="27"/>
      <c r="E18" s="27"/>
      <c r="F18" s="27"/>
      <c r="G18" s="27"/>
      <c r="H18" s="28"/>
      <c r="I18" s="28"/>
      <c r="J18" s="28"/>
      <c r="K18" s="28"/>
      <c r="L18" s="30"/>
      <c r="M18" s="30"/>
      <c r="N18" s="30"/>
      <c r="O18" s="30"/>
      <c r="P18" s="31"/>
      <c r="Q18" s="32" t="str">
        <f t="shared" si="0"/>
        <v>-</v>
      </c>
      <c r="R18" s="30" t="str">
        <f t="shared" si="1"/>
        <v/>
      </c>
      <c r="S18" s="30">
        <f t="shared" si="5"/>
        <v>0</v>
      </c>
      <c r="T18" s="33"/>
      <c r="U18" s="30">
        <f t="shared" si="6"/>
        <v>0</v>
      </c>
      <c r="V18" s="34">
        <f t="shared" si="4"/>
        <v>0</v>
      </c>
      <c r="W18" s="2"/>
      <c r="X18" s="2"/>
      <c r="Y18" s="81"/>
      <c r="Z18" s="27"/>
      <c r="AA18" s="27"/>
      <c r="AB18" s="81"/>
      <c r="AC18" s="81"/>
      <c r="AD18" s="81"/>
      <c r="AE18" s="81"/>
      <c r="AF18" s="81"/>
      <c r="AG18" s="81"/>
      <c r="AH18" s="81"/>
      <c r="AI18" s="86"/>
    </row>
    <row r="19" spans="2:35" ht="20.100000000000001" customHeight="1">
      <c r="B19" s="26"/>
      <c r="C19" s="27"/>
      <c r="D19" s="27"/>
      <c r="E19" s="27"/>
      <c r="F19" s="27"/>
      <c r="G19" s="27"/>
      <c r="H19" s="28"/>
      <c r="I19" s="28"/>
      <c r="J19" s="29"/>
      <c r="K19" s="28"/>
      <c r="L19" s="30"/>
      <c r="M19" s="30"/>
      <c r="N19" s="30"/>
      <c r="O19" s="30"/>
      <c r="P19" s="31"/>
      <c r="Q19" s="32" t="str">
        <f t="shared" si="0"/>
        <v>-</v>
      </c>
      <c r="R19" s="30" t="str">
        <f t="shared" si="1"/>
        <v/>
      </c>
      <c r="S19" s="30">
        <f t="shared" si="5"/>
        <v>0</v>
      </c>
      <c r="T19" s="33"/>
      <c r="U19" s="30">
        <f t="shared" si="6"/>
        <v>0</v>
      </c>
      <c r="V19" s="34">
        <f t="shared" si="4"/>
        <v>0</v>
      </c>
      <c r="W19" s="2"/>
      <c r="X19" s="2"/>
      <c r="Y19" s="81"/>
      <c r="Z19" s="27"/>
      <c r="AA19" s="27"/>
      <c r="AB19" s="81"/>
      <c r="AC19" s="81"/>
      <c r="AD19" s="81"/>
      <c r="AE19" s="81"/>
      <c r="AF19" s="81"/>
      <c r="AG19" s="81"/>
      <c r="AH19" s="81"/>
      <c r="AI19" s="86"/>
    </row>
    <row r="20" spans="2:35" ht="20.100000000000001" customHeight="1">
      <c r="B20" s="26"/>
      <c r="C20" s="27"/>
      <c r="D20" s="27"/>
      <c r="E20" s="27"/>
      <c r="F20" s="27"/>
      <c r="G20" s="27"/>
      <c r="H20" s="28"/>
      <c r="I20" s="28"/>
      <c r="J20" s="28"/>
      <c r="K20" s="28"/>
      <c r="L20" s="30"/>
      <c r="M20" s="30"/>
      <c r="N20" s="30"/>
      <c r="O20" s="30"/>
      <c r="P20" s="31"/>
      <c r="Q20" s="32" t="str">
        <f t="shared" si="0"/>
        <v>-</v>
      </c>
      <c r="R20" s="30" t="str">
        <f t="shared" si="1"/>
        <v/>
      </c>
      <c r="S20" s="30">
        <f t="shared" si="5"/>
        <v>0</v>
      </c>
      <c r="T20" s="33"/>
      <c r="U20" s="30">
        <f t="shared" si="6"/>
        <v>0</v>
      </c>
      <c r="V20" s="34">
        <f t="shared" si="4"/>
        <v>0</v>
      </c>
      <c r="W20" s="2"/>
      <c r="X20" s="2"/>
      <c r="Y20" s="81"/>
      <c r="Z20" s="27"/>
      <c r="AA20" s="27"/>
      <c r="AB20" s="81"/>
      <c r="AC20" s="81"/>
      <c r="AD20" s="81"/>
      <c r="AE20" s="81"/>
      <c r="AF20" s="81"/>
      <c r="AG20" s="81"/>
      <c r="AH20" s="81"/>
      <c r="AI20" s="86"/>
    </row>
    <row r="21" spans="2:35" ht="20.100000000000001" customHeight="1">
      <c r="B21" s="26"/>
      <c r="C21" s="27"/>
      <c r="D21" s="27"/>
      <c r="E21" s="27"/>
      <c r="F21" s="27"/>
      <c r="G21" s="27"/>
      <c r="H21" s="28"/>
      <c r="I21" s="28"/>
      <c r="J21" s="28"/>
      <c r="K21" s="28"/>
      <c r="L21" s="30"/>
      <c r="M21" s="30"/>
      <c r="N21" s="30"/>
      <c r="O21" s="30"/>
      <c r="P21" s="31"/>
      <c r="Q21" s="32" t="str">
        <f t="shared" si="0"/>
        <v>-</v>
      </c>
      <c r="R21" s="30" t="str">
        <f t="shared" si="1"/>
        <v/>
      </c>
      <c r="S21" s="30">
        <f t="shared" si="5"/>
        <v>0</v>
      </c>
      <c r="T21" s="33"/>
      <c r="U21" s="30">
        <f t="shared" si="6"/>
        <v>0</v>
      </c>
      <c r="V21" s="34">
        <f t="shared" si="4"/>
        <v>0</v>
      </c>
      <c r="W21" s="2"/>
      <c r="X21" s="2"/>
      <c r="Y21" s="81"/>
      <c r="Z21" s="27"/>
      <c r="AA21" s="27"/>
      <c r="AB21" s="81"/>
      <c r="AC21" s="81"/>
      <c r="AD21" s="81"/>
      <c r="AE21" s="81"/>
      <c r="AF21" s="81"/>
      <c r="AG21" s="81"/>
      <c r="AH21" s="81"/>
      <c r="AI21" s="86"/>
    </row>
    <row r="22" spans="2:35" ht="20.100000000000001" customHeight="1">
      <c r="B22" s="26"/>
      <c r="C22" s="27"/>
      <c r="D22" s="27"/>
      <c r="E22" s="27"/>
      <c r="F22" s="27"/>
      <c r="G22" s="27"/>
      <c r="H22" s="28"/>
      <c r="I22" s="28"/>
      <c r="J22" s="28"/>
      <c r="K22" s="28"/>
      <c r="L22" s="30"/>
      <c r="M22" s="30"/>
      <c r="N22" s="30"/>
      <c r="O22" s="30"/>
      <c r="P22" s="31"/>
      <c r="Q22" s="32" t="str">
        <f t="shared" si="0"/>
        <v>-</v>
      </c>
      <c r="R22" s="30" t="str">
        <f t="shared" si="1"/>
        <v/>
      </c>
      <c r="S22" s="30">
        <f t="shared" si="5"/>
        <v>0</v>
      </c>
      <c r="T22" s="33"/>
      <c r="U22" s="30">
        <f t="shared" si="6"/>
        <v>0</v>
      </c>
      <c r="V22" s="34">
        <f t="shared" si="4"/>
        <v>0</v>
      </c>
      <c r="W22" s="2"/>
      <c r="X22" s="2"/>
      <c r="Y22" s="81"/>
      <c r="Z22" s="27"/>
      <c r="AA22" s="27"/>
      <c r="AB22" s="81"/>
      <c r="AC22" s="81"/>
      <c r="AD22" s="81"/>
      <c r="AE22" s="81"/>
      <c r="AF22" s="81"/>
      <c r="AG22" s="81"/>
      <c r="AH22" s="81"/>
      <c r="AI22" s="86"/>
    </row>
    <row r="23" spans="2:35" ht="20.100000000000001" customHeight="1">
      <c r="B23" s="26"/>
      <c r="C23" s="27"/>
      <c r="D23" s="27"/>
      <c r="E23" s="27"/>
      <c r="F23" s="27"/>
      <c r="G23" s="27"/>
      <c r="H23" s="28"/>
      <c r="I23" s="28"/>
      <c r="J23" s="28"/>
      <c r="K23" s="28"/>
      <c r="L23" s="27"/>
      <c r="M23" s="27"/>
      <c r="N23" s="27"/>
      <c r="O23" s="27"/>
      <c r="P23" s="31"/>
      <c r="Q23" s="32" t="str">
        <f t="shared" si="0"/>
        <v>-</v>
      </c>
      <c r="R23" s="30" t="str">
        <f t="shared" si="1"/>
        <v/>
      </c>
      <c r="S23" s="30">
        <f t="shared" si="5"/>
        <v>0</v>
      </c>
      <c r="T23" s="33"/>
      <c r="U23" s="30">
        <f t="shared" si="6"/>
        <v>0</v>
      </c>
      <c r="V23" s="34">
        <f t="shared" si="4"/>
        <v>0</v>
      </c>
      <c r="W23" s="2"/>
      <c r="X23" s="2"/>
      <c r="Y23" s="81"/>
      <c r="Z23" s="27"/>
      <c r="AA23" s="27"/>
      <c r="AB23" s="81"/>
      <c r="AC23" s="81"/>
      <c r="AD23" s="81"/>
      <c r="AE23" s="81"/>
      <c r="AF23" s="81"/>
      <c r="AG23" s="81"/>
      <c r="AH23" s="81"/>
      <c r="AI23" s="86"/>
    </row>
    <row r="24" spans="2:35" ht="20.100000000000001" customHeight="1">
      <c r="B24" s="26"/>
      <c r="C24" s="27"/>
      <c r="D24" s="27"/>
      <c r="E24" s="27"/>
      <c r="F24" s="27"/>
      <c r="G24" s="27"/>
      <c r="H24" s="28"/>
      <c r="I24" s="28"/>
      <c r="J24" s="28"/>
      <c r="K24" s="28"/>
      <c r="L24" s="27"/>
      <c r="M24" s="27"/>
      <c r="N24" s="27"/>
      <c r="O24" s="27"/>
      <c r="P24" s="31"/>
      <c r="Q24" s="32" t="str">
        <f t="shared" si="0"/>
        <v>-</v>
      </c>
      <c r="R24" s="30" t="str">
        <f t="shared" si="1"/>
        <v/>
      </c>
      <c r="S24" s="30">
        <f t="shared" si="5"/>
        <v>0</v>
      </c>
      <c r="T24" s="33"/>
      <c r="U24" s="30">
        <f t="shared" si="6"/>
        <v>0</v>
      </c>
      <c r="V24" s="34">
        <f t="shared" si="4"/>
        <v>0</v>
      </c>
      <c r="W24" s="2"/>
      <c r="X24" s="2"/>
      <c r="Y24" s="81"/>
      <c r="Z24" s="27"/>
      <c r="AA24" s="27"/>
      <c r="AB24" s="81"/>
      <c r="AC24" s="81"/>
      <c r="AD24" s="81"/>
      <c r="AE24" s="81"/>
      <c r="AF24" s="81"/>
      <c r="AG24" s="81"/>
      <c r="AH24" s="81"/>
      <c r="AI24" s="86"/>
    </row>
    <row r="25" spans="2:35" ht="19.5" customHeight="1">
      <c r="B25" s="26"/>
      <c r="C25" s="27"/>
      <c r="D25" s="27"/>
      <c r="E25" s="27"/>
      <c r="F25" s="27"/>
      <c r="G25" s="27"/>
      <c r="H25" s="28"/>
      <c r="I25" s="29"/>
      <c r="J25" s="28"/>
      <c r="K25" s="28"/>
      <c r="L25" s="30"/>
      <c r="M25" s="30"/>
      <c r="N25" s="30"/>
      <c r="O25" s="30"/>
      <c r="P25" s="31"/>
      <c r="Q25" s="32" t="str">
        <f t="shared" si="0"/>
        <v>-</v>
      </c>
      <c r="R25" s="30" t="str">
        <f t="shared" si="1"/>
        <v/>
      </c>
      <c r="S25" s="30">
        <f>MIN(O25,R25)</f>
        <v>0</v>
      </c>
      <c r="T25" s="33"/>
      <c r="U25" s="30">
        <f>MIN(N25,S25,T25)</f>
        <v>0</v>
      </c>
      <c r="V25" s="34">
        <f>ROUNDDOWN(U25,-3)</f>
        <v>0</v>
      </c>
      <c r="W25" s="2"/>
      <c r="X25" s="2"/>
      <c r="Y25" s="81"/>
      <c r="Z25" s="27"/>
      <c r="AA25" s="27"/>
      <c r="AB25" s="81"/>
      <c r="AC25" s="81"/>
      <c r="AD25" s="81"/>
      <c r="AE25" s="81"/>
      <c r="AF25" s="81"/>
      <c r="AG25" s="81"/>
      <c r="AH25" s="81"/>
      <c r="AI25" s="86"/>
    </row>
    <row r="26" spans="2:35" ht="20.100000000000001" customHeight="1">
      <c r="B26" s="26"/>
      <c r="C26" s="27"/>
      <c r="D26" s="27"/>
      <c r="E26" s="27"/>
      <c r="F26" s="27"/>
      <c r="G26" s="27"/>
      <c r="H26" s="28"/>
      <c r="I26" s="28"/>
      <c r="J26" s="28"/>
      <c r="K26" s="28"/>
      <c r="L26" s="30"/>
      <c r="M26" s="30"/>
      <c r="N26" s="30"/>
      <c r="O26" s="30"/>
      <c r="P26" s="31"/>
      <c r="Q26" s="32" t="str">
        <f t="shared" si="0"/>
        <v>-</v>
      </c>
      <c r="R26" s="30" t="str">
        <f t="shared" si="1"/>
        <v/>
      </c>
      <c r="S26" s="30">
        <f t="shared" ref="S26:S33" si="7">MIN(O26,R26)</f>
        <v>0</v>
      </c>
      <c r="T26" s="33"/>
      <c r="U26" s="30">
        <f t="shared" ref="U26:U33" si="8">MIN(N26,S26,T26)</f>
        <v>0</v>
      </c>
      <c r="V26" s="34">
        <f t="shared" si="4"/>
        <v>0</v>
      </c>
      <c r="W26" s="2"/>
      <c r="X26" s="2"/>
      <c r="Y26" s="81"/>
      <c r="Z26" s="27"/>
      <c r="AA26" s="27"/>
      <c r="AB26" s="81"/>
      <c r="AC26" s="81"/>
      <c r="AD26" s="81"/>
      <c r="AE26" s="81"/>
      <c r="AF26" s="81"/>
      <c r="AG26" s="81"/>
      <c r="AH26" s="81"/>
      <c r="AI26" s="86"/>
    </row>
    <row r="27" spans="2:35" ht="20.100000000000001" customHeight="1">
      <c r="B27" s="26"/>
      <c r="C27" s="27"/>
      <c r="D27" s="27"/>
      <c r="E27" s="27"/>
      <c r="F27" s="27"/>
      <c r="G27" s="27"/>
      <c r="H27" s="28"/>
      <c r="I27" s="28"/>
      <c r="J27" s="28"/>
      <c r="K27" s="28"/>
      <c r="L27" s="30"/>
      <c r="M27" s="30"/>
      <c r="N27" s="30"/>
      <c r="O27" s="30"/>
      <c r="P27" s="31"/>
      <c r="Q27" s="32" t="str">
        <f t="shared" si="0"/>
        <v>-</v>
      </c>
      <c r="R27" s="30" t="str">
        <f t="shared" si="1"/>
        <v/>
      </c>
      <c r="S27" s="30">
        <f t="shared" si="7"/>
        <v>0</v>
      </c>
      <c r="T27" s="33"/>
      <c r="U27" s="30">
        <f t="shared" si="8"/>
        <v>0</v>
      </c>
      <c r="V27" s="34">
        <f t="shared" si="4"/>
        <v>0</v>
      </c>
      <c r="W27" s="2"/>
      <c r="X27" s="2"/>
      <c r="Y27" s="81"/>
      <c r="Z27" s="27"/>
      <c r="AA27" s="27"/>
      <c r="AB27" s="81"/>
      <c r="AC27" s="81"/>
      <c r="AD27" s="81"/>
      <c r="AE27" s="81"/>
      <c r="AF27" s="81"/>
      <c r="AG27" s="81"/>
      <c r="AH27" s="81"/>
      <c r="AI27" s="86"/>
    </row>
    <row r="28" spans="2:35" ht="20.100000000000001" customHeight="1">
      <c r="B28" s="26"/>
      <c r="C28" s="27"/>
      <c r="D28" s="27"/>
      <c r="E28" s="27"/>
      <c r="F28" s="27"/>
      <c r="G28" s="27"/>
      <c r="H28" s="28"/>
      <c r="I28" s="28"/>
      <c r="J28" s="29"/>
      <c r="K28" s="28"/>
      <c r="L28" s="30"/>
      <c r="M28" s="30"/>
      <c r="N28" s="30"/>
      <c r="O28" s="30"/>
      <c r="P28" s="31"/>
      <c r="Q28" s="32" t="str">
        <f t="shared" si="0"/>
        <v>-</v>
      </c>
      <c r="R28" s="30" t="str">
        <f t="shared" si="1"/>
        <v/>
      </c>
      <c r="S28" s="30">
        <f t="shared" si="7"/>
        <v>0</v>
      </c>
      <c r="T28" s="33"/>
      <c r="U28" s="30">
        <f t="shared" si="8"/>
        <v>0</v>
      </c>
      <c r="V28" s="34">
        <f t="shared" si="4"/>
        <v>0</v>
      </c>
      <c r="W28" s="2"/>
      <c r="X28" s="2"/>
      <c r="Y28" s="81"/>
      <c r="Z28" s="27"/>
      <c r="AA28" s="27"/>
      <c r="AB28" s="81"/>
      <c r="AC28" s="81"/>
      <c r="AD28" s="81"/>
      <c r="AE28" s="81"/>
      <c r="AF28" s="81"/>
      <c r="AG28" s="81"/>
      <c r="AH28" s="81"/>
      <c r="AI28" s="86"/>
    </row>
    <row r="29" spans="2:35" ht="20.100000000000001" customHeight="1">
      <c r="B29" s="26"/>
      <c r="C29" s="27"/>
      <c r="D29" s="27"/>
      <c r="E29" s="27"/>
      <c r="F29" s="27"/>
      <c r="G29" s="27"/>
      <c r="H29" s="28"/>
      <c r="I29" s="28"/>
      <c r="J29" s="28"/>
      <c r="K29" s="28"/>
      <c r="L29" s="30"/>
      <c r="M29" s="30"/>
      <c r="N29" s="30"/>
      <c r="O29" s="30"/>
      <c r="P29" s="31"/>
      <c r="Q29" s="32" t="str">
        <f t="shared" si="0"/>
        <v>-</v>
      </c>
      <c r="R29" s="30" t="str">
        <f t="shared" si="1"/>
        <v/>
      </c>
      <c r="S29" s="30">
        <f t="shared" si="7"/>
        <v>0</v>
      </c>
      <c r="T29" s="33"/>
      <c r="U29" s="30">
        <f t="shared" si="8"/>
        <v>0</v>
      </c>
      <c r="V29" s="34">
        <f t="shared" si="4"/>
        <v>0</v>
      </c>
      <c r="W29" s="2"/>
      <c r="X29" s="2"/>
      <c r="Y29" s="81"/>
      <c r="Z29" s="27"/>
      <c r="AA29" s="27"/>
      <c r="AB29" s="81"/>
      <c r="AC29" s="81"/>
      <c r="AD29" s="81"/>
      <c r="AE29" s="81"/>
      <c r="AF29" s="81"/>
      <c r="AG29" s="81"/>
      <c r="AH29" s="81"/>
      <c r="AI29" s="86"/>
    </row>
    <row r="30" spans="2:35" ht="20.100000000000001" customHeight="1">
      <c r="B30" s="26"/>
      <c r="C30" s="27"/>
      <c r="D30" s="27"/>
      <c r="E30" s="27"/>
      <c r="F30" s="27"/>
      <c r="G30" s="27"/>
      <c r="H30" s="28"/>
      <c r="I30" s="28"/>
      <c r="J30" s="28"/>
      <c r="K30" s="28"/>
      <c r="L30" s="30"/>
      <c r="M30" s="30"/>
      <c r="N30" s="30"/>
      <c r="O30" s="30"/>
      <c r="P30" s="31"/>
      <c r="Q30" s="32" t="str">
        <f t="shared" si="0"/>
        <v>-</v>
      </c>
      <c r="R30" s="30" t="str">
        <f t="shared" si="1"/>
        <v/>
      </c>
      <c r="S30" s="30">
        <f t="shared" si="7"/>
        <v>0</v>
      </c>
      <c r="T30" s="33"/>
      <c r="U30" s="30">
        <f t="shared" si="8"/>
        <v>0</v>
      </c>
      <c r="V30" s="34">
        <f t="shared" si="4"/>
        <v>0</v>
      </c>
      <c r="W30" s="2"/>
      <c r="X30" s="2"/>
      <c r="Y30" s="81"/>
      <c r="Z30" s="27"/>
      <c r="AA30" s="27"/>
      <c r="AB30" s="81"/>
      <c r="AC30" s="81"/>
      <c r="AD30" s="81"/>
      <c r="AE30" s="81"/>
      <c r="AF30" s="81"/>
      <c r="AG30" s="81"/>
      <c r="AH30" s="81"/>
      <c r="AI30" s="86"/>
    </row>
    <row r="31" spans="2:35" ht="20.100000000000001" customHeight="1">
      <c r="B31" s="26"/>
      <c r="C31" s="27"/>
      <c r="D31" s="27"/>
      <c r="E31" s="27"/>
      <c r="F31" s="27"/>
      <c r="G31" s="27"/>
      <c r="H31" s="28"/>
      <c r="I31" s="28"/>
      <c r="J31" s="28"/>
      <c r="K31" s="28"/>
      <c r="L31" s="30"/>
      <c r="M31" s="30"/>
      <c r="N31" s="30"/>
      <c r="O31" s="30"/>
      <c r="P31" s="31"/>
      <c r="Q31" s="32" t="str">
        <f t="shared" si="0"/>
        <v>-</v>
      </c>
      <c r="R31" s="30" t="str">
        <f t="shared" si="1"/>
        <v/>
      </c>
      <c r="S31" s="30">
        <f t="shared" si="7"/>
        <v>0</v>
      </c>
      <c r="T31" s="33"/>
      <c r="U31" s="30">
        <f t="shared" si="8"/>
        <v>0</v>
      </c>
      <c r="V31" s="34">
        <f t="shared" si="4"/>
        <v>0</v>
      </c>
      <c r="W31" s="2"/>
      <c r="X31" s="2"/>
      <c r="Y31" s="81"/>
      <c r="Z31" s="27"/>
      <c r="AA31" s="27"/>
      <c r="AB31" s="81"/>
      <c r="AC31" s="81"/>
      <c r="AD31" s="81"/>
      <c r="AE31" s="81"/>
      <c r="AF31" s="81"/>
      <c r="AG31" s="81"/>
      <c r="AH31" s="81"/>
      <c r="AI31" s="86"/>
    </row>
    <row r="32" spans="2:35" ht="20.100000000000001" customHeight="1">
      <c r="B32" s="26"/>
      <c r="C32" s="27"/>
      <c r="D32" s="27"/>
      <c r="E32" s="27"/>
      <c r="F32" s="27"/>
      <c r="G32" s="27"/>
      <c r="H32" s="28"/>
      <c r="I32" s="28"/>
      <c r="J32" s="28"/>
      <c r="K32" s="28"/>
      <c r="L32" s="27"/>
      <c r="M32" s="27"/>
      <c r="N32" s="27"/>
      <c r="O32" s="27"/>
      <c r="P32" s="31"/>
      <c r="Q32" s="32" t="str">
        <f t="shared" si="0"/>
        <v>-</v>
      </c>
      <c r="R32" s="30" t="str">
        <f t="shared" si="1"/>
        <v/>
      </c>
      <c r="S32" s="30">
        <f t="shared" si="7"/>
        <v>0</v>
      </c>
      <c r="T32" s="33"/>
      <c r="U32" s="30">
        <f t="shared" si="8"/>
        <v>0</v>
      </c>
      <c r="V32" s="34">
        <f t="shared" si="4"/>
        <v>0</v>
      </c>
      <c r="W32" s="2"/>
      <c r="X32" s="2"/>
      <c r="Y32" s="81"/>
      <c r="Z32" s="27"/>
      <c r="AA32" s="27"/>
      <c r="AB32" s="81"/>
      <c r="AC32" s="81"/>
      <c r="AD32" s="81"/>
      <c r="AE32" s="81"/>
      <c r="AF32" s="81"/>
      <c r="AG32" s="81"/>
      <c r="AH32" s="81"/>
      <c r="AI32" s="86"/>
    </row>
    <row r="33" spans="2:35" ht="20.100000000000001" customHeight="1">
      <c r="B33" s="26"/>
      <c r="C33" s="27"/>
      <c r="D33" s="27"/>
      <c r="E33" s="27"/>
      <c r="F33" s="27"/>
      <c r="G33" s="27"/>
      <c r="H33" s="28"/>
      <c r="I33" s="28"/>
      <c r="J33" s="28"/>
      <c r="K33" s="28"/>
      <c r="L33" s="27"/>
      <c r="M33" s="27"/>
      <c r="N33" s="27"/>
      <c r="O33" s="27"/>
      <c r="P33" s="31"/>
      <c r="Q33" s="32" t="str">
        <f t="shared" si="0"/>
        <v>-</v>
      </c>
      <c r="R33" s="30" t="str">
        <f t="shared" si="1"/>
        <v/>
      </c>
      <c r="S33" s="30">
        <f t="shared" si="7"/>
        <v>0</v>
      </c>
      <c r="T33" s="33"/>
      <c r="U33" s="30">
        <f t="shared" si="8"/>
        <v>0</v>
      </c>
      <c r="V33" s="34">
        <f t="shared" si="4"/>
        <v>0</v>
      </c>
      <c r="W33" s="2"/>
      <c r="X33" s="2"/>
      <c r="Y33" s="81"/>
      <c r="Z33" s="27"/>
      <c r="AA33" s="27"/>
      <c r="AB33" s="81"/>
      <c r="AC33" s="81"/>
      <c r="AD33" s="81"/>
      <c r="AE33" s="81"/>
      <c r="AF33" s="81"/>
      <c r="AG33" s="81"/>
      <c r="AH33" s="81"/>
      <c r="AI33" s="86"/>
    </row>
    <row r="34" spans="2:35" ht="19.5" customHeight="1">
      <c r="B34" s="26"/>
      <c r="C34" s="27"/>
      <c r="D34" s="27"/>
      <c r="E34" s="27"/>
      <c r="F34" s="27"/>
      <c r="G34" s="27"/>
      <c r="H34" s="28"/>
      <c r="I34" s="29"/>
      <c r="J34" s="28"/>
      <c r="K34" s="28"/>
      <c r="L34" s="30"/>
      <c r="M34" s="30"/>
      <c r="N34" s="30"/>
      <c r="O34" s="30"/>
      <c r="P34" s="31"/>
      <c r="Q34" s="32" t="str">
        <f t="shared" si="0"/>
        <v>-</v>
      </c>
      <c r="R34" s="30" t="str">
        <f t="shared" si="1"/>
        <v/>
      </c>
      <c r="S34" s="30">
        <f>MIN(O34,R34)</f>
        <v>0</v>
      </c>
      <c r="T34" s="33"/>
      <c r="U34" s="30">
        <f>MIN(N34,S34,T34)</f>
        <v>0</v>
      </c>
      <c r="V34" s="34">
        <f>ROUNDDOWN(U34,-3)</f>
        <v>0</v>
      </c>
      <c r="W34" s="2"/>
      <c r="X34" s="2"/>
      <c r="Y34" s="81"/>
      <c r="Z34" s="27"/>
      <c r="AA34" s="27"/>
      <c r="AB34" s="81"/>
      <c r="AC34" s="81"/>
      <c r="AD34" s="81"/>
      <c r="AE34" s="81"/>
      <c r="AF34" s="81"/>
      <c r="AG34" s="81"/>
      <c r="AH34" s="81"/>
      <c r="AI34" s="86"/>
    </row>
    <row r="35" spans="2:35" ht="20.100000000000001" customHeight="1">
      <c r="B35" s="26"/>
      <c r="C35" s="27"/>
      <c r="D35" s="27"/>
      <c r="E35" s="27"/>
      <c r="F35" s="27"/>
      <c r="G35" s="27"/>
      <c r="H35" s="28"/>
      <c r="I35" s="28"/>
      <c r="J35" s="28"/>
      <c r="K35" s="28"/>
      <c r="L35" s="30"/>
      <c r="M35" s="30"/>
      <c r="N35" s="30"/>
      <c r="O35" s="30"/>
      <c r="P35" s="31"/>
      <c r="Q35" s="32" t="str">
        <f t="shared" si="0"/>
        <v>-</v>
      </c>
      <c r="R35" s="30" t="str">
        <f t="shared" si="1"/>
        <v/>
      </c>
      <c r="S35" s="30">
        <f t="shared" ref="S35:S42" si="9">MIN(O35,R35)</f>
        <v>0</v>
      </c>
      <c r="T35" s="33"/>
      <c r="U35" s="30">
        <f t="shared" ref="U35:U42" si="10">MIN(N35,S35,T35)</f>
        <v>0</v>
      </c>
      <c r="V35" s="34">
        <f t="shared" si="4"/>
        <v>0</v>
      </c>
      <c r="W35" s="2"/>
      <c r="X35" s="2"/>
      <c r="Y35" s="81"/>
      <c r="Z35" s="27"/>
      <c r="AA35" s="27"/>
      <c r="AB35" s="81"/>
      <c r="AC35" s="81"/>
      <c r="AD35" s="81"/>
      <c r="AE35" s="81"/>
      <c r="AF35" s="81"/>
      <c r="AG35" s="81"/>
      <c r="AH35" s="81"/>
      <c r="AI35" s="86"/>
    </row>
    <row r="36" spans="2:35" ht="20.100000000000001" customHeight="1">
      <c r="B36" s="26"/>
      <c r="C36" s="27"/>
      <c r="D36" s="27"/>
      <c r="E36" s="27"/>
      <c r="F36" s="27"/>
      <c r="G36" s="27"/>
      <c r="H36" s="28"/>
      <c r="I36" s="28"/>
      <c r="J36" s="28"/>
      <c r="K36" s="28"/>
      <c r="L36" s="30"/>
      <c r="M36" s="30"/>
      <c r="N36" s="30"/>
      <c r="O36" s="30"/>
      <c r="P36" s="31"/>
      <c r="Q36" s="32" t="str">
        <f t="shared" si="0"/>
        <v>-</v>
      </c>
      <c r="R36" s="30" t="str">
        <f t="shared" si="1"/>
        <v/>
      </c>
      <c r="S36" s="30">
        <f t="shared" si="9"/>
        <v>0</v>
      </c>
      <c r="T36" s="33"/>
      <c r="U36" s="30">
        <f t="shared" si="10"/>
        <v>0</v>
      </c>
      <c r="V36" s="34">
        <f t="shared" si="4"/>
        <v>0</v>
      </c>
      <c r="W36" s="2"/>
      <c r="X36" s="2"/>
      <c r="Y36" s="81"/>
      <c r="Z36" s="27"/>
      <c r="AA36" s="27"/>
      <c r="AB36" s="81"/>
      <c r="AC36" s="81"/>
      <c r="AD36" s="81"/>
      <c r="AE36" s="81"/>
      <c r="AF36" s="81"/>
      <c r="AG36" s="81"/>
      <c r="AH36" s="81"/>
      <c r="AI36" s="86"/>
    </row>
    <row r="37" spans="2:35" ht="20.100000000000001" customHeight="1">
      <c r="B37" s="26"/>
      <c r="C37" s="27"/>
      <c r="D37" s="27"/>
      <c r="E37" s="27"/>
      <c r="F37" s="27"/>
      <c r="G37" s="27"/>
      <c r="H37" s="28"/>
      <c r="I37" s="28"/>
      <c r="J37" s="29"/>
      <c r="K37" s="28"/>
      <c r="L37" s="30"/>
      <c r="M37" s="30"/>
      <c r="N37" s="30"/>
      <c r="O37" s="30"/>
      <c r="P37" s="31"/>
      <c r="Q37" s="32" t="str">
        <f t="shared" si="0"/>
        <v>-</v>
      </c>
      <c r="R37" s="30" t="str">
        <f t="shared" si="1"/>
        <v/>
      </c>
      <c r="S37" s="30">
        <f t="shared" si="9"/>
        <v>0</v>
      </c>
      <c r="T37" s="33"/>
      <c r="U37" s="30">
        <f t="shared" si="10"/>
        <v>0</v>
      </c>
      <c r="V37" s="34">
        <f t="shared" si="4"/>
        <v>0</v>
      </c>
      <c r="W37" s="2"/>
      <c r="X37" s="2"/>
      <c r="Y37" s="81"/>
      <c r="Z37" s="27"/>
      <c r="AA37" s="27"/>
      <c r="AB37" s="81"/>
      <c r="AC37" s="81"/>
      <c r="AD37" s="81"/>
      <c r="AE37" s="81"/>
      <c r="AF37" s="81"/>
      <c r="AG37" s="81"/>
      <c r="AH37" s="81"/>
      <c r="AI37" s="86"/>
    </row>
    <row r="38" spans="2:35" ht="20.100000000000001" customHeight="1">
      <c r="B38" s="26"/>
      <c r="C38" s="27"/>
      <c r="D38" s="27"/>
      <c r="E38" s="27"/>
      <c r="F38" s="27"/>
      <c r="G38" s="27"/>
      <c r="H38" s="28"/>
      <c r="I38" s="28"/>
      <c r="J38" s="28"/>
      <c r="K38" s="28"/>
      <c r="L38" s="30"/>
      <c r="M38" s="30"/>
      <c r="N38" s="30"/>
      <c r="O38" s="30"/>
      <c r="P38" s="31"/>
      <c r="Q38" s="32" t="str">
        <f t="shared" si="0"/>
        <v>-</v>
      </c>
      <c r="R38" s="30" t="str">
        <f t="shared" si="1"/>
        <v/>
      </c>
      <c r="S38" s="30">
        <f t="shared" si="9"/>
        <v>0</v>
      </c>
      <c r="T38" s="33"/>
      <c r="U38" s="30">
        <f t="shared" si="10"/>
        <v>0</v>
      </c>
      <c r="V38" s="34">
        <f t="shared" si="4"/>
        <v>0</v>
      </c>
      <c r="W38" s="2"/>
      <c r="X38" s="2"/>
      <c r="Y38" s="81"/>
      <c r="Z38" s="27"/>
      <c r="AA38" s="27"/>
      <c r="AB38" s="81"/>
      <c r="AC38" s="81"/>
      <c r="AD38" s="81"/>
      <c r="AE38" s="81"/>
      <c r="AF38" s="81"/>
      <c r="AG38" s="81"/>
      <c r="AH38" s="81"/>
      <c r="AI38" s="86"/>
    </row>
    <row r="39" spans="2:35" ht="20.100000000000001" customHeight="1">
      <c r="B39" s="26"/>
      <c r="C39" s="27"/>
      <c r="D39" s="27"/>
      <c r="E39" s="27"/>
      <c r="F39" s="27"/>
      <c r="G39" s="27"/>
      <c r="H39" s="28"/>
      <c r="I39" s="28"/>
      <c r="J39" s="28"/>
      <c r="K39" s="28"/>
      <c r="L39" s="30"/>
      <c r="M39" s="30"/>
      <c r="N39" s="30"/>
      <c r="O39" s="30"/>
      <c r="P39" s="31"/>
      <c r="Q39" s="32" t="str">
        <f t="shared" si="0"/>
        <v>-</v>
      </c>
      <c r="R39" s="30" t="str">
        <f t="shared" si="1"/>
        <v/>
      </c>
      <c r="S39" s="30">
        <f t="shared" si="9"/>
        <v>0</v>
      </c>
      <c r="T39" s="33"/>
      <c r="U39" s="30">
        <f t="shared" si="10"/>
        <v>0</v>
      </c>
      <c r="V39" s="34">
        <f t="shared" si="4"/>
        <v>0</v>
      </c>
      <c r="W39" s="2"/>
      <c r="X39" s="2"/>
      <c r="Y39" s="81"/>
      <c r="Z39" s="27"/>
      <c r="AA39" s="27"/>
      <c r="AB39" s="81"/>
      <c r="AC39" s="81"/>
      <c r="AD39" s="81"/>
      <c r="AE39" s="81"/>
      <c r="AF39" s="81"/>
      <c r="AG39" s="81"/>
      <c r="AH39" s="81"/>
      <c r="AI39" s="86"/>
    </row>
    <row r="40" spans="2:35" ht="20.100000000000001" customHeight="1">
      <c r="B40" s="26"/>
      <c r="C40" s="27"/>
      <c r="D40" s="27"/>
      <c r="E40" s="27"/>
      <c r="F40" s="27"/>
      <c r="G40" s="27"/>
      <c r="H40" s="28"/>
      <c r="I40" s="28"/>
      <c r="J40" s="28"/>
      <c r="K40" s="28"/>
      <c r="L40" s="30"/>
      <c r="M40" s="30"/>
      <c r="N40" s="30"/>
      <c r="O40" s="30"/>
      <c r="P40" s="31"/>
      <c r="Q40" s="32" t="str">
        <f t="shared" si="0"/>
        <v>-</v>
      </c>
      <c r="R40" s="30" t="str">
        <f t="shared" si="1"/>
        <v/>
      </c>
      <c r="S40" s="30">
        <f t="shared" si="9"/>
        <v>0</v>
      </c>
      <c r="T40" s="33"/>
      <c r="U40" s="30">
        <f t="shared" si="10"/>
        <v>0</v>
      </c>
      <c r="V40" s="34">
        <f t="shared" si="4"/>
        <v>0</v>
      </c>
      <c r="W40" s="2"/>
      <c r="X40" s="2"/>
      <c r="Y40" s="81"/>
      <c r="Z40" s="27"/>
      <c r="AA40" s="27"/>
      <c r="AB40" s="81"/>
      <c r="AC40" s="81"/>
      <c r="AD40" s="81"/>
      <c r="AE40" s="81"/>
      <c r="AF40" s="81"/>
      <c r="AG40" s="81"/>
      <c r="AH40" s="81"/>
      <c r="AI40" s="86"/>
    </row>
    <row r="41" spans="2:35" ht="20.100000000000001" customHeight="1">
      <c r="B41" s="26"/>
      <c r="C41" s="27"/>
      <c r="D41" s="27"/>
      <c r="E41" s="27"/>
      <c r="F41" s="27"/>
      <c r="G41" s="27"/>
      <c r="H41" s="28"/>
      <c r="I41" s="28"/>
      <c r="J41" s="28"/>
      <c r="K41" s="28"/>
      <c r="L41" s="27"/>
      <c r="M41" s="27"/>
      <c r="N41" s="27"/>
      <c r="O41" s="27"/>
      <c r="P41" s="31"/>
      <c r="Q41" s="32" t="str">
        <f t="shared" si="0"/>
        <v>-</v>
      </c>
      <c r="R41" s="30" t="str">
        <f t="shared" si="1"/>
        <v/>
      </c>
      <c r="S41" s="30">
        <f t="shared" si="9"/>
        <v>0</v>
      </c>
      <c r="T41" s="33"/>
      <c r="U41" s="30">
        <f t="shared" si="10"/>
        <v>0</v>
      </c>
      <c r="V41" s="34">
        <f t="shared" si="4"/>
        <v>0</v>
      </c>
      <c r="W41" s="2"/>
      <c r="X41" s="2"/>
      <c r="Y41" s="81"/>
      <c r="Z41" s="27"/>
      <c r="AA41" s="27"/>
      <c r="AB41" s="81"/>
      <c r="AC41" s="81"/>
      <c r="AD41" s="81"/>
      <c r="AE41" s="81"/>
      <c r="AF41" s="81"/>
      <c r="AG41" s="81"/>
      <c r="AH41" s="81"/>
      <c r="AI41" s="86"/>
    </row>
    <row r="42" spans="2:35" ht="20.100000000000001" customHeight="1" thickBot="1">
      <c r="B42" s="35"/>
      <c r="C42" s="36"/>
      <c r="D42" s="36"/>
      <c r="E42" s="36"/>
      <c r="F42" s="36"/>
      <c r="G42" s="36"/>
      <c r="H42" s="37"/>
      <c r="I42" s="37"/>
      <c r="J42" s="37"/>
      <c r="K42" s="37"/>
      <c r="L42" s="36"/>
      <c r="M42" s="36"/>
      <c r="N42" s="36"/>
      <c r="O42" s="36"/>
      <c r="P42" s="38"/>
      <c r="Q42" s="39" t="str">
        <f>IF(J42=1,17500,"-")</f>
        <v>-</v>
      </c>
      <c r="R42" s="30" t="str">
        <f t="shared" si="1"/>
        <v/>
      </c>
      <c r="S42" s="40">
        <f t="shared" si="9"/>
        <v>0</v>
      </c>
      <c r="T42" s="41"/>
      <c r="U42" s="40">
        <f t="shared" si="10"/>
        <v>0</v>
      </c>
      <c r="V42" s="42">
        <f t="shared" si="4"/>
        <v>0</v>
      </c>
      <c r="W42" s="43"/>
      <c r="X42" s="43"/>
      <c r="Y42" s="82"/>
      <c r="Z42" s="36"/>
      <c r="AA42" s="36"/>
      <c r="AB42" s="82"/>
      <c r="AC42" s="82"/>
      <c r="AD42" s="82"/>
      <c r="AE42" s="82"/>
      <c r="AF42" s="82"/>
      <c r="AG42" s="82"/>
      <c r="AH42" s="82"/>
      <c r="AI42" s="87"/>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46"/>
    <col min="69" max="69" width="7.125" style="46" customWidth="1"/>
    <col min="70" max="324" width="7.125" style="46"/>
    <col min="325" max="325" width="7.125" style="46" customWidth="1"/>
    <col min="326" max="580" width="7.125" style="46"/>
    <col min="581" max="581" width="7.125" style="46" customWidth="1"/>
    <col min="582" max="836" width="7.125" style="46"/>
    <col min="837" max="837" width="7.125" style="46" customWidth="1"/>
    <col min="838" max="1092" width="7.125" style="46"/>
    <col min="1093" max="1093" width="7.125" style="46" customWidth="1"/>
    <col min="1094" max="1348" width="7.125" style="46"/>
    <col min="1349" max="1349" width="7.125" style="46" customWidth="1"/>
    <col min="1350" max="1604" width="7.125" style="46"/>
    <col min="1605" max="1605" width="7.125" style="46" customWidth="1"/>
    <col min="1606" max="1860" width="7.125" style="46"/>
    <col min="1861" max="1861" width="7.125" style="46" customWidth="1"/>
    <col min="1862" max="2116" width="7.125" style="46"/>
    <col min="2117" max="2117" width="7.125" style="46" customWidth="1"/>
    <col min="2118" max="2372" width="7.125" style="46"/>
    <col min="2373" max="2373" width="7.125" style="46" customWidth="1"/>
    <col min="2374" max="2628" width="7.125" style="46"/>
    <col min="2629" max="2629" width="7.125" style="46" customWidth="1"/>
    <col min="2630" max="2884" width="7.125" style="46"/>
    <col min="2885" max="2885" width="7.125" style="46" customWidth="1"/>
    <col min="2886" max="3140" width="7.125" style="46"/>
    <col min="3141" max="3141" width="7.125" style="46" customWidth="1"/>
    <col min="3142" max="3396" width="7.125" style="46"/>
    <col min="3397" max="3397" width="7.125" style="46" customWidth="1"/>
    <col min="3398" max="3652" width="7.125" style="46"/>
    <col min="3653" max="3653" width="7.125" style="46" customWidth="1"/>
    <col min="3654" max="3908" width="7.125" style="46"/>
    <col min="3909" max="3909" width="7.125" style="46" customWidth="1"/>
    <col min="3910" max="4164" width="7.125" style="46"/>
    <col min="4165" max="4165" width="7.125" style="46" customWidth="1"/>
    <col min="4166" max="4420" width="7.125" style="46"/>
    <col min="4421" max="4421" width="7.125" style="46" customWidth="1"/>
    <col min="4422" max="4676" width="7.125" style="46"/>
    <col min="4677" max="4677" width="7.125" style="46" customWidth="1"/>
    <col min="4678" max="4932" width="7.125" style="46"/>
    <col min="4933" max="4933" width="7.125" style="46" customWidth="1"/>
    <col min="4934" max="5188" width="7.125" style="46"/>
    <col min="5189" max="5189" width="7.125" style="46" customWidth="1"/>
    <col min="5190" max="5444" width="7.125" style="46"/>
    <col min="5445" max="5445" width="7.125" style="46" customWidth="1"/>
    <col min="5446" max="5700" width="7.125" style="46"/>
    <col min="5701" max="5701" width="7.125" style="46" customWidth="1"/>
    <col min="5702" max="5956" width="7.125" style="46"/>
    <col min="5957" max="5957" width="7.125" style="46" customWidth="1"/>
    <col min="5958" max="6212" width="7.125" style="46"/>
    <col min="6213" max="6213" width="7.125" style="46" customWidth="1"/>
    <col min="6214" max="6468" width="7.125" style="46"/>
    <col min="6469" max="6469" width="7.125" style="46" customWidth="1"/>
    <col min="6470" max="6724" width="7.125" style="46"/>
    <col min="6725" max="6725" width="7.125" style="46" customWidth="1"/>
    <col min="6726" max="6980" width="7.125" style="46"/>
    <col min="6981" max="6981" width="7.125" style="46" customWidth="1"/>
    <col min="6982" max="7236" width="7.125" style="46"/>
    <col min="7237" max="7237" width="7.125" style="46" customWidth="1"/>
    <col min="7238" max="7492" width="7.125" style="46"/>
    <col min="7493" max="7493" width="7.125" style="46" customWidth="1"/>
    <col min="7494" max="7748" width="7.125" style="46"/>
    <col min="7749" max="7749" width="7.125" style="46" customWidth="1"/>
    <col min="7750" max="8004" width="7.125" style="46"/>
    <col min="8005" max="8005" width="7.125" style="46" customWidth="1"/>
    <col min="8006" max="8260" width="7.125" style="46"/>
    <col min="8261" max="8261" width="7.125" style="46" customWidth="1"/>
    <col min="8262" max="8516" width="7.125" style="46"/>
    <col min="8517" max="8517" width="7.125" style="46" customWidth="1"/>
    <col min="8518" max="8772" width="7.125" style="46"/>
    <col min="8773" max="8773" width="7.125" style="46" customWidth="1"/>
    <col min="8774" max="9028" width="7.125" style="46"/>
    <col min="9029" max="9029" width="7.125" style="46" customWidth="1"/>
    <col min="9030" max="9284" width="7.125" style="46"/>
    <col min="9285" max="9285" width="7.125" style="46" customWidth="1"/>
    <col min="9286" max="9540" width="7.125" style="46"/>
    <col min="9541" max="9541" width="7.125" style="46" customWidth="1"/>
    <col min="9542" max="9796" width="7.125" style="46"/>
    <col min="9797" max="9797" width="7.125" style="46" customWidth="1"/>
    <col min="9798" max="10052" width="7.125" style="46"/>
    <col min="10053" max="10053" width="7.125" style="46" customWidth="1"/>
    <col min="10054" max="10308" width="7.125" style="46"/>
    <col min="10309" max="10309" width="7.125" style="46" customWidth="1"/>
    <col min="10310" max="10564" width="7.125" style="46"/>
    <col min="10565" max="10565" width="7.125" style="46" customWidth="1"/>
    <col min="10566" max="10820" width="7.125" style="46"/>
    <col min="10821" max="10821" width="7.125" style="46" customWidth="1"/>
    <col min="10822" max="11076" width="7.125" style="46"/>
    <col min="11077" max="11077" width="7.125" style="46" customWidth="1"/>
    <col min="11078" max="11332" width="7.125" style="46"/>
    <col min="11333" max="11333" width="7.125" style="46" customWidth="1"/>
    <col min="11334" max="11588" width="7.125" style="46"/>
    <col min="11589" max="11589" width="7.125" style="46" customWidth="1"/>
    <col min="11590" max="11844" width="7.125" style="46"/>
    <col min="11845" max="11845" width="7.125" style="46" customWidth="1"/>
    <col min="11846" max="12100" width="7.125" style="46"/>
    <col min="12101" max="12101" width="7.125" style="46" customWidth="1"/>
    <col min="12102" max="12356" width="7.125" style="46"/>
    <col min="12357" max="12357" width="7.125" style="46" customWidth="1"/>
    <col min="12358" max="12612" width="7.125" style="46"/>
    <col min="12613" max="12613" width="7.125" style="46" customWidth="1"/>
    <col min="12614" max="12868" width="7.125" style="46"/>
    <col min="12869" max="12869" width="7.125" style="46" customWidth="1"/>
    <col min="12870" max="13124" width="7.125" style="46"/>
    <col min="13125" max="13125" width="7.125" style="46" customWidth="1"/>
    <col min="13126" max="13380" width="7.125" style="46"/>
    <col min="13381" max="13381" width="7.125" style="46" customWidth="1"/>
    <col min="13382" max="13636" width="7.125" style="46"/>
    <col min="13637" max="13637" width="7.125" style="46" customWidth="1"/>
    <col min="13638" max="13892" width="7.125" style="46"/>
    <col min="13893" max="13893" width="7.125" style="46" customWidth="1"/>
    <col min="13894" max="14148" width="7.125" style="46"/>
    <col min="14149" max="14149" width="7.125" style="46" customWidth="1"/>
    <col min="14150" max="14404" width="7.125" style="46"/>
    <col min="14405" max="14405" width="7.125" style="46" customWidth="1"/>
    <col min="14406" max="14660" width="7.125" style="46"/>
    <col min="14661" max="14661" width="7.125" style="46" customWidth="1"/>
    <col min="14662" max="14916" width="7.125" style="46"/>
    <col min="14917" max="14917" width="7.125" style="46" customWidth="1"/>
    <col min="14918" max="15172" width="7.125" style="46"/>
    <col min="15173" max="15173" width="7.125" style="46" customWidth="1"/>
    <col min="15174" max="15428" width="7.125" style="46"/>
    <col min="15429" max="15429" width="7.125" style="46" customWidth="1"/>
    <col min="15430" max="15684" width="7.125" style="46"/>
    <col min="15685" max="15685" width="7.125" style="46" customWidth="1"/>
    <col min="15686" max="15940" width="7.125" style="46"/>
    <col min="15941" max="15941" width="7.125" style="46" customWidth="1"/>
    <col min="15942" max="16196" width="7.125" style="46"/>
    <col min="16197" max="16197" width="7.125" style="46" customWidth="1"/>
    <col min="16198" max="16384" width="7.125" style="46"/>
  </cols>
  <sheetData>
    <row r="1" spans="2:65" ht="44.25" customHeight="1">
      <c r="B1" s="45" t="s">
        <v>82</v>
      </c>
    </row>
    <row r="2" spans="2:65" ht="44.25" customHeight="1">
      <c r="B2" s="500" t="s">
        <v>83</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row>
    <row r="3" spans="2:65" ht="13.5" customHeight="1" thickBot="1">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row>
    <row r="4" spans="2:65" ht="33.75" customHeight="1" thickBo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Z4" s="501" t="s">
        <v>20</v>
      </c>
      <c r="BA4" s="502"/>
      <c r="BB4" s="502"/>
      <c r="BC4" s="502"/>
      <c r="BD4" s="502"/>
      <c r="BE4" s="502"/>
      <c r="BF4" s="502"/>
      <c r="BG4" s="502"/>
      <c r="BH4" s="503"/>
      <c r="BI4" s="502" t="s">
        <v>84</v>
      </c>
      <c r="BJ4" s="502"/>
      <c r="BK4" s="502"/>
      <c r="BL4" s="502"/>
      <c r="BM4" s="503"/>
    </row>
    <row r="5" spans="2:65" ht="13.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504"/>
      <c r="AG5" s="504"/>
      <c r="AH5" s="504"/>
      <c r="AI5" s="504"/>
      <c r="AJ5" s="504"/>
      <c r="AK5" s="504"/>
      <c r="AL5" s="504"/>
      <c r="AM5" s="504"/>
      <c r="AN5" s="504"/>
      <c r="AO5" s="504"/>
      <c r="AP5" s="504"/>
      <c r="AQ5" s="504"/>
      <c r="AR5" s="504"/>
      <c r="AS5" s="504"/>
      <c r="AT5" s="504"/>
      <c r="AU5" s="504"/>
      <c r="AV5" s="504"/>
      <c r="AW5" s="504"/>
      <c r="AX5" s="504"/>
      <c r="AZ5" s="48"/>
      <c r="BA5" s="48"/>
      <c r="BB5" s="48"/>
      <c r="BC5" s="48"/>
      <c r="BD5" s="48"/>
      <c r="BE5" s="48"/>
    </row>
    <row r="6" spans="2:65" ht="13.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504"/>
      <c r="AG6" s="504"/>
      <c r="AH6" s="504"/>
      <c r="AI6" s="504"/>
      <c r="AJ6" s="504"/>
      <c r="AK6" s="504"/>
      <c r="AL6" s="504"/>
      <c r="AM6" s="504"/>
      <c r="AN6" s="504"/>
      <c r="AO6" s="504"/>
      <c r="AP6" s="504"/>
      <c r="AQ6" s="504"/>
      <c r="AR6" s="504"/>
      <c r="AS6" s="504"/>
      <c r="AT6" s="504"/>
      <c r="AU6" s="504"/>
      <c r="AV6" s="504"/>
      <c r="AW6" s="504"/>
      <c r="AX6" s="504"/>
      <c r="AY6" s="48"/>
      <c r="AZ6" s="48"/>
      <c r="BA6" s="48"/>
      <c r="BB6" s="48"/>
      <c r="BC6" s="48"/>
      <c r="BD6" s="48"/>
      <c r="BE6" s="48"/>
    </row>
    <row r="7" spans="2:65" ht="13.5" customHeight="1" thickBot="1">
      <c r="B7" s="48"/>
      <c r="C7" s="48"/>
      <c r="D7" s="48"/>
      <c r="E7" s="48"/>
      <c r="F7" s="48"/>
      <c r="G7" s="48"/>
      <c r="H7" s="49"/>
      <c r="I7" s="49"/>
      <c r="J7" s="49"/>
      <c r="K7" s="49"/>
      <c r="L7" s="49"/>
      <c r="M7" s="49"/>
      <c r="N7" s="49"/>
      <c r="O7" s="49"/>
      <c r="P7" s="49"/>
      <c r="Q7" s="49"/>
      <c r="AF7" s="504"/>
      <c r="AG7" s="504"/>
      <c r="AH7" s="504"/>
      <c r="AI7" s="504"/>
      <c r="AJ7" s="504"/>
      <c r="AK7" s="504"/>
      <c r="AL7" s="504"/>
      <c r="AM7" s="504"/>
      <c r="AN7" s="504"/>
      <c r="AO7" s="504"/>
      <c r="AP7" s="504"/>
      <c r="AQ7" s="504"/>
      <c r="AR7" s="504"/>
      <c r="AS7" s="504"/>
      <c r="AT7" s="504"/>
      <c r="AU7" s="504"/>
      <c r="AV7" s="504"/>
      <c r="AW7" s="504"/>
      <c r="AX7" s="504"/>
    </row>
    <row r="8" spans="2:65" s="50" customFormat="1" ht="44.25" customHeight="1" thickBot="1">
      <c r="B8" s="463" t="s">
        <v>85</v>
      </c>
      <c r="C8" s="430"/>
      <c r="D8" s="430"/>
      <c r="E8" s="430"/>
      <c r="F8" s="430"/>
      <c r="G8" s="430"/>
      <c r="H8" s="430"/>
      <c r="I8" s="430"/>
      <c r="J8" s="430"/>
      <c r="K8" s="430"/>
      <c r="L8" s="430"/>
      <c r="M8" s="430"/>
      <c r="N8" s="430"/>
      <c r="O8" s="430"/>
      <c r="P8" s="430"/>
      <c r="Q8" s="430"/>
      <c r="R8" s="430"/>
      <c r="S8" s="430"/>
      <c r="T8" s="430"/>
      <c r="U8" s="430"/>
      <c r="V8" s="430"/>
      <c r="W8" s="430"/>
      <c r="X8" s="430"/>
      <c r="Y8" s="431"/>
      <c r="AK8" s="51"/>
      <c r="AL8" s="51"/>
      <c r="AM8" s="51"/>
      <c r="AN8" s="51"/>
    </row>
    <row r="9" spans="2:65" s="50" customFormat="1" ht="44.25" customHeight="1" thickBot="1">
      <c r="B9" s="505" t="s">
        <v>86</v>
      </c>
      <c r="C9" s="506"/>
      <c r="D9" s="506"/>
      <c r="E9" s="506"/>
      <c r="F9" s="507"/>
      <c r="G9" s="435" t="s">
        <v>87</v>
      </c>
      <c r="H9" s="435"/>
      <c r="I9" s="435"/>
      <c r="J9" s="435"/>
      <c r="K9" s="404" t="s">
        <v>88</v>
      </c>
      <c r="L9" s="404"/>
      <c r="M9" s="404"/>
      <c r="N9" s="404"/>
      <c r="O9" s="404"/>
      <c r="P9" s="404" t="s">
        <v>89</v>
      </c>
      <c r="Q9" s="404"/>
      <c r="R9" s="404"/>
      <c r="S9" s="404"/>
      <c r="T9" s="404"/>
      <c r="U9" s="404"/>
      <c r="V9" s="404"/>
      <c r="W9" s="404"/>
      <c r="X9" s="404"/>
      <c r="Y9" s="508"/>
    </row>
    <row r="10" spans="2:65" s="50" customFormat="1" ht="44.25" customHeight="1" thickBot="1">
      <c r="B10" s="463" t="s">
        <v>90</v>
      </c>
      <c r="C10" s="492"/>
      <c r="D10" s="492"/>
      <c r="E10" s="492"/>
      <c r="F10" s="492"/>
      <c r="G10" s="492"/>
      <c r="H10" s="492"/>
      <c r="I10" s="492"/>
      <c r="J10" s="492"/>
      <c r="K10" s="492"/>
      <c r="L10" s="493"/>
      <c r="M10" s="463" t="s">
        <v>23</v>
      </c>
      <c r="N10" s="430"/>
      <c r="O10" s="430"/>
      <c r="P10" s="430"/>
      <c r="Q10" s="430"/>
      <c r="R10" s="430"/>
      <c r="S10" s="430"/>
      <c r="T10" s="430"/>
      <c r="U10" s="430"/>
      <c r="V10" s="430"/>
      <c r="W10" s="430"/>
      <c r="X10" s="430"/>
      <c r="Y10" s="430"/>
      <c r="Z10" s="430"/>
      <c r="AA10" s="431"/>
      <c r="AB10" s="494" t="s">
        <v>24</v>
      </c>
      <c r="AC10" s="495"/>
      <c r="AD10" s="495"/>
      <c r="AE10" s="495"/>
      <c r="AF10" s="495"/>
      <c r="AG10" s="495"/>
      <c r="AH10" s="495"/>
      <c r="AI10" s="495"/>
      <c r="AJ10" s="495"/>
      <c r="AK10" s="495"/>
      <c r="AL10" s="495"/>
      <c r="AM10" s="495"/>
      <c r="AN10" s="495"/>
      <c r="AO10" s="495"/>
      <c r="AP10" s="495"/>
      <c r="AQ10" s="495"/>
      <c r="AR10" s="495"/>
      <c r="AS10" s="495"/>
      <c r="AT10" s="495"/>
      <c r="AU10" s="496"/>
    </row>
    <row r="11" spans="2:65" s="50" customFormat="1" ht="44.25" customHeight="1" thickBot="1">
      <c r="B11" s="463"/>
      <c r="C11" s="430"/>
      <c r="D11" s="430"/>
      <c r="E11" s="430"/>
      <c r="F11" s="430"/>
      <c r="G11" s="430"/>
      <c r="H11" s="430"/>
      <c r="I11" s="430"/>
      <c r="J11" s="430"/>
      <c r="K11" s="430"/>
      <c r="L11" s="431"/>
      <c r="M11" s="463"/>
      <c r="N11" s="430"/>
      <c r="O11" s="430"/>
      <c r="P11" s="430"/>
      <c r="Q11" s="430"/>
      <c r="R11" s="430"/>
      <c r="S11" s="430"/>
      <c r="T11" s="430"/>
      <c r="U11" s="430"/>
      <c r="V11" s="430"/>
      <c r="W11" s="430"/>
      <c r="X11" s="430"/>
      <c r="Y11" s="430"/>
      <c r="Z11" s="430"/>
      <c r="AA11" s="431"/>
      <c r="AB11" s="497"/>
      <c r="AC11" s="498"/>
      <c r="AD11" s="498"/>
      <c r="AE11" s="498"/>
      <c r="AF11" s="498"/>
      <c r="AG11" s="498"/>
      <c r="AH11" s="498"/>
      <c r="AI11" s="498"/>
      <c r="AJ11" s="498"/>
      <c r="AK11" s="498"/>
      <c r="AL11" s="498"/>
      <c r="AM11" s="498"/>
      <c r="AN11" s="498"/>
      <c r="AO11" s="498"/>
      <c r="AP11" s="498"/>
      <c r="AQ11" s="498"/>
      <c r="AR11" s="498"/>
      <c r="AS11" s="498"/>
      <c r="AT11" s="498"/>
      <c r="AU11" s="499"/>
    </row>
    <row r="12" spans="2:65" s="52" customFormat="1" ht="29.25" customHeight="1"/>
    <row r="13" spans="2:65" s="50" customFormat="1" ht="44.25" customHeight="1" thickBot="1">
      <c r="B13" s="50" t="s">
        <v>91</v>
      </c>
    </row>
    <row r="14" spans="2:65" s="50" customFormat="1" ht="44.25" customHeight="1" thickBot="1">
      <c r="B14" s="422" t="s">
        <v>27</v>
      </c>
      <c r="C14" s="412"/>
      <c r="D14" s="412"/>
      <c r="E14" s="412"/>
      <c r="F14" s="412"/>
      <c r="G14" s="412"/>
      <c r="H14" s="420"/>
      <c r="I14" s="463" t="s">
        <v>92</v>
      </c>
      <c r="J14" s="430"/>
      <c r="K14" s="430"/>
      <c r="L14" s="430"/>
      <c r="M14" s="430"/>
      <c r="N14" s="430"/>
      <c r="O14" s="430"/>
      <c r="P14" s="430"/>
      <c r="Q14" s="430"/>
      <c r="R14" s="430"/>
      <c r="S14" s="430"/>
      <c r="T14" s="430"/>
      <c r="U14" s="430"/>
      <c r="V14" s="430"/>
      <c r="W14" s="430"/>
      <c r="X14" s="430"/>
      <c r="Y14" s="430"/>
      <c r="Z14" s="430"/>
      <c r="AA14" s="430"/>
      <c r="AB14" s="430"/>
      <c r="AC14" s="490"/>
      <c r="AD14" s="404"/>
      <c r="AE14" s="404"/>
      <c r="AF14" s="404"/>
      <c r="AG14" s="404"/>
      <c r="AH14" s="404"/>
      <c r="AI14" s="404"/>
      <c r="AJ14" s="404"/>
      <c r="AK14" s="404"/>
      <c r="AL14" s="404"/>
      <c r="AM14" s="404"/>
      <c r="AN14" s="404"/>
      <c r="AO14" s="404"/>
      <c r="AP14" s="404"/>
      <c r="AQ14" s="404"/>
      <c r="AR14" s="404"/>
      <c r="AS14" s="404"/>
      <c r="AT14" s="404"/>
      <c r="AU14" s="404"/>
    </row>
    <row r="15" spans="2:65" s="50" customFormat="1" ht="44.25" customHeight="1" thickBot="1">
      <c r="B15" s="415"/>
      <c r="C15" s="416"/>
      <c r="D15" s="416"/>
      <c r="E15" s="416"/>
      <c r="F15" s="416"/>
      <c r="G15" s="416"/>
      <c r="H15" s="421"/>
      <c r="I15" s="463" t="s">
        <v>93</v>
      </c>
      <c r="J15" s="430"/>
      <c r="K15" s="53" t="s">
        <v>94</v>
      </c>
      <c r="L15" s="53"/>
      <c r="M15" s="53"/>
      <c r="N15" s="53" t="s">
        <v>95</v>
      </c>
      <c r="O15" s="53"/>
      <c r="P15" s="53" t="s">
        <v>96</v>
      </c>
      <c r="Q15" s="53"/>
      <c r="R15" s="54" t="s">
        <v>97</v>
      </c>
      <c r="S15" s="491" t="s">
        <v>98</v>
      </c>
      <c r="T15" s="430"/>
      <c r="U15" s="53" t="s">
        <v>94</v>
      </c>
      <c r="V15" s="53"/>
      <c r="W15" s="53"/>
      <c r="X15" s="53" t="s">
        <v>95</v>
      </c>
      <c r="Y15" s="53"/>
      <c r="Z15" s="53" t="s">
        <v>96</v>
      </c>
      <c r="AA15" s="53"/>
      <c r="AB15" s="55" t="s">
        <v>97</v>
      </c>
      <c r="AC15" s="404"/>
      <c r="AD15" s="404"/>
      <c r="AE15" s="404"/>
      <c r="AF15" s="404"/>
      <c r="AG15" s="404"/>
      <c r="AH15" s="404"/>
      <c r="AI15" s="404"/>
      <c r="AJ15" s="404"/>
      <c r="AK15" s="404"/>
      <c r="AL15" s="404"/>
      <c r="AM15" s="404"/>
      <c r="AN15" s="404"/>
      <c r="AO15" s="404"/>
      <c r="AP15" s="404"/>
      <c r="AQ15" s="404"/>
      <c r="AR15" s="404"/>
      <c r="AS15" s="404"/>
      <c r="AT15" s="404"/>
      <c r="AU15" s="404"/>
    </row>
    <row r="16" spans="2:65" s="52" customFormat="1" ht="25.5" customHeight="1"/>
    <row r="17" spans="1:69" s="50" customFormat="1" ht="44.25" customHeight="1" thickBot="1">
      <c r="B17" s="50" t="s">
        <v>99</v>
      </c>
      <c r="Q17" s="56" t="s">
        <v>100</v>
      </c>
      <c r="T17" s="56"/>
    </row>
    <row r="18" spans="1:69" s="50" customFormat="1" ht="114.75" customHeight="1" thickBot="1">
      <c r="B18" s="456" t="s">
        <v>101</v>
      </c>
      <c r="C18" s="485"/>
      <c r="D18" s="485"/>
      <c r="E18" s="485"/>
      <c r="F18" s="456" t="s">
        <v>102</v>
      </c>
      <c r="G18" s="485"/>
      <c r="H18" s="485"/>
      <c r="I18" s="485"/>
      <c r="J18" s="489" t="s">
        <v>103</v>
      </c>
      <c r="K18" s="489"/>
      <c r="L18" s="489"/>
      <c r="M18" s="489"/>
      <c r="N18" s="456" t="s">
        <v>104</v>
      </c>
      <c r="O18" s="456"/>
      <c r="P18" s="456"/>
      <c r="Q18" s="456"/>
      <c r="R18" s="456" t="s">
        <v>105</v>
      </c>
      <c r="S18" s="456"/>
      <c r="T18" s="456"/>
      <c r="U18" s="456"/>
      <c r="V18" s="456" t="s">
        <v>42</v>
      </c>
      <c r="W18" s="456"/>
      <c r="X18" s="456"/>
      <c r="Y18" s="456"/>
      <c r="Z18" s="456" t="s">
        <v>43</v>
      </c>
      <c r="AA18" s="456"/>
      <c r="AB18" s="456"/>
      <c r="AC18" s="456"/>
      <c r="AD18" s="451" t="s">
        <v>106</v>
      </c>
      <c r="AE18" s="483"/>
      <c r="AF18" s="483"/>
      <c r="AG18" s="484"/>
      <c r="AH18" s="456" t="s">
        <v>45</v>
      </c>
      <c r="AI18" s="456"/>
      <c r="AJ18" s="456"/>
      <c r="AK18" s="456"/>
      <c r="AL18" s="456" t="s">
        <v>107</v>
      </c>
      <c r="AM18" s="456"/>
      <c r="AN18" s="456"/>
      <c r="AO18" s="456"/>
      <c r="AP18" s="456" t="s">
        <v>108</v>
      </c>
      <c r="AQ18" s="456"/>
      <c r="AR18" s="456"/>
      <c r="AS18" s="456"/>
      <c r="AT18" s="485" t="s">
        <v>109</v>
      </c>
      <c r="AU18" s="485"/>
      <c r="AV18" s="485"/>
      <c r="AW18" s="485"/>
      <c r="AX18" s="456" t="s">
        <v>49</v>
      </c>
      <c r="AY18" s="456"/>
      <c r="AZ18" s="456"/>
      <c r="BA18" s="456"/>
      <c r="BB18" s="456" t="s">
        <v>110</v>
      </c>
      <c r="BC18" s="456"/>
      <c r="BD18" s="456"/>
      <c r="BE18" s="456"/>
      <c r="BF18" s="451" t="s">
        <v>111</v>
      </c>
      <c r="BG18" s="483"/>
      <c r="BH18" s="483"/>
      <c r="BI18" s="484"/>
      <c r="BJ18" s="451" t="s">
        <v>52</v>
      </c>
      <c r="BK18" s="483"/>
      <c r="BL18" s="483"/>
      <c r="BM18" s="484"/>
      <c r="BN18" s="451" t="s">
        <v>112</v>
      </c>
      <c r="BO18" s="483"/>
      <c r="BP18" s="483"/>
      <c r="BQ18" s="484"/>
    </row>
    <row r="19" spans="1:69" s="52" customFormat="1" ht="135" customHeight="1" thickBot="1">
      <c r="A19" s="50"/>
      <c r="B19" s="485"/>
      <c r="C19" s="485"/>
      <c r="D19" s="485"/>
      <c r="E19" s="485"/>
      <c r="F19" s="486" t="s">
        <v>113</v>
      </c>
      <c r="G19" s="487"/>
      <c r="H19" s="487"/>
      <c r="I19" s="488"/>
      <c r="J19" s="454" t="s">
        <v>63</v>
      </c>
      <c r="K19" s="454"/>
      <c r="L19" s="454"/>
      <c r="M19" s="454"/>
      <c r="N19" s="454" t="s">
        <v>26</v>
      </c>
      <c r="O19" s="454"/>
      <c r="P19" s="454"/>
      <c r="Q19" s="454"/>
      <c r="R19" s="454" t="s">
        <v>114</v>
      </c>
      <c r="S19" s="455"/>
      <c r="T19" s="455"/>
      <c r="U19" s="455"/>
      <c r="V19" s="454" t="s">
        <v>115</v>
      </c>
      <c r="W19" s="454"/>
      <c r="X19" s="454"/>
      <c r="Y19" s="454"/>
      <c r="Z19" s="454" t="s">
        <v>22</v>
      </c>
      <c r="AA19" s="454"/>
      <c r="AB19" s="454"/>
      <c r="AC19" s="454"/>
      <c r="AD19" s="455" t="s">
        <v>63</v>
      </c>
      <c r="AE19" s="455"/>
      <c r="AF19" s="455"/>
      <c r="AG19" s="455"/>
      <c r="AH19" s="448" t="s">
        <v>64</v>
      </c>
      <c r="AI19" s="448"/>
      <c r="AJ19" s="448"/>
      <c r="AK19" s="448"/>
      <c r="AL19" s="454" t="s">
        <v>116</v>
      </c>
      <c r="AM19" s="454"/>
      <c r="AN19" s="454"/>
      <c r="AO19" s="454"/>
      <c r="AP19" s="454" t="s">
        <v>22</v>
      </c>
      <c r="AQ19" s="454"/>
      <c r="AR19" s="454"/>
      <c r="AS19" s="454"/>
      <c r="AT19" s="451" t="s">
        <v>66</v>
      </c>
      <c r="AU19" s="452"/>
      <c r="AV19" s="452"/>
      <c r="AW19" s="453"/>
      <c r="AX19" s="451" t="s">
        <v>117</v>
      </c>
      <c r="AY19" s="452"/>
      <c r="AZ19" s="452"/>
      <c r="BA19" s="453"/>
      <c r="BB19" s="427" t="s">
        <v>68</v>
      </c>
      <c r="BC19" s="427"/>
      <c r="BD19" s="427"/>
      <c r="BE19" s="427"/>
      <c r="BF19" s="441" t="s">
        <v>69</v>
      </c>
      <c r="BG19" s="442"/>
      <c r="BH19" s="442"/>
      <c r="BI19" s="449"/>
      <c r="BJ19" s="441" t="s">
        <v>69</v>
      </c>
      <c r="BK19" s="442"/>
      <c r="BL19" s="442"/>
      <c r="BM19" s="449"/>
      <c r="BN19" s="441" t="s">
        <v>69</v>
      </c>
      <c r="BO19" s="442"/>
      <c r="BP19" s="442"/>
      <c r="BQ19" s="449"/>
    </row>
    <row r="20" spans="1:69" s="52" customFormat="1" ht="35.25" customHeight="1" thickBot="1">
      <c r="B20" s="57" t="s">
        <v>118</v>
      </c>
      <c r="C20" s="472"/>
      <c r="D20" s="472"/>
      <c r="E20" s="473"/>
      <c r="F20" s="469"/>
      <c r="G20" s="470"/>
      <c r="H20" s="470"/>
      <c r="I20" s="470"/>
      <c r="J20" s="469"/>
      <c r="K20" s="469"/>
      <c r="L20" s="469"/>
      <c r="M20" s="469"/>
      <c r="N20" s="474"/>
      <c r="O20" s="474"/>
      <c r="P20" s="474"/>
      <c r="Q20" s="474"/>
      <c r="R20" s="469"/>
      <c r="S20" s="470"/>
      <c r="T20" s="470"/>
      <c r="U20" s="470"/>
      <c r="V20" s="475"/>
      <c r="W20" s="476"/>
      <c r="X20" s="476"/>
      <c r="Y20" s="477"/>
      <c r="Z20" s="469"/>
      <c r="AA20" s="469"/>
      <c r="AB20" s="469"/>
      <c r="AC20" s="469"/>
      <c r="AD20" s="470"/>
      <c r="AE20" s="470"/>
      <c r="AF20" s="470"/>
      <c r="AG20" s="470"/>
      <c r="AH20" s="469"/>
      <c r="AI20" s="469"/>
      <c r="AJ20" s="469"/>
      <c r="AK20" s="469"/>
      <c r="AL20" s="469"/>
      <c r="AM20" s="469"/>
      <c r="AN20" s="469"/>
      <c r="AO20" s="469"/>
      <c r="AP20" s="469"/>
      <c r="AQ20" s="469"/>
      <c r="AR20" s="469"/>
      <c r="AS20" s="469"/>
      <c r="AT20" s="470"/>
      <c r="AU20" s="470"/>
      <c r="AV20" s="470"/>
      <c r="AW20" s="470"/>
      <c r="AX20" s="470"/>
      <c r="AY20" s="470"/>
      <c r="AZ20" s="470"/>
      <c r="BA20" s="470"/>
      <c r="BB20" s="470"/>
      <c r="BC20" s="470"/>
      <c r="BD20" s="470"/>
      <c r="BE20" s="470"/>
      <c r="BF20" s="471"/>
      <c r="BG20" s="472"/>
      <c r="BH20" s="472"/>
      <c r="BI20" s="473"/>
      <c r="BJ20" s="471"/>
      <c r="BK20" s="472"/>
      <c r="BL20" s="472"/>
      <c r="BM20" s="473"/>
      <c r="BN20" s="471"/>
      <c r="BO20" s="472"/>
      <c r="BP20" s="472"/>
      <c r="BQ20" s="473"/>
    </row>
    <row r="21" spans="1:69" s="52" customFormat="1" ht="35.25" customHeight="1" thickBot="1">
      <c r="B21" s="57" t="s">
        <v>119</v>
      </c>
      <c r="C21" s="472"/>
      <c r="D21" s="472"/>
      <c r="E21" s="473"/>
      <c r="F21" s="469"/>
      <c r="G21" s="470"/>
      <c r="H21" s="470"/>
      <c r="I21" s="470"/>
      <c r="J21" s="469"/>
      <c r="K21" s="469"/>
      <c r="L21" s="469"/>
      <c r="M21" s="469"/>
      <c r="N21" s="469"/>
      <c r="O21" s="469"/>
      <c r="P21" s="469"/>
      <c r="Q21" s="469"/>
      <c r="R21" s="469"/>
      <c r="S21" s="470"/>
      <c r="T21" s="470"/>
      <c r="U21" s="470"/>
      <c r="V21" s="478"/>
      <c r="W21" s="468"/>
      <c r="X21" s="468"/>
      <c r="Y21" s="479"/>
      <c r="Z21" s="469"/>
      <c r="AA21" s="469"/>
      <c r="AB21" s="469"/>
      <c r="AC21" s="469"/>
      <c r="AD21" s="470"/>
      <c r="AE21" s="470"/>
      <c r="AF21" s="470"/>
      <c r="AG21" s="470"/>
      <c r="AH21" s="469"/>
      <c r="AI21" s="469"/>
      <c r="AJ21" s="469"/>
      <c r="AK21" s="469"/>
      <c r="AL21" s="469"/>
      <c r="AM21" s="469"/>
      <c r="AN21" s="469"/>
      <c r="AO21" s="469"/>
      <c r="AP21" s="469"/>
      <c r="AQ21" s="469"/>
      <c r="AR21" s="469"/>
      <c r="AS21" s="469"/>
      <c r="AT21" s="470"/>
      <c r="AU21" s="470"/>
      <c r="AV21" s="470"/>
      <c r="AW21" s="470"/>
      <c r="AX21" s="470"/>
      <c r="AY21" s="470"/>
      <c r="AZ21" s="470"/>
      <c r="BA21" s="470"/>
      <c r="BB21" s="470"/>
      <c r="BC21" s="470"/>
      <c r="BD21" s="470"/>
      <c r="BE21" s="470"/>
      <c r="BF21" s="471"/>
      <c r="BG21" s="472"/>
      <c r="BH21" s="472"/>
      <c r="BI21" s="473"/>
      <c r="BJ21" s="471"/>
      <c r="BK21" s="472"/>
      <c r="BL21" s="472"/>
      <c r="BM21" s="473"/>
      <c r="BN21" s="471"/>
      <c r="BO21" s="472"/>
      <c r="BP21" s="472"/>
      <c r="BQ21" s="473"/>
    </row>
    <row r="22" spans="1:69" s="52" customFormat="1" ht="35.25" customHeight="1" thickBot="1">
      <c r="B22" s="57" t="s">
        <v>120</v>
      </c>
      <c r="C22" s="472"/>
      <c r="D22" s="472"/>
      <c r="E22" s="473"/>
      <c r="F22" s="469"/>
      <c r="G22" s="470"/>
      <c r="H22" s="470"/>
      <c r="I22" s="470"/>
      <c r="J22" s="469"/>
      <c r="K22" s="469"/>
      <c r="L22" s="469"/>
      <c r="M22" s="469"/>
      <c r="N22" s="469"/>
      <c r="O22" s="469"/>
      <c r="P22" s="469"/>
      <c r="Q22" s="469"/>
      <c r="R22" s="469"/>
      <c r="S22" s="470"/>
      <c r="T22" s="470"/>
      <c r="U22" s="470"/>
      <c r="V22" s="480"/>
      <c r="W22" s="481"/>
      <c r="X22" s="481"/>
      <c r="Y22" s="482"/>
      <c r="Z22" s="469"/>
      <c r="AA22" s="469"/>
      <c r="AB22" s="469"/>
      <c r="AC22" s="469"/>
      <c r="AD22" s="470"/>
      <c r="AE22" s="470"/>
      <c r="AF22" s="470"/>
      <c r="AG22" s="470"/>
      <c r="AH22" s="469"/>
      <c r="AI22" s="469"/>
      <c r="AJ22" s="469"/>
      <c r="AK22" s="469"/>
      <c r="AL22" s="469"/>
      <c r="AM22" s="469"/>
      <c r="AN22" s="469"/>
      <c r="AO22" s="469"/>
      <c r="AP22" s="469"/>
      <c r="AQ22" s="469"/>
      <c r="AR22" s="469"/>
      <c r="AS22" s="469"/>
      <c r="AT22" s="470"/>
      <c r="AU22" s="470"/>
      <c r="AV22" s="470"/>
      <c r="AW22" s="470"/>
      <c r="AX22" s="470"/>
      <c r="AY22" s="470"/>
      <c r="AZ22" s="470"/>
      <c r="BA22" s="470"/>
      <c r="BB22" s="470"/>
      <c r="BC22" s="470"/>
      <c r="BD22" s="470"/>
      <c r="BE22" s="470"/>
      <c r="BF22" s="471"/>
      <c r="BG22" s="472"/>
      <c r="BH22" s="472"/>
      <c r="BI22" s="473"/>
      <c r="BJ22" s="471"/>
      <c r="BK22" s="472"/>
      <c r="BL22" s="472"/>
      <c r="BM22" s="473"/>
      <c r="BN22" s="471"/>
      <c r="BO22" s="472"/>
      <c r="BP22" s="472"/>
      <c r="BQ22" s="473"/>
    </row>
    <row r="23" spans="1:69" s="52" customFormat="1" ht="30.75" customHeight="1">
      <c r="B23" s="464"/>
      <c r="C23" s="464"/>
      <c r="D23" s="464"/>
      <c r="E23" s="464"/>
      <c r="F23" s="468"/>
      <c r="G23" s="464"/>
      <c r="H23" s="464"/>
      <c r="I23" s="464"/>
      <c r="J23" s="468"/>
      <c r="K23" s="468"/>
      <c r="L23" s="468"/>
      <c r="M23" s="468"/>
      <c r="N23" s="468"/>
      <c r="O23" s="468"/>
      <c r="P23" s="468"/>
      <c r="Q23" s="468"/>
      <c r="R23" s="468"/>
      <c r="S23" s="464"/>
      <c r="T23" s="464"/>
      <c r="U23" s="464"/>
      <c r="V23" s="468"/>
      <c r="W23" s="468"/>
      <c r="X23" s="468"/>
      <c r="Y23" s="468"/>
      <c r="Z23" s="464"/>
      <c r="AA23" s="464"/>
      <c r="AB23" s="464"/>
      <c r="AC23" s="464"/>
      <c r="AD23" s="468"/>
      <c r="AE23" s="468"/>
      <c r="AF23" s="468"/>
      <c r="AG23" s="468"/>
      <c r="AH23" s="468"/>
      <c r="AI23" s="468"/>
      <c r="AJ23" s="468"/>
      <c r="AK23" s="468"/>
      <c r="AL23" s="468"/>
      <c r="AM23" s="468"/>
      <c r="AN23" s="468"/>
      <c r="AO23" s="468"/>
      <c r="AP23" s="468"/>
      <c r="AQ23" s="468"/>
      <c r="AR23" s="468"/>
      <c r="AS23" s="468"/>
      <c r="AT23" s="464"/>
      <c r="AU23" s="464"/>
      <c r="AV23" s="464"/>
      <c r="AW23" s="464"/>
      <c r="AX23" s="464"/>
      <c r="AY23" s="464"/>
      <c r="AZ23" s="464"/>
      <c r="BA23" s="464"/>
      <c r="BB23" s="58"/>
      <c r="BC23" s="58"/>
      <c r="BD23" s="58"/>
      <c r="BE23" s="58"/>
      <c r="BF23" s="464"/>
      <c r="BG23" s="464"/>
      <c r="BH23" s="464"/>
      <c r="BI23" s="464"/>
      <c r="BJ23" s="464"/>
      <c r="BK23" s="464"/>
      <c r="BL23" s="464"/>
      <c r="BM23" s="464"/>
      <c r="BN23" s="465"/>
      <c r="BO23" s="466"/>
      <c r="BP23" s="466"/>
      <c r="BQ23" s="467"/>
    </row>
    <row r="24" spans="1:69" s="50" customFormat="1" ht="30.75" customHeight="1" thickBot="1">
      <c r="B24" s="435" t="s">
        <v>121</v>
      </c>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59"/>
      <c r="BO24" s="59"/>
      <c r="BP24" s="59"/>
      <c r="BQ24" s="59"/>
    </row>
    <row r="25" spans="1:69" s="50" customFormat="1" ht="96" customHeight="1" thickTop="1" thickBot="1">
      <c r="B25" s="448" t="s">
        <v>122</v>
      </c>
      <c r="C25" s="427"/>
      <c r="D25" s="427"/>
      <c r="E25" s="427"/>
      <c r="F25" s="427"/>
      <c r="G25" s="427"/>
      <c r="H25" s="427"/>
      <c r="I25" s="427"/>
      <c r="J25" s="427"/>
      <c r="K25" s="427"/>
      <c r="L25" s="427"/>
      <c r="M25" s="448" t="s">
        <v>123</v>
      </c>
      <c r="N25" s="448"/>
      <c r="O25" s="448"/>
      <c r="P25" s="448"/>
      <c r="Q25" s="448"/>
      <c r="R25" s="448"/>
      <c r="S25" s="448"/>
      <c r="T25" s="448" t="s">
        <v>124</v>
      </c>
      <c r="U25" s="448"/>
      <c r="V25" s="448"/>
      <c r="W25" s="448"/>
      <c r="X25" s="448"/>
      <c r="Y25" s="448"/>
      <c r="Z25" s="448"/>
      <c r="AA25" s="448" t="s">
        <v>125</v>
      </c>
      <c r="AB25" s="427"/>
      <c r="AC25" s="427"/>
      <c r="AD25" s="427"/>
      <c r="AE25" s="427"/>
      <c r="AF25" s="427"/>
      <c r="AG25" s="427"/>
      <c r="AH25" s="427"/>
      <c r="AI25" s="427"/>
      <c r="AJ25" s="427"/>
      <c r="AK25" s="463"/>
      <c r="AL25" s="444" t="s">
        <v>126</v>
      </c>
      <c r="AM25" s="445"/>
      <c r="AN25" s="445"/>
      <c r="AO25" s="445"/>
      <c r="AP25" s="445"/>
      <c r="AQ25" s="445"/>
      <c r="AR25" s="445"/>
      <c r="AS25" s="445"/>
      <c r="AT25" s="445"/>
      <c r="AU25" s="445"/>
      <c r="AV25" s="446"/>
      <c r="AW25" s="59"/>
      <c r="AX25" s="59"/>
      <c r="AY25" s="59"/>
      <c r="AZ25" s="59"/>
      <c r="BA25" s="59"/>
      <c r="BB25" s="59"/>
      <c r="BC25" s="59"/>
      <c r="BD25" s="59"/>
      <c r="BE25" s="59"/>
      <c r="BF25" s="59"/>
      <c r="BG25" s="59"/>
      <c r="BH25" s="59"/>
      <c r="BI25" s="59"/>
      <c r="BJ25" s="59"/>
      <c r="BK25" s="59"/>
      <c r="BL25" s="59"/>
      <c r="BM25" s="59"/>
      <c r="BN25" s="59"/>
      <c r="BO25" s="59"/>
      <c r="BP25" s="59"/>
      <c r="BQ25" s="59"/>
    </row>
    <row r="26" spans="1:69" s="50" customFormat="1" ht="35.25" customHeight="1" thickBot="1">
      <c r="B26" s="457" t="s">
        <v>127</v>
      </c>
      <c r="C26" s="458"/>
      <c r="D26" s="459">
        <f>N20</f>
        <v>0</v>
      </c>
      <c r="E26" s="459"/>
      <c r="F26" s="459"/>
      <c r="G26" s="459"/>
      <c r="H26" s="459"/>
      <c r="I26" s="459"/>
      <c r="J26" s="459"/>
      <c r="K26" s="431" t="s">
        <v>26</v>
      </c>
      <c r="L26" s="427"/>
      <c r="M26" s="460">
        <f>J20</f>
        <v>0</v>
      </c>
      <c r="N26" s="461"/>
      <c r="O26" s="461"/>
      <c r="P26" s="461"/>
      <c r="Q26" s="461"/>
      <c r="R26" s="461"/>
      <c r="S26" s="60" t="s">
        <v>128</v>
      </c>
      <c r="T26" s="448" t="s">
        <v>129</v>
      </c>
      <c r="U26" s="448"/>
      <c r="V26" s="448"/>
      <c r="W26" s="448"/>
      <c r="X26" s="448"/>
      <c r="Y26" s="448"/>
      <c r="Z26" s="448"/>
      <c r="AA26" s="428">
        <f>M26*17500</f>
        <v>0</v>
      </c>
      <c r="AB26" s="429"/>
      <c r="AC26" s="429"/>
      <c r="AD26" s="429"/>
      <c r="AE26" s="429"/>
      <c r="AF26" s="429"/>
      <c r="AG26" s="429"/>
      <c r="AH26" s="429"/>
      <c r="AI26" s="429"/>
      <c r="AJ26" s="430" t="s">
        <v>26</v>
      </c>
      <c r="AK26" s="430"/>
      <c r="AL26" s="462">
        <f>ROUNDDOWN(MIN(D26,AA26),-3)</f>
        <v>0</v>
      </c>
      <c r="AM26" s="429"/>
      <c r="AN26" s="429"/>
      <c r="AO26" s="429"/>
      <c r="AP26" s="429"/>
      <c r="AQ26" s="429"/>
      <c r="AR26" s="429"/>
      <c r="AS26" s="429"/>
      <c r="AT26" s="429"/>
      <c r="AU26" s="430" t="s">
        <v>26</v>
      </c>
      <c r="AV26" s="430"/>
      <c r="AW26" s="61"/>
      <c r="AX26" s="59"/>
      <c r="AY26" s="59"/>
      <c r="AZ26" s="59"/>
      <c r="BA26" s="62"/>
      <c r="BB26" s="62"/>
      <c r="BC26" s="62"/>
      <c r="BD26" s="62"/>
      <c r="BE26" s="62"/>
      <c r="BN26" s="59"/>
      <c r="BO26" s="59"/>
      <c r="BP26" s="59"/>
      <c r="BQ26" s="59"/>
    </row>
    <row r="27" spans="1:69" s="50" customFormat="1" ht="35.25" customHeight="1" thickBot="1">
      <c r="B27" s="457" t="s">
        <v>130</v>
      </c>
      <c r="C27" s="458"/>
      <c r="D27" s="459">
        <f>N21</f>
        <v>0</v>
      </c>
      <c r="E27" s="459"/>
      <c r="F27" s="459"/>
      <c r="G27" s="459"/>
      <c r="H27" s="459"/>
      <c r="I27" s="459"/>
      <c r="J27" s="459"/>
      <c r="K27" s="431" t="s">
        <v>26</v>
      </c>
      <c r="L27" s="427"/>
      <c r="M27" s="460">
        <f>J21</f>
        <v>0</v>
      </c>
      <c r="N27" s="461"/>
      <c r="O27" s="461"/>
      <c r="P27" s="461"/>
      <c r="Q27" s="461"/>
      <c r="R27" s="461"/>
      <c r="S27" s="60" t="s">
        <v>128</v>
      </c>
      <c r="T27" s="448" t="s">
        <v>129</v>
      </c>
      <c r="U27" s="448"/>
      <c r="V27" s="448"/>
      <c r="W27" s="448"/>
      <c r="X27" s="448"/>
      <c r="Y27" s="448"/>
      <c r="Z27" s="448"/>
      <c r="AA27" s="428">
        <f>M27*17500</f>
        <v>0</v>
      </c>
      <c r="AB27" s="429"/>
      <c r="AC27" s="429"/>
      <c r="AD27" s="429"/>
      <c r="AE27" s="429"/>
      <c r="AF27" s="429"/>
      <c r="AG27" s="429"/>
      <c r="AH27" s="429"/>
      <c r="AI27" s="429"/>
      <c r="AJ27" s="430" t="s">
        <v>26</v>
      </c>
      <c r="AK27" s="430"/>
      <c r="AL27" s="462">
        <f>ROUNDDOWN(MIN(D27,AA27),-3)</f>
        <v>0</v>
      </c>
      <c r="AM27" s="429"/>
      <c r="AN27" s="429"/>
      <c r="AO27" s="429"/>
      <c r="AP27" s="429"/>
      <c r="AQ27" s="429"/>
      <c r="AR27" s="429"/>
      <c r="AS27" s="429"/>
      <c r="AT27" s="429"/>
      <c r="AU27" s="430" t="s">
        <v>26</v>
      </c>
      <c r="AV27" s="430"/>
      <c r="AW27" s="61"/>
      <c r="AX27" s="59"/>
      <c r="AY27" s="59"/>
      <c r="AZ27" s="59"/>
      <c r="BN27" s="59"/>
      <c r="BO27" s="59"/>
      <c r="BP27" s="59"/>
      <c r="BQ27" s="59"/>
    </row>
    <row r="28" spans="1:69" s="50" customFormat="1" ht="35.25" customHeight="1" thickBot="1">
      <c r="B28" s="457" t="s">
        <v>131</v>
      </c>
      <c r="C28" s="458"/>
      <c r="D28" s="459">
        <f>N22</f>
        <v>0</v>
      </c>
      <c r="E28" s="459"/>
      <c r="F28" s="459"/>
      <c r="G28" s="459"/>
      <c r="H28" s="459"/>
      <c r="I28" s="459"/>
      <c r="J28" s="459"/>
      <c r="K28" s="431" t="s">
        <v>26</v>
      </c>
      <c r="L28" s="427"/>
      <c r="M28" s="460">
        <f>J22</f>
        <v>0</v>
      </c>
      <c r="N28" s="461"/>
      <c r="O28" s="461"/>
      <c r="P28" s="461"/>
      <c r="Q28" s="461"/>
      <c r="R28" s="461"/>
      <c r="S28" s="60" t="s">
        <v>128</v>
      </c>
      <c r="T28" s="448" t="s">
        <v>129</v>
      </c>
      <c r="U28" s="448"/>
      <c r="V28" s="448"/>
      <c r="W28" s="448"/>
      <c r="X28" s="448"/>
      <c r="Y28" s="448"/>
      <c r="Z28" s="448"/>
      <c r="AA28" s="428">
        <f>M28*17500</f>
        <v>0</v>
      </c>
      <c r="AB28" s="429"/>
      <c r="AC28" s="429"/>
      <c r="AD28" s="429"/>
      <c r="AE28" s="429"/>
      <c r="AF28" s="429"/>
      <c r="AG28" s="429"/>
      <c r="AH28" s="429"/>
      <c r="AI28" s="429"/>
      <c r="AJ28" s="430" t="s">
        <v>26</v>
      </c>
      <c r="AK28" s="430"/>
      <c r="AL28" s="410">
        <f>ROUNDDOWN(MIN(D28,AA28),-3)</f>
        <v>0</v>
      </c>
      <c r="AM28" s="411"/>
      <c r="AN28" s="411"/>
      <c r="AO28" s="411"/>
      <c r="AP28" s="411"/>
      <c r="AQ28" s="411"/>
      <c r="AR28" s="411"/>
      <c r="AS28" s="411"/>
      <c r="AT28" s="411"/>
      <c r="AU28" s="412" t="s">
        <v>26</v>
      </c>
      <c r="AV28" s="413"/>
      <c r="AW28" s="63"/>
    </row>
    <row r="29" spans="1:69" s="50" customFormat="1" ht="30.75" customHeight="1" thickTop="1">
      <c r="B29" s="64"/>
      <c r="C29" s="64"/>
      <c r="K29" s="59"/>
      <c r="L29" s="59"/>
      <c r="M29" s="65"/>
      <c r="N29" s="65"/>
      <c r="O29" s="65"/>
      <c r="P29" s="65"/>
      <c r="Q29" s="65"/>
      <c r="R29" s="65"/>
      <c r="S29" s="65"/>
      <c r="T29" s="66"/>
      <c r="U29" s="66"/>
      <c r="V29" s="66"/>
      <c r="W29" s="66"/>
      <c r="X29" s="66"/>
      <c r="Y29" s="66"/>
      <c r="Z29" s="66"/>
      <c r="AA29" s="67"/>
      <c r="AB29" s="67"/>
      <c r="AC29" s="67"/>
      <c r="AD29" s="67"/>
      <c r="AE29" s="67"/>
      <c r="AF29" s="67"/>
      <c r="AG29" s="67"/>
      <c r="AH29" s="67"/>
      <c r="AI29" s="67"/>
      <c r="AJ29" s="67"/>
      <c r="AK29" s="67"/>
      <c r="AL29" s="68"/>
      <c r="AM29" s="68"/>
      <c r="AN29" s="68"/>
      <c r="AO29" s="68"/>
      <c r="AP29" s="68"/>
      <c r="AQ29" s="68"/>
      <c r="AR29" s="68"/>
      <c r="AS29" s="68"/>
      <c r="AT29" s="68"/>
      <c r="AU29" s="68"/>
      <c r="AV29" s="68"/>
    </row>
    <row r="30" spans="1:69" s="50" customFormat="1" ht="30.75" customHeight="1" thickBot="1">
      <c r="B30" s="435" t="s">
        <v>132</v>
      </c>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row>
    <row r="31" spans="1:69" s="50" customFormat="1" ht="96" customHeight="1" thickBot="1">
      <c r="B31" s="441" t="s">
        <v>39</v>
      </c>
      <c r="C31" s="442"/>
      <c r="D31" s="442"/>
      <c r="E31" s="442"/>
      <c r="F31" s="442"/>
      <c r="G31" s="442"/>
      <c r="H31" s="442"/>
      <c r="I31" s="449"/>
      <c r="J31" s="456" t="s">
        <v>105</v>
      </c>
      <c r="K31" s="456"/>
      <c r="L31" s="456"/>
      <c r="M31" s="456"/>
      <c r="N31" s="448" t="s">
        <v>43</v>
      </c>
      <c r="O31" s="448"/>
      <c r="P31" s="448"/>
      <c r="Q31" s="448"/>
      <c r="R31" s="438" t="s">
        <v>106</v>
      </c>
      <c r="S31" s="439"/>
      <c r="T31" s="439"/>
      <c r="U31" s="440"/>
      <c r="V31" s="448" t="s">
        <v>45</v>
      </c>
      <c r="W31" s="448"/>
      <c r="X31" s="448"/>
      <c r="Y31" s="448"/>
      <c r="Z31" s="436" t="s">
        <v>107</v>
      </c>
      <c r="AA31" s="436"/>
      <c r="AB31" s="436"/>
      <c r="AC31" s="436"/>
      <c r="AD31" s="448" t="s">
        <v>108</v>
      </c>
      <c r="AE31" s="448"/>
      <c r="AF31" s="448"/>
      <c r="AG31" s="448"/>
      <c r="AH31" s="427" t="s">
        <v>109</v>
      </c>
      <c r="AI31" s="427"/>
      <c r="AJ31" s="427"/>
      <c r="AK31" s="427"/>
      <c r="AL31" s="448" t="s">
        <v>49</v>
      </c>
      <c r="AM31" s="448"/>
      <c r="AN31" s="448"/>
      <c r="AO31" s="448"/>
      <c r="AP31" s="448" t="s">
        <v>110</v>
      </c>
      <c r="AQ31" s="448"/>
      <c r="AR31" s="448"/>
      <c r="AS31" s="448"/>
      <c r="AT31" s="441" t="s">
        <v>133</v>
      </c>
      <c r="AU31" s="442"/>
      <c r="AV31" s="442"/>
      <c r="AW31" s="449"/>
      <c r="AX31" s="448" t="s">
        <v>52</v>
      </c>
      <c r="AY31" s="448"/>
      <c r="AZ31" s="448"/>
      <c r="BA31" s="448"/>
      <c r="BB31" s="448" t="s">
        <v>134</v>
      </c>
      <c r="BC31" s="448"/>
      <c r="BD31" s="448"/>
      <c r="BE31" s="448"/>
      <c r="BF31" s="450"/>
      <c r="BG31" s="450"/>
      <c r="BH31" s="450"/>
      <c r="BI31" s="450"/>
      <c r="BJ31" s="450"/>
      <c r="BK31" s="450"/>
      <c r="BL31" s="450"/>
      <c r="BM31" s="450"/>
    </row>
    <row r="32" spans="1:69" s="50" customFormat="1" ht="129" customHeight="1" thickBot="1">
      <c r="B32" s="441"/>
      <c r="C32" s="442"/>
      <c r="D32" s="442"/>
      <c r="E32" s="442"/>
      <c r="F32" s="442"/>
      <c r="G32" s="442"/>
      <c r="H32" s="442"/>
      <c r="I32" s="449"/>
      <c r="J32" s="454" t="s">
        <v>114</v>
      </c>
      <c r="K32" s="455"/>
      <c r="L32" s="455"/>
      <c r="M32" s="455"/>
      <c r="N32" s="454" t="s">
        <v>22</v>
      </c>
      <c r="O32" s="454"/>
      <c r="P32" s="454"/>
      <c r="Q32" s="454"/>
      <c r="R32" s="455" t="s">
        <v>63</v>
      </c>
      <c r="S32" s="455"/>
      <c r="T32" s="455"/>
      <c r="U32" s="455"/>
      <c r="V32" s="448" t="s">
        <v>64</v>
      </c>
      <c r="W32" s="448"/>
      <c r="X32" s="448"/>
      <c r="Y32" s="448"/>
      <c r="Z32" s="454" t="s">
        <v>116</v>
      </c>
      <c r="AA32" s="454"/>
      <c r="AB32" s="454"/>
      <c r="AC32" s="454"/>
      <c r="AD32" s="454" t="s">
        <v>22</v>
      </c>
      <c r="AE32" s="454"/>
      <c r="AF32" s="454"/>
      <c r="AG32" s="454"/>
      <c r="AH32" s="451" t="s">
        <v>66</v>
      </c>
      <c r="AI32" s="452"/>
      <c r="AJ32" s="452"/>
      <c r="AK32" s="453"/>
      <c r="AL32" s="451" t="s">
        <v>117</v>
      </c>
      <c r="AM32" s="452"/>
      <c r="AN32" s="452"/>
      <c r="AO32" s="453"/>
      <c r="AP32" s="427" t="s">
        <v>68</v>
      </c>
      <c r="AQ32" s="427"/>
      <c r="AR32" s="427"/>
      <c r="AS32" s="427"/>
      <c r="AT32" s="448" t="s">
        <v>69</v>
      </c>
      <c r="AU32" s="427"/>
      <c r="AV32" s="427"/>
      <c r="AW32" s="427"/>
      <c r="AX32" s="448" t="s">
        <v>69</v>
      </c>
      <c r="AY32" s="427"/>
      <c r="AZ32" s="427"/>
      <c r="BA32" s="427"/>
      <c r="BB32" s="448" t="s">
        <v>69</v>
      </c>
      <c r="BC32" s="427"/>
      <c r="BD32" s="427"/>
      <c r="BE32" s="427"/>
      <c r="BF32" s="450"/>
      <c r="BG32" s="404"/>
      <c r="BH32" s="404"/>
      <c r="BI32" s="404"/>
      <c r="BJ32" s="450"/>
      <c r="BK32" s="404"/>
      <c r="BL32" s="404"/>
      <c r="BM32" s="404"/>
    </row>
    <row r="33" spans="2:65" s="50" customFormat="1" ht="35.25" customHeight="1" thickBot="1">
      <c r="B33" s="441" t="s">
        <v>135</v>
      </c>
      <c r="C33" s="442"/>
      <c r="D33" s="442"/>
      <c r="E33" s="442"/>
      <c r="F33" s="442"/>
      <c r="G33" s="442"/>
      <c r="H33" s="442"/>
      <c r="I33" s="449"/>
      <c r="J33" s="448"/>
      <c r="K33" s="427"/>
      <c r="L33" s="427"/>
      <c r="M33" s="427"/>
      <c r="N33" s="448"/>
      <c r="O33" s="448"/>
      <c r="P33" s="448"/>
      <c r="Q33" s="448"/>
      <c r="R33" s="427"/>
      <c r="S33" s="427"/>
      <c r="T33" s="427"/>
      <c r="U33" s="427"/>
      <c r="V33" s="448"/>
      <c r="W33" s="448"/>
      <c r="X33" s="448"/>
      <c r="Y33" s="448"/>
      <c r="Z33" s="448"/>
      <c r="AA33" s="448"/>
      <c r="AB33" s="448"/>
      <c r="AC33" s="448"/>
      <c r="AD33" s="448"/>
      <c r="AE33" s="448"/>
      <c r="AF33" s="448"/>
      <c r="AG33" s="448"/>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04"/>
      <c r="BG33" s="404"/>
      <c r="BH33" s="404"/>
      <c r="BI33" s="404"/>
      <c r="BJ33" s="404"/>
      <c r="BK33" s="404"/>
      <c r="BL33" s="404"/>
      <c r="BM33" s="404"/>
    </row>
    <row r="34" spans="2:65" s="50" customFormat="1" ht="35.25" customHeight="1" thickBot="1">
      <c r="B34" s="441" t="s">
        <v>136</v>
      </c>
      <c r="C34" s="442"/>
      <c r="D34" s="442"/>
      <c r="E34" s="442"/>
      <c r="F34" s="442"/>
      <c r="G34" s="442"/>
      <c r="H34" s="442"/>
      <c r="I34" s="449"/>
      <c r="J34" s="448"/>
      <c r="K34" s="427"/>
      <c r="L34" s="427"/>
      <c r="M34" s="427"/>
      <c r="N34" s="448"/>
      <c r="O34" s="448"/>
      <c r="P34" s="448"/>
      <c r="Q34" s="448"/>
      <c r="R34" s="427"/>
      <c r="S34" s="427"/>
      <c r="T34" s="427"/>
      <c r="U34" s="427"/>
      <c r="V34" s="448"/>
      <c r="W34" s="448"/>
      <c r="X34" s="448"/>
      <c r="Y34" s="448"/>
      <c r="Z34" s="448"/>
      <c r="AA34" s="448"/>
      <c r="AB34" s="448"/>
      <c r="AC34" s="448"/>
      <c r="AD34" s="448"/>
      <c r="AE34" s="448"/>
      <c r="AF34" s="448"/>
      <c r="AG34" s="448"/>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04"/>
      <c r="BG34" s="404"/>
      <c r="BH34" s="404"/>
      <c r="BI34" s="404"/>
      <c r="BJ34" s="404"/>
      <c r="BK34" s="404"/>
      <c r="BL34" s="404"/>
      <c r="BM34" s="404"/>
    </row>
    <row r="35" spans="2:65" s="50" customFormat="1" ht="30.75" customHeight="1">
      <c r="B35" s="69"/>
      <c r="C35" s="69"/>
      <c r="D35" s="69"/>
      <c r="E35" s="69"/>
      <c r="F35" s="66"/>
      <c r="G35" s="59"/>
      <c r="H35" s="59"/>
      <c r="I35" s="59"/>
      <c r="J35" s="66"/>
      <c r="K35" s="66"/>
      <c r="L35" s="66"/>
      <c r="M35" s="66"/>
      <c r="N35" s="59"/>
      <c r="O35" s="59"/>
      <c r="P35" s="59"/>
      <c r="Q35" s="59"/>
      <c r="R35" s="66"/>
      <c r="S35" s="66"/>
      <c r="T35" s="66"/>
      <c r="U35" s="66"/>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row>
    <row r="36" spans="2:65" s="50" customFormat="1" ht="30.75" customHeight="1" thickBot="1">
      <c r="B36" s="435" t="s">
        <v>137</v>
      </c>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row>
    <row r="37" spans="2:65" s="50" customFormat="1" ht="96" customHeight="1" thickTop="1" thickBot="1">
      <c r="B37" s="427"/>
      <c r="C37" s="427"/>
      <c r="D37" s="427"/>
      <c r="E37" s="427"/>
      <c r="F37" s="427"/>
      <c r="G37" s="427"/>
      <c r="H37" s="427"/>
      <c r="I37" s="427"/>
      <c r="J37" s="427"/>
      <c r="K37" s="427"/>
      <c r="L37" s="427"/>
      <c r="M37" s="427"/>
      <c r="N37" s="427"/>
      <c r="O37" s="436" t="s">
        <v>138</v>
      </c>
      <c r="P37" s="437"/>
      <c r="Q37" s="437"/>
      <c r="R37" s="437"/>
      <c r="S37" s="437"/>
      <c r="T37" s="437"/>
      <c r="U37" s="437"/>
      <c r="V37" s="438" t="s">
        <v>139</v>
      </c>
      <c r="W37" s="439"/>
      <c r="X37" s="440"/>
      <c r="Y37" s="441" t="s">
        <v>140</v>
      </c>
      <c r="Z37" s="442"/>
      <c r="AA37" s="442"/>
      <c r="AB37" s="442"/>
      <c r="AC37" s="442"/>
      <c r="AD37" s="442"/>
      <c r="AE37" s="443"/>
      <c r="AF37" s="444" t="s">
        <v>141</v>
      </c>
      <c r="AG37" s="445"/>
      <c r="AH37" s="445"/>
      <c r="AI37" s="445"/>
      <c r="AJ37" s="445"/>
      <c r="AK37" s="445"/>
      <c r="AL37" s="446"/>
      <c r="AM37" s="447"/>
      <c r="AN37" s="404"/>
      <c r="AO37" s="404"/>
      <c r="AP37" s="404"/>
      <c r="AQ37" s="404"/>
      <c r="AR37" s="404"/>
      <c r="AS37" s="404"/>
    </row>
    <row r="38" spans="2:65" s="50" customFormat="1" ht="35.25" customHeight="1" thickBot="1">
      <c r="B38" s="427" t="s">
        <v>142</v>
      </c>
      <c r="C38" s="427"/>
      <c r="D38" s="427"/>
      <c r="E38" s="427"/>
      <c r="F38" s="427"/>
      <c r="G38" s="427"/>
      <c r="H38" s="427"/>
      <c r="I38" s="427"/>
      <c r="J38" s="427"/>
      <c r="K38" s="427"/>
      <c r="L38" s="427"/>
      <c r="M38" s="427"/>
      <c r="N38" s="427"/>
      <c r="O38" s="428">
        <v>0</v>
      </c>
      <c r="P38" s="429"/>
      <c r="Q38" s="429"/>
      <c r="R38" s="429"/>
      <c r="S38" s="429"/>
      <c r="T38" s="430" t="s">
        <v>26</v>
      </c>
      <c r="U38" s="431"/>
      <c r="V38" s="432"/>
      <c r="W38" s="433"/>
      <c r="X38" s="434"/>
      <c r="Y38" s="70"/>
      <c r="Z38" s="429">
        <v>1030000</v>
      </c>
      <c r="AA38" s="429"/>
      <c r="AB38" s="429"/>
      <c r="AC38" s="429"/>
      <c r="AD38" s="430" t="s">
        <v>26</v>
      </c>
      <c r="AE38" s="431"/>
      <c r="AF38" s="410">
        <f>ROUNDDOWN(MIN(O38,Y38),-3)</f>
        <v>0</v>
      </c>
      <c r="AG38" s="411"/>
      <c r="AH38" s="411"/>
      <c r="AI38" s="411"/>
      <c r="AJ38" s="411"/>
      <c r="AK38" s="412" t="s">
        <v>26</v>
      </c>
      <c r="AL38" s="413"/>
      <c r="AM38" s="404"/>
      <c r="AN38" s="404"/>
      <c r="AO38" s="404"/>
      <c r="AP38" s="404"/>
      <c r="AQ38" s="404"/>
      <c r="AR38" s="404"/>
      <c r="AS38" s="404"/>
      <c r="AT38" s="71"/>
      <c r="AU38" s="71"/>
      <c r="AV38" s="71"/>
    </row>
    <row r="39" spans="2:65" s="50" customFormat="1" ht="65.25" customHeight="1" thickTop="1">
      <c r="B39" s="414" t="s">
        <v>143</v>
      </c>
      <c r="C39" s="412"/>
      <c r="D39" s="412"/>
      <c r="E39" s="412"/>
      <c r="F39" s="412"/>
      <c r="G39" s="412"/>
      <c r="H39" s="412"/>
      <c r="I39" s="412"/>
      <c r="J39" s="412"/>
      <c r="K39" s="412"/>
      <c r="L39" s="412"/>
      <c r="M39" s="412"/>
      <c r="N39" s="412"/>
      <c r="O39" s="417">
        <v>0</v>
      </c>
      <c r="P39" s="411"/>
      <c r="Q39" s="411"/>
      <c r="R39" s="411"/>
      <c r="S39" s="411"/>
      <c r="T39" s="412" t="s">
        <v>26</v>
      </c>
      <c r="U39" s="420"/>
      <c r="V39" s="422" t="s">
        <v>21</v>
      </c>
      <c r="W39" s="412"/>
      <c r="X39" s="420"/>
      <c r="Y39" s="72"/>
      <c r="Z39" s="411">
        <v>310000</v>
      </c>
      <c r="AA39" s="411"/>
      <c r="AB39" s="411"/>
      <c r="AC39" s="411"/>
      <c r="AD39" s="412" t="s">
        <v>26</v>
      </c>
      <c r="AE39" s="412"/>
      <c r="AF39" s="423">
        <f>ROUNDDOWN(MIN(O39,IF(V39="無",Z39,Z40)),-3)</f>
        <v>0</v>
      </c>
      <c r="AG39" s="424"/>
      <c r="AH39" s="424"/>
      <c r="AI39" s="424"/>
      <c r="AJ39" s="424"/>
      <c r="AK39" s="400" t="s">
        <v>26</v>
      </c>
      <c r="AL39" s="401"/>
      <c r="AM39" s="404"/>
      <c r="AN39" s="404"/>
      <c r="AO39" s="404"/>
      <c r="AP39" s="404"/>
      <c r="AQ39" s="404"/>
      <c r="AR39" s="404"/>
      <c r="AS39" s="404"/>
      <c r="AU39" s="50" t="s">
        <v>144</v>
      </c>
    </row>
    <row r="40" spans="2:65" s="50" customFormat="1" ht="65.25" customHeight="1" thickBot="1">
      <c r="B40" s="415"/>
      <c r="C40" s="416"/>
      <c r="D40" s="416"/>
      <c r="E40" s="416"/>
      <c r="F40" s="416"/>
      <c r="G40" s="416"/>
      <c r="H40" s="416"/>
      <c r="I40" s="416"/>
      <c r="J40" s="416"/>
      <c r="K40" s="416"/>
      <c r="L40" s="416"/>
      <c r="M40" s="416"/>
      <c r="N40" s="416"/>
      <c r="O40" s="418"/>
      <c r="P40" s="419"/>
      <c r="Q40" s="419"/>
      <c r="R40" s="419"/>
      <c r="S40" s="419"/>
      <c r="T40" s="416"/>
      <c r="U40" s="421"/>
      <c r="V40" s="415"/>
      <c r="W40" s="416"/>
      <c r="X40" s="421"/>
      <c r="Y40" s="73"/>
      <c r="Z40" s="405">
        <v>378000</v>
      </c>
      <c r="AA40" s="405"/>
      <c r="AB40" s="405"/>
      <c r="AC40" s="405"/>
      <c r="AD40" s="406" t="s">
        <v>145</v>
      </c>
      <c r="AE40" s="407"/>
      <c r="AF40" s="425"/>
      <c r="AG40" s="426"/>
      <c r="AH40" s="426"/>
      <c r="AI40" s="426"/>
      <c r="AJ40" s="426"/>
      <c r="AK40" s="402"/>
      <c r="AL40" s="403"/>
      <c r="AM40" s="59"/>
      <c r="AN40" s="59"/>
      <c r="AO40" s="59"/>
      <c r="AP40" s="59"/>
      <c r="AQ40" s="59"/>
      <c r="AR40" s="59"/>
      <c r="AS40" s="59"/>
    </row>
    <row r="41" spans="2:65" ht="82.5" customHeight="1">
      <c r="B41" s="408" t="s">
        <v>146</v>
      </c>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c r="BI41" s="409"/>
      <c r="BJ41" s="409"/>
      <c r="BK41" s="409"/>
      <c r="BL41" s="409"/>
      <c r="BM41" s="40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7FC8-72DE-410E-B4D2-5F905D91B40A}">
  <sheetPr>
    <pageSetUpPr fitToPage="1"/>
  </sheetPr>
  <dimension ref="A1:X84"/>
  <sheetViews>
    <sheetView view="pageBreakPreview" zoomScale="95" zoomScaleNormal="100" zoomScaleSheetLayoutView="95" workbookViewId="0">
      <selection activeCell="E28" sqref="E28"/>
    </sheetView>
  </sheetViews>
  <sheetFormatPr defaultColWidth="9" defaultRowHeight="13.5" outlineLevelCol="1"/>
  <cols>
    <col min="1" max="2" width="5" style="139" customWidth="1"/>
    <col min="3" max="3" width="24.875" style="139" customWidth="1"/>
    <col min="4" max="12" width="8.5" style="139" customWidth="1"/>
    <col min="13" max="21" width="8.5" style="139" hidden="1" customWidth="1" outlineLevel="1"/>
    <col min="22" max="22" width="9" style="139" collapsed="1"/>
    <col min="23" max="23" width="9" style="139"/>
    <col min="24" max="24" width="11.5" style="139" customWidth="1"/>
    <col min="25" max="16384" width="9" style="139"/>
  </cols>
  <sheetData>
    <row r="1" spans="1:22" ht="19.5" customHeight="1">
      <c r="A1" s="138" t="s">
        <v>234</v>
      </c>
    </row>
    <row r="2" spans="1:22" ht="17.25" customHeight="1">
      <c r="A2" s="138"/>
      <c r="B2" s="138"/>
      <c r="C2" s="138"/>
      <c r="D2" s="267" t="s">
        <v>235</v>
      </c>
      <c r="E2" s="267"/>
      <c r="F2" s="267"/>
      <c r="G2" s="267"/>
      <c r="H2" s="267"/>
      <c r="I2" s="138"/>
      <c r="J2" s="138"/>
      <c r="K2" s="138"/>
      <c r="L2" s="138"/>
      <c r="M2" s="140"/>
      <c r="N2" s="140"/>
      <c r="O2" s="140"/>
      <c r="P2" s="140"/>
      <c r="Q2" s="140"/>
      <c r="R2" s="140"/>
      <c r="S2" s="140"/>
      <c r="T2" s="140"/>
      <c r="U2" s="140"/>
    </row>
    <row r="3" spans="1:22" ht="17.25">
      <c r="A3" s="138"/>
      <c r="B3" s="138"/>
      <c r="C3" s="138"/>
      <c r="D3" s="267"/>
      <c r="E3" s="267"/>
      <c r="F3" s="267"/>
      <c r="G3" s="267"/>
      <c r="H3" s="267"/>
      <c r="I3" s="138"/>
      <c r="J3" s="138"/>
      <c r="K3" s="138"/>
      <c r="L3" s="138"/>
      <c r="M3" s="140"/>
      <c r="N3" s="140"/>
      <c r="O3" s="140"/>
      <c r="P3" s="140"/>
      <c r="Q3" s="140"/>
      <c r="R3" s="140"/>
      <c r="S3" s="140"/>
      <c r="T3" s="140"/>
      <c r="U3" s="140"/>
    </row>
    <row r="4" spans="1:22" ht="14.25" thickBot="1">
      <c r="A4" s="141" t="s">
        <v>236</v>
      </c>
    </row>
    <row r="5" spans="1:22" s="144" customFormat="1" ht="19.5" customHeight="1" thickBot="1">
      <c r="A5" s="268" t="s">
        <v>237</v>
      </c>
      <c r="B5" s="269"/>
      <c r="C5" s="142"/>
      <c r="D5" s="143" t="s">
        <v>238</v>
      </c>
      <c r="E5" s="270"/>
      <c r="F5" s="271"/>
      <c r="G5" s="271"/>
      <c r="H5" s="271"/>
      <c r="I5" s="271"/>
      <c r="J5" s="271"/>
      <c r="K5" s="272"/>
      <c r="V5" s="144" t="s">
        <v>239</v>
      </c>
    </row>
    <row r="6" spans="1:22" s="144" customFormat="1" ht="12.75" thickBot="1">
      <c r="A6" s="145"/>
    </row>
    <row r="7" spans="1:22" s="144" customFormat="1" ht="18" customHeight="1">
      <c r="A7" s="273" t="s">
        <v>18</v>
      </c>
      <c r="B7" s="276" t="s">
        <v>240</v>
      </c>
      <c r="C7" s="277"/>
      <c r="D7" s="273" t="s">
        <v>241</v>
      </c>
      <c r="E7" s="276"/>
      <c r="F7" s="277"/>
      <c r="G7" s="273" t="s">
        <v>242</v>
      </c>
      <c r="H7" s="276"/>
      <c r="I7" s="276"/>
      <c r="J7" s="276"/>
      <c r="K7" s="276"/>
      <c r="L7" s="277"/>
      <c r="M7" s="273" t="s">
        <v>242</v>
      </c>
      <c r="N7" s="276"/>
      <c r="O7" s="276"/>
      <c r="P7" s="276"/>
      <c r="Q7" s="276"/>
      <c r="R7" s="276"/>
      <c r="S7" s="276"/>
      <c r="T7" s="276"/>
      <c r="U7" s="277"/>
    </row>
    <row r="8" spans="1:22" s="144" customFormat="1" ht="18" customHeight="1">
      <c r="A8" s="274"/>
      <c r="B8" s="278"/>
      <c r="C8" s="279"/>
      <c r="D8" s="274" t="s">
        <v>243</v>
      </c>
      <c r="E8" s="278" t="s">
        <v>244</v>
      </c>
      <c r="F8" s="279" t="s">
        <v>245</v>
      </c>
      <c r="G8" s="282" t="s">
        <v>246</v>
      </c>
      <c r="H8" s="283"/>
      <c r="I8" s="146" t="str">
        <f>IF(I28="","",ROUND(I28/F28*100,0))</f>
        <v/>
      </c>
      <c r="J8" s="284" t="s">
        <v>247</v>
      </c>
      <c r="K8" s="283"/>
      <c r="L8" s="147" t="str">
        <f>IF(I8="","",IF(I8=100,"",100-I8))</f>
        <v/>
      </c>
      <c r="M8" s="282" t="s">
        <v>248</v>
      </c>
      <c r="N8" s="283"/>
      <c r="O8" s="146" t="str">
        <f>IF(O28="","",ROUND(O28/L28*100,0))</f>
        <v/>
      </c>
      <c r="P8" s="282" t="s">
        <v>248</v>
      </c>
      <c r="Q8" s="283"/>
      <c r="R8" s="146" t="str">
        <f>IF(R28="","",ROUND(R28/O28*100,0))</f>
        <v/>
      </c>
      <c r="S8" s="284" t="s">
        <v>248</v>
      </c>
      <c r="T8" s="283"/>
      <c r="U8" s="147" t="str">
        <f>IF(O8="","",IF(O8=100,"",100-O8))</f>
        <v/>
      </c>
    </row>
    <row r="9" spans="1:22" s="144" customFormat="1" ht="18" customHeight="1" thickBot="1">
      <c r="A9" s="275"/>
      <c r="B9" s="280"/>
      <c r="C9" s="281"/>
      <c r="D9" s="275"/>
      <c r="E9" s="280"/>
      <c r="F9" s="281"/>
      <c r="G9" s="148" t="s">
        <v>243</v>
      </c>
      <c r="H9" s="149" t="s">
        <v>244</v>
      </c>
      <c r="I9" s="149" t="s">
        <v>245</v>
      </c>
      <c r="J9" s="149" t="s">
        <v>243</v>
      </c>
      <c r="K9" s="149" t="s">
        <v>244</v>
      </c>
      <c r="L9" s="150" t="s">
        <v>245</v>
      </c>
      <c r="M9" s="148" t="s">
        <v>243</v>
      </c>
      <c r="N9" s="149" t="s">
        <v>244</v>
      </c>
      <c r="O9" s="149" t="s">
        <v>245</v>
      </c>
      <c r="P9" s="148" t="s">
        <v>243</v>
      </c>
      <c r="Q9" s="149" t="s">
        <v>244</v>
      </c>
      <c r="R9" s="149" t="s">
        <v>245</v>
      </c>
      <c r="S9" s="149" t="s">
        <v>243</v>
      </c>
      <c r="T9" s="149" t="s">
        <v>244</v>
      </c>
      <c r="U9" s="150" t="s">
        <v>245</v>
      </c>
    </row>
    <row r="10" spans="1:22" s="144" customFormat="1" ht="18" customHeight="1">
      <c r="A10" s="296" t="s">
        <v>249</v>
      </c>
      <c r="B10" s="297" t="s">
        <v>250</v>
      </c>
      <c r="C10" s="151"/>
      <c r="D10" s="152" t="s">
        <v>251</v>
      </c>
      <c r="E10" s="153" t="s">
        <v>252</v>
      </c>
      <c r="F10" s="154" t="s">
        <v>253</v>
      </c>
      <c r="G10" s="152" t="s">
        <v>254</v>
      </c>
      <c r="H10" s="153" t="s">
        <v>252</v>
      </c>
      <c r="I10" s="153" t="s">
        <v>255</v>
      </c>
      <c r="J10" s="153" t="s">
        <v>251</v>
      </c>
      <c r="K10" s="153" t="s">
        <v>252</v>
      </c>
      <c r="L10" s="154" t="s">
        <v>255</v>
      </c>
      <c r="M10" s="152" t="s">
        <v>254</v>
      </c>
      <c r="N10" s="153" t="s">
        <v>252</v>
      </c>
      <c r="O10" s="153" t="s">
        <v>255</v>
      </c>
      <c r="P10" s="152" t="s">
        <v>254</v>
      </c>
      <c r="Q10" s="153" t="s">
        <v>252</v>
      </c>
      <c r="R10" s="153" t="s">
        <v>255</v>
      </c>
      <c r="S10" s="153" t="s">
        <v>251</v>
      </c>
      <c r="T10" s="153" t="s">
        <v>252</v>
      </c>
      <c r="U10" s="154" t="s">
        <v>255</v>
      </c>
    </row>
    <row r="11" spans="1:22" s="144" customFormat="1" ht="18" customHeight="1">
      <c r="A11" s="287"/>
      <c r="B11" s="298"/>
      <c r="C11" s="155" t="s">
        <v>256</v>
      </c>
      <c r="D11" s="156"/>
      <c r="E11" s="157" t="str">
        <f>IF(D11="","",F11/D11)</f>
        <v/>
      </c>
      <c r="F11" s="158"/>
      <c r="G11" s="156"/>
      <c r="H11" s="157" t="str">
        <f>IF(G11="","",I11/G11)</f>
        <v/>
      </c>
      <c r="I11" s="159"/>
      <c r="J11" s="157"/>
      <c r="K11" s="157" t="str">
        <f>IF(J11="","",L11/J11)</f>
        <v/>
      </c>
      <c r="L11" s="160"/>
      <c r="M11" s="156"/>
      <c r="N11" s="157" t="str">
        <f>IF(M11="","",O11/M11)</f>
        <v/>
      </c>
      <c r="O11" s="159"/>
      <c r="P11" s="156"/>
      <c r="Q11" s="157" t="str">
        <f>IF(P11="","",R11/P11)</f>
        <v/>
      </c>
      <c r="R11" s="159"/>
      <c r="S11" s="157"/>
      <c r="T11" s="157" t="str">
        <f>IF(S11="","",U11/S11)</f>
        <v/>
      </c>
      <c r="U11" s="160"/>
    </row>
    <row r="12" spans="1:22" s="144" customFormat="1" ht="18" customHeight="1">
      <c r="A12" s="287"/>
      <c r="B12" s="298"/>
      <c r="C12" s="161" t="s">
        <v>257</v>
      </c>
      <c r="D12" s="156"/>
      <c r="E12" s="157" t="str">
        <f>IF(D12="","",F12/D12)</f>
        <v/>
      </c>
      <c r="F12" s="158"/>
      <c r="G12" s="156"/>
      <c r="H12" s="157" t="str">
        <f>IF(G12="","",I12/G12)</f>
        <v/>
      </c>
      <c r="I12" s="159"/>
      <c r="J12" s="157"/>
      <c r="K12" s="157" t="str">
        <f t="shared" ref="K12:K47" si="0">IF(J12="","",L12/J12)</f>
        <v/>
      </c>
      <c r="L12" s="160"/>
      <c r="M12" s="156"/>
      <c r="N12" s="157" t="str">
        <f>IF(M12="","",O12/M12)</f>
        <v/>
      </c>
      <c r="O12" s="159"/>
      <c r="P12" s="156"/>
      <c r="Q12" s="157" t="str">
        <f>IF(P12="","",R12/P12)</f>
        <v/>
      </c>
      <c r="R12" s="159"/>
      <c r="S12" s="157"/>
      <c r="T12" s="157" t="str">
        <f t="shared" ref="T12:T47" si="1">IF(S12="","",U12/S12)</f>
        <v/>
      </c>
      <c r="U12" s="160"/>
    </row>
    <row r="13" spans="1:22" s="144" customFormat="1" ht="18" customHeight="1">
      <c r="A13" s="287"/>
      <c r="B13" s="298"/>
      <c r="C13" s="162" t="s">
        <v>258</v>
      </c>
      <c r="D13" s="163"/>
      <c r="E13" s="164" t="str">
        <f>IF(D13="","",F13/D13)</f>
        <v/>
      </c>
      <c r="F13" s="165"/>
      <c r="G13" s="166"/>
      <c r="H13" s="167" t="str">
        <f>IF(G13="","",I13/G13)</f>
        <v/>
      </c>
      <c r="I13" s="168"/>
      <c r="J13" s="169"/>
      <c r="K13" s="167" t="str">
        <f t="shared" si="0"/>
        <v/>
      </c>
      <c r="L13" s="165"/>
      <c r="M13" s="170"/>
      <c r="N13" s="167" t="str">
        <f>IF(M13="","",O13/M13)</f>
        <v/>
      </c>
      <c r="O13" s="168"/>
      <c r="P13" s="170"/>
      <c r="Q13" s="167" t="str">
        <f>IF(P13="","",R13/P13)</f>
        <v/>
      </c>
      <c r="R13" s="168"/>
      <c r="S13" s="168"/>
      <c r="T13" s="167" t="str">
        <f t="shared" si="1"/>
        <v/>
      </c>
      <c r="U13" s="165"/>
    </row>
    <row r="14" spans="1:22" s="144" customFormat="1" ht="18" customHeight="1">
      <c r="A14" s="287"/>
      <c r="B14" s="298"/>
      <c r="C14" s="155" t="s">
        <v>259</v>
      </c>
      <c r="D14" s="171"/>
      <c r="E14" s="167" t="str">
        <f t="shared" ref="E14:E47" si="2">IF(D14="","",F14/D14)</f>
        <v/>
      </c>
      <c r="F14" s="172"/>
      <c r="G14" s="171"/>
      <c r="H14" s="167" t="str">
        <f>IF(G14="","",I14/G14)</f>
        <v/>
      </c>
      <c r="I14" s="173"/>
      <c r="J14" s="167"/>
      <c r="K14" s="167" t="str">
        <f t="shared" si="0"/>
        <v/>
      </c>
      <c r="L14" s="172"/>
      <c r="M14" s="171"/>
      <c r="N14" s="167" t="str">
        <f>IF(M14="","",O14/M14)</f>
        <v/>
      </c>
      <c r="O14" s="173"/>
      <c r="P14" s="171"/>
      <c r="Q14" s="167" t="str">
        <f>IF(P14="","",R14/P14)</f>
        <v/>
      </c>
      <c r="R14" s="173"/>
      <c r="S14" s="167"/>
      <c r="T14" s="167" t="str">
        <f t="shared" si="1"/>
        <v/>
      </c>
      <c r="U14" s="172"/>
    </row>
    <row r="15" spans="1:22" s="144" customFormat="1" ht="18" customHeight="1">
      <c r="A15" s="287"/>
      <c r="B15" s="298"/>
      <c r="C15" s="161"/>
      <c r="D15" s="174"/>
      <c r="E15" s="175" t="str">
        <f t="shared" si="2"/>
        <v/>
      </c>
      <c r="F15" s="168"/>
      <c r="G15" s="174"/>
      <c r="H15" s="176" t="str">
        <f t="shared" ref="H15:H47" si="3">IF(G15="","",I15/G15)</f>
        <v/>
      </c>
      <c r="I15" s="177"/>
      <c r="J15" s="168"/>
      <c r="K15" s="167" t="str">
        <f t="shared" si="0"/>
        <v/>
      </c>
      <c r="L15" s="165"/>
      <c r="M15" s="170"/>
      <c r="N15" s="167" t="str">
        <f t="shared" ref="N15:N47" si="4">IF(M15="","",O15/M15)</f>
        <v/>
      </c>
      <c r="O15" s="177"/>
      <c r="P15" s="170"/>
      <c r="Q15" s="167" t="str">
        <f t="shared" ref="Q15:Q47" si="5">IF(P15="","",R15/P15)</f>
        <v/>
      </c>
      <c r="R15" s="177"/>
      <c r="S15" s="168"/>
      <c r="T15" s="167" t="str">
        <f t="shared" si="1"/>
        <v/>
      </c>
      <c r="U15" s="165"/>
    </row>
    <row r="16" spans="1:22" s="144" customFormat="1" ht="18" customHeight="1">
      <c r="A16" s="287"/>
      <c r="B16" s="298"/>
      <c r="C16" s="161"/>
      <c r="D16" s="174"/>
      <c r="E16" s="176" t="str">
        <f t="shared" si="2"/>
        <v/>
      </c>
      <c r="F16" s="165"/>
      <c r="G16" s="174"/>
      <c r="H16" s="176" t="str">
        <f t="shared" si="3"/>
        <v/>
      </c>
      <c r="I16" s="177"/>
      <c r="J16" s="168"/>
      <c r="K16" s="167" t="str">
        <f t="shared" si="0"/>
        <v/>
      </c>
      <c r="L16" s="165"/>
      <c r="M16" s="170"/>
      <c r="N16" s="167" t="str">
        <f t="shared" si="4"/>
        <v/>
      </c>
      <c r="O16" s="177"/>
      <c r="P16" s="170"/>
      <c r="Q16" s="167" t="str">
        <f t="shared" si="5"/>
        <v/>
      </c>
      <c r="R16" s="177"/>
      <c r="S16" s="168"/>
      <c r="T16" s="167" t="str">
        <f t="shared" si="1"/>
        <v/>
      </c>
      <c r="U16" s="165"/>
    </row>
    <row r="17" spans="1:24" s="144" customFormat="1" ht="18" customHeight="1">
      <c r="A17" s="287"/>
      <c r="B17" s="298"/>
      <c r="C17" s="161"/>
      <c r="D17" s="178"/>
      <c r="E17" s="176" t="str">
        <f t="shared" si="2"/>
        <v/>
      </c>
      <c r="F17" s="165"/>
      <c r="G17" s="174"/>
      <c r="H17" s="176" t="str">
        <f t="shared" si="3"/>
        <v/>
      </c>
      <c r="I17" s="177"/>
      <c r="J17" s="179"/>
      <c r="K17" s="173"/>
      <c r="L17" s="165"/>
      <c r="M17" s="170"/>
      <c r="N17" s="167" t="str">
        <f t="shared" si="4"/>
        <v/>
      </c>
      <c r="O17" s="177"/>
      <c r="P17" s="170"/>
      <c r="Q17" s="167" t="str">
        <f t="shared" si="5"/>
        <v/>
      </c>
      <c r="R17" s="177"/>
      <c r="S17" s="177"/>
      <c r="T17" s="173" t="str">
        <f t="shared" si="1"/>
        <v/>
      </c>
      <c r="U17" s="165"/>
    </row>
    <row r="18" spans="1:24" s="144" customFormat="1" ht="18" customHeight="1">
      <c r="A18" s="287"/>
      <c r="B18" s="298"/>
      <c r="C18" s="155" t="s">
        <v>260</v>
      </c>
      <c r="D18" s="171"/>
      <c r="E18" s="167" t="str">
        <f t="shared" si="2"/>
        <v/>
      </c>
      <c r="F18" s="172"/>
      <c r="G18" s="171"/>
      <c r="H18" s="173" t="str">
        <f t="shared" si="3"/>
        <v/>
      </c>
      <c r="I18" s="173"/>
      <c r="J18" s="173"/>
      <c r="K18" s="173" t="str">
        <f t="shared" si="0"/>
        <v/>
      </c>
      <c r="L18" s="172"/>
      <c r="M18" s="171"/>
      <c r="N18" s="173" t="str">
        <f t="shared" si="4"/>
        <v/>
      </c>
      <c r="O18" s="173"/>
      <c r="P18" s="171"/>
      <c r="Q18" s="173" t="str">
        <f t="shared" si="5"/>
        <v/>
      </c>
      <c r="R18" s="173"/>
      <c r="S18" s="173"/>
      <c r="T18" s="173" t="str">
        <f t="shared" si="1"/>
        <v/>
      </c>
      <c r="U18" s="172"/>
    </row>
    <row r="19" spans="1:24" s="144" customFormat="1" ht="18" customHeight="1">
      <c r="A19" s="287"/>
      <c r="B19" s="298"/>
      <c r="C19" s="155" t="str">
        <f>C12</f>
        <v>&lt;改修工事&gt;</v>
      </c>
      <c r="D19" s="171"/>
      <c r="E19" s="167" t="str">
        <f t="shared" si="2"/>
        <v/>
      </c>
      <c r="F19" s="172"/>
      <c r="G19" s="180"/>
      <c r="H19" s="173" t="str">
        <f t="shared" si="3"/>
        <v/>
      </c>
      <c r="I19" s="173"/>
      <c r="J19" s="173"/>
      <c r="K19" s="173" t="str">
        <f t="shared" si="0"/>
        <v/>
      </c>
      <c r="L19" s="172"/>
      <c r="M19" s="180"/>
      <c r="N19" s="173" t="str">
        <f t="shared" si="4"/>
        <v/>
      </c>
      <c r="O19" s="173"/>
      <c r="P19" s="180"/>
      <c r="Q19" s="173" t="str">
        <f t="shared" si="5"/>
        <v/>
      </c>
      <c r="R19" s="173"/>
      <c r="S19" s="173"/>
      <c r="T19" s="173" t="str">
        <f t="shared" si="1"/>
        <v/>
      </c>
      <c r="U19" s="172"/>
    </row>
    <row r="20" spans="1:24" s="144" customFormat="1" ht="18" customHeight="1">
      <c r="A20" s="287"/>
      <c r="B20" s="298"/>
      <c r="C20" s="155" t="str">
        <f>IF(C13="","",C13)</f>
        <v>　（改築）</v>
      </c>
      <c r="D20" s="171"/>
      <c r="E20" s="167" t="str">
        <f t="shared" si="2"/>
        <v/>
      </c>
      <c r="F20" s="172"/>
      <c r="G20" s="180"/>
      <c r="H20" s="173" t="str">
        <f t="shared" si="3"/>
        <v/>
      </c>
      <c r="I20" s="173"/>
      <c r="J20" s="173"/>
      <c r="K20" s="173" t="str">
        <f t="shared" si="0"/>
        <v/>
      </c>
      <c r="L20" s="172"/>
      <c r="M20" s="180"/>
      <c r="N20" s="173" t="str">
        <f t="shared" si="4"/>
        <v/>
      </c>
      <c r="O20" s="173"/>
      <c r="P20" s="180"/>
      <c r="Q20" s="173" t="str">
        <f t="shared" si="5"/>
        <v/>
      </c>
      <c r="R20" s="173"/>
      <c r="S20" s="173"/>
      <c r="T20" s="173" t="str">
        <f t="shared" si="1"/>
        <v/>
      </c>
      <c r="U20" s="172"/>
    </row>
    <row r="21" spans="1:24" s="144" customFormat="1" ht="18" customHeight="1">
      <c r="A21" s="287"/>
      <c r="B21" s="298"/>
      <c r="C21" s="155" t="s">
        <v>259</v>
      </c>
      <c r="D21" s="171"/>
      <c r="E21" s="167" t="str">
        <f t="shared" si="2"/>
        <v/>
      </c>
      <c r="F21" s="172"/>
      <c r="G21" s="180"/>
      <c r="H21" s="173" t="str">
        <f t="shared" si="3"/>
        <v/>
      </c>
      <c r="I21" s="173"/>
      <c r="J21" s="173"/>
      <c r="K21" s="173" t="str">
        <f t="shared" si="0"/>
        <v/>
      </c>
      <c r="L21" s="172"/>
      <c r="M21" s="180"/>
      <c r="N21" s="173" t="str">
        <f t="shared" si="4"/>
        <v/>
      </c>
      <c r="O21" s="173"/>
      <c r="P21" s="180"/>
      <c r="Q21" s="173" t="str">
        <f t="shared" si="5"/>
        <v/>
      </c>
      <c r="R21" s="173"/>
      <c r="S21" s="173"/>
      <c r="T21" s="173" t="str">
        <f t="shared" si="1"/>
        <v/>
      </c>
      <c r="U21" s="172"/>
    </row>
    <row r="22" spans="1:24" s="144" customFormat="1" ht="18" customHeight="1">
      <c r="A22" s="287"/>
      <c r="B22" s="298"/>
      <c r="C22" s="161"/>
      <c r="D22" s="170"/>
      <c r="E22" s="167" t="str">
        <f t="shared" si="2"/>
        <v/>
      </c>
      <c r="F22" s="165"/>
      <c r="G22" s="181"/>
      <c r="H22" s="173" t="str">
        <f t="shared" si="3"/>
        <v/>
      </c>
      <c r="I22" s="177"/>
      <c r="J22" s="177"/>
      <c r="K22" s="173" t="str">
        <f t="shared" si="0"/>
        <v/>
      </c>
      <c r="L22" s="165"/>
      <c r="M22" s="181"/>
      <c r="N22" s="173" t="str">
        <f t="shared" si="4"/>
        <v/>
      </c>
      <c r="O22" s="177"/>
      <c r="P22" s="181"/>
      <c r="Q22" s="173" t="str">
        <f t="shared" si="5"/>
        <v/>
      </c>
      <c r="R22" s="177"/>
      <c r="S22" s="177"/>
      <c r="T22" s="173" t="str">
        <f t="shared" si="1"/>
        <v/>
      </c>
      <c r="U22" s="165"/>
    </row>
    <row r="23" spans="1:24" s="144" customFormat="1" ht="18" customHeight="1">
      <c r="A23" s="287"/>
      <c r="B23" s="298"/>
      <c r="C23" s="161"/>
      <c r="D23" s="170"/>
      <c r="E23" s="167" t="str">
        <f t="shared" si="2"/>
        <v/>
      </c>
      <c r="F23" s="165"/>
      <c r="G23" s="181"/>
      <c r="H23" s="173" t="str">
        <f t="shared" si="3"/>
        <v/>
      </c>
      <c r="I23" s="177"/>
      <c r="J23" s="177"/>
      <c r="K23" s="173" t="str">
        <f t="shared" si="0"/>
        <v/>
      </c>
      <c r="L23" s="165"/>
      <c r="M23" s="181"/>
      <c r="N23" s="173" t="str">
        <f t="shared" si="4"/>
        <v/>
      </c>
      <c r="O23" s="177"/>
      <c r="P23" s="181"/>
      <c r="Q23" s="173" t="str">
        <f t="shared" si="5"/>
        <v/>
      </c>
      <c r="R23" s="177"/>
      <c r="S23" s="177"/>
      <c r="T23" s="173" t="str">
        <f t="shared" si="1"/>
        <v/>
      </c>
      <c r="U23" s="165"/>
    </row>
    <row r="24" spans="1:24" s="144" customFormat="1" ht="18" customHeight="1">
      <c r="A24" s="287"/>
      <c r="B24" s="298"/>
      <c r="C24" s="161"/>
      <c r="D24" s="170"/>
      <c r="E24" s="167" t="str">
        <f t="shared" si="2"/>
        <v/>
      </c>
      <c r="F24" s="182"/>
      <c r="G24" s="181"/>
      <c r="H24" s="173" t="str">
        <f t="shared" si="3"/>
        <v/>
      </c>
      <c r="I24" s="177"/>
      <c r="J24" s="177"/>
      <c r="K24" s="173" t="str">
        <f t="shared" si="0"/>
        <v/>
      </c>
      <c r="L24" s="165"/>
      <c r="M24" s="181"/>
      <c r="N24" s="173" t="str">
        <f t="shared" si="4"/>
        <v/>
      </c>
      <c r="O24" s="177"/>
      <c r="P24" s="181"/>
      <c r="Q24" s="173" t="str">
        <f t="shared" si="5"/>
        <v/>
      </c>
      <c r="R24" s="177"/>
      <c r="S24" s="177"/>
      <c r="T24" s="173" t="str">
        <f t="shared" si="1"/>
        <v/>
      </c>
      <c r="U24" s="165"/>
    </row>
    <row r="25" spans="1:24" s="144" customFormat="1" ht="18" customHeight="1">
      <c r="A25" s="287"/>
      <c r="B25" s="298"/>
      <c r="C25" s="161"/>
      <c r="D25" s="170"/>
      <c r="E25" s="167" t="str">
        <f t="shared" si="2"/>
        <v/>
      </c>
      <c r="F25" s="182"/>
      <c r="G25" s="181"/>
      <c r="H25" s="173" t="str">
        <f t="shared" si="3"/>
        <v/>
      </c>
      <c r="I25" s="177"/>
      <c r="J25" s="177"/>
      <c r="K25" s="173" t="str">
        <f t="shared" si="0"/>
        <v/>
      </c>
      <c r="L25" s="165"/>
      <c r="M25" s="181"/>
      <c r="N25" s="173" t="str">
        <f t="shared" si="4"/>
        <v/>
      </c>
      <c r="O25" s="177"/>
      <c r="P25" s="181"/>
      <c r="Q25" s="173" t="str">
        <f t="shared" si="5"/>
        <v/>
      </c>
      <c r="R25" s="177"/>
      <c r="S25" s="177"/>
      <c r="T25" s="173" t="str">
        <f t="shared" si="1"/>
        <v/>
      </c>
      <c r="U25" s="165"/>
    </row>
    <row r="26" spans="1:24" s="144" customFormat="1" ht="18" customHeight="1">
      <c r="A26" s="287"/>
      <c r="B26" s="298"/>
      <c r="C26" s="161"/>
      <c r="D26" s="170"/>
      <c r="E26" s="167" t="str">
        <f t="shared" si="2"/>
        <v/>
      </c>
      <c r="F26" s="182"/>
      <c r="G26" s="181"/>
      <c r="H26" s="173" t="str">
        <f t="shared" si="3"/>
        <v/>
      </c>
      <c r="I26" s="177"/>
      <c r="J26" s="177"/>
      <c r="K26" s="173" t="str">
        <f t="shared" si="0"/>
        <v/>
      </c>
      <c r="L26" s="165"/>
      <c r="M26" s="181"/>
      <c r="N26" s="173" t="str">
        <f t="shared" si="4"/>
        <v/>
      </c>
      <c r="O26" s="177"/>
      <c r="P26" s="181"/>
      <c r="Q26" s="173" t="str">
        <f t="shared" si="5"/>
        <v/>
      </c>
      <c r="R26" s="177"/>
      <c r="S26" s="177"/>
      <c r="T26" s="173" t="str">
        <f t="shared" si="1"/>
        <v/>
      </c>
      <c r="U26" s="165"/>
    </row>
    <row r="27" spans="1:24" s="144" customFormat="1" ht="18" customHeight="1">
      <c r="A27" s="287"/>
      <c r="B27" s="298"/>
      <c r="C27" s="161"/>
      <c r="D27" s="170"/>
      <c r="E27" s="173" t="str">
        <f t="shared" si="2"/>
        <v/>
      </c>
      <c r="F27" s="182"/>
      <c r="G27" s="181"/>
      <c r="H27" s="173" t="str">
        <f t="shared" si="3"/>
        <v/>
      </c>
      <c r="I27" s="177"/>
      <c r="J27" s="177"/>
      <c r="K27" s="173" t="str">
        <f t="shared" si="0"/>
        <v/>
      </c>
      <c r="L27" s="165"/>
      <c r="M27" s="181"/>
      <c r="N27" s="173" t="str">
        <f t="shared" si="4"/>
        <v/>
      </c>
      <c r="O27" s="177"/>
      <c r="P27" s="181"/>
      <c r="Q27" s="173" t="str">
        <f t="shared" si="5"/>
        <v/>
      </c>
      <c r="R27" s="177"/>
      <c r="S27" s="177"/>
      <c r="T27" s="173" t="str">
        <f t="shared" si="1"/>
        <v/>
      </c>
      <c r="U27" s="165"/>
    </row>
    <row r="28" spans="1:24" s="144" customFormat="1" ht="18" customHeight="1">
      <c r="A28" s="287"/>
      <c r="B28" s="298"/>
      <c r="C28" s="183" t="s">
        <v>261</v>
      </c>
      <c r="D28" s="184"/>
      <c r="E28" s="185" t="str">
        <f t="shared" si="2"/>
        <v/>
      </c>
      <c r="F28" s="186" t="str">
        <f>IF(SUM(F12:F27)=0,"",SUM(F12:F27))</f>
        <v/>
      </c>
      <c r="G28" s="187"/>
      <c r="H28" s="185" t="str">
        <f t="shared" si="3"/>
        <v/>
      </c>
      <c r="I28" s="185" t="str">
        <f>IF(SUM(I12:I27)=0,"",SUM(I12:I27))</f>
        <v/>
      </c>
      <c r="J28" s="188"/>
      <c r="K28" s="185" t="str">
        <f t="shared" si="0"/>
        <v/>
      </c>
      <c r="L28" s="186" t="str">
        <f>IF(SUM(L12:L27)=0,"",SUM(L12:L27))</f>
        <v/>
      </c>
      <c r="M28" s="187"/>
      <c r="N28" s="185" t="str">
        <f t="shared" si="4"/>
        <v/>
      </c>
      <c r="O28" s="185" t="str">
        <f>IF(SUM(O12:O27)=0,"",SUM(O12:O27))</f>
        <v/>
      </c>
      <c r="P28" s="187"/>
      <c r="Q28" s="185" t="str">
        <f t="shared" si="5"/>
        <v/>
      </c>
      <c r="R28" s="185" t="str">
        <f>IF(SUM(R12:R27)=0,"",SUM(R12:R27))</f>
        <v/>
      </c>
      <c r="S28" s="188"/>
      <c r="T28" s="185" t="str">
        <f t="shared" si="1"/>
        <v/>
      </c>
      <c r="U28" s="186" t="str">
        <f>IF(SUM(U12:U27)=0,"",SUM(U12:U27))</f>
        <v/>
      </c>
    </row>
    <row r="29" spans="1:24" s="144" customFormat="1" ht="18" customHeight="1">
      <c r="A29" s="287"/>
      <c r="B29" s="298" t="s">
        <v>262</v>
      </c>
      <c r="C29" s="189"/>
      <c r="D29" s="190"/>
      <c r="E29" s="191" t="str">
        <f t="shared" si="2"/>
        <v/>
      </c>
      <c r="F29" s="192"/>
      <c r="G29" s="190"/>
      <c r="H29" s="191" t="str">
        <f t="shared" si="3"/>
        <v/>
      </c>
      <c r="I29" s="193"/>
      <c r="J29" s="193"/>
      <c r="K29" s="191" t="str">
        <f t="shared" si="0"/>
        <v/>
      </c>
      <c r="L29" s="192"/>
      <c r="M29" s="190"/>
      <c r="N29" s="191" t="str">
        <f t="shared" si="4"/>
        <v/>
      </c>
      <c r="O29" s="193"/>
      <c r="P29" s="190"/>
      <c r="Q29" s="191" t="str">
        <f t="shared" si="5"/>
        <v/>
      </c>
      <c r="R29" s="193"/>
      <c r="S29" s="193"/>
      <c r="T29" s="191" t="str">
        <f t="shared" si="1"/>
        <v/>
      </c>
      <c r="U29" s="192"/>
    </row>
    <row r="30" spans="1:24" s="144" customFormat="1" ht="18" customHeight="1">
      <c r="A30" s="287"/>
      <c r="B30" s="298"/>
      <c r="C30" s="194"/>
      <c r="D30" s="195"/>
      <c r="E30" s="196" t="str">
        <f t="shared" si="2"/>
        <v/>
      </c>
      <c r="F30" s="197"/>
      <c r="G30" s="195"/>
      <c r="H30" s="196" t="str">
        <f t="shared" si="3"/>
        <v/>
      </c>
      <c r="I30" s="198"/>
      <c r="J30" s="198"/>
      <c r="K30" s="196" t="str">
        <f t="shared" si="0"/>
        <v/>
      </c>
      <c r="L30" s="197"/>
      <c r="M30" s="195"/>
      <c r="N30" s="196" t="str">
        <f t="shared" si="4"/>
        <v/>
      </c>
      <c r="O30" s="198"/>
      <c r="P30" s="195"/>
      <c r="Q30" s="196" t="str">
        <f t="shared" si="5"/>
        <v/>
      </c>
      <c r="R30" s="198"/>
      <c r="S30" s="198"/>
      <c r="T30" s="196" t="str">
        <f t="shared" si="1"/>
        <v/>
      </c>
      <c r="U30" s="197"/>
    </row>
    <row r="31" spans="1:24" s="144" customFormat="1" ht="18" customHeight="1">
      <c r="A31" s="287"/>
      <c r="B31" s="298"/>
      <c r="C31" s="194"/>
      <c r="D31" s="195"/>
      <c r="E31" s="196" t="str">
        <f t="shared" si="2"/>
        <v/>
      </c>
      <c r="F31" s="197"/>
      <c r="G31" s="195"/>
      <c r="H31" s="196" t="str">
        <f t="shared" si="3"/>
        <v/>
      </c>
      <c r="I31" s="198"/>
      <c r="J31" s="198"/>
      <c r="K31" s="196" t="str">
        <f t="shared" si="0"/>
        <v/>
      </c>
      <c r="L31" s="197"/>
      <c r="M31" s="195"/>
      <c r="N31" s="196" t="str">
        <f t="shared" si="4"/>
        <v/>
      </c>
      <c r="O31" s="198"/>
      <c r="P31" s="195"/>
      <c r="Q31" s="196" t="str">
        <f t="shared" si="5"/>
        <v/>
      </c>
      <c r="R31" s="198"/>
      <c r="S31" s="198"/>
      <c r="T31" s="196" t="str">
        <f t="shared" si="1"/>
        <v/>
      </c>
      <c r="U31" s="197"/>
    </row>
    <row r="32" spans="1:24" s="144" customFormat="1" ht="18" customHeight="1">
      <c r="A32" s="287"/>
      <c r="B32" s="298"/>
      <c r="C32" s="194"/>
      <c r="D32" s="195"/>
      <c r="E32" s="196" t="str">
        <f t="shared" si="2"/>
        <v/>
      </c>
      <c r="F32" s="197"/>
      <c r="G32" s="195"/>
      <c r="H32" s="196" t="str">
        <f t="shared" si="3"/>
        <v/>
      </c>
      <c r="I32" s="198"/>
      <c r="J32" s="198"/>
      <c r="K32" s="196" t="str">
        <f t="shared" si="0"/>
        <v/>
      </c>
      <c r="L32" s="197"/>
      <c r="M32" s="195"/>
      <c r="N32" s="196" t="str">
        <f t="shared" si="4"/>
        <v/>
      </c>
      <c r="O32" s="198"/>
      <c r="P32" s="195"/>
      <c r="Q32" s="196" t="str">
        <f t="shared" si="5"/>
        <v/>
      </c>
      <c r="R32" s="198"/>
      <c r="S32" s="198"/>
      <c r="T32" s="196" t="str">
        <f t="shared" si="1"/>
        <v/>
      </c>
      <c r="U32" s="197"/>
      <c r="V32" s="285" t="s">
        <v>263</v>
      </c>
      <c r="W32" s="286"/>
      <c r="X32" s="286"/>
    </row>
    <row r="33" spans="1:24" s="144" customFormat="1" ht="18" customHeight="1">
      <c r="A33" s="287"/>
      <c r="B33" s="298"/>
      <c r="C33" s="199"/>
      <c r="D33" s="200"/>
      <c r="E33" s="201" t="str">
        <f t="shared" si="2"/>
        <v/>
      </c>
      <c r="F33" s="202"/>
      <c r="G33" s="200"/>
      <c r="H33" s="201" t="str">
        <f t="shared" si="3"/>
        <v/>
      </c>
      <c r="I33" s="203"/>
      <c r="J33" s="203"/>
      <c r="K33" s="201" t="str">
        <f t="shared" si="0"/>
        <v/>
      </c>
      <c r="L33" s="202"/>
      <c r="M33" s="200"/>
      <c r="N33" s="201" t="str">
        <f t="shared" si="4"/>
        <v/>
      </c>
      <c r="O33" s="203"/>
      <c r="P33" s="200"/>
      <c r="Q33" s="201" t="str">
        <f t="shared" si="5"/>
        <v/>
      </c>
      <c r="R33" s="203"/>
      <c r="S33" s="203"/>
      <c r="T33" s="201" t="str">
        <f t="shared" si="1"/>
        <v/>
      </c>
      <c r="U33" s="202"/>
      <c r="V33" s="285"/>
      <c r="W33" s="286"/>
      <c r="X33" s="286"/>
    </row>
    <row r="34" spans="1:24" s="144" customFormat="1" ht="18" customHeight="1">
      <c r="A34" s="287"/>
      <c r="B34" s="298"/>
      <c r="C34" s="204" t="s">
        <v>261</v>
      </c>
      <c r="D34" s="187"/>
      <c r="E34" s="185" t="str">
        <f t="shared" si="2"/>
        <v/>
      </c>
      <c r="F34" s="186" t="str">
        <f>IF(SUM(F29:F33)=0,"",(SUM(F29:F33)))</f>
        <v/>
      </c>
      <c r="G34" s="187"/>
      <c r="H34" s="185" t="str">
        <f t="shared" si="3"/>
        <v/>
      </c>
      <c r="I34" s="185" t="str">
        <f>IF(SUM(I29:I33)=0,"",(SUM(I29:I33)))</f>
        <v/>
      </c>
      <c r="J34" s="188"/>
      <c r="K34" s="185" t="str">
        <f t="shared" si="0"/>
        <v/>
      </c>
      <c r="L34" s="186" t="str">
        <f>IF(SUM(L29:L33)=0,"",(SUM(L29:L33)))</f>
        <v/>
      </c>
      <c r="M34" s="187"/>
      <c r="N34" s="185" t="str">
        <f t="shared" si="4"/>
        <v/>
      </c>
      <c r="O34" s="185" t="str">
        <f>IF(SUM(O29:O33)=0,"",(SUM(O29:O33)))</f>
        <v/>
      </c>
      <c r="P34" s="187"/>
      <c r="Q34" s="185" t="str">
        <f t="shared" si="5"/>
        <v/>
      </c>
      <c r="R34" s="185" t="str">
        <f>IF(SUM(R29:R33)=0,"",(SUM(R29:R33)))</f>
        <v/>
      </c>
      <c r="S34" s="188"/>
      <c r="T34" s="185" t="str">
        <f t="shared" si="1"/>
        <v/>
      </c>
      <c r="U34" s="186" t="str">
        <f>IF(SUM(U29:U33)=0,"",(SUM(U29:U33)))</f>
        <v/>
      </c>
    </row>
    <row r="35" spans="1:24" s="144" customFormat="1" ht="18" customHeight="1">
      <c r="A35" s="287"/>
      <c r="B35" s="278" t="s">
        <v>264</v>
      </c>
      <c r="C35" s="279"/>
      <c r="D35" s="187"/>
      <c r="E35" s="185" t="str">
        <f t="shared" si="2"/>
        <v/>
      </c>
      <c r="F35" s="186" t="str">
        <f>IF(F28="","",IF(F34="",F28,F28+F34))</f>
        <v/>
      </c>
      <c r="G35" s="187"/>
      <c r="H35" s="185" t="str">
        <f t="shared" si="3"/>
        <v/>
      </c>
      <c r="I35" s="185" t="str">
        <f>IF(I28="","",IF(I34="",I28,I28+I34))</f>
        <v/>
      </c>
      <c r="J35" s="188"/>
      <c r="K35" s="185" t="str">
        <f t="shared" si="0"/>
        <v/>
      </c>
      <c r="L35" s="186" t="str">
        <f>IF(L28="","",IF(L34="",L28,L28+L34))</f>
        <v/>
      </c>
      <c r="M35" s="187"/>
      <c r="N35" s="185" t="str">
        <f t="shared" si="4"/>
        <v/>
      </c>
      <c r="O35" s="185" t="str">
        <f>IF(O28="","",IF(O34="",O28,O28+O34))</f>
        <v/>
      </c>
      <c r="P35" s="187"/>
      <c r="Q35" s="185" t="str">
        <f t="shared" si="5"/>
        <v/>
      </c>
      <c r="R35" s="185" t="str">
        <f>IF(R28="","",IF(R34="",R28,R28+R34))</f>
        <v/>
      </c>
      <c r="S35" s="188"/>
      <c r="T35" s="185" t="str">
        <f t="shared" si="1"/>
        <v/>
      </c>
      <c r="U35" s="186" t="str">
        <f>IF(U28="","",IF(U34="",U28,U28+U34))</f>
        <v/>
      </c>
    </row>
    <row r="36" spans="1:24" s="144" customFormat="1" ht="18" customHeight="1">
      <c r="A36" s="287" t="s">
        <v>265</v>
      </c>
      <c r="B36" s="289" t="str">
        <f>C12</f>
        <v>&lt;改修工事&gt;</v>
      </c>
      <c r="C36" s="290"/>
      <c r="D36" s="206"/>
      <c r="E36" s="191" t="str">
        <f t="shared" si="2"/>
        <v/>
      </c>
      <c r="F36" s="207"/>
      <c r="G36" s="206"/>
      <c r="H36" s="191" t="str">
        <f t="shared" si="3"/>
        <v/>
      </c>
      <c r="I36" s="191"/>
      <c r="J36" s="191"/>
      <c r="K36" s="191" t="str">
        <f t="shared" si="0"/>
        <v/>
      </c>
      <c r="L36" s="207"/>
      <c r="M36" s="206"/>
      <c r="N36" s="191" t="str">
        <f t="shared" si="4"/>
        <v/>
      </c>
      <c r="O36" s="191"/>
      <c r="P36" s="206"/>
      <c r="Q36" s="191" t="str">
        <f t="shared" si="5"/>
        <v/>
      </c>
      <c r="R36" s="191"/>
      <c r="S36" s="191"/>
      <c r="T36" s="191" t="str">
        <f t="shared" si="1"/>
        <v/>
      </c>
      <c r="U36" s="207"/>
    </row>
    <row r="37" spans="1:24" s="144" customFormat="1" ht="18" customHeight="1">
      <c r="A37" s="287"/>
      <c r="B37" s="289" t="str">
        <f>C20</f>
        <v>　（改築）</v>
      </c>
      <c r="C37" s="290"/>
      <c r="D37" s="208"/>
      <c r="E37" s="196" t="str">
        <f t="shared" si="2"/>
        <v/>
      </c>
      <c r="F37" s="209"/>
      <c r="G37" s="208"/>
      <c r="H37" s="196" t="str">
        <f t="shared" si="3"/>
        <v/>
      </c>
      <c r="I37" s="196"/>
      <c r="J37" s="196"/>
      <c r="K37" s="196" t="str">
        <f t="shared" si="0"/>
        <v/>
      </c>
      <c r="L37" s="209"/>
      <c r="M37" s="208"/>
      <c r="N37" s="196" t="str">
        <f t="shared" si="4"/>
        <v/>
      </c>
      <c r="O37" s="196"/>
      <c r="P37" s="208"/>
      <c r="Q37" s="196" t="str">
        <f t="shared" si="5"/>
        <v/>
      </c>
      <c r="R37" s="196"/>
      <c r="S37" s="196"/>
      <c r="T37" s="196" t="str">
        <f t="shared" si="1"/>
        <v/>
      </c>
      <c r="U37" s="209"/>
    </row>
    <row r="38" spans="1:24" s="144" customFormat="1" ht="18" customHeight="1">
      <c r="A38" s="287"/>
      <c r="B38" s="210" t="s">
        <v>266</v>
      </c>
      <c r="C38" s="161"/>
      <c r="D38" s="195"/>
      <c r="E38" s="196" t="str">
        <f t="shared" si="2"/>
        <v/>
      </c>
      <c r="F38" s="197"/>
      <c r="G38" s="195"/>
      <c r="H38" s="196" t="str">
        <f t="shared" si="3"/>
        <v/>
      </c>
      <c r="I38" s="198"/>
      <c r="J38" s="198"/>
      <c r="K38" s="196" t="str">
        <f t="shared" si="0"/>
        <v/>
      </c>
      <c r="L38" s="197"/>
      <c r="M38" s="195"/>
      <c r="N38" s="196" t="str">
        <f t="shared" si="4"/>
        <v/>
      </c>
      <c r="O38" s="198"/>
      <c r="P38" s="195"/>
      <c r="Q38" s="196" t="str">
        <f t="shared" si="5"/>
        <v/>
      </c>
      <c r="R38" s="198"/>
      <c r="S38" s="198"/>
      <c r="T38" s="196" t="str">
        <f t="shared" si="1"/>
        <v/>
      </c>
      <c r="U38" s="197"/>
    </row>
    <row r="39" spans="1:24" s="144" customFormat="1" ht="18" customHeight="1">
      <c r="A39" s="287"/>
      <c r="B39" s="210" t="s">
        <v>266</v>
      </c>
      <c r="C39" s="161"/>
      <c r="D39" s="195"/>
      <c r="E39" s="196" t="str">
        <f t="shared" si="2"/>
        <v/>
      </c>
      <c r="F39" s="197"/>
      <c r="G39" s="195"/>
      <c r="H39" s="196" t="str">
        <f t="shared" si="3"/>
        <v/>
      </c>
      <c r="I39" s="198"/>
      <c r="J39" s="198"/>
      <c r="K39" s="196" t="str">
        <f t="shared" si="0"/>
        <v/>
      </c>
      <c r="L39" s="197"/>
      <c r="M39" s="195"/>
      <c r="N39" s="196" t="str">
        <f t="shared" si="4"/>
        <v/>
      </c>
      <c r="O39" s="198"/>
      <c r="P39" s="195"/>
      <c r="Q39" s="196" t="str">
        <f t="shared" si="5"/>
        <v/>
      </c>
      <c r="R39" s="198"/>
      <c r="S39" s="198"/>
      <c r="T39" s="196" t="str">
        <f t="shared" si="1"/>
        <v/>
      </c>
      <c r="U39" s="197"/>
    </row>
    <row r="40" spans="1:24" s="144" customFormat="1" ht="18" customHeight="1">
      <c r="A40" s="287"/>
      <c r="B40" s="211" t="s">
        <v>267</v>
      </c>
      <c r="C40" s="161"/>
      <c r="D40" s="195"/>
      <c r="E40" s="196" t="str">
        <f t="shared" si="2"/>
        <v/>
      </c>
      <c r="F40" s="197"/>
      <c r="G40" s="195"/>
      <c r="H40" s="196" t="str">
        <f t="shared" si="3"/>
        <v/>
      </c>
      <c r="I40" s="198"/>
      <c r="J40" s="198"/>
      <c r="K40" s="196" t="str">
        <f t="shared" si="0"/>
        <v/>
      </c>
      <c r="L40" s="197"/>
      <c r="M40" s="195"/>
      <c r="N40" s="196" t="str">
        <f t="shared" si="4"/>
        <v/>
      </c>
      <c r="O40" s="198"/>
      <c r="P40" s="195"/>
      <c r="Q40" s="196" t="str">
        <f t="shared" si="5"/>
        <v/>
      </c>
      <c r="R40" s="198"/>
      <c r="S40" s="198"/>
      <c r="T40" s="196" t="str">
        <f t="shared" si="1"/>
        <v/>
      </c>
      <c r="U40" s="197"/>
    </row>
    <row r="41" spans="1:24" s="144" customFormat="1" ht="18" customHeight="1">
      <c r="A41" s="287"/>
      <c r="B41" s="289" t="s">
        <v>268</v>
      </c>
      <c r="C41" s="290"/>
      <c r="D41" s="208"/>
      <c r="E41" s="196" t="str">
        <f t="shared" si="2"/>
        <v/>
      </c>
      <c r="F41" s="209"/>
      <c r="G41" s="208"/>
      <c r="H41" s="196" t="str">
        <f t="shared" si="3"/>
        <v/>
      </c>
      <c r="I41" s="196"/>
      <c r="J41" s="196"/>
      <c r="K41" s="196" t="str">
        <f t="shared" si="0"/>
        <v/>
      </c>
      <c r="L41" s="209"/>
      <c r="M41" s="208"/>
      <c r="N41" s="196" t="str">
        <f t="shared" si="4"/>
        <v/>
      </c>
      <c r="O41" s="196"/>
      <c r="P41" s="208"/>
      <c r="Q41" s="196" t="str">
        <f t="shared" si="5"/>
        <v/>
      </c>
      <c r="R41" s="196"/>
      <c r="S41" s="196"/>
      <c r="T41" s="196" t="str">
        <f t="shared" si="1"/>
        <v/>
      </c>
      <c r="U41" s="209"/>
    </row>
    <row r="42" spans="1:24" s="144" customFormat="1" ht="18" customHeight="1">
      <c r="A42" s="287"/>
      <c r="B42" s="289" t="str">
        <f>C20</f>
        <v>　（改築）</v>
      </c>
      <c r="C42" s="290"/>
      <c r="D42" s="208"/>
      <c r="E42" s="196" t="str">
        <f t="shared" si="2"/>
        <v/>
      </c>
      <c r="F42" s="209"/>
      <c r="G42" s="208"/>
      <c r="H42" s="196" t="str">
        <f t="shared" si="3"/>
        <v/>
      </c>
      <c r="I42" s="196"/>
      <c r="J42" s="196"/>
      <c r="K42" s="196" t="str">
        <f t="shared" si="0"/>
        <v/>
      </c>
      <c r="L42" s="209"/>
      <c r="M42" s="208"/>
      <c r="N42" s="196" t="str">
        <f t="shared" si="4"/>
        <v/>
      </c>
      <c r="O42" s="196"/>
      <c r="P42" s="208"/>
      <c r="Q42" s="196" t="str">
        <f t="shared" si="5"/>
        <v/>
      </c>
      <c r="R42" s="196"/>
      <c r="S42" s="196"/>
      <c r="T42" s="196" t="str">
        <f t="shared" si="1"/>
        <v/>
      </c>
      <c r="U42" s="209"/>
    </row>
    <row r="43" spans="1:24" s="144" customFormat="1" ht="18" customHeight="1">
      <c r="A43" s="287"/>
      <c r="B43" s="211" t="s">
        <v>267</v>
      </c>
      <c r="C43" s="161"/>
      <c r="D43" s="195"/>
      <c r="E43" s="196" t="str">
        <f t="shared" si="2"/>
        <v/>
      </c>
      <c r="F43" s="197"/>
      <c r="G43" s="195"/>
      <c r="H43" s="196" t="str">
        <f t="shared" si="3"/>
        <v/>
      </c>
      <c r="I43" s="198"/>
      <c r="J43" s="198"/>
      <c r="K43" s="196" t="str">
        <f t="shared" si="0"/>
        <v/>
      </c>
      <c r="L43" s="197"/>
      <c r="M43" s="195"/>
      <c r="N43" s="196" t="str">
        <f t="shared" si="4"/>
        <v/>
      </c>
      <c r="O43" s="198"/>
      <c r="P43" s="195"/>
      <c r="Q43" s="196" t="str">
        <f t="shared" si="5"/>
        <v/>
      </c>
      <c r="R43" s="198"/>
      <c r="S43" s="198"/>
      <c r="T43" s="196" t="str">
        <f t="shared" si="1"/>
        <v/>
      </c>
      <c r="U43" s="197"/>
    </row>
    <row r="44" spans="1:24" s="144" customFormat="1" ht="18" customHeight="1">
      <c r="A44" s="287"/>
      <c r="B44" s="210" t="s">
        <v>267</v>
      </c>
      <c r="C44" s="161"/>
      <c r="D44" s="195"/>
      <c r="E44" s="196" t="str">
        <f t="shared" si="2"/>
        <v/>
      </c>
      <c r="F44" s="197"/>
      <c r="G44" s="195"/>
      <c r="H44" s="196" t="str">
        <f t="shared" si="3"/>
        <v/>
      </c>
      <c r="I44" s="198"/>
      <c r="J44" s="198"/>
      <c r="K44" s="196" t="str">
        <f t="shared" si="0"/>
        <v/>
      </c>
      <c r="L44" s="197"/>
      <c r="M44" s="195"/>
      <c r="N44" s="196" t="str">
        <f t="shared" si="4"/>
        <v/>
      </c>
      <c r="O44" s="198"/>
      <c r="P44" s="195"/>
      <c r="Q44" s="196" t="str">
        <f t="shared" si="5"/>
        <v/>
      </c>
      <c r="R44" s="198"/>
      <c r="S44" s="198"/>
      <c r="T44" s="196" t="str">
        <f t="shared" si="1"/>
        <v/>
      </c>
      <c r="U44" s="197"/>
    </row>
    <row r="45" spans="1:24" s="144" customFormat="1" ht="18" customHeight="1">
      <c r="A45" s="287"/>
      <c r="B45" s="212" t="s">
        <v>266</v>
      </c>
      <c r="C45" s="213"/>
      <c r="D45" s="200"/>
      <c r="E45" s="201" t="str">
        <f t="shared" si="2"/>
        <v/>
      </c>
      <c r="F45" s="202"/>
      <c r="G45" s="200"/>
      <c r="H45" s="201" t="str">
        <f t="shared" si="3"/>
        <v/>
      </c>
      <c r="I45" s="203"/>
      <c r="J45" s="203"/>
      <c r="K45" s="201" t="str">
        <f t="shared" si="0"/>
        <v/>
      </c>
      <c r="L45" s="202"/>
      <c r="M45" s="200"/>
      <c r="N45" s="201" t="str">
        <f t="shared" si="4"/>
        <v/>
      </c>
      <c r="O45" s="203"/>
      <c r="P45" s="200"/>
      <c r="Q45" s="201" t="str">
        <f t="shared" si="5"/>
        <v/>
      </c>
      <c r="R45" s="203"/>
      <c r="S45" s="203"/>
      <c r="T45" s="201" t="str">
        <f t="shared" si="1"/>
        <v/>
      </c>
      <c r="U45" s="202"/>
    </row>
    <row r="46" spans="1:24" s="144" customFormat="1" ht="18" customHeight="1">
      <c r="A46" s="288"/>
      <c r="B46" s="299" t="s">
        <v>269</v>
      </c>
      <c r="C46" s="300"/>
      <c r="D46" s="187"/>
      <c r="E46" s="185" t="str">
        <f t="shared" si="2"/>
        <v/>
      </c>
      <c r="F46" s="186" t="str">
        <f>IF(SUM(F36:F45)=0,"",(SUM(F36:F45)))</f>
        <v/>
      </c>
      <c r="G46" s="187"/>
      <c r="H46" s="185" t="str">
        <f t="shared" si="3"/>
        <v/>
      </c>
      <c r="I46" s="185" t="str">
        <f>IF(SUM(I36:I45)=0,"",(SUM(I36:I45)))</f>
        <v/>
      </c>
      <c r="J46" s="188"/>
      <c r="K46" s="185" t="str">
        <f t="shared" si="0"/>
        <v/>
      </c>
      <c r="L46" s="186" t="str">
        <f>IF(SUM(L36:L45)=0,"",(SUM(L36:L45)))</f>
        <v/>
      </c>
      <c r="M46" s="187"/>
      <c r="N46" s="185" t="str">
        <f t="shared" si="4"/>
        <v/>
      </c>
      <c r="O46" s="185" t="str">
        <f>IF(SUM(O36:O45)=0,"",(SUM(O36:O45)))</f>
        <v/>
      </c>
      <c r="P46" s="187"/>
      <c r="Q46" s="185" t="str">
        <f t="shared" si="5"/>
        <v/>
      </c>
      <c r="R46" s="185" t="str">
        <f>IF(SUM(R36:R45)=0,"",(SUM(R36:R45)))</f>
        <v/>
      </c>
      <c r="S46" s="188"/>
      <c r="T46" s="185" t="str">
        <f t="shared" si="1"/>
        <v/>
      </c>
      <c r="U46" s="186" t="str">
        <f>IF(SUM(U36:U45)=0,"",(SUM(U36:U45)))</f>
        <v/>
      </c>
    </row>
    <row r="47" spans="1:24" s="144" customFormat="1" ht="18" customHeight="1" thickBot="1">
      <c r="A47" s="275" t="s">
        <v>270</v>
      </c>
      <c r="B47" s="280"/>
      <c r="C47" s="281"/>
      <c r="D47" s="215"/>
      <c r="E47" s="216" t="str">
        <f t="shared" si="2"/>
        <v/>
      </c>
      <c r="F47" s="217" t="str">
        <f>IF(F35="","",IF(F46="",F35,F35+F46))</f>
        <v/>
      </c>
      <c r="G47" s="215"/>
      <c r="H47" s="216" t="str">
        <f t="shared" si="3"/>
        <v/>
      </c>
      <c r="I47" s="216" t="str">
        <f>IF(I35="","",IF(I46="",I35,I35+I46))</f>
        <v/>
      </c>
      <c r="J47" s="218"/>
      <c r="K47" s="216" t="str">
        <f t="shared" si="0"/>
        <v/>
      </c>
      <c r="L47" s="217" t="str">
        <f>IF(L35="","",IF(L46="",L35,L35+L46))</f>
        <v/>
      </c>
      <c r="M47" s="215"/>
      <c r="N47" s="216" t="str">
        <f t="shared" si="4"/>
        <v/>
      </c>
      <c r="O47" s="216" t="str">
        <f>IF(O35="","",IF(O46="",O35,O35+O46))</f>
        <v/>
      </c>
      <c r="P47" s="215"/>
      <c r="Q47" s="216" t="str">
        <f t="shared" si="5"/>
        <v/>
      </c>
      <c r="R47" s="216" t="str">
        <f>IF(R35="","",IF(R46="",R35,R35+R46))</f>
        <v/>
      </c>
      <c r="S47" s="218"/>
      <c r="T47" s="216" t="str">
        <f t="shared" si="1"/>
        <v/>
      </c>
      <c r="U47" s="217" t="str">
        <f>IF(U35="","",IF(U46="",U35,U35+U46))</f>
        <v/>
      </c>
    </row>
    <row r="48" spans="1:24" s="144" customFormat="1" ht="18" customHeight="1">
      <c r="A48" s="296" t="s">
        <v>271</v>
      </c>
      <c r="B48" s="302" t="s">
        <v>272</v>
      </c>
      <c r="C48" s="303"/>
      <c r="D48" s="304" t="s">
        <v>273</v>
      </c>
      <c r="E48" s="291" t="s">
        <v>273</v>
      </c>
      <c r="F48" s="219"/>
      <c r="G48" s="304"/>
      <c r="H48" s="291"/>
      <c r="I48" s="220"/>
      <c r="J48" s="291"/>
      <c r="K48" s="291" t="s">
        <v>273</v>
      </c>
      <c r="L48" s="219"/>
      <c r="M48" s="304"/>
      <c r="N48" s="291"/>
      <c r="O48" s="220"/>
      <c r="P48" s="304"/>
      <c r="Q48" s="291"/>
      <c r="R48" s="220"/>
      <c r="S48" s="291"/>
      <c r="T48" s="291" t="s">
        <v>273</v>
      </c>
      <c r="U48" s="219" t="s">
        <v>273</v>
      </c>
    </row>
    <row r="49" spans="1:21" s="144" customFormat="1" ht="18" customHeight="1">
      <c r="A49" s="287"/>
      <c r="B49" s="307" t="s">
        <v>274</v>
      </c>
      <c r="C49" s="308"/>
      <c r="D49" s="305"/>
      <c r="E49" s="292"/>
      <c r="F49" s="197" t="s">
        <v>273</v>
      </c>
      <c r="G49" s="305"/>
      <c r="H49" s="292"/>
      <c r="I49" s="198"/>
      <c r="J49" s="292"/>
      <c r="K49" s="292"/>
      <c r="L49" s="197" t="s">
        <v>273</v>
      </c>
      <c r="M49" s="305"/>
      <c r="N49" s="292"/>
      <c r="O49" s="198"/>
      <c r="P49" s="305"/>
      <c r="Q49" s="292"/>
      <c r="R49" s="198"/>
      <c r="S49" s="292"/>
      <c r="T49" s="292"/>
      <c r="U49" s="197" t="s">
        <v>273</v>
      </c>
    </row>
    <row r="50" spans="1:21" s="144" customFormat="1" ht="18" customHeight="1">
      <c r="A50" s="287"/>
      <c r="B50" s="307" t="s">
        <v>275</v>
      </c>
      <c r="C50" s="308"/>
      <c r="D50" s="305"/>
      <c r="E50" s="292"/>
      <c r="F50" s="197"/>
      <c r="G50" s="305"/>
      <c r="H50" s="292"/>
      <c r="I50" s="198"/>
      <c r="J50" s="292"/>
      <c r="K50" s="292"/>
      <c r="L50" s="197" t="s">
        <v>273</v>
      </c>
      <c r="M50" s="305"/>
      <c r="N50" s="292"/>
      <c r="O50" s="198"/>
      <c r="P50" s="305"/>
      <c r="Q50" s="292"/>
      <c r="R50" s="198"/>
      <c r="S50" s="292"/>
      <c r="T50" s="292"/>
      <c r="U50" s="197" t="s">
        <v>273</v>
      </c>
    </row>
    <row r="51" spans="1:21" s="144" customFormat="1" ht="18" customHeight="1">
      <c r="A51" s="287"/>
      <c r="B51" s="307" t="s">
        <v>276</v>
      </c>
      <c r="C51" s="308"/>
      <c r="D51" s="305"/>
      <c r="E51" s="292"/>
      <c r="F51" s="197" t="s">
        <v>277</v>
      </c>
      <c r="G51" s="305"/>
      <c r="H51" s="292"/>
      <c r="I51" s="198"/>
      <c r="J51" s="292"/>
      <c r="K51" s="292"/>
      <c r="L51" s="197" t="s">
        <v>273</v>
      </c>
      <c r="M51" s="305"/>
      <c r="N51" s="292"/>
      <c r="O51" s="198"/>
      <c r="P51" s="305"/>
      <c r="Q51" s="292"/>
      <c r="R51" s="198"/>
      <c r="S51" s="292"/>
      <c r="T51" s="292"/>
      <c r="U51" s="197" t="s">
        <v>273</v>
      </c>
    </row>
    <row r="52" spans="1:21" s="144" customFormat="1" ht="18" customHeight="1">
      <c r="A52" s="287"/>
      <c r="B52" s="307" t="s">
        <v>278</v>
      </c>
      <c r="C52" s="308"/>
      <c r="D52" s="305"/>
      <c r="E52" s="292"/>
      <c r="F52" s="182"/>
      <c r="G52" s="305"/>
      <c r="H52" s="292"/>
      <c r="I52" s="198"/>
      <c r="J52" s="292"/>
      <c r="K52" s="292"/>
      <c r="L52" s="197" t="s">
        <v>273</v>
      </c>
      <c r="M52" s="305"/>
      <c r="N52" s="292"/>
      <c r="O52" s="198"/>
      <c r="P52" s="305"/>
      <c r="Q52" s="292"/>
      <c r="R52" s="198"/>
      <c r="S52" s="292"/>
      <c r="T52" s="292"/>
      <c r="U52" s="197" t="s">
        <v>273</v>
      </c>
    </row>
    <row r="53" spans="1:21" s="144" customFormat="1" ht="18" customHeight="1">
      <c r="A53" s="287"/>
      <c r="B53" s="307" t="s">
        <v>279</v>
      </c>
      <c r="C53" s="308"/>
      <c r="D53" s="305"/>
      <c r="E53" s="292"/>
      <c r="F53" s="182"/>
      <c r="G53" s="305"/>
      <c r="H53" s="292"/>
      <c r="I53" s="198"/>
      <c r="J53" s="292"/>
      <c r="K53" s="292"/>
      <c r="L53" s="197" t="s">
        <v>273</v>
      </c>
      <c r="M53" s="305"/>
      <c r="N53" s="292"/>
      <c r="O53" s="198"/>
      <c r="P53" s="305"/>
      <c r="Q53" s="292"/>
      <c r="R53" s="198"/>
      <c r="S53" s="292"/>
      <c r="T53" s="292"/>
      <c r="U53" s="197" t="s">
        <v>273</v>
      </c>
    </row>
    <row r="54" spans="1:21" s="144" customFormat="1" ht="18" customHeight="1">
      <c r="A54" s="287"/>
      <c r="B54" s="307" t="s">
        <v>280</v>
      </c>
      <c r="C54" s="308"/>
      <c r="D54" s="306"/>
      <c r="E54" s="293"/>
      <c r="F54" s="182"/>
      <c r="G54" s="306"/>
      <c r="H54" s="293"/>
      <c r="I54" s="203"/>
      <c r="J54" s="293"/>
      <c r="K54" s="293"/>
      <c r="L54" s="197"/>
      <c r="M54" s="306"/>
      <c r="N54" s="293"/>
      <c r="O54" s="203"/>
      <c r="P54" s="306"/>
      <c r="Q54" s="293"/>
      <c r="R54" s="203"/>
      <c r="S54" s="293"/>
      <c r="T54" s="293"/>
      <c r="U54" s="197" t="s">
        <v>273</v>
      </c>
    </row>
    <row r="55" spans="1:21" s="144" customFormat="1" ht="18" customHeight="1" thickBot="1">
      <c r="A55" s="301"/>
      <c r="B55" s="294" t="s">
        <v>281</v>
      </c>
      <c r="C55" s="295"/>
      <c r="D55" s="221" t="s">
        <v>282</v>
      </c>
      <c r="E55" s="222" t="s">
        <v>282</v>
      </c>
      <c r="F55" s="217" t="str">
        <f>IF(SUM(F48:F54)=0,"",SUM(F48:F54))</f>
        <v/>
      </c>
      <c r="G55" s="221" t="s">
        <v>283</v>
      </c>
      <c r="H55" s="222" t="s">
        <v>283</v>
      </c>
      <c r="I55" s="216" t="str">
        <f>IF(SUM(I48:I54)=0,"",SUM(I48:I54))</f>
        <v/>
      </c>
      <c r="J55" s="222" t="s">
        <v>283</v>
      </c>
      <c r="K55" s="222" t="s">
        <v>283</v>
      </c>
      <c r="L55" s="217" t="str">
        <f>IF(SUM(L48:L54)=0,"",SUM(L48:L54))</f>
        <v/>
      </c>
      <c r="M55" s="221" t="s">
        <v>283</v>
      </c>
      <c r="N55" s="222" t="s">
        <v>283</v>
      </c>
      <c r="O55" s="216" t="str">
        <f>IF(SUM(O48:O54)=0,"",SUM(O48:O54))</f>
        <v/>
      </c>
      <c r="P55" s="221" t="s">
        <v>283</v>
      </c>
      <c r="Q55" s="222" t="s">
        <v>283</v>
      </c>
      <c r="R55" s="216" t="str">
        <f>IF(SUM(R48:R54)=0,"",SUM(R48:R54))</f>
        <v/>
      </c>
      <c r="S55" s="222" t="s">
        <v>283</v>
      </c>
      <c r="T55" s="222" t="s">
        <v>283</v>
      </c>
      <c r="U55" s="217" t="str">
        <f>IF(SUM(U48:U54)=0,"",SUM(U48:U54))</f>
        <v/>
      </c>
    </row>
    <row r="56" spans="1:21">
      <c r="F56" s="223" t="str">
        <f>IF(F47=F55,"","↑【確認】「事業財源」の合計と「合計（総事業費）」が不一致")</f>
        <v/>
      </c>
    </row>
    <row r="57" spans="1:21">
      <c r="F57" s="223"/>
    </row>
    <row r="58" spans="1:21">
      <c r="A58" s="224" t="s">
        <v>284</v>
      </c>
    </row>
    <row r="59" spans="1:21">
      <c r="A59" s="224"/>
    </row>
    <row r="60" spans="1:21">
      <c r="A60" s="225" t="s">
        <v>285</v>
      </c>
      <c r="B60" s="226" t="s">
        <v>313</v>
      </c>
      <c r="C60" s="226"/>
      <c r="D60" s="226"/>
      <c r="E60" s="226"/>
      <c r="F60" s="226"/>
      <c r="G60" s="226"/>
      <c r="H60" s="226"/>
      <c r="I60" s="226"/>
      <c r="J60" s="226"/>
      <c r="K60" s="226"/>
      <c r="L60" s="226"/>
    </row>
    <row r="61" spans="1:21">
      <c r="A61" s="225"/>
      <c r="B61" s="226"/>
      <c r="C61" s="226"/>
      <c r="D61" s="226"/>
      <c r="E61" s="226"/>
      <c r="F61" s="226"/>
      <c r="G61" s="226"/>
      <c r="H61" s="226"/>
      <c r="I61" s="226"/>
      <c r="J61" s="226"/>
      <c r="K61" s="226"/>
      <c r="L61" s="226"/>
    </row>
    <row r="62" spans="1:21">
      <c r="A62" s="225" t="s">
        <v>286</v>
      </c>
      <c r="B62" s="226" t="s">
        <v>287</v>
      </c>
      <c r="C62" s="226"/>
      <c r="D62" s="226"/>
      <c r="E62" s="226"/>
      <c r="F62" s="226"/>
      <c r="G62" s="226"/>
      <c r="H62" s="226"/>
      <c r="I62" s="226"/>
      <c r="J62" s="226"/>
      <c r="K62" s="226"/>
      <c r="L62" s="226"/>
    </row>
    <row r="63" spans="1:21">
      <c r="A63" s="225"/>
      <c r="B63" s="226" t="s">
        <v>288</v>
      </c>
      <c r="C63" s="226"/>
      <c r="D63" s="226"/>
      <c r="E63" s="226"/>
      <c r="F63" s="226"/>
      <c r="G63" s="226"/>
      <c r="H63" s="226"/>
      <c r="I63" s="226"/>
      <c r="J63" s="226"/>
      <c r="K63" s="226"/>
      <c r="L63" s="226"/>
    </row>
    <row r="64" spans="1:21">
      <c r="A64" s="225" t="s">
        <v>289</v>
      </c>
      <c r="B64" s="226" t="s">
        <v>290</v>
      </c>
      <c r="C64" s="226"/>
      <c r="D64" s="226"/>
      <c r="E64" s="226"/>
      <c r="F64" s="226"/>
      <c r="G64" s="226"/>
      <c r="H64" s="226"/>
      <c r="I64" s="226"/>
      <c r="J64" s="226"/>
      <c r="K64" s="226"/>
      <c r="L64" s="226"/>
    </row>
    <row r="65" spans="1:12">
      <c r="A65" s="225"/>
      <c r="B65" s="226"/>
      <c r="C65" s="226"/>
      <c r="D65" s="226"/>
      <c r="E65" s="226"/>
      <c r="F65" s="226"/>
      <c r="G65" s="226"/>
      <c r="H65" s="226"/>
      <c r="I65" s="226"/>
      <c r="J65" s="226"/>
      <c r="K65" s="226"/>
      <c r="L65" s="226"/>
    </row>
    <row r="66" spans="1:12">
      <c r="A66" s="225" t="s">
        <v>291</v>
      </c>
      <c r="B66" s="226" t="s">
        <v>292</v>
      </c>
      <c r="C66" s="226"/>
      <c r="D66" s="226"/>
      <c r="E66" s="226"/>
      <c r="F66" s="226"/>
      <c r="G66" s="226"/>
      <c r="H66" s="226"/>
      <c r="I66" s="226"/>
      <c r="J66" s="226"/>
      <c r="K66" s="226"/>
      <c r="L66" s="226"/>
    </row>
    <row r="67" spans="1:12">
      <c r="A67" s="225"/>
      <c r="B67" s="226" t="s">
        <v>293</v>
      </c>
      <c r="C67" s="226"/>
      <c r="D67" s="226"/>
      <c r="E67" s="226"/>
      <c r="F67" s="226"/>
      <c r="G67" s="226"/>
      <c r="H67" s="226"/>
      <c r="I67" s="226"/>
      <c r="J67" s="226"/>
      <c r="K67" s="226"/>
      <c r="L67" s="226"/>
    </row>
    <row r="68" spans="1:12">
      <c r="A68" s="225"/>
      <c r="B68" s="226" t="s">
        <v>294</v>
      </c>
      <c r="C68" s="226"/>
      <c r="D68" s="226"/>
      <c r="E68" s="226"/>
      <c r="F68" s="226"/>
      <c r="G68" s="226"/>
      <c r="H68" s="226"/>
      <c r="I68" s="226"/>
      <c r="J68" s="226"/>
      <c r="K68" s="226"/>
      <c r="L68" s="226"/>
    </row>
    <row r="69" spans="1:12">
      <c r="A69" s="225"/>
      <c r="B69" s="226"/>
      <c r="C69" s="226"/>
      <c r="D69" s="226"/>
      <c r="E69" s="226"/>
      <c r="F69" s="226"/>
      <c r="G69" s="226"/>
      <c r="H69" s="226"/>
      <c r="I69" s="226"/>
      <c r="J69" s="226"/>
      <c r="K69" s="226"/>
      <c r="L69" s="226"/>
    </row>
    <row r="70" spans="1:12">
      <c r="A70" s="225" t="s">
        <v>295</v>
      </c>
      <c r="B70" s="226" t="s">
        <v>296</v>
      </c>
      <c r="C70" s="226"/>
      <c r="D70" s="226"/>
      <c r="E70" s="226"/>
      <c r="F70" s="226"/>
      <c r="G70" s="226"/>
      <c r="H70" s="226"/>
      <c r="I70" s="226"/>
      <c r="J70" s="226"/>
      <c r="K70" s="226"/>
      <c r="L70" s="226"/>
    </row>
    <row r="71" spans="1:12">
      <c r="A71" s="225"/>
      <c r="B71" s="226"/>
      <c r="C71" s="226"/>
      <c r="D71" s="226"/>
      <c r="E71" s="226"/>
      <c r="F71" s="226"/>
      <c r="G71" s="226"/>
      <c r="H71" s="226"/>
      <c r="I71" s="226"/>
      <c r="J71" s="226"/>
      <c r="K71" s="226"/>
      <c r="L71" s="226"/>
    </row>
    <row r="72" spans="1:12">
      <c r="A72" s="225" t="s">
        <v>297</v>
      </c>
      <c r="B72" s="226" t="s">
        <v>298</v>
      </c>
      <c r="C72" s="226"/>
      <c r="D72" s="226"/>
      <c r="E72" s="226"/>
      <c r="F72" s="226"/>
      <c r="G72" s="226"/>
      <c r="H72" s="226"/>
      <c r="I72" s="226"/>
      <c r="J72" s="226"/>
      <c r="K72" s="226"/>
      <c r="L72" s="226"/>
    </row>
    <row r="73" spans="1:12">
      <c r="A73" s="225" t="s">
        <v>299</v>
      </c>
      <c r="B73" s="226" t="s">
        <v>300</v>
      </c>
      <c r="C73" s="226"/>
      <c r="D73" s="226"/>
      <c r="E73" s="226"/>
      <c r="F73" s="226"/>
      <c r="G73" s="226"/>
      <c r="H73" s="226"/>
      <c r="I73" s="226"/>
      <c r="J73" s="226"/>
      <c r="K73" s="226"/>
      <c r="L73" s="226"/>
    </row>
    <row r="74" spans="1:12">
      <c r="A74" s="225" t="s">
        <v>299</v>
      </c>
      <c r="B74" s="226" t="s">
        <v>301</v>
      </c>
      <c r="C74" s="226"/>
      <c r="D74" s="226"/>
      <c r="E74" s="226"/>
      <c r="F74" s="226"/>
      <c r="G74" s="226"/>
      <c r="H74" s="226"/>
      <c r="I74" s="226"/>
      <c r="J74" s="226"/>
      <c r="K74" s="226"/>
      <c r="L74" s="226"/>
    </row>
    <row r="75" spans="1:12">
      <c r="A75" s="225" t="s">
        <v>302</v>
      </c>
      <c r="B75" s="227" t="s">
        <v>303</v>
      </c>
      <c r="C75" s="227"/>
      <c r="D75" s="226"/>
      <c r="E75" s="226"/>
      <c r="F75" s="226"/>
      <c r="G75" s="226"/>
      <c r="H75" s="226"/>
      <c r="I75" s="226"/>
      <c r="J75" s="226"/>
      <c r="K75" s="226"/>
      <c r="L75" s="226"/>
    </row>
    <row r="76" spans="1:12">
      <c r="A76" s="225" t="s">
        <v>304</v>
      </c>
      <c r="B76" s="227" t="s">
        <v>305</v>
      </c>
      <c r="C76" s="227"/>
      <c r="D76" s="226"/>
      <c r="E76" s="226"/>
      <c r="F76" s="226"/>
      <c r="G76" s="226"/>
      <c r="H76" s="226"/>
      <c r="I76" s="226"/>
      <c r="J76" s="226"/>
      <c r="K76" s="226"/>
      <c r="L76" s="226"/>
    </row>
    <row r="77" spans="1:12">
      <c r="A77" s="225" t="s">
        <v>299</v>
      </c>
      <c r="B77" s="227" t="s">
        <v>306</v>
      </c>
      <c r="C77" s="227"/>
      <c r="D77" s="226"/>
      <c r="E77" s="226"/>
      <c r="F77" s="226"/>
      <c r="G77" s="226"/>
      <c r="H77" s="226"/>
      <c r="I77" s="226"/>
      <c r="J77" s="226"/>
      <c r="K77" s="226"/>
      <c r="L77" s="226"/>
    </row>
    <row r="78" spans="1:12">
      <c r="A78" s="225" t="s">
        <v>299</v>
      </c>
      <c r="B78" s="227" t="s">
        <v>307</v>
      </c>
      <c r="C78" s="227"/>
      <c r="D78" s="226"/>
      <c r="E78" s="226"/>
      <c r="F78" s="226"/>
      <c r="G78" s="226"/>
      <c r="H78" s="226"/>
      <c r="I78" s="226"/>
      <c r="J78" s="226"/>
      <c r="K78" s="226"/>
      <c r="L78" s="226"/>
    </row>
    <row r="79" spans="1:12">
      <c r="A79" s="225"/>
      <c r="B79" s="227"/>
      <c r="C79" s="227"/>
      <c r="D79" s="226"/>
      <c r="E79" s="226"/>
      <c r="F79" s="226"/>
      <c r="G79" s="226"/>
      <c r="H79" s="226"/>
      <c r="I79" s="226"/>
      <c r="J79" s="226"/>
      <c r="K79" s="226"/>
      <c r="L79" s="226"/>
    </row>
    <row r="80" spans="1:12">
      <c r="A80" s="225" t="s">
        <v>308</v>
      </c>
      <c r="B80" s="226" t="s">
        <v>309</v>
      </c>
      <c r="C80" s="226"/>
      <c r="D80" s="226"/>
      <c r="E80" s="226"/>
      <c r="F80" s="226"/>
      <c r="G80" s="226"/>
      <c r="H80" s="226"/>
      <c r="I80" s="226"/>
      <c r="J80" s="226"/>
      <c r="K80" s="226"/>
      <c r="L80" s="226"/>
    </row>
    <row r="81" spans="1:12">
      <c r="A81" s="225"/>
      <c r="B81" s="226"/>
      <c r="C81" s="226"/>
      <c r="D81" s="226"/>
      <c r="E81" s="226"/>
      <c r="F81" s="226"/>
      <c r="G81" s="226"/>
      <c r="H81" s="226"/>
      <c r="I81" s="226"/>
      <c r="J81" s="226"/>
      <c r="K81" s="226"/>
      <c r="L81" s="226"/>
    </row>
    <row r="82" spans="1:12">
      <c r="A82" s="225" t="s">
        <v>310</v>
      </c>
      <c r="B82" s="226" t="s">
        <v>311</v>
      </c>
      <c r="C82" s="226"/>
      <c r="D82" s="226"/>
      <c r="E82" s="226"/>
      <c r="F82" s="226"/>
      <c r="G82" s="226"/>
      <c r="H82" s="226"/>
      <c r="I82" s="226"/>
      <c r="J82" s="226"/>
      <c r="K82" s="226"/>
      <c r="L82" s="226"/>
    </row>
    <row r="83" spans="1:12">
      <c r="A83" s="228"/>
      <c r="B83" s="226" t="s">
        <v>312</v>
      </c>
      <c r="C83" s="226"/>
      <c r="D83" s="226"/>
      <c r="E83" s="226"/>
      <c r="F83" s="226"/>
      <c r="G83" s="226"/>
      <c r="H83" s="226"/>
      <c r="I83" s="226"/>
      <c r="J83" s="226"/>
      <c r="K83" s="226"/>
      <c r="L83" s="226"/>
    </row>
    <row r="84" spans="1:12">
      <c r="A84" s="228"/>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7">
    <dataValidation type="list" allowBlank="1" showInputMessage="1" showErrorMessage="1" sqref="C13" xr:uid="{9BC90709-DFFC-46B2-9D5E-BC89FE58DE3A}">
      <formula1>"　（新築）,（移転新築）,　（増築）,　（改築）"</formula1>
    </dataValidation>
    <dataValidation type="list" showInputMessage="1" showErrorMessage="1" sqref="C12" xr:uid="{D89B6555-1452-400F-814C-017CDAD409AF}">
      <formula1>" &lt;建築工事&gt;, &lt;改修工事&gt;"</formula1>
    </dataValidation>
    <dataValidation showInputMessage="1" showErrorMessage="1" sqref="C19" xr:uid="{26438713-A57D-431D-89BF-3E43542C3BF1}"/>
    <dataValidation type="list" allowBlank="1" showInputMessage="1" showErrorMessage="1" sqref="E5:K5" xr:uid="{6CA96665-E4C5-4D5F-9049-35A01C74E3A9}">
      <formula1>"病室の感染対策に係る整備,個人防護具保管施設の整備"</formula1>
    </dataValidation>
    <dataValidation allowBlank="1" showInputMessage="1" showErrorMessage="1" prompt="このセルは入力不要です" sqref="G8:L55" xr:uid="{663F4DF7-4A96-4750-8C15-760C7A2B9AC1}"/>
    <dataValidation allowBlank="1" showInputMessage="1" showErrorMessage="1" prompt="自動計算のため入力不要です" sqref="F28 F34 F35 F46 F47 F55 E11:E47" xr:uid="{4C0527B4-46ED-4778-82D2-3275C98D14B7}"/>
    <dataValidation allowBlank="1" showInputMessage="1" showErrorMessage="1" errorTitle="入力不要セルです" sqref="F48:F53" xr:uid="{A7E37698-2896-4F10-9C7F-F50EB86C9CF8}"/>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F170-0303-4F55-A4F2-D077EAF9ECA9}">
  <dimension ref="A1:K50"/>
  <sheetViews>
    <sheetView view="pageBreakPreview" zoomScaleNormal="100" zoomScaleSheetLayoutView="90" workbookViewId="0">
      <selection activeCell="K30" sqref="K30"/>
    </sheetView>
  </sheetViews>
  <sheetFormatPr defaultColWidth="9" defaultRowHeight="12"/>
  <cols>
    <col min="1" max="1" width="11.25" style="108" customWidth="1"/>
    <col min="2" max="18" width="10" style="108" customWidth="1"/>
    <col min="19" max="16384" width="9" style="108"/>
  </cols>
  <sheetData>
    <row r="1" spans="1:11">
      <c r="A1" s="108" t="s">
        <v>316</v>
      </c>
    </row>
    <row r="2" spans="1:11" ht="18" customHeight="1">
      <c r="A2" s="310" t="s">
        <v>151</v>
      </c>
      <c r="B2" s="310"/>
      <c r="C2" s="310"/>
      <c r="D2" s="310"/>
      <c r="E2" s="310"/>
      <c r="F2" s="310"/>
      <c r="G2" s="310"/>
      <c r="H2" s="310"/>
      <c r="I2" s="310"/>
      <c r="J2" s="310"/>
      <c r="K2" s="310"/>
    </row>
    <row r="5" spans="1:11" ht="18.75" customHeight="1">
      <c r="A5" s="134" t="s">
        <v>19</v>
      </c>
      <c r="B5" s="311" t="s">
        <v>314</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133" t="s">
        <v>180</v>
      </c>
      <c r="C15" s="92" t="s">
        <v>181</v>
      </c>
      <c r="D15" s="136" t="s">
        <v>182</v>
      </c>
      <c r="E15" s="136" t="s">
        <v>183</v>
      </c>
      <c r="F15" s="93" t="s">
        <v>181</v>
      </c>
      <c r="G15" s="133" t="s">
        <v>180</v>
      </c>
      <c r="H15" s="92" t="s">
        <v>181</v>
      </c>
      <c r="I15" s="136" t="s">
        <v>182</v>
      </c>
      <c r="J15" s="136" t="s">
        <v>183</v>
      </c>
      <c r="K15" s="93" t="s">
        <v>181</v>
      </c>
    </row>
    <row r="16" spans="1:11" ht="18.75" customHeight="1">
      <c r="A16" s="134" t="s">
        <v>166</v>
      </c>
      <c r="B16" s="318"/>
      <c r="C16" s="318"/>
      <c r="D16" s="318"/>
      <c r="E16" s="318"/>
      <c r="F16" s="318"/>
      <c r="G16" s="320"/>
      <c r="H16" s="321"/>
      <c r="I16" s="321"/>
      <c r="J16" s="321"/>
      <c r="K16" s="322"/>
    </row>
    <row r="17" spans="1:11" ht="18.75" customHeight="1">
      <c r="A17" s="135"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134" t="s">
        <v>158</v>
      </c>
      <c r="C20" s="314" t="s">
        <v>159</v>
      </c>
      <c r="D20" s="314"/>
      <c r="E20" s="314"/>
      <c r="F20" s="314"/>
      <c r="G20" s="314"/>
      <c r="H20" s="314"/>
      <c r="I20" s="314"/>
      <c r="J20" s="314"/>
      <c r="K20" s="314"/>
    </row>
    <row r="21" spans="1:11">
      <c r="A21" s="325"/>
      <c r="B21" s="318"/>
      <c r="C21" s="134" t="s">
        <v>160</v>
      </c>
      <c r="D21" s="134" t="s">
        <v>161</v>
      </c>
      <c r="E21" s="134"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132"/>
    </row>
    <row r="23" spans="1:11" ht="18.75" customHeight="1">
      <c r="A23" s="325"/>
      <c r="B23" s="318"/>
      <c r="C23" s="94"/>
      <c r="D23" s="95"/>
      <c r="E23" s="96"/>
      <c r="F23" s="326"/>
      <c r="G23" s="326"/>
      <c r="H23" s="107" t="s">
        <v>164</v>
      </c>
      <c r="I23" s="97"/>
      <c r="J23" s="107" t="s">
        <v>165</v>
      </c>
      <c r="K23" s="132"/>
    </row>
    <row r="26" spans="1:11">
      <c r="A26" s="108" t="s">
        <v>169</v>
      </c>
    </row>
    <row r="27" spans="1:11" ht="3.75" customHeight="1"/>
    <row r="28" spans="1:11" ht="19.5" customHeight="1">
      <c r="A28" s="327" t="s">
        <v>18</v>
      </c>
      <c r="B28" s="328"/>
      <c r="C28" s="331" t="s">
        <v>174</v>
      </c>
      <c r="D28" s="78"/>
      <c r="E28" s="331" t="s">
        <v>175</v>
      </c>
      <c r="F28" s="79"/>
      <c r="G28" s="331" t="s">
        <v>176</v>
      </c>
      <c r="H28" s="79"/>
      <c r="I28" s="331" t="s">
        <v>177</v>
      </c>
      <c r="J28" s="79"/>
      <c r="K28" s="323" t="s">
        <v>150</v>
      </c>
    </row>
    <row r="29" spans="1:11" ht="24" customHeight="1">
      <c r="A29" s="329"/>
      <c r="B29" s="330"/>
      <c r="C29" s="332"/>
      <c r="D29" s="105" t="s">
        <v>173</v>
      </c>
      <c r="E29" s="332"/>
      <c r="F29" s="105" t="s">
        <v>173</v>
      </c>
      <c r="G29" s="332"/>
      <c r="H29" s="105" t="s">
        <v>173</v>
      </c>
      <c r="I29" s="332"/>
      <c r="J29" s="105" t="s">
        <v>173</v>
      </c>
      <c r="K29" s="324"/>
    </row>
    <row r="30" spans="1:11" ht="30" customHeight="1">
      <c r="A30" s="333" t="s">
        <v>189</v>
      </c>
      <c r="B30" s="334"/>
      <c r="C30" s="95"/>
      <c r="D30" s="95"/>
      <c r="E30" s="98"/>
      <c r="F30" s="95"/>
      <c r="G30" s="98"/>
      <c r="H30" s="95"/>
      <c r="I30" s="98"/>
      <c r="J30" s="95"/>
      <c r="K30" s="75" t="str">
        <f>IF(SUM(C30+E30+G30+I30)=0,"",SUM(C30+E30+G30+I30))</f>
        <v/>
      </c>
    </row>
    <row r="31" spans="1:11" ht="15" customHeight="1">
      <c r="A31" s="335" t="s">
        <v>190</v>
      </c>
      <c r="B31" s="336"/>
      <c r="C31" s="102"/>
      <c r="D31" s="102"/>
      <c r="E31" s="103"/>
      <c r="F31" s="102"/>
      <c r="G31" s="103"/>
      <c r="H31" s="102"/>
      <c r="I31" s="103"/>
      <c r="J31" s="102"/>
      <c r="K31" s="76" t="str">
        <f t="shared" ref="K31:K32" si="0">IF(SUM(C31+E31+G31+I31)=0,"",SUM(C31+E31+G31+I31))</f>
        <v/>
      </c>
    </row>
    <row r="32" spans="1:11" ht="15" customHeight="1">
      <c r="A32" s="335"/>
      <c r="B32" s="336"/>
      <c r="C32" s="99"/>
      <c r="D32" s="99"/>
      <c r="E32" s="99"/>
      <c r="F32" s="99"/>
      <c r="G32" s="99"/>
      <c r="H32" s="99"/>
      <c r="I32" s="99"/>
      <c r="J32" s="99"/>
      <c r="K32" s="77" t="str">
        <f t="shared" si="0"/>
        <v/>
      </c>
    </row>
    <row r="33" spans="1:11" ht="39" customHeight="1">
      <c r="A33" s="333" t="s">
        <v>193</v>
      </c>
      <c r="B33" s="334"/>
      <c r="C33" s="337"/>
      <c r="D33" s="338"/>
      <c r="E33" s="337"/>
      <c r="F33" s="338"/>
      <c r="G33" s="337"/>
      <c r="H33" s="338"/>
      <c r="I33" s="337"/>
      <c r="J33" s="338"/>
      <c r="K33" s="75" t="str">
        <f>IF(SUM(C33+E33+G33+I33)=0,"",SUM(C33+E33+G33+I33))</f>
        <v/>
      </c>
    </row>
    <row r="34" spans="1:11" ht="12" customHeight="1">
      <c r="A34" s="340" t="s">
        <v>178</v>
      </c>
      <c r="B34" s="340"/>
      <c r="C34" s="340"/>
      <c r="D34" s="340"/>
      <c r="E34" s="340"/>
      <c r="F34" s="340"/>
      <c r="G34" s="340"/>
      <c r="H34" s="340"/>
      <c r="I34" s="340"/>
      <c r="J34" s="340"/>
      <c r="K34" s="340"/>
    </row>
    <row r="36" spans="1:11">
      <c r="A36" s="108" t="s">
        <v>170</v>
      </c>
    </row>
    <row r="37" spans="1:11" ht="3.75" customHeight="1"/>
    <row r="38" spans="1:11" ht="18.75" customHeight="1">
      <c r="A38" s="341"/>
      <c r="B38" s="342"/>
      <c r="C38" s="342"/>
      <c r="D38" s="342"/>
      <c r="E38" s="342"/>
      <c r="F38" s="342"/>
      <c r="G38" s="342"/>
      <c r="H38" s="342"/>
      <c r="I38" s="342"/>
      <c r="J38" s="342"/>
      <c r="K38" s="343"/>
    </row>
    <row r="39" spans="1:11" ht="18.75" customHeight="1">
      <c r="A39" s="344"/>
      <c r="B39" s="345"/>
      <c r="C39" s="345"/>
      <c r="D39" s="345"/>
      <c r="E39" s="345"/>
      <c r="F39" s="345"/>
      <c r="G39" s="345"/>
      <c r="H39" s="345"/>
      <c r="I39" s="345"/>
      <c r="J39" s="345"/>
      <c r="K39" s="346"/>
    </row>
    <row r="40" spans="1:11" ht="18.75" customHeight="1">
      <c r="A40" s="344"/>
      <c r="B40" s="345"/>
      <c r="C40" s="345"/>
      <c r="D40" s="345"/>
      <c r="E40" s="345"/>
      <c r="F40" s="345"/>
      <c r="G40" s="345"/>
      <c r="H40" s="345"/>
      <c r="I40" s="345"/>
      <c r="J40" s="345"/>
      <c r="K40" s="346"/>
    </row>
    <row r="41" spans="1:11" ht="18.75" customHeight="1">
      <c r="A41" s="347"/>
      <c r="B41" s="348"/>
      <c r="C41" s="348"/>
      <c r="D41" s="348"/>
      <c r="E41" s="348"/>
      <c r="F41" s="348"/>
      <c r="G41" s="348"/>
      <c r="H41" s="348"/>
      <c r="I41" s="348"/>
      <c r="J41" s="348"/>
      <c r="K41" s="349"/>
    </row>
    <row r="44" spans="1:11">
      <c r="A44" s="108" t="s">
        <v>172</v>
      </c>
    </row>
    <row r="45" spans="1:11" ht="3.75" customHeight="1"/>
    <row r="46" spans="1:11" ht="18.75" customHeight="1">
      <c r="A46" s="112" t="s">
        <v>197</v>
      </c>
      <c r="B46" s="111"/>
      <c r="C46" s="111"/>
    </row>
    <row r="47" spans="1:11" ht="72" customHeight="1">
      <c r="A47" s="350" t="s">
        <v>198</v>
      </c>
      <c r="B47" s="351"/>
      <c r="C47" s="352"/>
      <c r="D47" s="110"/>
      <c r="E47" s="137"/>
      <c r="F47" s="137"/>
      <c r="G47" s="137"/>
      <c r="H47" s="137"/>
      <c r="I47" s="137"/>
    </row>
    <row r="48" spans="1:11" ht="18.75" customHeight="1">
      <c r="A48" s="353" t="s">
        <v>191</v>
      </c>
      <c r="B48" s="354"/>
      <c r="C48" s="355"/>
      <c r="D48" s="356" t="s">
        <v>192</v>
      </c>
      <c r="E48" s="357"/>
      <c r="F48" s="357"/>
      <c r="G48" s="358"/>
      <c r="H48" s="359"/>
      <c r="I48" s="360"/>
    </row>
    <row r="49" spans="1:5" ht="21" customHeight="1">
      <c r="A49" s="314" t="s">
        <v>194</v>
      </c>
      <c r="B49" s="314"/>
      <c r="C49" s="314"/>
      <c r="D49" s="339" t="s">
        <v>199</v>
      </c>
      <c r="E49" s="339"/>
    </row>
    <row r="50" spans="1:5" ht="11.25" customHeight="1"/>
  </sheetData>
  <mergeCells count="46">
    <mergeCell ref="A49:C49"/>
    <mergeCell ref="D49:E49"/>
    <mergeCell ref="I33:J33"/>
    <mergeCell ref="A34:K34"/>
    <mergeCell ref="A38:K41"/>
    <mergeCell ref="A47:C47"/>
    <mergeCell ref="A48:C48"/>
    <mergeCell ref="D48:G48"/>
    <mergeCell ref="H48:I48"/>
    <mergeCell ref="G33:H33"/>
    <mergeCell ref="A30:B30"/>
    <mergeCell ref="A31:B32"/>
    <mergeCell ref="A33:B33"/>
    <mergeCell ref="C33:D33"/>
    <mergeCell ref="E33:F33"/>
    <mergeCell ref="K28:K29"/>
    <mergeCell ref="A20:A23"/>
    <mergeCell ref="C20:K20"/>
    <mergeCell ref="B21:B23"/>
    <mergeCell ref="F21:G21"/>
    <mergeCell ref="H21:K21"/>
    <mergeCell ref="F22:G22"/>
    <mergeCell ref="F23:G23"/>
    <mergeCell ref="A28:B29"/>
    <mergeCell ref="C28:C29"/>
    <mergeCell ref="E28:E29"/>
    <mergeCell ref="G28:G29"/>
    <mergeCell ref="I28:I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7">
    <dataValidation type="list" allowBlank="1" showInputMessage="1" showErrorMessage="1" sqref="D47 B21:B23" xr:uid="{FF9E7384-836E-47C6-8367-7920A5E5A4C7}">
      <formula1>"有,無"</formula1>
    </dataValidation>
    <dataValidation type="list" allowBlank="1" showInputMessage="1" showErrorMessage="1" sqref="B16:F16" xr:uid="{33BFA739-9D8D-4B70-B8B7-847B6892D391}">
      <formula1>"新築,移転新築,増築,改修,改築"</formula1>
    </dataValidation>
    <dataValidation type="list" allowBlank="1" showInputMessage="1" showErrorMessage="1" sqref="I22:I23" xr:uid="{225C7C64-4EBE-4B4C-A44C-03B302487AAD}">
      <formula1>"有（承認済）,有（申請済）,有（申請予定）,無"</formula1>
    </dataValidation>
    <dataValidation type="list" allowBlank="1" showInputMessage="1" showErrorMessage="1" sqref="K22:K23" xr:uid="{0B9C340F-2D0A-48A0-86E8-3408366E2EB7}">
      <formula1>"転用,譲渡,交換,貸付,取壊し"</formula1>
    </dataValidation>
    <dataValidation type="list" allowBlank="1" showInputMessage="1" showErrorMessage="1" sqref="G16:K16" xr:uid="{42511372-EABE-4D41-80BA-6D35CF76A8B4}">
      <formula1>"新築,移転新築,増築,改築"</formula1>
    </dataValidation>
    <dataValidation type="list" allowBlank="1" showInputMessage="1" showErrorMessage="1" sqref="B19:K19" xr:uid="{9E78FB69-2FCC-4710-AFF0-7C817AF6A1BD}">
      <formula1>"鉄骨鉄筋コンクリート造,鉄筋コンクリート造,鉄骨造(鉄筋コンクリート造と同等の強度),鉄骨造(ブロック造と同等の強度),ブロック造,木造,プレハブ造"</formula1>
    </dataValidation>
    <dataValidation allowBlank="1" showInputMessage="1" showErrorMessage="1" prompt="自動計算のため入力不要です" sqref="K30:K33" xr:uid="{CA9D14DF-CD43-4106-B69A-3B65E7FF3E14}"/>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F5F52-9442-4EBB-A952-D740840086E5}">
  <dimension ref="A1:K49"/>
  <sheetViews>
    <sheetView view="pageBreakPreview" zoomScaleNormal="100" zoomScaleSheetLayoutView="90" workbookViewId="0">
      <selection activeCell="H29" sqref="H29"/>
    </sheetView>
  </sheetViews>
  <sheetFormatPr defaultColWidth="9" defaultRowHeight="12"/>
  <cols>
    <col min="1" max="1" width="11.25" style="108" customWidth="1"/>
    <col min="2" max="18" width="10" style="108" customWidth="1"/>
    <col min="19" max="16384" width="9" style="108"/>
  </cols>
  <sheetData>
    <row r="1" spans="1:11">
      <c r="A1" s="108" t="s">
        <v>317</v>
      </c>
    </row>
    <row r="2" spans="1:11" ht="18" customHeight="1">
      <c r="A2" s="310" t="s">
        <v>151</v>
      </c>
      <c r="B2" s="310"/>
      <c r="C2" s="310"/>
      <c r="D2" s="310"/>
      <c r="E2" s="310"/>
      <c r="F2" s="310"/>
      <c r="G2" s="310"/>
      <c r="H2" s="310"/>
      <c r="I2" s="310"/>
      <c r="J2" s="310"/>
      <c r="K2" s="310"/>
    </row>
    <row r="5" spans="1:11" ht="18.75" customHeight="1">
      <c r="A5" s="134" t="s">
        <v>19</v>
      </c>
      <c r="B5" s="311" t="s">
        <v>315</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133" t="s">
        <v>180</v>
      </c>
      <c r="C15" s="92" t="s">
        <v>181</v>
      </c>
      <c r="D15" s="136" t="s">
        <v>182</v>
      </c>
      <c r="E15" s="136" t="s">
        <v>183</v>
      </c>
      <c r="F15" s="93" t="s">
        <v>181</v>
      </c>
      <c r="G15" s="133" t="s">
        <v>180</v>
      </c>
      <c r="H15" s="92" t="s">
        <v>181</v>
      </c>
      <c r="I15" s="136" t="s">
        <v>182</v>
      </c>
      <c r="J15" s="136" t="s">
        <v>183</v>
      </c>
      <c r="K15" s="93" t="s">
        <v>181</v>
      </c>
    </row>
    <row r="16" spans="1:11" ht="18.75" customHeight="1">
      <c r="A16" s="134" t="s">
        <v>166</v>
      </c>
      <c r="B16" s="318"/>
      <c r="C16" s="318"/>
      <c r="D16" s="318"/>
      <c r="E16" s="318"/>
      <c r="F16" s="318"/>
      <c r="G16" s="320"/>
      <c r="H16" s="321"/>
      <c r="I16" s="321"/>
      <c r="J16" s="321"/>
      <c r="K16" s="322"/>
    </row>
    <row r="17" spans="1:11" ht="18.75" customHeight="1">
      <c r="A17" s="135"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134" t="s">
        <v>158</v>
      </c>
      <c r="C20" s="314" t="s">
        <v>159</v>
      </c>
      <c r="D20" s="314"/>
      <c r="E20" s="314"/>
      <c r="F20" s="314"/>
      <c r="G20" s="314"/>
      <c r="H20" s="314"/>
      <c r="I20" s="314"/>
      <c r="J20" s="314"/>
      <c r="K20" s="314"/>
    </row>
    <row r="21" spans="1:11">
      <c r="A21" s="325"/>
      <c r="B21" s="318"/>
      <c r="C21" s="134" t="s">
        <v>160</v>
      </c>
      <c r="D21" s="134" t="s">
        <v>161</v>
      </c>
      <c r="E21" s="134"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132"/>
    </row>
    <row r="23" spans="1:11" ht="18.75" customHeight="1">
      <c r="A23" s="325"/>
      <c r="B23" s="318"/>
      <c r="C23" s="94"/>
      <c r="D23" s="95"/>
      <c r="E23" s="96"/>
      <c r="F23" s="326"/>
      <c r="G23" s="326"/>
      <c r="H23" s="107" t="s">
        <v>164</v>
      </c>
      <c r="I23" s="97"/>
      <c r="J23" s="107" t="s">
        <v>165</v>
      </c>
      <c r="K23" s="132"/>
    </row>
    <row r="26" spans="1:11">
      <c r="A26" s="108" t="s">
        <v>169</v>
      </c>
    </row>
    <row r="27" spans="1:11" ht="3.75" customHeight="1"/>
    <row r="28" spans="1:11" ht="19.5" customHeight="1">
      <c r="A28" s="327" t="s">
        <v>18</v>
      </c>
      <c r="B28" s="328"/>
      <c r="C28" s="331" t="s">
        <v>195</v>
      </c>
      <c r="D28" s="361"/>
      <c r="E28" s="331" t="s">
        <v>196</v>
      </c>
      <c r="F28" s="361"/>
      <c r="G28" s="323" t="s">
        <v>150</v>
      </c>
    </row>
    <row r="29" spans="1:11" ht="24" customHeight="1">
      <c r="A29" s="329"/>
      <c r="B29" s="330"/>
      <c r="C29" s="332"/>
      <c r="D29" s="362"/>
      <c r="E29" s="332"/>
      <c r="F29" s="362"/>
      <c r="G29" s="324"/>
    </row>
    <row r="30" spans="1:11" ht="30" customHeight="1">
      <c r="A30" s="333" t="s">
        <v>189</v>
      </c>
      <c r="B30" s="334"/>
      <c r="C30" s="337"/>
      <c r="D30" s="338"/>
      <c r="E30" s="337"/>
      <c r="F30" s="338"/>
      <c r="G30" s="75" t="str">
        <f>IF(SUM(C30+E30)=0,"",SUM(C30+E30))</f>
        <v/>
      </c>
    </row>
    <row r="31" spans="1:11" ht="15" customHeight="1">
      <c r="A31" s="335" t="s">
        <v>190</v>
      </c>
      <c r="B31" s="336"/>
      <c r="C31" s="363"/>
      <c r="D31" s="364"/>
      <c r="E31" s="363"/>
      <c r="F31" s="364"/>
      <c r="G31" s="76" t="str">
        <f>IF(SUM(C31+E31)=0,"",SUM(+C31+E31))</f>
        <v/>
      </c>
    </row>
    <row r="32" spans="1:11" ht="15" customHeight="1">
      <c r="A32" s="335"/>
      <c r="B32" s="336"/>
      <c r="C32" s="365"/>
      <c r="D32" s="366"/>
      <c r="E32" s="365"/>
      <c r="F32" s="366"/>
      <c r="G32" s="77" t="str">
        <f>IF(SUM(C32+E32)=0,"",SUM(C32+E32))</f>
        <v/>
      </c>
    </row>
    <row r="33" spans="1:11" ht="12" customHeight="1">
      <c r="A33" s="367" t="s">
        <v>331</v>
      </c>
      <c r="B33" s="367"/>
      <c r="C33" s="367"/>
      <c r="D33" s="367"/>
      <c r="E33" s="367"/>
      <c r="F33" s="367"/>
      <c r="G33" s="367"/>
      <c r="H33" s="367"/>
      <c r="I33" s="367"/>
      <c r="J33" s="367"/>
      <c r="K33" s="367"/>
    </row>
    <row r="35" spans="1:11">
      <c r="A35" s="108" t="s">
        <v>170</v>
      </c>
    </row>
    <row r="36" spans="1:11" ht="3.75" customHeight="1"/>
    <row r="37" spans="1:11" ht="18.75" customHeight="1">
      <c r="A37" s="341"/>
      <c r="B37" s="342"/>
      <c r="C37" s="342"/>
      <c r="D37" s="342"/>
      <c r="E37" s="342"/>
      <c r="F37" s="342"/>
      <c r="G37" s="342"/>
      <c r="H37" s="342"/>
      <c r="I37" s="342"/>
      <c r="J37" s="342"/>
      <c r="K37" s="343"/>
    </row>
    <row r="38" spans="1:11" ht="18.75" customHeight="1">
      <c r="A38" s="344"/>
      <c r="B38" s="345"/>
      <c r="C38" s="345"/>
      <c r="D38" s="345"/>
      <c r="E38" s="345"/>
      <c r="F38" s="345"/>
      <c r="G38" s="345"/>
      <c r="H38" s="345"/>
      <c r="I38" s="345"/>
      <c r="J38" s="345"/>
      <c r="K38" s="346"/>
    </row>
    <row r="39" spans="1:11" ht="18.75" customHeight="1">
      <c r="A39" s="344"/>
      <c r="B39" s="345"/>
      <c r="C39" s="345"/>
      <c r="D39" s="345"/>
      <c r="E39" s="345"/>
      <c r="F39" s="345"/>
      <c r="G39" s="345"/>
      <c r="H39" s="345"/>
      <c r="I39" s="345"/>
      <c r="J39" s="345"/>
      <c r="K39" s="346"/>
    </row>
    <row r="40" spans="1:11" ht="18.75" customHeight="1">
      <c r="A40" s="347"/>
      <c r="B40" s="348"/>
      <c r="C40" s="348"/>
      <c r="D40" s="348"/>
      <c r="E40" s="348"/>
      <c r="F40" s="348"/>
      <c r="G40" s="348"/>
      <c r="H40" s="348"/>
      <c r="I40" s="348"/>
      <c r="J40" s="348"/>
      <c r="K40" s="349"/>
    </row>
    <row r="43" spans="1:11">
      <c r="A43" s="108" t="s">
        <v>172</v>
      </c>
    </row>
    <row r="44" spans="1:11" ht="3.75" customHeight="1"/>
    <row r="45" spans="1:11" ht="18.75" customHeight="1">
      <c r="A45" s="112" t="s">
        <v>197</v>
      </c>
      <c r="B45" s="111"/>
      <c r="C45" s="111"/>
    </row>
    <row r="46" spans="1:11" ht="72" customHeight="1">
      <c r="A46" s="350" t="s">
        <v>198</v>
      </c>
      <c r="B46" s="351"/>
      <c r="C46" s="352"/>
      <c r="D46" s="110"/>
      <c r="E46" s="137"/>
      <c r="F46" s="137"/>
      <c r="G46" s="137"/>
      <c r="H46" s="137"/>
      <c r="I46" s="137"/>
    </row>
    <row r="47" spans="1:11" ht="18.75" customHeight="1">
      <c r="A47" s="353" t="s">
        <v>191</v>
      </c>
      <c r="B47" s="354"/>
      <c r="C47" s="355"/>
      <c r="D47" s="356" t="s">
        <v>192</v>
      </c>
      <c r="E47" s="357"/>
      <c r="F47" s="357"/>
      <c r="G47" s="358"/>
      <c r="H47" s="359"/>
      <c r="I47" s="360"/>
    </row>
    <row r="48" spans="1:11" ht="21" customHeight="1">
      <c r="A48" s="314" t="s">
        <v>194</v>
      </c>
      <c r="B48" s="314"/>
      <c r="C48" s="314"/>
      <c r="D48" s="318"/>
      <c r="E48" s="318"/>
    </row>
    <row r="49" ht="11.25" customHeight="1"/>
  </sheetData>
  <mergeCells count="45">
    <mergeCell ref="A46:C46"/>
    <mergeCell ref="A47:C47"/>
    <mergeCell ref="D47:G47"/>
    <mergeCell ref="H47:I47"/>
    <mergeCell ref="A48:C48"/>
    <mergeCell ref="D48:E48"/>
    <mergeCell ref="A37:K40"/>
    <mergeCell ref="A30:B30"/>
    <mergeCell ref="C30:D30"/>
    <mergeCell ref="E30:F30"/>
    <mergeCell ref="A31:B32"/>
    <mergeCell ref="C31:D31"/>
    <mergeCell ref="E31:F31"/>
    <mergeCell ref="C32:D32"/>
    <mergeCell ref="E32:F32"/>
    <mergeCell ref="A33:K33"/>
    <mergeCell ref="G28:G29"/>
    <mergeCell ref="A20:A23"/>
    <mergeCell ref="C20:K20"/>
    <mergeCell ref="B21:B23"/>
    <mergeCell ref="F21:G21"/>
    <mergeCell ref="H21:K21"/>
    <mergeCell ref="F22:G22"/>
    <mergeCell ref="F23:G23"/>
    <mergeCell ref="A28:B29"/>
    <mergeCell ref="C28:D29"/>
    <mergeCell ref="E28:F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8">
    <dataValidation type="list" allowBlank="1" showInputMessage="1" showErrorMessage="1" sqref="D46 B21:B23" xr:uid="{3BDB8A23-AF07-407F-BF48-49A06EC189BC}">
      <formula1>"有,無"</formula1>
    </dataValidation>
    <dataValidation type="list" allowBlank="1" showInputMessage="1" showErrorMessage="1" sqref="D48:E48" xr:uid="{B9827126-E48F-4D2A-A426-7FF965D767BA}">
      <formula1>"病床確保,発熱外来,自宅療養者等医療"</formula1>
    </dataValidation>
    <dataValidation type="list" allowBlank="1" showInputMessage="1" showErrorMessage="1" sqref="G16:K16" xr:uid="{DD7BF0AB-FCDF-412D-9961-EE782793AFEB}">
      <formula1>"新築,移転新築,増築,改築"</formula1>
    </dataValidation>
    <dataValidation type="list" allowBlank="1" showInputMessage="1" showErrorMessage="1" sqref="K22:K23" xr:uid="{FD068A30-9B27-40E7-807E-F450239F85BB}">
      <formula1>"転用,譲渡,交換,貸付,取壊し"</formula1>
    </dataValidation>
    <dataValidation type="list" allowBlank="1" showInputMessage="1" showErrorMessage="1" sqref="I22:I23" xr:uid="{60C469B1-5830-41FD-81C9-E245DF510D87}">
      <formula1>"有（承認済）,有（申請済）,有（申請予定）,無"</formula1>
    </dataValidation>
    <dataValidation type="list" allowBlank="1" showInputMessage="1" showErrorMessage="1" sqref="B16:F16" xr:uid="{67226080-92D2-4A67-A633-00AA614EF65B}">
      <formula1>"新築,移転新築,増築,改修,改築"</formula1>
    </dataValidation>
    <dataValidation type="list" allowBlank="1" showInputMessage="1" showErrorMessage="1" sqref="B19:K19" xr:uid="{8AF5E870-CD00-429A-8503-23FF81C4F7A1}">
      <formula1>"鉄骨鉄筋コンクリート造,鉄筋コンクリート造,鉄骨造(鉄筋コンクリート造と同等の強度),鉄骨造(ブロック造と同等の強度),ブロック造,木造,プレハブ造"</formula1>
    </dataValidation>
    <dataValidation allowBlank="1" showInputMessage="1" showErrorMessage="1" prompt="自動計算のため入力不要です" sqref="G30:G32" xr:uid="{CB96AD4B-6097-49FA-ADB2-C06037DF3EC7}"/>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DE15-153B-4C1E-A80E-12F1017AEDB0}">
  <dimension ref="A1:S20"/>
  <sheetViews>
    <sheetView zoomScaleNormal="100" workbookViewId="0">
      <selection activeCell="E9" sqref="E9"/>
    </sheetView>
  </sheetViews>
  <sheetFormatPr defaultRowHeight="13.5"/>
  <cols>
    <col min="1" max="4" width="16.75" style="113" customWidth="1"/>
    <col min="5" max="16" width="12.5" style="113" customWidth="1"/>
    <col min="17" max="17" width="15" style="113" customWidth="1"/>
    <col min="18" max="18" width="6.5" style="113" customWidth="1"/>
    <col min="19" max="263" width="9" style="113"/>
    <col min="264" max="264" width="16.75" style="113" customWidth="1"/>
    <col min="265" max="272" width="12.5" style="113" customWidth="1"/>
    <col min="273" max="273" width="15" style="113" customWidth="1"/>
    <col min="274" max="274" width="6.5" style="113" customWidth="1"/>
    <col min="275" max="519" width="9" style="113"/>
    <col min="520" max="520" width="16.75" style="113" customWidth="1"/>
    <col min="521" max="528" width="12.5" style="113" customWidth="1"/>
    <col min="529" max="529" width="15" style="113" customWidth="1"/>
    <col min="530" max="530" width="6.5" style="113" customWidth="1"/>
    <col min="531" max="775" width="9" style="113"/>
    <col min="776" max="776" width="16.75" style="113" customWidth="1"/>
    <col min="777" max="784" width="12.5" style="113" customWidth="1"/>
    <col min="785" max="785" width="15" style="113" customWidth="1"/>
    <col min="786" max="786" width="6.5" style="113" customWidth="1"/>
    <col min="787" max="1031" width="9" style="113"/>
    <col min="1032" max="1032" width="16.75" style="113" customWidth="1"/>
    <col min="1033" max="1040" width="12.5" style="113" customWidth="1"/>
    <col min="1041" max="1041" width="15" style="113" customWidth="1"/>
    <col min="1042" max="1042" width="6.5" style="113" customWidth="1"/>
    <col min="1043" max="1287" width="9" style="113"/>
    <col min="1288" max="1288" width="16.75" style="113" customWidth="1"/>
    <col min="1289" max="1296" width="12.5" style="113" customWidth="1"/>
    <col min="1297" max="1297" width="15" style="113" customWidth="1"/>
    <col min="1298" max="1298" width="6.5" style="113" customWidth="1"/>
    <col min="1299" max="1543" width="9" style="113"/>
    <col min="1544" max="1544" width="16.75" style="113" customWidth="1"/>
    <col min="1545" max="1552" width="12.5" style="113" customWidth="1"/>
    <col min="1553" max="1553" width="15" style="113" customWidth="1"/>
    <col min="1554" max="1554" width="6.5" style="113" customWidth="1"/>
    <col min="1555" max="1799" width="9" style="113"/>
    <col min="1800" max="1800" width="16.75" style="113" customWidth="1"/>
    <col min="1801" max="1808" width="12.5" style="113" customWidth="1"/>
    <col min="1809" max="1809" width="15" style="113" customWidth="1"/>
    <col min="1810" max="1810" width="6.5" style="113" customWidth="1"/>
    <col min="1811" max="2055" width="9" style="113"/>
    <col min="2056" max="2056" width="16.75" style="113" customWidth="1"/>
    <col min="2057" max="2064" width="12.5" style="113" customWidth="1"/>
    <col min="2065" max="2065" width="15" style="113" customWidth="1"/>
    <col min="2066" max="2066" width="6.5" style="113" customWidth="1"/>
    <col min="2067" max="2311" width="9" style="113"/>
    <col min="2312" max="2312" width="16.75" style="113" customWidth="1"/>
    <col min="2313" max="2320" width="12.5" style="113" customWidth="1"/>
    <col min="2321" max="2321" width="15" style="113" customWidth="1"/>
    <col min="2322" max="2322" width="6.5" style="113" customWidth="1"/>
    <col min="2323" max="2567" width="9" style="113"/>
    <col min="2568" max="2568" width="16.75" style="113" customWidth="1"/>
    <col min="2569" max="2576" width="12.5" style="113" customWidth="1"/>
    <col min="2577" max="2577" width="15" style="113" customWidth="1"/>
    <col min="2578" max="2578" width="6.5" style="113" customWidth="1"/>
    <col min="2579" max="2823" width="9" style="113"/>
    <col min="2824" max="2824" width="16.75" style="113" customWidth="1"/>
    <col min="2825" max="2832" width="12.5" style="113" customWidth="1"/>
    <col min="2833" max="2833" width="15" style="113" customWidth="1"/>
    <col min="2834" max="2834" width="6.5" style="113" customWidth="1"/>
    <col min="2835" max="3079" width="9" style="113"/>
    <col min="3080" max="3080" width="16.75" style="113" customWidth="1"/>
    <col min="3081" max="3088" width="12.5" style="113" customWidth="1"/>
    <col min="3089" max="3089" width="15" style="113" customWidth="1"/>
    <col min="3090" max="3090" width="6.5" style="113" customWidth="1"/>
    <col min="3091" max="3335" width="9" style="113"/>
    <col min="3336" max="3336" width="16.75" style="113" customWidth="1"/>
    <col min="3337" max="3344" width="12.5" style="113" customWidth="1"/>
    <col min="3345" max="3345" width="15" style="113" customWidth="1"/>
    <col min="3346" max="3346" width="6.5" style="113" customWidth="1"/>
    <col min="3347" max="3591" width="9" style="113"/>
    <col min="3592" max="3592" width="16.75" style="113" customWidth="1"/>
    <col min="3593" max="3600" width="12.5" style="113" customWidth="1"/>
    <col min="3601" max="3601" width="15" style="113" customWidth="1"/>
    <col min="3602" max="3602" width="6.5" style="113" customWidth="1"/>
    <col min="3603" max="3847" width="9" style="113"/>
    <col min="3848" max="3848" width="16.75" style="113" customWidth="1"/>
    <col min="3849" max="3856" width="12.5" style="113" customWidth="1"/>
    <col min="3857" max="3857" width="15" style="113" customWidth="1"/>
    <col min="3858" max="3858" width="6.5" style="113" customWidth="1"/>
    <col min="3859" max="4103" width="9" style="113"/>
    <col min="4104" max="4104" width="16.75" style="113" customWidth="1"/>
    <col min="4105" max="4112" width="12.5" style="113" customWidth="1"/>
    <col min="4113" max="4113" width="15" style="113" customWidth="1"/>
    <col min="4114" max="4114" width="6.5" style="113" customWidth="1"/>
    <col min="4115" max="4359" width="9" style="113"/>
    <col min="4360" max="4360" width="16.75" style="113" customWidth="1"/>
    <col min="4361" max="4368" width="12.5" style="113" customWidth="1"/>
    <col min="4369" max="4369" width="15" style="113" customWidth="1"/>
    <col min="4370" max="4370" width="6.5" style="113" customWidth="1"/>
    <col min="4371" max="4615" width="9" style="113"/>
    <col min="4616" max="4616" width="16.75" style="113" customWidth="1"/>
    <col min="4617" max="4624" width="12.5" style="113" customWidth="1"/>
    <col min="4625" max="4625" width="15" style="113" customWidth="1"/>
    <col min="4626" max="4626" width="6.5" style="113" customWidth="1"/>
    <col min="4627" max="4871" width="9" style="113"/>
    <col min="4872" max="4872" width="16.75" style="113" customWidth="1"/>
    <col min="4873" max="4880" width="12.5" style="113" customWidth="1"/>
    <col min="4881" max="4881" width="15" style="113" customWidth="1"/>
    <col min="4882" max="4882" width="6.5" style="113" customWidth="1"/>
    <col min="4883" max="5127" width="9" style="113"/>
    <col min="5128" max="5128" width="16.75" style="113" customWidth="1"/>
    <col min="5129" max="5136" width="12.5" style="113" customWidth="1"/>
    <col min="5137" max="5137" width="15" style="113" customWidth="1"/>
    <col min="5138" max="5138" width="6.5" style="113" customWidth="1"/>
    <col min="5139" max="5383" width="9" style="113"/>
    <col min="5384" max="5384" width="16.75" style="113" customWidth="1"/>
    <col min="5385" max="5392" width="12.5" style="113" customWidth="1"/>
    <col min="5393" max="5393" width="15" style="113" customWidth="1"/>
    <col min="5394" max="5394" width="6.5" style="113" customWidth="1"/>
    <col min="5395" max="5639" width="9" style="113"/>
    <col min="5640" max="5640" width="16.75" style="113" customWidth="1"/>
    <col min="5641" max="5648" width="12.5" style="113" customWidth="1"/>
    <col min="5649" max="5649" width="15" style="113" customWidth="1"/>
    <col min="5650" max="5650" width="6.5" style="113" customWidth="1"/>
    <col min="5651" max="5895" width="9" style="113"/>
    <col min="5896" max="5896" width="16.75" style="113" customWidth="1"/>
    <col min="5897" max="5904" width="12.5" style="113" customWidth="1"/>
    <col min="5905" max="5905" width="15" style="113" customWidth="1"/>
    <col min="5906" max="5906" width="6.5" style="113" customWidth="1"/>
    <col min="5907" max="6151" width="9" style="113"/>
    <col min="6152" max="6152" width="16.75" style="113" customWidth="1"/>
    <col min="6153" max="6160" width="12.5" style="113" customWidth="1"/>
    <col min="6161" max="6161" width="15" style="113" customWidth="1"/>
    <col min="6162" max="6162" width="6.5" style="113" customWidth="1"/>
    <col min="6163" max="6407" width="9" style="113"/>
    <col min="6408" max="6408" width="16.75" style="113" customWidth="1"/>
    <col min="6409" max="6416" width="12.5" style="113" customWidth="1"/>
    <col min="6417" max="6417" width="15" style="113" customWidth="1"/>
    <col min="6418" max="6418" width="6.5" style="113" customWidth="1"/>
    <col min="6419" max="6663" width="9" style="113"/>
    <col min="6664" max="6664" width="16.75" style="113" customWidth="1"/>
    <col min="6665" max="6672" width="12.5" style="113" customWidth="1"/>
    <col min="6673" max="6673" width="15" style="113" customWidth="1"/>
    <col min="6674" max="6674" width="6.5" style="113" customWidth="1"/>
    <col min="6675" max="6919" width="9" style="113"/>
    <col min="6920" max="6920" width="16.75" style="113" customWidth="1"/>
    <col min="6921" max="6928" width="12.5" style="113" customWidth="1"/>
    <col min="6929" max="6929" width="15" style="113" customWidth="1"/>
    <col min="6930" max="6930" width="6.5" style="113" customWidth="1"/>
    <col min="6931" max="7175" width="9" style="113"/>
    <col min="7176" max="7176" width="16.75" style="113" customWidth="1"/>
    <col min="7177" max="7184" width="12.5" style="113" customWidth="1"/>
    <col min="7185" max="7185" width="15" style="113" customWidth="1"/>
    <col min="7186" max="7186" width="6.5" style="113" customWidth="1"/>
    <col min="7187" max="7431" width="9" style="113"/>
    <col min="7432" max="7432" width="16.75" style="113" customWidth="1"/>
    <col min="7433" max="7440" width="12.5" style="113" customWidth="1"/>
    <col min="7441" max="7441" width="15" style="113" customWidth="1"/>
    <col min="7442" max="7442" width="6.5" style="113" customWidth="1"/>
    <col min="7443" max="7687" width="9" style="113"/>
    <col min="7688" max="7688" width="16.75" style="113" customWidth="1"/>
    <col min="7689" max="7696" width="12.5" style="113" customWidth="1"/>
    <col min="7697" max="7697" width="15" style="113" customWidth="1"/>
    <col min="7698" max="7698" width="6.5" style="113" customWidth="1"/>
    <col min="7699" max="7943" width="9" style="113"/>
    <col min="7944" max="7944" width="16.75" style="113" customWidth="1"/>
    <col min="7945" max="7952" width="12.5" style="113" customWidth="1"/>
    <col min="7953" max="7953" width="15" style="113" customWidth="1"/>
    <col min="7954" max="7954" width="6.5" style="113" customWidth="1"/>
    <col min="7955" max="8199" width="9" style="113"/>
    <col min="8200" max="8200" width="16.75" style="113" customWidth="1"/>
    <col min="8201" max="8208" width="12.5" style="113" customWidth="1"/>
    <col min="8209" max="8209" width="15" style="113" customWidth="1"/>
    <col min="8210" max="8210" width="6.5" style="113" customWidth="1"/>
    <col min="8211" max="8455" width="9" style="113"/>
    <col min="8456" max="8456" width="16.75" style="113" customWidth="1"/>
    <col min="8457" max="8464" width="12.5" style="113" customWidth="1"/>
    <col min="8465" max="8465" width="15" style="113" customWidth="1"/>
    <col min="8466" max="8466" width="6.5" style="113" customWidth="1"/>
    <col min="8467" max="8711" width="9" style="113"/>
    <col min="8712" max="8712" width="16.75" style="113" customWidth="1"/>
    <col min="8713" max="8720" width="12.5" style="113" customWidth="1"/>
    <col min="8721" max="8721" width="15" style="113" customWidth="1"/>
    <col min="8722" max="8722" width="6.5" style="113" customWidth="1"/>
    <col min="8723" max="8967" width="9" style="113"/>
    <col min="8968" max="8968" width="16.75" style="113" customWidth="1"/>
    <col min="8969" max="8976" width="12.5" style="113" customWidth="1"/>
    <col min="8977" max="8977" width="15" style="113" customWidth="1"/>
    <col min="8978" max="8978" width="6.5" style="113" customWidth="1"/>
    <col min="8979" max="9223" width="9" style="113"/>
    <col min="9224" max="9224" width="16.75" style="113" customWidth="1"/>
    <col min="9225" max="9232" width="12.5" style="113" customWidth="1"/>
    <col min="9233" max="9233" width="15" style="113" customWidth="1"/>
    <col min="9234" max="9234" width="6.5" style="113" customWidth="1"/>
    <col min="9235" max="9479" width="9" style="113"/>
    <col min="9480" max="9480" width="16.75" style="113" customWidth="1"/>
    <col min="9481" max="9488" width="12.5" style="113" customWidth="1"/>
    <col min="9489" max="9489" width="15" style="113" customWidth="1"/>
    <col min="9490" max="9490" width="6.5" style="113" customWidth="1"/>
    <col min="9491" max="9735" width="9" style="113"/>
    <col min="9736" max="9736" width="16.75" style="113" customWidth="1"/>
    <col min="9737" max="9744" width="12.5" style="113" customWidth="1"/>
    <col min="9745" max="9745" width="15" style="113" customWidth="1"/>
    <col min="9746" max="9746" width="6.5" style="113" customWidth="1"/>
    <col min="9747" max="9991" width="9" style="113"/>
    <col min="9992" max="9992" width="16.75" style="113" customWidth="1"/>
    <col min="9993" max="10000" width="12.5" style="113" customWidth="1"/>
    <col min="10001" max="10001" width="15" style="113" customWidth="1"/>
    <col min="10002" max="10002" width="6.5" style="113" customWidth="1"/>
    <col min="10003" max="10247" width="9" style="113"/>
    <col min="10248" max="10248" width="16.75" style="113" customWidth="1"/>
    <col min="10249" max="10256" width="12.5" style="113" customWidth="1"/>
    <col min="10257" max="10257" width="15" style="113" customWidth="1"/>
    <col min="10258" max="10258" width="6.5" style="113" customWidth="1"/>
    <col min="10259" max="10503" width="9" style="113"/>
    <col min="10504" max="10504" width="16.75" style="113" customWidth="1"/>
    <col min="10505" max="10512" width="12.5" style="113" customWidth="1"/>
    <col min="10513" max="10513" width="15" style="113" customWidth="1"/>
    <col min="10514" max="10514" width="6.5" style="113" customWidth="1"/>
    <col min="10515" max="10759" width="9" style="113"/>
    <col min="10760" max="10760" width="16.75" style="113" customWidth="1"/>
    <col min="10761" max="10768" width="12.5" style="113" customWidth="1"/>
    <col min="10769" max="10769" width="15" style="113" customWidth="1"/>
    <col min="10770" max="10770" width="6.5" style="113" customWidth="1"/>
    <col min="10771" max="11015" width="9" style="113"/>
    <col min="11016" max="11016" width="16.75" style="113" customWidth="1"/>
    <col min="11017" max="11024" width="12.5" style="113" customWidth="1"/>
    <col min="11025" max="11025" width="15" style="113" customWidth="1"/>
    <col min="11026" max="11026" width="6.5" style="113" customWidth="1"/>
    <col min="11027" max="11271" width="9" style="113"/>
    <col min="11272" max="11272" width="16.75" style="113" customWidth="1"/>
    <col min="11273" max="11280" width="12.5" style="113" customWidth="1"/>
    <col min="11281" max="11281" width="15" style="113" customWidth="1"/>
    <col min="11282" max="11282" width="6.5" style="113" customWidth="1"/>
    <col min="11283" max="11527" width="9" style="113"/>
    <col min="11528" max="11528" width="16.75" style="113" customWidth="1"/>
    <col min="11529" max="11536" width="12.5" style="113" customWidth="1"/>
    <col min="11537" max="11537" width="15" style="113" customWidth="1"/>
    <col min="11538" max="11538" width="6.5" style="113" customWidth="1"/>
    <col min="11539" max="11783" width="9" style="113"/>
    <col min="11784" max="11784" width="16.75" style="113" customWidth="1"/>
    <col min="11785" max="11792" width="12.5" style="113" customWidth="1"/>
    <col min="11793" max="11793" width="15" style="113" customWidth="1"/>
    <col min="11794" max="11794" width="6.5" style="113" customWidth="1"/>
    <col min="11795" max="12039" width="9" style="113"/>
    <col min="12040" max="12040" width="16.75" style="113" customWidth="1"/>
    <col min="12041" max="12048" width="12.5" style="113" customWidth="1"/>
    <col min="12049" max="12049" width="15" style="113" customWidth="1"/>
    <col min="12050" max="12050" width="6.5" style="113" customWidth="1"/>
    <col min="12051" max="12295" width="9" style="113"/>
    <col min="12296" max="12296" width="16.75" style="113" customWidth="1"/>
    <col min="12297" max="12304" width="12.5" style="113" customWidth="1"/>
    <col min="12305" max="12305" width="15" style="113" customWidth="1"/>
    <col min="12306" max="12306" width="6.5" style="113" customWidth="1"/>
    <col min="12307" max="12551" width="9" style="113"/>
    <col min="12552" max="12552" width="16.75" style="113" customWidth="1"/>
    <col min="12553" max="12560" width="12.5" style="113" customWidth="1"/>
    <col min="12561" max="12561" width="15" style="113" customWidth="1"/>
    <col min="12562" max="12562" width="6.5" style="113" customWidth="1"/>
    <col min="12563" max="12807" width="9" style="113"/>
    <col min="12808" max="12808" width="16.75" style="113" customWidth="1"/>
    <col min="12809" max="12816" width="12.5" style="113" customWidth="1"/>
    <col min="12817" max="12817" width="15" style="113" customWidth="1"/>
    <col min="12818" max="12818" width="6.5" style="113" customWidth="1"/>
    <col min="12819" max="13063" width="9" style="113"/>
    <col min="13064" max="13064" width="16.75" style="113" customWidth="1"/>
    <col min="13065" max="13072" width="12.5" style="113" customWidth="1"/>
    <col min="13073" max="13073" width="15" style="113" customWidth="1"/>
    <col min="13074" max="13074" width="6.5" style="113" customWidth="1"/>
    <col min="13075" max="13319" width="9" style="113"/>
    <col min="13320" max="13320" width="16.75" style="113" customWidth="1"/>
    <col min="13321" max="13328" width="12.5" style="113" customWidth="1"/>
    <col min="13329" max="13329" width="15" style="113" customWidth="1"/>
    <col min="13330" max="13330" width="6.5" style="113" customWidth="1"/>
    <col min="13331" max="13575" width="9" style="113"/>
    <col min="13576" max="13576" width="16.75" style="113" customWidth="1"/>
    <col min="13577" max="13584" width="12.5" style="113" customWidth="1"/>
    <col min="13585" max="13585" width="15" style="113" customWidth="1"/>
    <col min="13586" max="13586" width="6.5" style="113" customWidth="1"/>
    <col min="13587" max="13831" width="9" style="113"/>
    <col min="13832" max="13832" width="16.75" style="113" customWidth="1"/>
    <col min="13833" max="13840" width="12.5" style="113" customWidth="1"/>
    <col min="13841" max="13841" width="15" style="113" customWidth="1"/>
    <col min="13842" max="13842" width="6.5" style="113" customWidth="1"/>
    <col min="13843" max="14087" width="9" style="113"/>
    <col min="14088" max="14088" width="16.75" style="113" customWidth="1"/>
    <col min="14089" max="14096" width="12.5" style="113" customWidth="1"/>
    <col min="14097" max="14097" width="15" style="113" customWidth="1"/>
    <col min="14098" max="14098" width="6.5" style="113" customWidth="1"/>
    <col min="14099" max="14343" width="9" style="113"/>
    <col min="14344" max="14344" width="16.75" style="113" customWidth="1"/>
    <col min="14345" max="14352" width="12.5" style="113" customWidth="1"/>
    <col min="14353" max="14353" width="15" style="113" customWidth="1"/>
    <col min="14354" max="14354" width="6.5" style="113" customWidth="1"/>
    <col min="14355" max="14599" width="9" style="113"/>
    <col min="14600" max="14600" width="16.75" style="113" customWidth="1"/>
    <col min="14601" max="14608" width="12.5" style="113" customWidth="1"/>
    <col min="14609" max="14609" width="15" style="113" customWidth="1"/>
    <col min="14610" max="14610" width="6.5" style="113" customWidth="1"/>
    <col min="14611" max="14855" width="9" style="113"/>
    <col min="14856" max="14856" width="16.75" style="113" customWidth="1"/>
    <col min="14857" max="14864" width="12.5" style="113" customWidth="1"/>
    <col min="14865" max="14865" width="15" style="113" customWidth="1"/>
    <col min="14866" max="14866" width="6.5" style="113" customWidth="1"/>
    <col min="14867" max="15111" width="9" style="113"/>
    <col min="15112" max="15112" width="16.75" style="113" customWidth="1"/>
    <col min="15113" max="15120" width="12.5" style="113" customWidth="1"/>
    <col min="15121" max="15121" width="15" style="113" customWidth="1"/>
    <col min="15122" max="15122" width="6.5" style="113" customWidth="1"/>
    <col min="15123" max="15367" width="9" style="113"/>
    <col min="15368" max="15368" width="16.75" style="113" customWidth="1"/>
    <col min="15369" max="15376" width="12.5" style="113" customWidth="1"/>
    <col min="15377" max="15377" width="15" style="113" customWidth="1"/>
    <col min="15378" max="15378" width="6.5" style="113" customWidth="1"/>
    <col min="15379" max="15623" width="9" style="113"/>
    <col min="15624" max="15624" width="16.75" style="113" customWidth="1"/>
    <col min="15625" max="15632" width="12.5" style="113" customWidth="1"/>
    <col min="15633" max="15633" width="15" style="113" customWidth="1"/>
    <col min="15634" max="15634" width="6.5" style="113" customWidth="1"/>
    <col min="15635" max="15879" width="9" style="113"/>
    <col min="15880" max="15880" width="16.75" style="113" customWidth="1"/>
    <col min="15881" max="15888" width="12.5" style="113" customWidth="1"/>
    <col min="15889" max="15889" width="15" style="113" customWidth="1"/>
    <col min="15890" max="15890" width="6.5" style="113" customWidth="1"/>
    <col min="15891" max="16135" width="9" style="113"/>
    <col min="16136" max="16136" width="16.75" style="113" customWidth="1"/>
    <col min="16137" max="16144" width="12.5" style="113" customWidth="1"/>
    <col min="16145" max="16145" width="15" style="113" customWidth="1"/>
    <col min="16146" max="16146" width="6.5" style="113" customWidth="1"/>
    <col min="16147" max="16384" width="9" style="113"/>
  </cols>
  <sheetData>
    <row r="1" spans="1:19">
      <c r="A1" s="113" t="s">
        <v>318</v>
      </c>
    </row>
    <row r="2" spans="1:19" ht="18.75">
      <c r="A2" s="259" t="s">
        <v>221</v>
      </c>
      <c r="B2" s="259"/>
      <c r="C2" s="259"/>
      <c r="D2" s="259"/>
      <c r="E2" s="259"/>
      <c r="F2" s="259"/>
      <c r="G2" s="259"/>
      <c r="H2" s="259"/>
      <c r="I2" s="259"/>
      <c r="J2" s="259"/>
      <c r="K2" s="259"/>
      <c r="L2" s="259"/>
      <c r="M2" s="259"/>
      <c r="N2" s="259"/>
      <c r="O2" s="259"/>
      <c r="P2" s="259"/>
      <c r="Q2" s="259"/>
    </row>
    <row r="3" spans="1:19" ht="18.75">
      <c r="A3" s="114"/>
      <c r="B3" s="243"/>
      <c r="C3" s="243"/>
      <c r="D3" s="243"/>
      <c r="E3" s="114"/>
      <c r="F3" s="114"/>
      <c r="G3" s="114"/>
      <c r="H3" s="243"/>
      <c r="I3" s="243"/>
      <c r="J3" s="114"/>
      <c r="K3" s="243"/>
      <c r="L3" s="243"/>
      <c r="M3" s="114"/>
      <c r="N3" s="114"/>
      <c r="O3" s="114"/>
      <c r="P3" s="115"/>
      <c r="Q3" s="114"/>
    </row>
    <row r="4" spans="1:19" ht="27">
      <c r="A4" s="116" t="s">
        <v>201</v>
      </c>
      <c r="B4" s="245" t="s">
        <v>346</v>
      </c>
      <c r="C4" s="245" t="s">
        <v>347</v>
      </c>
      <c r="D4" s="245" t="s">
        <v>348</v>
      </c>
      <c r="E4" s="117" t="s">
        <v>202</v>
      </c>
      <c r="F4" s="118" t="s">
        <v>203</v>
      </c>
      <c r="G4" s="117" t="s">
        <v>204</v>
      </c>
      <c r="H4" s="264" t="s">
        <v>205</v>
      </c>
      <c r="I4" s="265"/>
      <c r="J4" s="266"/>
      <c r="K4" s="264" t="s">
        <v>206</v>
      </c>
      <c r="L4" s="265"/>
      <c r="M4" s="266"/>
      <c r="N4" s="117" t="s">
        <v>207</v>
      </c>
      <c r="O4" s="117" t="s">
        <v>208</v>
      </c>
      <c r="P4" s="117" t="s">
        <v>209</v>
      </c>
      <c r="Q4" s="117" t="s">
        <v>210</v>
      </c>
    </row>
    <row r="5" spans="1:19">
      <c r="A5" s="246"/>
      <c r="B5" s="246"/>
      <c r="C5" s="246"/>
      <c r="D5" s="246"/>
      <c r="E5" s="247"/>
      <c r="F5" s="253"/>
      <c r="G5" s="247"/>
      <c r="H5" s="248" t="s">
        <v>349</v>
      </c>
      <c r="I5" s="248" t="s">
        <v>350</v>
      </c>
      <c r="J5" s="248" t="s">
        <v>351</v>
      </c>
      <c r="K5" s="248" t="s">
        <v>349</v>
      </c>
      <c r="L5" s="248" t="s">
        <v>350</v>
      </c>
      <c r="M5" s="248" t="s">
        <v>351</v>
      </c>
      <c r="N5" s="247"/>
      <c r="O5" s="247"/>
      <c r="P5" s="247"/>
      <c r="Q5" s="247"/>
    </row>
    <row r="6" spans="1:19">
      <c r="A6" s="119"/>
      <c r="B6" s="119"/>
      <c r="C6" s="119"/>
      <c r="D6" s="119"/>
      <c r="E6" s="120" t="s">
        <v>211</v>
      </c>
      <c r="F6" s="120" t="s">
        <v>212</v>
      </c>
      <c r="G6" s="120" t="s">
        <v>213</v>
      </c>
      <c r="H6" s="254"/>
      <c r="I6" s="254"/>
      <c r="J6" s="254" t="s">
        <v>214</v>
      </c>
      <c r="K6" s="254"/>
      <c r="L6" s="254"/>
      <c r="M6" s="254" t="s">
        <v>215</v>
      </c>
      <c r="N6" s="120" t="s">
        <v>216</v>
      </c>
      <c r="O6" s="120" t="s">
        <v>217</v>
      </c>
      <c r="P6" s="120" t="s">
        <v>218</v>
      </c>
      <c r="Q6" s="119"/>
    </row>
    <row r="7" spans="1:19">
      <c r="A7" s="121"/>
      <c r="B7" s="121"/>
      <c r="C7" s="121"/>
      <c r="D7" s="121"/>
      <c r="E7" s="122" t="s">
        <v>219</v>
      </c>
      <c r="F7" s="122" t="s">
        <v>219</v>
      </c>
      <c r="G7" s="122" t="s">
        <v>219</v>
      </c>
      <c r="H7" s="122"/>
      <c r="I7" s="122"/>
      <c r="J7" s="122" t="s">
        <v>219</v>
      </c>
      <c r="K7" s="122"/>
      <c r="L7" s="122"/>
      <c r="M7" s="122" t="s">
        <v>219</v>
      </c>
      <c r="N7" s="122" t="s">
        <v>219</v>
      </c>
      <c r="O7" s="122" t="s">
        <v>219</v>
      </c>
      <c r="P7" s="122" t="s">
        <v>219</v>
      </c>
      <c r="Q7" s="121"/>
    </row>
    <row r="8" spans="1:19" ht="18" customHeight="1">
      <c r="A8" s="121"/>
      <c r="B8" s="121"/>
      <c r="C8" s="121"/>
      <c r="D8" s="121"/>
      <c r="E8" s="121"/>
      <c r="F8" s="121"/>
      <c r="G8" s="121"/>
      <c r="H8" s="121"/>
      <c r="I8" s="121"/>
      <c r="J8" s="121"/>
      <c r="K8" s="121"/>
      <c r="L8" s="121"/>
      <c r="M8" s="121"/>
      <c r="N8" s="121"/>
      <c r="O8" s="121"/>
      <c r="P8" s="121"/>
      <c r="Q8" s="121"/>
    </row>
    <row r="9" spans="1:19" ht="18" customHeight="1">
      <c r="A9" s="121"/>
      <c r="B9" s="121"/>
      <c r="C9" s="121"/>
      <c r="D9" s="121"/>
      <c r="E9" s="255" t="s">
        <v>222</v>
      </c>
      <c r="F9" s="255" t="s">
        <v>222</v>
      </c>
      <c r="G9" s="255" t="s">
        <v>222</v>
      </c>
      <c r="H9" s="255" t="s">
        <v>352</v>
      </c>
      <c r="I9" s="255" t="s">
        <v>352</v>
      </c>
      <c r="J9" s="255" t="s">
        <v>222</v>
      </c>
      <c r="K9" s="255" t="s">
        <v>352</v>
      </c>
      <c r="L9" s="255" t="s">
        <v>352</v>
      </c>
      <c r="M9" s="255" t="s">
        <v>222</v>
      </c>
      <c r="N9" s="255" t="s">
        <v>222</v>
      </c>
      <c r="O9" s="255" t="s">
        <v>222</v>
      </c>
      <c r="P9" s="255" t="s">
        <v>222</v>
      </c>
      <c r="Q9" s="121"/>
    </row>
    <row r="10" spans="1:19" ht="18" customHeight="1">
      <c r="A10" s="121"/>
      <c r="B10" s="121"/>
      <c r="C10" s="121"/>
      <c r="D10" s="121"/>
      <c r="E10" s="121"/>
      <c r="F10" s="121"/>
      <c r="G10" s="121"/>
      <c r="H10" s="121"/>
      <c r="I10" s="121"/>
      <c r="J10" s="121"/>
      <c r="K10" s="121"/>
      <c r="L10" s="121"/>
      <c r="M10" s="121"/>
      <c r="N10" s="121"/>
      <c r="O10" s="121"/>
      <c r="P10" s="121"/>
      <c r="Q10" s="121"/>
    </row>
    <row r="11" spans="1:19" ht="138" customHeight="1">
      <c r="A11" s="251"/>
      <c r="B11" s="251"/>
      <c r="C11" s="251"/>
      <c r="D11" s="251"/>
      <c r="E11" s="251"/>
      <c r="F11" s="251"/>
      <c r="G11" s="119" t="str">
        <f>IF(E11="","",E11-F11)</f>
        <v/>
      </c>
      <c r="H11" s="251"/>
      <c r="I11" s="119" t="str">
        <f>IF(J11="","",IF(H11="","",J11/H11))</f>
        <v/>
      </c>
      <c r="J11" s="251"/>
      <c r="K11" s="251"/>
      <c r="L11" s="251"/>
      <c r="M11" s="119" t="str">
        <f>IF(L11="","",IF(K11="","",K11*L11))</f>
        <v/>
      </c>
      <c r="N11" s="119" t="str">
        <f>IF(M11="","",IF(J11&gt;M11,M11,J11))</f>
        <v/>
      </c>
      <c r="O11" s="119" t="str">
        <f>IF(N11="","",IF(G11&gt;N11,N11,G11))</f>
        <v/>
      </c>
      <c r="P11" s="251"/>
      <c r="Q11" s="119"/>
    </row>
    <row r="12" spans="1:19">
      <c r="G12" s="250" t="s">
        <v>344</v>
      </c>
      <c r="I12" s="250" t="s">
        <v>355</v>
      </c>
      <c r="M12" s="250" t="s">
        <v>344</v>
      </c>
      <c r="N12" s="250" t="s">
        <v>344</v>
      </c>
      <c r="O12" s="250" t="s">
        <v>344</v>
      </c>
    </row>
    <row r="13" spans="1:19">
      <c r="A13" s="113" t="s">
        <v>345</v>
      </c>
    </row>
    <row r="14" spans="1:19">
      <c r="A14" s="113" t="s">
        <v>353</v>
      </c>
    </row>
    <row r="15" spans="1:19">
      <c r="A15" s="113" t="s">
        <v>342</v>
      </c>
      <c r="S15" s="113" t="s">
        <v>314</v>
      </c>
    </row>
    <row r="16" spans="1:19">
      <c r="A16" s="113" t="s">
        <v>343</v>
      </c>
      <c r="S16" s="113" t="s">
        <v>315</v>
      </c>
    </row>
    <row r="17" spans="1:1">
      <c r="A17" s="113" t="s">
        <v>220</v>
      </c>
    </row>
    <row r="18" spans="1:1">
      <c r="A18" s="113" t="s">
        <v>232</v>
      </c>
    </row>
    <row r="19" spans="1:1">
      <c r="A19" s="113" t="s">
        <v>330</v>
      </c>
    </row>
    <row r="20" spans="1:1">
      <c r="A20" s="113" t="s">
        <v>223</v>
      </c>
    </row>
  </sheetData>
  <sheetProtection sheet="1" objects="1" scenarios="1"/>
  <protectedRanges>
    <protectedRange sqref="A11:F11 H11 E9 F9 G9 H9 I9 J9 J11 K11 K9 L9 L11 M9 N9 O9 P9 P11" name="範囲1"/>
  </protectedRanges>
  <mergeCells count="3">
    <mergeCell ref="A2:Q2"/>
    <mergeCell ref="H4:J4"/>
    <mergeCell ref="K4:M4"/>
  </mergeCells>
  <phoneticPr fontId="4"/>
  <dataValidations count="6">
    <dataValidation type="list" allowBlank="1" showInputMessage="1" showErrorMessage="1" sqref="A11" xr:uid="{726BF270-5C3D-4170-9A4C-B0020D786CD8}">
      <formula1>$S$15:$S$16</formula1>
    </dataValidation>
    <dataValidation allowBlank="1" showInputMessage="1" showErrorMessage="1" prompt="28からはじまる10桁の番号を記載ください" sqref="B11" xr:uid="{307AA363-4934-4824-86DC-B0ED8F354DF9}"/>
    <dataValidation allowBlank="1" showInputMessage="1" showErrorMessage="1" prompt="自動計算のため入力不要です" sqref="G11 I11 M11 N11 O11" xr:uid="{78FD7483-8500-4FB6-ABF8-A87521E7C974}"/>
    <dataValidation allowBlank="1" showInputMessage="1" showErrorMessage="1" prompt="様式1の内容を記載ください" sqref="E9:P9" xr:uid="{F98E6413-0F27-45FA-B592-972BAD02B10B}"/>
    <dataValidation allowBlank="1" showInputMessage="1" showErrorMessage="1" prompt="A列にて「病室の感染対策に係る整備」を選択した場合は、整備する部屋数を記載してください_x000a_「個人防護具保管施設の整備」を選択した場合は、整備する面積を記載してください" sqref="H11 K11" xr:uid="{79AF238C-C5E2-4F13-A79F-4553618BC530}"/>
    <dataValidation allowBlank="1" showInputMessage="1" showErrorMessage="1" prompt="1,000円未満の端数は切り捨ててください" sqref="P11" xr:uid="{8EB20027-E66F-439C-9D84-D26175828C44}"/>
  </dataValidations>
  <pageMargins left="0.59055118110236227" right="0.39370078740157483" top="0.98425196850393704" bottom="0.98425196850393704" header="0.51181102362204722" footer="0.51181102362204722"/>
  <pageSetup paperSize="9" scale="57"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D52E-AB1F-4FEA-823B-CA5D1CCD7401}">
  <sheetPr>
    <pageSetUpPr fitToPage="1"/>
  </sheetPr>
  <dimension ref="A1:X84"/>
  <sheetViews>
    <sheetView view="pageBreakPreview" zoomScale="95" zoomScaleNormal="100" zoomScaleSheetLayoutView="95" workbookViewId="0">
      <selection activeCell="G21" sqref="G21"/>
    </sheetView>
  </sheetViews>
  <sheetFormatPr defaultColWidth="9" defaultRowHeight="13.5" outlineLevelCol="1"/>
  <cols>
    <col min="1" max="2" width="5" style="139" customWidth="1"/>
    <col min="3" max="3" width="24.875" style="139" customWidth="1"/>
    <col min="4" max="12" width="8.5" style="139" customWidth="1"/>
    <col min="13" max="21" width="8.5" style="139" hidden="1" customWidth="1" outlineLevel="1"/>
    <col min="22" max="22" width="9" style="139" collapsed="1"/>
    <col min="23" max="23" width="9" style="139"/>
    <col min="24" max="24" width="11.5" style="139" customWidth="1"/>
    <col min="25" max="16384" width="9" style="139"/>
  </cols>
  <sheetData>
    <row r="1" spans="1:22" ht="19.5" customHeight="1">
      <c r="A1" s="138" t="s">
        <v>321</v>
      </c>
    </row>
    <row r="2" spans="1:22" ht="17.25" customHeight="1">
      <c r="A2" s="138"/>
      <c r="B2" s="138"/>
      <c r="C2" s="138"/>
      <c r="D2" s="267" t="s">
        <v>320</v>
      </c>
      <c r="E2" s="267"/>
      <c r="F2" s="267"/>
      <c r="G2" s="267"/>
      <c r="H2" s="267"/>
      <c r="I2" s="138"/>
      <c r="J2" s="138"/>
      <c r="K2" s="138"/>
      <c r="L2" s="138"/>
      <c r="M2" s="140"/>
      <c r="N2" s="140"/>
      <c r="O2" s="140"/>
      <c r="P2" s="140"/>
      <c r="Q2" s="140"/>
      <c r="R2" s="140"/>
      <c r="S2" s="140"/>
      <c r="T2" s="140"/>
      <c r="U2" s="140"/>
    </row>
    <row r="3" spans="1:22" ht="17.25">
      <c r="A3" s="138"/>
      <c r="B3" s="138"/>
      <c r="C3" s="138"/>
      <c r="D3" s="267"/>
      <c r="E3" s="267"/>
      <c r="F3" s="267"/>
      <c r="G3" s="267"/>
      <c r="H3" s="267"/>
      <c r="I3" s="138"/>
      <c r="J3" s="138"/>
      <c r="K3" s="138"/>
      <c r="L3" s="138"/>
      <c r="M3" s="140"/>
      <c r="N3" s="140"/>
      <c r="O3" s="140"/>
      <c r="P3" s="140"/>
      <c r="Q3" s="140"/>
      <c r="R3" s="140"/>
      <c r="S3" s="140"/>
      <c r="T3" s="140"/>
      <c r="U3" s="140"/>
    </row>
    <row r="4" spans="1:22" ht="14.25" thickBot="1">
      <c r="A4" s="141" t="s">
        <v>236</v>
      </c>
    </row>
    <row r="5" spans="1:22" s="144" customFormat="1" ht="19.5" customHeight="1" thickBot="1">
      <c r="A5" s="268" t="s">
        <v>237</v>
      </c>
      <c r="B5" s="269"/>
      <c r="C5" s="142"/>
      <c r="D5" s="143" t="s">
        <v>238</v>
      </c>
      <c r="E5" s="270"/>
      <c r="F5" s="271"/>
      <c r="G5" s="271"/>
      <c r="H5" s="271"/>
      <c r="I5" s="271"/>
      <c r="J5" s="271"/>
      <c r="K5" s="272"/>
      <c r="V5" s="144" t="s">
        <v>239</v>
      </c>
    </row>
    <row r="6" spans="1:22" s="144" customFormat="1" ht="12.75" thickBot="1">
      <c r="A6" s="145"/>
    </row>
    <row r="7" spans="1:22" s="144" customFormat="1" ht="18" customHeight="1">
      <c r="A7" s="273" t="s">
        <v>18</v>
      </c>
      <c r="B7" s="276" t="s">
        <v>240</v>
      </c>
      <c r="C7" s="277"/>
      <c r="D7" s="273" t="s">
        <v>241</v>
      </c>
      <c r="E7" s="276"/>
      <c r="F7" s="277"/>
      <c r="G7" s="273" t="s">
        <v>242</v>
      </c>
      <c r="H7" s="276"/>
      <c r="I7" s="276"/>
      <c r="J7" s="276"/>
      <c r="K7" s="276"/>
      <c r="L7" s="277"/>
      <c r="M7" s="273" t="s">
        <v>242</v>
      </c>
      <c r="N7" s="276"/>
      <c r="O7" s="276"/>
      <c r="P7" s="276"/>
      <c r="Q7" s="276"/>
      <c r="R7" s="276"/>
      <c r="S7" s="276"/>
      <c r="T7" s="276"/>
      <c r="U7" s="277"/>
    </row>
    <row r="8" spans="1:22" s="144" customFormat="1" ht="18" customHeight="1">
      <c r="A8" s="274"/>
      <c r="B8" s="278"/>
      <c r="C8" s="279"/>
      <c r="D8" s="274" t="s">
        <v>243</v>
      </c>
      <c r="E8" s="278" t="s">
        <v>244</v>
      </c>
      <c r="F8" s="279" t="s">
        <v>245</v>
      </c>
      <c r="G8" s="282" t="s">
        <v>246</v>
      </c>
      <c r="H8" s="283"/>
      <c r="I8" s="146" t="str">
        <f>IF(I28="","",ROUND(I28/F28*100,0))</f>
        <v/>
      </c>
      <c r="J8" s="284" t="s">
        <v>247</v>
      </c>
      <c r="K8" s="283"/>
      <c r="L8" s="147" t="str">
        <f>IF(I8="","",IF(I8=100,"",100-I8))</f>
        <v/>
      </c>
      <c r="M8" s="282" t="s">
        <v>248</v>
      </c>
      <c r="N8" s="283"/>
      <c r="O8" s="146" t="str">
        <f>IF(O28="","",ROUND(O28/L28*100,0))</f>
        <v/>
      </c>
      <c r="P8" s="282" t="s">
        <v>248</v>
      </c>
      <c r="Q8" s="283"/>
      <c r="R8" s="146" t="str">
        <f>IF(R28="","",ROUND(R28/O28*100,0))</f>
        <v/>
      </c>
      <c r="S8" s="284" t="s">
        <v>248</v>
      </c>
      <c r="T8" s="283"/>
      <c r="U8" s="147" t="str">
        <f>IF(O8="","",IF(O8=100,"",100-O8))</f>
        <v/>
      </c>
    </row>
    <row r="9" spans="1:22" s="144" customFormat="1" ht="18" customHeight="1" thickBot="1">
      <c r="A9" s="275"/>
      <c r="B9" s="280"/>
      <c r="C9" s="281"/>
      <c r="D9" s="275"/>
      <c r="E9" s="280"/>
      <c r="F9" s="281"/>
      <c r="G9" s="148" t="s">
        <v>243</v>
      </c>
      <c r="H9" s="149" t="s">
        <v>244</v>
      </c>
      <c r="I9" s="149" t="s">
        <v>245</v>
      </c>
      <c r="J9" s="149" t="s">
        <v>243</v>
      </c>
      <c r="K9" s="149" t="s">
        <v>244</v>
      </c>
      <c r="L9" s="150" t="s">
        <v>245</v>
      </c>
      <c r="M9" s="148" t="s">
        <v>243</v>
      </c>
      <c r="N9" s="149" t="s">
        <v>244</v>
      </c>
      <c r="O9" s="149" t="s">
        <v>245</v>
      </c>
      <c r="P9" s="148" t="s">
        <v>243</v>
      </c>
      <c r="Q9" s="149" t="s">
        <v>244</v>
      </c>
      <c r="R9" s="149" t="s">
        <v>245</v>
      </c>
      <c r="S9" s="149" t="s">
        <v>243</v>
      </c>
      <c r="T9" s="149" t="s">
        <v>244</v>
      </c>
      <c r="U9" s="150" t="s">
        <v>245</v>
      </c>
    </row>
    <row r="10" spans="1:22" s="144" customFormat="1" ht="18" customHeight="1">
      <c r="A10" s="296" t="s">
        <v>249</v>
      </c>
      <c r="B10" s="297" t="s">
        <v>250</v>
      </c>
      <c r="C10" s="151"/>
      <c r="D10" s="152" t="s">
        <v>251</v>
      </c>
      <c r="E10" s="153" t="s">
        <v>252</v>
      </c>
      <c r="F10" s="154" t="s">
        <v>253</v>
      </c>
      <c r="G10" s="152" t="s">
        <v>254</v>
      </c>
      <c r="H10" s="153" t="s">
        <v>252</v>
      </c>
      <c r="I10" s="153" t="s">
        <v>255</v>
      </c>
      <c r="J10" s="153" t="s">
        <v>251</v>
      </c>
      <c r="K10" s="153" t="s">
        <v>252</v>
      </c>
      <c r="L10" s="154" t="s">
        <v>255</v>
      </c>
      <c r="M10" s="152" t="s">
        <v>254</v>
      </c>
      <c r="N10" s="153" t="s">
        <v>252</v>
      </c>
      <c r="O10" s="153" t="s">
        <v>255</v>
      </c>
      <c r="P10" s="152" t="s">
        <v>254</v>
      </c>
      <c r="Q10" s="153" t="s">
        <v>252</v>
      </c>
      <c r="R10" s="153" t="s">
        <v>255</v>
      </c>
      <c r="S10" s="153" t="s">
        <v>251</v>
      </c>
      <c r="T10" s="153" t="s">
        <v>252</v>
      </c>
      <c r="U10" s="154" t="s">
        <v>255</v>
      </c>
    </row>
    <row r="11" spans="1:22" s="144" customFormat="1" ht="18" customHeight="1">
      <c r="A11" s="287"/>
      <c r="B11" s="298"/>
      <c r="C11" s="205" t="s">
        <v>256</v>
      </c>
      <c r="D11" s="156"/>
      <c r="E11" s="157" t="str">
        <f>IF(D11="","",F11/D11)</f>
        <v/>
      </c>
      <c r="F11" s="158"/>
      <c r="G11" s="156"/>
      <c r="H11" s="157" t="str">
        <f>IF(G11="","",I11/G11)</f>
        <v/>
      </c>
      <c r="I11" s="159"/>
      <c r="J11" s="157"/>
      <c r="K11" s="157" t="str">
        <f>IF(J11="","",L11/J11)</f>
        <v/>
      </c>
      <c r="L11" s="160"/>
      <c r="M11" s="156"/>
      <c r="N11" s="157" t="str">
        <f>IF(M11="","",O11/M11)</f>
        <v/>
      </c>
      <c r="O11" s="159"/>
      <c r="P11" s="156"/>
      <c r="Q11" s="157" t="str">
        <f>IF(P11="","",R11/P11)</f>
        <v/>
      </c>
      <c r="R11" s="159"/>
      <c r="S11" s="157"/>
      <c r="T11" s="157" t="str">
        <f>IF(S11="","",U11/S11)</f>
        <v/>
      </c>
      <c r="U11" s="160"/>
    </row>
    <row r="12" spans="1:22" s="144" customFormat="1" ht="18" customHeight="1">
      <c r="A12" s="287"/>
      <c r="B12" s="298"/>
      <c r="C12" s="161" t="s">
        <v>257</v>
      </c>
      <c r="D12" s="156"/>
      <c r="E12" s="157" t="str">
        <f>IF(D12="","",F12/D12)</f>
        <v/>
      </c>
      <c r="F12" s="158"/>
      <c r="G12" s="156"/>
      <c r="H12" s="157" t="str">
        <f>IF(G12="","",I12/G12)</f>
        <v/>
      </c>
      <c r="I12" s="159"/>
      <c r="J12" s="157"/>
      <c r="K12" s="157" t="str">
        <f t="shared" ref="K12:K47" si="0">IF(J12="","",L12/J12)</f>
        <v/>
      </c>
      <c r="L12" s="160"/>
      <c r="M12" s="156"/>
      <c r="N12" s="157" t="str">
        <f>IF(M12="","",O12/M12)</f>
        <v/>
      </c>
      <c r="O12" s="159"/>
      <c r="P12" s="156"/>
      <c r="Q12" s="157" t="str">
        <f>IF(P12="","",R12/P12)</f>
        <v/>
      </c>
      <c r="R12" s="159"/>
      <c r="S12" s="157"/>
      <c r="T12" s="157" t="str">
        <f t="shared" ref="T12:T47" si="1">IF(S12="","",U12/S12)</f>
        <v/>
      </c>
      <c r="U12" s="160"/>
    </row>
    <row r="13" spans="1:22" s="144" customFormat="1" ht="18" customHeight="1">
      <c r="A13" s="287"/>
      <c r="B13" s="298"/>
      <c r="C13" s="162" t="s">
        <v>258</v>
      </c>
      <c r="D13" s="163"/>
      <c r="E13" s="164" t="str">
        <f>IF(D13="","",F13/D13)</f>
        <v/>
      </c>
      <c r="F13" s="165"/>
      <c r="G13" s="166"/>
      <c r="H13" s="167" t="str">
        <f>IF(G13="","",I13/G13)</f>
        <v/>
      </c>
      <c r="I13" s="168"/>
      <c r="J13" s="169"/>
      <c r="K13" s="167" t="str">
        <f t="shared" si="0"/>
        <v/>
      </c>
      <c r="L13" s="165"/>
      <c r="M13" s="170"/>
      <c r="N13" s="167" t="str">
        <f>IF(M13="","",O13/M13)</f>
        <v/>
      </c>
      <c r="O13" s="168"/>
      <c r="P13" s="170"/>
      <c r="Q13" s="167" t="str">
        <f>IF(P13="","",R13/P13)</f>
        <v/>
      </c>
      <c r="R13" s="168"/>
      <c r="S13" s="168"/>
      <c r="T13" s="167" t="str">
        <f t="shared" si="1"/>
        <v/>
      </c>
      <c r="U13" s="165"/>
    </row>
    <row r="14" spans="1:22" s="144" customFormat="1" ht="18" customHeight="1">
      <c r="A14" s="287"/>
      <c r="B14" s="298"/>
      <c r="C14" s="205" t="s">
        <v>259</v>
      </c>
      <c r="D14" s="171"/>
      <c r="E14" s="167" t="str">
        <f t="shared" ref="E14:E47" si="2">IF(D14="","",F14/D14)</f>
        <v/>
      </c>
      <c r="F14" s="172"/>
      <c r="G14" s="171"/>
      <c r="H14" s="167" t="str">
        <f>IF(G14="","",I14/G14)</f>
        <v/>
      </c>
      <c r="I14" s="173"/>
      <c r="J14" s="167"/>
      <c r="K14" s="167" t="str">
        <f t="shared" si="0"/>
        <v/>
      </c>
      <c r="L14" s="172"/>
      <c r="M14" s="171"/>
      <c r="N14" s="167" t="str">
        <f>IF(M14="","",O14/M14)</f>
        <v/>
      </c>
      <c r="O14" s="173"/>
      <c r="P14" s="171"/>
      <c r="Q14" s="167" t="str">
        <f>IF(P14="","",R14/P14)</f>
        <v/>
      </c>
      <c r="R14" s="173"/>
      <c r="S14" s="167"/>
      <c r="T14" s="167" t="str">
        <f t="shared" si="1"/>
        <v/>
      </c>
      <c r="U14" s="172"/>
    </row>
    <row r="15" spans="1:22" s="144" customFormat="1" ht="18" customHeight="1">
      <c r="A15" s="287"/>
      <c r="B15" s="298"/>
      <c r="C15" s="161"/>
      <c r="D15" s="174"/>
      <c r="E15" s="175" t="str">
        <f t="shared" si="2"/>
        <v/>
      </c>
      <c r="F15" s="168"/>
      <c r="G15" s="174"/>
      <c r="H15" s="176" t="str">
        <f t="shared" ref="H15:H47" si="3">IF(G15="","",I15/G15)</f>
        <v/>
      </c>
      <c r="I15" s="177"/>
      <c r="J15" s="168"/>
      <c r="K15" s="167" t="str">
        <f t="shared" si="0"/>
        <v/>
      </c>
      <c r="L15" s="165"/>
      <c r="M15" s="170"/>
      <c r="N15" s="167" t="str">
        <f t="shared" ref="N15:N47" si="4">IF(M15="","",O15/M15)</f>
        <v/>
      </c>
      <c r="O15" s="177"/>
      <c r="P15" s="170"/>
      <c r="Q15" s="167" t="str">
        <f t="shared" ref="Q15:Q47" si="5">IF(P15="","",R15/P15)</f>
        <v/>
      </c>
      <c r="R15" s="177"/>
      <c r="S15" s="168"/>
      <c r="T15" s="167" t="str">
        <f t="shared" si="1"/>
        <v/>
      </c>
      <c r="U15" s="165"/>
    </row>
    <row r="16" spans="1:22" s="144" customFormat="1" ht="18" customHeight="1">
      <c r="A16" s="287"/>
      <c r="B16" s="298"/>
      <c r="C16" s="161"/>
      <c r="D16" s="174"/>
      <c r="E16" s="176" t="str">
        <f t="shared" si="2"/>
        <v/>
      </c>
      <c r="F16" s="165"/>
      <c r="G16" s="174"/>
      <c r="H16" s="176" t="str">
        <f t="shared" si="3"/>
        <v/>
      </c>
      <c r="I16" s="177"/>
      <c r="J16" s="168"/>
      <c r="K16" s="167" t="str">
        <f t="shared" si="0"/>
        <v/>
      </c>
      <c r="L16" s="165"/>
      <c r="M16" s="170"/>
      <c r="N16" s="167" t="str">
        <f t="shared" si="4"/>
        <v/>
      </c>
      <c r="O16" s="177"/>
      <c r="P16" s="170"/>
      <c r="Q16" s="167" t="str">
        <f t="shared" si="5"/>
        <v/>
      </c>
      <c r="R16" s="177"/>
      <c r="S16" s="168"/>
      <c r="T16" s="167" t="str">
        <f t="shared" si="1"/>
        <v/>
      </c>
      <c r="U16" s="165"/>
    </row>
    <row r="17" spans="1:24" s="144" customFormat="1" ht="18" customHeight="1">
      <c r="A17" s="287"/>
      <c r="B17" s="298"/>
      <c r="C17" s="161"/>
      <c r="D17" s="178"/>
      <c r="E17" s="176" t="str">
        <f t="shared" si="2"/>
        <v/>
      </c>
      <c r="F17" s="165"/>
      <c r="G17" s="174"/>
      <c r="H17" s="176" t="str">
        <f t="shared" si="3"/>
        <v/>
      </c>
      <c r="I17" s="177"/>
      <c r="J17" s="179"/>
      <c r="K17" s="173"/>
      <c r="L17" s="165"/>
      <c r="M17" s="170"/>
      <c r="N17" s="167" t="str">
        <f t="shared" si="4"/>
        <v/>
      </c>
      <c r="O17" s="177"/>
      <c r="P17" s="170"/>
      <c r="Q17" s="167" t="str">
        <f t="shared" si="5"/>
        <v/>
      </c>
      <c r="R17" s="177"/>
      <c r="S17" s="177"/>
      <c r="T17" s="173" t="str">
        <f t="shared" si="1"/>
        <v/>
      </c>
      <c r="U17" s="165"/>
    </row>
    <row r="18" spans="1:24" s="144" customFormat="1" ht="18" customHeight="1">
      <c r="A18" s="287"/>
      <c r="B18" s="298"/>
      <c r="C18" s="205" t="s">
        <v>260</v>
      </c>
      <c r="D18" s="171"/>
      <c r="E18" s="167" t="str">
        <f t="shared" si="2"/>
        <v/>
      </c>
      <c r="F18" s="172"/>
      <c r="G18" s="171"/>
      <c r="H18" s="173" t="str">
        <f t="shared" si="3"/>
        <v/>
      </c>
      <c r="I18" s="173"/>
      <c r="J18" s="173"/>
      <c r="K18" s="173" t="str">
        <f t="shared" si="0"/>
        <v/>
      </c>
      <c r="L18" s="172"/>
      <c r="M18" s="171"/>
      <c r="N18" s="173" t="str">
        <f t="shared" si="4"/>
        <v/>
      </c>
      <c r="O18" s="173"/>
      <c r="P18" s="171"/>
      <c r="Q18" s="173" t="str">
        <f t="shared" si="5"/>
        <v/>
      </c>
      <c r="R18" s="173"/>
      <c r="S18" s="173"/>
      <c r="T18" s="173" t="str">
        <f t="shared" si="1"/>
        <v/>
      </c>
      <c r="U18" s="172"/>
    </row>
    <row r="19" spans="1:24" s="144" customFormat="1" ht="18" customHeight="1">
      <c r="A19" s="287"/>
      <c r="B19" s="298"/>
      <c r="C19" s="205" t="str">
        <f>C12</f>
        <v>&lt;改修工事&gt;</v>
      </c>
      <c r="D19" s="171"/>
      <c r="E19" s="167" t="str">
        <f t="shared" si="2"/>
        <v/>
      </c>
      <c r="F19" s="172"/>
      <c r="G19" s="180"/>
      <c r="H19" s="173" t="str">
        <f t="shared" si="3"/>
        <v/>
      </c>
      <c r="I19" s="173"/>
      <c r="J19" s="173"/>
      <c r="K19" s="173" t="str">
        <f t="shared" si="0"/>
        <v/>
      </c>
      <c r="L19" s="172"/>
      <c r="M19" s="180"/>
      <c r="N19" s="173" t="str">
        <f t="shared" si="4"/>
        <v/>
      </c>
      <c r="O19" s="173"/>
      <c r="P19" s="180"/>
      <c r="Q19" s="173" t="str">
        <f t="shared" si="5"/>
        <v/>
      </c>
      <c r="R19" s="173"/>
      <c r="S19" s="173"/>
      <c r="T19" s="173" t="str">
        <f t="shared" si="1"/>
        <v/>
      </c>
      <c r="U19" s="172"/>
    </row>
    <row r="20" spans="1:24" s="144" customFormat="1" ht="18" customHeight="1">
      <c r="A20" s="287"/>
      <c r="B20" s="298"/>
      <c r="C20" s="205" t="str">
        <f>IF(C13="","",C13)</f>
        <v>　（改築）</v>
      </c>
      <c r="D20" s="171"/>
      <c r="E20" s="167" t="str">
        <f t="shared" si="2"/>
        <v/>
      </c>
      <c r="F20" s="172"/>
      <c r="G20" s="180"/>
      <c r="H20" s="173" t="str">
        <f t="shared" si="3"/>
        <v/>
      </c>
      <c r="I20" s="173"/>
      <c r="J20" s="173"/>
      <c r="K20" s="173" t="str">
        <f t="shared" si="0"/>
        <v/>
      </c>
      <c r="L20" s="172"/>
      <c r="M20" s="180"/>
      <c r="N20" s="173" t="str">
        <f t="shared" si="4"/>
        <v/>
      </c>
      <c r="O20" s="173"/>
      <c r="P20" s="180"/>
      <c r="Q20" s="173" t="str">
        <f t="shared" si="5"/>
        <v/>
      </c>
      <c r="R20" s="173"/>
      <c r="S20" s="173"/>
      <c r="T20" s="173" t="str">
        <f t="shared" si="1"/>
        <v/>
      </c>
      <c r="U20" s="172"/>
    </row>
    <row r="21" spans="1:24" s="144" customFormat="1" ht="18" customHeight="1">
      <c r="A21" s="287"/>
      <c r="B21" s="298"/>
      <c r="C21" s="205" t="s">
        <v>259</v>
      </c>
      <c r="D21" s="171"/>
      <c r="E21" s="167" t="str">
        <f t="shared" si="2"/>
        <v/>
      </c>
      <c r="F21" s="172"/>
      <c r="G21" s="180"/>
      <c r="H21" s="173" t="str">
        <f t="shared" si="3"/>
        <v/>
      </c>
      <c r="I21" s="173"/>
      <c r="J21" s="173"/>
      <c r="K21" s="173" t="str">
        <f t="shared" si="0"/>
        <v/>
      </c>
      <c r="L21" s="172"/>
      <c r="M21" s="180"/>
      <c r="N21" s="173" t="str">
        <f t="shared" si="4"/>
        <v/>
      </c>
      <c r="O21" s="173"/>
      <c r="P21" s="180"/>
      <c r="Q21" s="173" t="str">
        <f t="shared" si="5"/>
        <v/>
      </c>
      <c r="R21" s="173"/>
      <c r="S21" s="173"/>
      <c r="T21" s="173" t="str">
        <f t="shared" si="1"/>
        <v/>
      </c>
      <c r="U21" s="172"/>
    </row>
    <row r="22" spans="1:24" s="144" customFormat="1" ht="18" customHeight="1">
      <c r="A22" s="287"/>
      <c r="B22" s="298"/>
      <c r="C22" s="161"/>
      <c r="D22" s="170"/>
      <c r="E22" s="167" t="str">
        <f t="shared" si="2"/>
        <v/>
      </c>
      <c r="F22" s="165"/>
      <c r="G22" s="181"/>
      <c r="H22" s="173" t="str">
        <f t="shared" si="3"/>
        <v/>
      </c>
      <c r="I22" s="177"/>
      <c r="J22" s="177"/>
      <c r="K22" s="173" t="str">
        <f t="shared" si="0"/>
        <v/>
      </c>
      <c r="L22" s="165"/>
      <c r="M22" s="181"/>
      <c r="N22" s="173" t="str">
        <f t="shared" si="4"/>
        <v/>
      </c>
      <c r="O22" s="177"/>
      <c r="P22" s="181"/>
      <c r="Q22" s="173" t="str">
        <f t="shared" si="5"/>
        <v/>
      </c>
      <c r="R22" s="177"/>
      <c r="S22" s="177"/>
      <c r="T22" s="173" t="str">
        <f t="shared" si="1"/>
        <v/>
      </c>
      <c r="U22" s="165"/>
    </row>
    <row r="23" spans="1:24" s="144" customFormat="1" ht="18" customHeight="1">
      <c r="A23" s="287"/>
      <c r="B23" s="298"/>
      <c r="C23" s="161"/>
      <c r="D23" s="170"/>
      <c r="E23" s="167" t="str">
        <f t="shared" si="2"/>
        <v/>
      </c>
      <c r="F23" s="165"/>
      <c r="G23" s="181"/>
      <c r="H23" s="173" t="str">
        <f t="shared" si="3"/>
        <v/>
      </c>
      <c r="I23" s="177"/>
      <c r="J23" s="177"/>
      <c r="K23" s="173" t="str">
        <f t="shared" si="0"/>
        <v/>
      </c>
      <c r="L23" s="165"/>
      <c r="M23" s="181"/>
      <c r="N23" s="173" t="str">
        <f t="shared" si="4"/>
        <v/>
      </c>
      <c r="O23" s="177"/>
      <c r="P23" s="181"/>
      <c r="Q23" s="173" t="str">
        <f t="shared" si="5"/>
        <v/>
      </c>
      <c r="R23" s="177"/>
      <c r="S23" s="177"/>
      <c r="T23" s="173" t="str">
        <f t="shared" si="1"/>
        <v/>
      </c>
      <c r="U23" s="165"/>
    </row>
    <row r="24" spans="1:24" s="144" customFormat="1" ht="18" customHeight="1">
      <c r="A24" s="287"/>
      <c r="B24" s="298"/>
      <c r="C24" s="161"/>
      <c r="D24" s="170"/>
      <c r="E24" s="167" t="str">
        <f t="shared" si="2"/>
        <v/>
      </c>
      <c r="F24" s="182"/>
      <c r="G24" s="181"/>
      <c r="H24" s="173" t="str">
        <f t="shared" si="3"/>
        <v/>
      </c>
      <c r="I24" s="177"/>
      <c r="J24" s="177"/>
      <c r="K24" s="173" t="str">
        <f t="shared" si="0"/>
        <v/>
      </c>
      <c r="L24" s="165"/>
      <c r="M24" s="181"/>
      <c r="N24" s="173" t="str">
        <f t="shared" si="4"/>
        <v/>
      </c>
      <c r="O24" s="177"/>
      <c r="P24" s="181"/>
      <c r="Q24" s="173" t="str">
        <f t="shared" si="5"/>
        <v/>
      </c>
      <c r="R24" s="177"/>
      <c r="S24" s="177"/>
      <c r="T24" s="173" t="str">
        <f t="shared" si="1"/>
        <v/>
      </c>
      <c r="U24" s="165"/>
    </row>
    <row r="25" spans="1:24" s="144" customFormat="1" ht="18" customHeight="1">
      <c r="A25" s="287"/>
      <c r="B25" s="298"/>
      <c r="C25" s="161"/>
      <c r="D25" s="170"/>
      <c r="E25" s="167" t="str">
        <f t="shared" si="2"/>
        <v/>
      </c>
      <c r="F25" s="182"/>
      <c r="G25" s="181"/>
      <c r="H25" s="173" t="str">
        <f t="shared" si="3"/>
        <v/>
      </c>
      <c r="I25" s="177"/>
      <c r="J25" s="177"/>
      <c r="K25" s="173" t="str">
        <f t="shared" si="0"/>
        <v/>
      </c>
      <c r="L25" s="165"/>
      <c r="M25" s="181"/>
      <c r="N25" s="173" t="str">
        <f t="shared" si="4"/>
        <v/>
      </c>
      <c r="O25" s="177"/>
      <c r="P25" s="181"/>
      <c r="Q25" s="173" t="str">
        <f t="shared" si="5"/>
        <v/>
      </c>
      <c r="R25" s="177"/>
      <c r="S25" s="177"/>
      <c r="T25" s="173" t="str">
        <f t="shared" si="1"/>
        <v/>
      </c>
      <c r="U25" s="165"/>
    </row>
    <row r="26" spans="1:24" s="144" customFormat="1" ht="18" customHeight="1">
      <c r="A26" s="287"/>
      <c r="B26" s="298"/>
      <c r="C26" s="161"/>
      <c r="D26" s="170"/>
      <c r="E26" s="167" t="str">
        <f t="shared" si="2"/>
        <v/>
      </c>
      <c r="F26" s="182"/>
      <c r="G26" s="181"/>
      <c r="H26" s="173" t="str">
        <f t="shared" si="3"/>
        <v/>
      </c>
      <c r="I26" s="177"/>
      <c r="J26" s="177"/>
      <c r="K26" s="173" t="str">
        <f t="shared" si="0"/>
        <v/>
      </c>
      <c r="L26" s="165"/>
      <c r="M26" s="181"/>
      <c r="N26" s="173" t="str">
        <f t="shared" si="4"/>
        <v/>
      </c>
      <c r="O26" s="177"/>
      <c r="P26" s="181"/>
      <c r="Q26" s="173" t="str">
        <f t="shared" si="5"/>
        <v/>
      </c>
      <c r="R26" s="177"/>
      <c r="S26" s="177"/>
      <c r="T26" s="173" t="str">
        <f t="shared" si="1"/>
        <v/>
      </c>
      <c r="U26" s="165"/>
    </row>
    <row r="27" spans="1:24" s="144" customFormat="1" ht="18" customHeight="1">
      <c r="A27" s="287"/>
      <c r="B27" s="298"/>
      <c r="C27" s="161"/>
      <c r="D27" s="170"/>
      <c r="E27" s="173" t="str">
        <f t="shared" si="2"/>
        <v/>
      </c>
      <c r="F27" s="182"/>
      <c r="G27" s="181"/>
      <c r="H27" s="173" t="str">
        <f t="shared" si="3"/>
        <v/>
      </c>
      <c r="I27" s="177"/>
      <c r="J27" s="177"/>
      <c r="K27" s="173" t="str">
        <f t="shared" si="0"/>
        <v/>
      </c>
      <c r="L27" s="165"/>
      <c r="M27" s="181"/>
      <c r="N27" s="173" t="str">
        <f t="shared" si="4"/>
        <v/>
      </c>
      <c r="O27" s="177"/>
      <c r="P27" s="181"/>
      <c r="Q27" s="173" t="str">
        <f t="shared" si="5"/>
        <v/>
      </c>
      <c r="R27" s="177"/>
      <c r="S27" s="177"/>
      <c r="T27" s="173" t="str">
        <f t="shared" si="1"/>
        <v/>
      </c>
      <c r="U27" s="165"/>
    </row>
    <row r="28" spans="1:24" s="144" customFormat="1" ht="18" customHeight="1">
      <c r="A28" s="287"/>
      <c r="B28" s="298"/>
      <c r="C28" s="183" t="s">
        <v>261</v>
      </c>
      <c r="D28" s="184"/>
      <c r="E28" s="185" t="str">
        <f t="shared" si="2"/>
        <v/>
      </c>
      <c r="F28" s="186" t="str">
        <f>IF(SUM(F12:F27)=0,"",SUM(F12:F27))</f>
        <v/>
      </c>
      <c r="G28" s="187"/>
      <c r="H28" s="185" t="str">
        <f t="shared" si="3"/>
        <v/>
      </c>
      <c r="I28" s="185" t="str">
        <f>IF(SUM(I12:I27)=0,"",SUM(I12:I27))</f>
        <v/>
      </c>
      <c r="J28" s="188"/>
      <c r="K28" s="185" t="str">
        <f t="shared" si="0"/>
        <v/>
      </c>
      <c r="L28" s="186" t="str">
        <f>IF(SUM(L12:L27)=0,"",SUM(L12:L27))</f>
        <v/>
      </c>
      <c r="M28" s="187"/>
      <c r="N28" s="185" t="str">
        <f t="shared" si="4"/>
        <v/>
      </c>
      <c r="O28" s="185" t="str">
        <f>IF(SUM(O12:O27)=0,"",SUM(O12:O27))</f>
        <v/>
      </c>
      <c r="P28" s="187"/>
      <c r="Q28" s="185" t="str">
        <f t="shared" si="5"/>
        <v/>
      </c>
      <c r="R28" s="185" t="str">
        <f>IF(SUM(R12:R27)=0,"",SUM(R12:R27))</f>
        <v/>
      </c>
      <c r="S28" s="188"/>
      <c r="T28" s="185" t="str">
        <f t="shared" si="1"/>
        <v/>
      </c>
      <c r="U28" s="186" t="str">
        <f>IF(SUM(U12:U27)=0,"",SUM(U12:U27))</f>
        <v/>
      </c>
    </row>
    <row r="29" spans="1:24" s="144" customFormat="1" ht="18" customHeight="1">
      <c r="A29" s="287"/>
      <c r="B29" s="298" t="s">
        <v>262</v>
      </c>
      <c r="C29" s="189"/>
      <c r="D29" s="190"/>
      <c r="E29" s="191" t="str">
        <f t="shared" si="2"/>
        <v/>
      </c>
      <c r="F29" s="192"/>
      <c r="G29" s="190"/>
      <c r="H29" s="191" t="str">
        <f t="shared" si="3"/>
        <v/>
      </c>
      <c r="I29" s="193"/>
      <c r="J29" s="193"/>
      <c r="K29" s="191" t="str">
        <f t="shared" si="0"/>
        <v/>
      </c>
      <c r="L29" s="192"/>
      <c r="M29" s="190"/>
      <c r="N29" s="191" t="str">
        <f t="shared" si="4"/>
        <v/>
      </c>
      <c r="O29" s="193"/>
      <c r="P29" s="190"/>
      <c r="Q29" s="191" t="str">
        <f t="shared" si="5"/>
        <v/>
      </c>
      <c r="R29" s="193"/>
      <c r="S29" s="193"/>
      <c r="T29" s="191" t="str">
        <f t="shared" si="1"/>
        <v/>
      </c>
      <c r="U29" s="192"/>
    </row>
    <row r="30" spans="1:24" s="144" customFormat="1" ht="18" customHeight="1">
      <c r="A30" s="287"/>
      <c r="B30" s="298"/>
      <c r="C30" s="194"/>
      <c r="D30" s="195"/>
      <c r="E30" s="196" t="str">
        <f t="shared" si="2"/>
        <v/>
      </c>
      <c r="F30" s="197"/>
      <c r="G30" s="195"/>
      <c r="H30" s="196" t="str">
        <f t="shared" si="3"/>
        <v/>
      </c>
      <c r="I30" s="198"/>
      <c r="J30" s="198"/>
      <c r="K30" s="196" t="str">
        <f t="shared" si="0"/>
        <v/>
      </c>
      <c r="L30" s="197"/>
      <c r="M30" s="195"/>
      <c r="N30" s="196" t="str">
        <f t="shared" si="4"/>
        <v/>
      </c>
      <c r="O30" s="198"/>
      <c r="P30" s="195"/>
      <c r="Q30" s="196" t="str">
        <f t="shared" si="5"/>
        <v/>
      </c>
      <c r="R30" s="198"/>
      <c r="S30" s="198"/>
      <c r="T30" s="196" t="str">
        <f t="shared" si="1"/>
        <v/>
      </c>
      <c r="U30" s="197"/>
    </row>
    <row r="31" spans="1:24" s="144" customFormat="1" ht="18" customHeight="1">
      <c r="A31" s="287"/>
      <c r="B31" s="298"/>
      <c r="C31" s="194"/>
      <c r="D31" s="195"/>
      <c r="E31" s="196" t="str">
        <f t="shared" si="2"/>
        <v/>
      </c>
      <c r="F31" s="197"/>
      <c r="G31" s="195"/>
      <c r="H31" s="196" t="str">
        <f t="shared" si="3"/>
        <v/>
      </c>
      <c r="I31" s="198"/>
      <c r="J31" s="198"/>
      <c r="K31" s="196" t="str">
        <f t="shared" si="0"/>
        <v/>
      </c>
      <c r="L31" s="197"/>
      <c r="M31" s="195"/>
      <c r="N31" s="196" t="str">
        <f t="shared" si="4"/>
        <v/>
      </c>
      <c r="O31" s="198"/>
      <c r="P31" s="195"/>
      <c r="Q31" s="196" t="str">
        <f t="shared" si="5"/>
        <v/>
      </c>
      <c r="R31" s="198"/>
      <c r="S31" s="198"/>
      <c r="T31" s="196" t="str">
        <f t="shared" si="1"/>
        <v/>
      </c>
      <c r="U31" s="197"/>
    </row>
    <row r="32" spans="1:24" s="144" customFormat="1" ht="18" customHeight="1">
      <c r="A32" s="287"/>
      <c r="B32" s="298"/>
      <c r="C32" s="194"/>
      <c r="D32" s="195"/>
      <c r="E32" s="196" t="str">
        <f t="shared" si="2"/>
        <v/>
      </c>
      <c r="F32" s="197"/>
      <c r="G32" s="195"/>
      <c r="H32" s="196" t="str">
        <f t="shared" si="3"/>
        <v/>
      </c>
      <c r="I32" s="198"/>
      <c r="J32" s="198"/>
      <c r="K32" s="196" t="str">
        <f t="shared" si="0"/>
        <v/>
      </c>
      <c r="L32" s="197"/>
      <c r="M32" s="195"/>
      <c r="N32" s="196" t="str">
        <f t="shared" si="4"/>
        <v/>
      </c>
      <c r="O32" s="198"/>
      <c r="P32" s="195"/>
      <c r="Q32" s="196" t="str">
        <f t="shared" si="5"/>
        <v/>
      </c>
      <c r="R32" s="198"/>
      <c r="S32" s="198"/>
      <c r="T32" s="196" t="str">
        <f t="shared" si="1"/>
        <v/>
      </c>
      <c r="U32" s="197"/>
      <c r="V32" s="285" t="s">
        <v>263</v>
      </c>
      <c r="W32" s="286"/>
      <c r="X32" s="286"/>
    </row>
    <row r="33" spans="1:24" s="144" customFormat="1" ht="18" customHeight="1">
      <c r="A33" s="287"/>
      <c r="B33" s="298"/>
      <c r="C33" s="199"/>
      <c r="D33" s="200"/>
      <c r="E33" s="201" t="str">
        <f t="shared" si="2"/>
        <v/>
      </c>
      <c r="F33" s="202"/>
      <c r="G33" s="200"/>
      <c r="H33" s="201" t="str">
        <f t="shared" si="3"/>
        <v/>
      </c>
      <c r="I33" s="203"/>
      <c r="J33" s="203"/>
      <c r="K33" s="201" t="str">
        <f t="shared" si="0"/>
        <v/>
      </c>
      <c r="L33" s="202"/>
      <c r="M33" s="200"/>
      <c r="N33" s="201" t="str">
        <f t="shared" si="4"/>
        <v/>
      </c>
      <c r="O33" s="203"/>
      <c r="P33" s="200"/>
      <c r="Q33" s="201" t="str">
        <f t="shared" si="5"/>
        <v/>
      </c>
      <c r="R33" s="203"/>
      <c r="S33" s="203"/>
      <c r="T33" s="201" t="str">
        <f t="shared" si="1"/>
        <v/>
      </c>
      <c r="U33" s="202"/>
      <c r="V33" s="285"/>
      <c r="W33" s="286"/>
      <c r="X33" s="286"/>
    </row>
    <row r="34" spans="1:24" s="144" customFormat="1" ht="18" customHeight="1">
      <c r="A34" s="287"/>
      <c r="B34" s="298"/>
      <c r="C34" s="214" t="s">
        <v>261</v>
      </c>
      <c r="D34" s="187"/>
      <c r="E34" s="185" t="str">
        <f t="shared" si="2"/>
        <v/>
      </c>
      <c r="F34" s="186" t="str">
        <f>IF(SUM(F29:F33)=0,"",(SUM(F29:F33)))</f>
        <v/>
      </c>
      <c r="G34" s="187"/>
      <c r="H34" s="185" t="str">
        <f t="shared" si="3"/>
        <v/>
      </c>
      <c r="I34" s="185" t="str">
        <f>IF(SUM(I29:I33)=0,"",(SUM(I29:I33)))</f>
        <v/>
      </c>
      <c r="J34" s="188"/>
      <c r="K34" s="185" t="str">
        <f t="shared" si="0"/>
        <v/>
      </c>
      <c r="L34" s="186" t="str">
        <f>IF(SUM(L29:L33)=0,"",(SUM(L29:L33)))</f>
        <v/>
      </c>
      <c r="M34" s="187"/>
      <c r="N34" s="185" t="str">
        <f t="shared" si="4"/>
        <v/>
      </c>
      <c r="O34" s="185" t="str">
        <f>IF(SUM(O29:O33)=0,"",(SUM(O29:O33)))</f>
        <v/>
      </c>
      <c r="P34" s="187"/>
      <c r="Q34" s="185" t="str">
        <f t="shared" si="5"/>
        <v/>
      </c>
      <c r="R34" s="185" t="str">
        <f>IF(SUM(R29:R33)=0,"",(SUM(R29:R33)))</f>
        <v/>
      </c>
      <c r="S34" s="188"/>
      <c r="T34" s="185" t="str">
        <f t="shared" si="1"/>
        <v/>
      </c>
      <c r="U34" s="186" t="str">
        <f>IF(SUM(U29:U33)=0,"",(SUM(U29:U33)))</f>
        <v/>
      </c>
    </row>
    <row r="35" spans="1:24" s="144" customFormat="1" ht="18" customHeight="1">
      <c r="A35" s="287"/>
      <c r="B35" s="278" t="s">
        <v>264</v>
      </c>
      <c r="C35" s="279"/>
      <c r="D35" s="187"/>
      <c r="E35" s="185" t="str">
        <f t="shared" si="2"/>
        <v/>
      </c>
      <c r="F35" s="186" t="str">
        <f>IF(F28="","",IF(F34="",F28,F28+F34))</f>
        <v/>
      </c>
      <c r="G35" s="187"/>
      <c r="H35" s="185" t="str">
        <f t="shared" si="3"/>
        <v/>
      </c>
      <c r="I35" s="185" t="str">
        <f>IF(I28="","",IF(I34="",I28,I28+I34))</f>
        <v/>
      </c>
      <c r="J35" s="188"/>
      <c r="K35" s="185" t="str">
        <f t="shared" si="0"/>
        <v/>
      </c>
      <c r="L35" s="186" t="str">
        <f>IF(L28="","",IF(L34="",L28,L28+L34))</f>
        <v/>
      </c>
      <c r="M35" s="187"/>
      <c r="N35" s="185" t="str">
        <f t="shared" si="4"/>
        <v/>
      </c>
      <c r="O35" s="185" t="str">
        <f>IF(O28="","",IF(O34="",O28,O28+O34))</f>
        <v/>
      </c>
      <c r="P35" s="187"/>
      <c r="Q35" s="185" t="str">
        <f t="shared" si="5"/>
        <v/>
      </c>
      <c r="R35" s="185" t="str">
        <f>IF(R28="","",IF(R34="",R28,R28+R34))</f>
        <v/>
      </c>
      <c r="S35" s="188"/>
      <c r="T35" s="185" t="str">
        <f t="shared" si="1"/>
        <v/>
      </c>
      <c r="U35" s="186" t="str">
        <f>IF(U28="","",IF(U34="",U28,U28+U34))</f>
        <v/>
      </c>
    </row>
    <row r="36" spans="1:24" s="144" customFormat="1" ht="18" customHeight="1">
      <c r="A36" s="287" t="s">
        <v>265</v>
      </c>
      <c r="B36" s="289" t="str">
        <f>C12</f>
        <v>&lt;改修工事&gt;</v>
      </c>
      <c r="C36" s="290"/>
      <c r="D36" s="206"/>
      <c r="E36" s="191" t="str">
        <f t="shared" si="2"/>
        <v/>
      </c>
      <c r="F36" s="207"/>
      <c r="G36" s="206"/>
      <c r="H36" s="191" t="str">
        <f t="shared" si="3"/>
        <v/>
      </c>
      <c r="I36" s="191"/>
      <c r="J36" s="191"/>
      <c r="K36" s="191" t="str">
        <f t="shared" si="0"/>
        <v/>
      </c>
      <c r="L36" s="207"/>
      <c r="M36" s="206"/>
      <c r="N36" s="191" t="str">
        <f t="shared" si="4"/>
        <v/>
      </c>
      <c r="O36" s="191"/>
      <c r="P36" s="206"/>
      <c r="Q36" s="191" t="str">
        <f t="shared" si="5"/>
        <v/>
      </c>
      <c r="R36" s="191"/>
      <c r="S36" s="191"/>
      <c r="T36" s="191" t="str">
        <f t="shared" si="1"/>
        <v/>
      </c>
      <c r="U36" s="207"/>
    </row>
    <row r="37" spans="1:24" s="144" customFormat="1" ht="18" customHeight="1">
      <c r="A37" s="287"/>
      <c r="B37" s="289" t="str">
        <f>C20</f>
        <v>　（改築）</v>
      </c>
      <c r="C37" s="290"/>
      <c r="D37" s="208"/>
      <c r="E37" s="196" t="str">
        <f t="shared" si="2"/>
        <v/>
      </c>
      <c r="F37" s="209"/>
      <c r="G37" s="208"/>
      <c r="H37" s="196" t="str">
        <f t="shared" si="3"/>
        <v/>
      </c>
      <c r="I37" s="196"/>
      <c r="J37" s="196"/>
      <c r="K37" s="196" t="str">
        <f t="shared" si="0"/>
        <v/>
      </c>
      <c r="L37" s="209"/>
      <c r="M37" s="208"/>
      <c r="N37" s="196" t="str">
        <f t="shared" si="4"/>
        <v/>
      </c>
      <c r="O37" s="196"/>
      <c r="P37" s="208"/>
      <c r="Q37" s="196" t="str">
        <f t="shared" si="5"/>
        <v/>
      </c>
      <c r="R37" s="196"/>
      <c r="S37" s="196"/>
      <c r="T37" s="196" t="str">
        <f t="shared" si="1"/>
        <v/>
      </c>
      <c r="U37" s="209"/>
    </row>
    <row r="38" spans="1:24" s="144" customFormat="1" ht="18" customHeight="1">
      <c r="A38" s="287"/>
      <c r="B38" s="210" t="s">
        <v>266</v>
      </c>
      <c r="C38" s="161"/>
      <c r="D38" s="195"/>
      <c r="E38" s="196" t="str">
        <f t="shared" si="2"/>
        <v/>
      </c>
      <c r="F38" s="197"/>
      <c r="G38" s="195"/>
      <c r="H38" s="196" t="str">
        <f t="shared" si="3"/>
        <v/>
      </c>
      <c r="I38" s="198"/>
      <c r="J38" s="198"/>
      <c r="K38" s="196" t="str">
        <f t="shared" si="0"/>
        <v/>
      </c>
      <c r="L38" s="197"/>
      <c r="M38" s="195"/>
      <c r="N38" s="196" t="str">
        <f t="shared" si="4"/>
        <v/>
      </c>
      <c r="O38" s="198"/>
      <c r="P38" s="195"/>
      <c r="Q38" s="196" t="str">
        <f t="shared" si="5"/>
        <v/>
      </c>
      <c r="R38" s="198"/>
      <c r="S38" s="198"/>
      <c r="T38" s="196" t="str">
        <f t="shared" si="1"/>
        <v/>
      </c>
      <c r="U38" s="197"/>
    </row>
    <row r="39" spans="1:24" s="144" customFormat="1" ht="18" customHeight="1">
      <c r="A39" s="287"/>
      <c r="B39" s="210" t="s">
        <v>266</v>
      </c>
      <c r="C39" s="161"/>
      <c r="D39" s="195"/>
      <c r="E39" s="196" t="str">
        <f t="shared" si="2"/>
        <v/>
      </c>
      <c r="F39" s="197"/>
      <c r="G39" s="195"/>
      <c r="H39" s="196" t="str">
        <f t="shared" si="3"/>
        <v/>
      </c>
      <c r="I39" s="198"/>
      <c r="J39" s="198"/>
      <c r="K39" s="196" t="str">
        <f t="shared" si="0"/>
        <v/>
      </c>
      <c r="L39" s="197"/>
      <c r="M39" s="195"/>
      <c r="N39" s="196" t="str">
        <f t="shared" si="4"/>
        <v/>
      </c>
      <c r="O39" s="198"/>
      <c r="P39" s="195"/>
      <c r="Q39" s="196" t="str">
        <f t="shared" si="5"/>
        <v/>
      </c>
      <c r="R39" s="198"/>
      <c r="S39" s="198"/>
      <c r="T39" s="196" t="str">
        <f t="shared" si="1"/>
        <v/>
      </c>
      <c r="U39" s="197"/>
    </row>
    <row r="40" spans="1:24" s="144" customFormat="1" ht="18" customHeight="1">
      <c r="A40" s="287"/>
      <c r="B40" s="211" t="s">
        <v>267</v>
      </c>
      <c r="C40" s="161"/>
      <c r="D40" s="195"/>
      <c r="E40" s="196" t="str">
        <f t="shared" si="2"/>
        <v/>
      </c>
      <c r="F40" s="197"/>
      <c r="G40" s="195"/>
      <c r="H40" s="196" t="str">
        <f t="shared" si="3"/>
        <v/>
      </c>
      <c r="I40" s="198"/>
      <c r="J40" s="198"/>
      <c r="K40" s="196" t="str">
        <f t="shared" si="0"/>
        <v/>
      </c>
      <c r="L40" s="197"/>
      <c r="M40" s="195"/>
      <c r="N40" s="196" t="str">
        <f t="shared" si="4"/>
        <v/>
      </c>
      <c r="O40" s="198"/>
      <c r="P40" s="195"/>
      <c r="Q40" s="196" t="str">
        <f t="shared" si="5"/>
        <v/>
      </c>
      <c r="R40" s="198"/>
      <c r="S40" s="198"/>
      <c r="T40" s="196" t="str">
        <f t="shared" si="1"/>
        <v/>
      </c>
      <c r="U40" s="197"/>
    </row>
    <row r="41" spans="1:24" s="144" customFormat="1" ht="18" customHeight="1">
      <c r="A41" s="287"/>
      <c r="B41" s="289" t="s">
        <v>268</v>
      </c>
      <c r="C41" s="290"/>
      <c r="D41" s="208"/>
      <c r="E41" s="196" t="str">
        <f t="shared" si="2"/>
        <v/>
      </c>
      <c r="F41" s="209"/>
      <c r="G41" s="208"/>
      <c r="H41" s="196" t="str">
        <f t="shared" si="3"/>
        <v/>
      </c>
      <c r="I41" s="196"/>
      <c r="J41" s="196"/>
      <c r="K41" s="196" t="str">
        <f t="shared" si="0"/>
        <v/>
      </c>
      <c r="L41" s="209"/>
      <c r="M41" s="208"/>
      <c r="N41" s="196" t="str">
        <f t="shared" si="4"/>
        <v/>
      </c>
      <c r="O41" s="196"/>
      <c r="P41" s="208"/>
      <c r="Q41" s="196" t="str">
        <f t="shared" si="5"/>
        <v/>
      </c>
      <c r="R41" s="196"/>
      <c r="S41" s="196"/>
      <c r="T41" s="196" t="str">
        <f t="shared" si="1"/>
        <v/>
      </c>
      <c r="U41" s="209"/>
    </row>
    <row r="42" spans="1:24" s="144" customFormat="1" ht="18" customHeight="1">
      <c r="A42" s="287"/>
      <c r="B42" s="289" t="str">
        <f>C20</f>
        <v>　（改築）</v>
      </c>
      <c r="C42" s="290"/>
      <c r="D42" s="208"/>
      <c r="E42" s="196" t="str">
        <f t="shared" si="2"/>
        <v/>
      </c>
      <c r="F42" s="209"/>
      <c r="G42" s="208"/>
      <c r="H42" s="196" t="str">
        <f t="shared" si="3"/>
        <v/>
      </c>
      <c r="I42" s="196"/>
      <c r="J42" s="196"/>
      <c r="K42" s="196" t="str">
        <f t="shared" si="0"/>
        <v/>
      </c>
      <c r="L42" s="209"/>
      <c r="M42" s="208"/>
      <c r="N42" s="196" t="str">
        <f t="shared" si="4"/>
        <v/>
      </c>
      <c r="O42" s="196"/>
      <c r="P42" s="208"/>
      <c r="Q42" s="196" t="str">
        <f t="shared" si="5"/>
        <v/>
      </c>
      <c r="R42" s="196"/>
      <c r="S42" s="196"/>
      <c r="T42" s="196" t="str">
        <f t="shared" si="1"/>
        <v/>
      </c>
      <c r="U42" s="209"/>
    </row>
    <row r="43" spans="1:24" s="144" customFormat="1" ht="18" customHeight="1">
      <c r="A43" s="287"/>
      <c r="B43" s="211" t="s">
        <v>267</v>
      </c>
      <c r="C43" s="161"/>
      <c r="D43" s="195"/>
      <c r="E43" s="196" t="str">
        <f t="shared" si="2"/>
        <v/>
      </c>
      <c r="F43" s="197"/>
      <c r="G43" s="195"/>
      <c r="H43" s="196" t="str">
        <f t="shared" si="3"/>
        <v/>
      </c>
      <c r="I43" s="198"/>
      <c r="J43" s="198"/>
      <c r="K43" s="196" t="str">
        <f t="shared" si="0"/>
        <v/>
      </c>
      <c r="L43" s="197"/>
      <c r="M43" s="195"/>
      <c r="N43" s="196" t="str">
        <f t="shared" si="4"/>
        <v/>
      </c>
      <c r="O43" s="198"/>
      <c r="P43" s="195"/>
      <c r="Q43" s="196" t="str">
        <f t="shared" si="5"/>
        <v/>
      </c>
      <c r="R43" s="198"/>
      <c r="S43" s="198"/>
      <c r="T43" s="196" t="str">
        <f t="shared" si="1"/>
        <v/>
      </c>
      <c r="U43" s="197"/>
    </row>
    <row r="44" spans="1:24" s="144" customFormat="1" ht="18" customHeight="1">
      <c r="A44" s="287"/>
      <c r="B44" s="210" t="s">
        <v>267</v>
      </c>
      <c r="C44" s="161"/>
      <c r="D44" s="195"/>
      <c r="E44" s="196" t="str">
        <f t="shared" si="2"/>
        <v/>
      </c>
      <c r="F44" s="197"/>
      <c r="G44" s="195"/>
      <c r="H44" s="196" t="str">
        <f t="shared" si="3"/>
        <v/>
      </c>
      <c r="I44" s="198"/>
      <c r="J44" s="198"/>
      <c r="K44" s="196" t="str">
        <f t="shared" si="0"/>
        <v/>
      </c>
      <c r="L44" s="197"/>
      <c r="M44" s="195"/>
      <c r="N44" s="196" t="str">
        <f t="shared" si="4"/>
        <v/>
      </c>
      <c r="O44" s="198"/>
      <c r="P44" s="195"/>
      <c r="Q44" s="196" t="str">
        <f t="shared" si="5"/>
        <v/>
      </c>
      <c r="R44" s="198"/>
      <c r="S44" s="198"/>
      <c r="T44" s="196" t="str">
        <f t="shared" si="1"/>
        <v/>
      </c>
      <c r="U44" s="197"/>
    </row>
    <row r="45" spans="1:24" s="144" customFormat="1" ht="18" customHeight="1">
      <c r="A45" s="287"/>
      <c r="B45" s="212" t="s">
        <v>266</v>
      </c>
      <c r="C45" s="213"/>
      <c r="D45" s="200"/>
      <c r="E45" s="201" t="str">
        <f t="shared" si="2"/>
        <v/>
      </c>
      <c r="F45" s="202"/>
      <c r="G45" s="200"/>
      <c r="H45" s="201" t="str">
        <f t="shared" si="3"/>
        <v/>
      </c>
      <c r="I45" s="203"/>
      <c r="J45" s="203"/>
      <c r="K45" s="201" t="str">
        <f t="shared" si="0"/>
        <v/>
      </c>
      <c r="L45" s="202"/>
      <c r="M45" s="200"/>
      <c r="N45" s="201" t="str">
        <f t="shared" si="4"/>
        <v/>
      </c>
      <c r="O45" s="203"/>
      <c r="P45" s="200"/>
      <c r="Q45" s="201" t="str">
        <f t="shared" si="5"/>
        <v/>
      </c>
      <c r="R45" s="203"/>
      <c r="S45" s="203"/>
      <c r="T45" s="201" t="str">
        <f t="shared" si="1"/>
        <v/>
      </c>
      <c r="U45" s="202"/>
    </row>
    <row r="46" spans="1:24" s="144" customFormat="1" ht="18" customHeight="1">
      <c r="A46" s="288"/>
      <c r="B46" s="299" t="s">
        <v>269</v>
      </c>
      <c r="C46" s="300"/>
      <c r="D46" s="187"/>
      <c r="E46" s="185" t="str">
        <f t="shared" si="2"/>
        <v/>
      </c>
      <c r="F46" s="186" t="str">
        <f>IF(SUM(F36:F45)=0,"",(SUM(F36:F45)))</f>
        <v/>
      </c>
      <c r="G46" s="187"/>
      <c r="H46" s="185" t="str">
        <f t="shared" si="3"/>
        <v/>
      </c>
      <c r="I46" s="185" t="str">
        <f>IF(SUM(I36:I45)=0,"",(SUM(I36:I45)))</f>
        <v/>
      </c>
      <c r="J46" s="188"/>
      <c r="K46" s="185" t="str">
        <f t="shared" si="0"/>
        <v/>
      </c>
      <c r="L46" s="186" t="str">
        <f>IF(SUM(L36:L45)=0,"",(SUM(L36:L45)))</f>
        <v/>
      </c>
      <c r="M46" s="187"/>
      <c r="N46" s="185" t="str">
        <f t="shared" si="4"/>
        <v/>
      </c>
      <c r="O46" s="185" t="str">
        <f>IF(SUM(O36:O45)=0,"",(SUM(O36:O45)))</f>
        <v/>
      </c>
      <c r="P46" s="187"/>
      <c r="Q46" s="185" t="str">
        <f t="shared" si="5"/>
        <v/>
      </c>
      <c r="R46" s="185" t="str">
        <f>IF(SUM(R36:R45)=0,"",(SUM(R36:R45)))</f>
        <v/>
      </c>
      <c r="S46" s="188"/>
      <c r="T46" s="185" t="str">
        <f t="shared" si="1"/>
        <v/>
      </c>
      <c r="U46" s="186" t="str">
        <f>IF(SUM(U36:U45)=0,"",(SUM(U36:U45)))</f>
        <v/>
      </c>
    </row>
    <row r="47" spans="1:24" s="144" customFormat="1" ht="18" customHeight="1" thickBot="1">
      <c r="A47" s="275" t="s">
        <v>270</v>
      </c>
      <c r="B47" s="280"/>
      <c r="C47" s="281"/>
      <c r="D47" s="215"/>
      <c r="E47" s="216" t="str">
        <f t="shared" si="2"/>
        <v/>
      </c>
      <c r="F47" s="217" t="str">
        <f>IF(F35="","",IF(F46="",F35,F35+F46))</f>
        <v/>
      </c>
      <c r="G47" s="215"/>
      <c r="H47" s="216" t="str">
        <f t="shared" si="3"/>
        <v/>
      </c>
      <c r="I47" s="216" t="str">
        <f>IF(I35="","",IF(I46="",I35,I35+I46))</f>
        <v/>
      </c>
      <c r="J47" s="218"/>
      <c r="K47" s="216" t="str">
        <f t="shared" si="0"/>
        <v/>
      </c>
      <c r="L47" s="217" t="str">
        <f>IF(L35="","",IF(L46="",L35,L35+L46))</f>
        <v/>
      </c>
      <c r="M47" s="215"/>
      <c r="N47" s="216" t="str">
        <f t="shared" si="4"/>
        <v/>
      </c>
      <c r="O47" s="216" t="str">
        <f>IF(O35="","",IF(O46="",O35,O35+O46))</f>
        <v/>
      </c>
      <c r="P47" s="215"/>
      <c r="Q47" s="216" t="str">
        <f t="shared" si="5"/>
        <v/>
      </c>
      <c r="R47" s="216" t="str">
        <f>IF(R35="","",IF(R46="",R35,R35+R46))</f>
        <v/>
      </c>
      <c r="S47" s="218"/>
      <c r="T47" s="216" t="str">
        <f t="shared" si="1"/>
        <v/>
      </c>
      <c r="U47" s="217" t="str">
        <f>IF(U35="","",IF(U46="",U35,U35+U46))</f>
        <v/>
      </c>
    </row>
    <row r="48" spans="1:24" s="144" customFormat="1" ht="18" customHeight="1">
      <c r="A48" s="296" t="s">
        <v>271</v>
      </c>
      <c r="B48" s="302" t="s">
        <v>272</v>
      </c>
      <c r="C48" s="303"/>
      <c r="D48" s="304" t="s">
        <v>273</v>
      </c>
      <c r="E48" s="291" t="s">
        <v>273</v>
      </c>
      <c r="F48" s="219"/>
      <c r="G48" s="304"/>
      <c r="H48" s="291"/>
      <c r="I48" s="220"/>
      <c r="J48" s="291"/>
      <c r="K48" s="291" t="s">
        <v>273</v>
      </c>
      <c r="L48" s="219"/>
      <c r="M48" s="304"/>
      <c r="N48" s="291"/>
      <c r="O48" s="220"/>
      <c r="P48" s="304"/>
      <c r="Q48" s="291"/>
      <c r="R48" s="220"/>
      <c r="S48" s="291"/>
      <c r="T48" s="291" t="s">
        <v>273</v>
      </c>
      <c r="U48" s="219" t="s">
        <v>273</v>
      </c>
    </row>
    <row r="49" spans="1:21" s="144" customFormat="1" ht="18" customHeight="1">
      <c r="A49" s="287"/>
      <c r="B49" s="307" t="s">
        <v>274</v>
      </c>
      <c r="C49" s="308"/>
      <c r="D49" s="305"/>
      <c r="E49" s="292"/>
      <c r="F49" s="197" t="s">
        <v>273</v>
      </c>
      <c r="G49" s="305"/>
      <c r="H49" s="292"/>
      <c r="I49" s="198"/>
      <c r="J49" s="292"/>
      <c r="K49" s="292"/>
      <c r="L49" s="197" t="s">
        <v>273</v>
      </c>
      <c r="M49" s="305"/>
      <c r="N49" s="292"/>
      <c r="O49" s="198"/>
      <c r="P49" s="305"/>
      <c r="Q49" s="292"/>
      <c r="R49" s="198"/>
      <c r="S49" s="292"/>
      <c r="T49" s="292"/>
      <c r="U49" s="197" t="s">
        <v>273</v>
      </c>
    </row>
    <row r="50" spans="1:21" s="144" customFormat="1" ht="18" customHeight="1">
      <c r="A50" s="287"/>
      <c r="B50" s="307" t="s">
        <v>275</v>
      </c>
      <c r="C50" s="308"/>
      <c r="D50" s="305"/>
      <c r="E50" s="292"/>
      <c r="F50" s="197" t="s">
        <v>273</v>
      </c>
      <c r="G50" s="305"/>
      <c r="H50" s="292"/>
      <c r="I50" s="198"/>
      <c r="J50" s="292"/>
      <c r="K50" s="292"/>
      <c r="L50" s="197" t="s">
        <v>273</v>
      </c>
      <c r="M50" s="305"/>
      <c r="N50" s="292"/>
      <c r="O50" s="198"/>
      <c r="P50" s="305"/>
      <c r="Q50" s="292"/>
      <c r="R50" s="198"/>
      <c r="S50" s="292"/>
      <c r="T50" s="292"/>
      <c r="U50" s="197" t="s">
        <v>273</v>
      </c>
    </row>
    <row r="51" spans="1:21" s="144" customFormat="1" ht="18" customHeight="1">
      <c r="A51" s="287"/>
      <c r="B51" s="307" t="s">
        <v>276</v>
      </c>
      <c r="C51" s="308"/>
      <c r="D51" s="305"/>
      <c r="E51" s="292"/>
      <c r="F51" s="197" t="s">
        <v>277</v>
      </c>
      <c r="G51" s="305"/>
      <c r="H51" s="292"/>
      <c r="I51" s="198"/>
      <c r="J51" s="292"/>
      <c r="K51" s="292"/>
      <c r="L51" s="197" t="s">
        <v>273</v>
      </c>
      <c r="M51" s="305"/>
      <c r="N51" s="292"/>
      <c r="O51" s="198"/>
      <c r="P51" s="305"/>
      <c r="Q51" s="292"/>
      <c r="R51" s="198"/>
      <c r="S51" s="292"/>
      <c r="T51" s="292"/>
      <c r="U51" s="197" t="s">
        <v>273</v>
      </c>
    </row>
    <row r="52" spans="1:21" s="144" customFormat="1" ht="18" customHeight="1">
      <c r="A52" s="287"/>
      <c r="B52" s="307" t="s">
        <v>278</v>
      </c>
      <c r="C52" s="308"/>
      <c r="D52" s="305"/>
      <c r="E52" s="292"/>
      <c r="F52" s="182"/>
      <c r="G52" s="305"/>
      <c r="H52" s="292"/>
      <c r="I52" s="198"/>
      <c r="J52" s="292"/>
      <c r="K52" s="292"/>
      <c r="L52" s="197" t="s">
        <v>273</v>
      </c>
      <c r="M52" s="305"/>
      <c r="N52" s="292"/>
      <c r="O52" s="198"/>
      <c r="P52" s="305"/>
      <c r="Q52" s="292"/>
      <c r="R52" s="198"/>
      <c r="S52" s="292"/>
      <c r="T52" s="292"/>
      <c r="U52" s="197" t="s">
        <v>273</v>
      </c>
    </row>
    <row r="53" spans="1:21" s="144" customFormat="1" ht="18" customHeight="1">
      <c r="A53" s="287"/>
      <c r="B53" s="307" t="s">
        <v>279</v>
      </c>
      <c r="C53" s="308"/>
      <c r="D53" s="305"/>
      <c r="E53" s="292"/>
      <c r="F53" s="182"/>
      <c r="G53" s="305"/>
      <c r="H53" s="292"/>
      <c r="I53" s="198"/>
      <c r="J53" s="292"/>
      <c r="K53" s="292"/>
      <c r="L53" s="197" t="s">
        <v>273</v>
      </c>
      <c r="M53" s="305"/>
      <c r="N53" s="292"/>
      <c r="O53" s="198"/>
      <c r="P53" s="305"/>
      <c r="Q53" s="292"/>
      <c r="R53" s="198"/>
      <c r="S53" s="292"/>
      <c r="T53" s="292"/>
      <c r="U53" s="197" t="s">
        <v>273</v>
      </c>
    </row>
    <row r="54" spans="1:21" s="144" customFormat="1" ht="18" customHeight="1">
      <c r="A54" s="287"/>
      <c r="B54" s="307" t="s">
        <v>280</v>
      </c>
      <c r="C54" s="308"/>
      <c r="D54" s="306"/>
      <c r="E54" s="293"/>
      <c r="F54" s="182"/>
      <c r="G54" s="306"/>
      <c r="H54" s="293"/>
      <c r="I54" s="203"/>
      <c r="J54" s="293"/>
      <c r="K54" s="293"/>
      <c r="L54" s="197"/>
      <c r="M54" s="306"/>
      <c r="N54" s="293"/>
      <c r="O54" s="203"/>
      <c r="P54" s="306"/>
      <c r="Q54" s="293"/>
      <c r="R54" s="203"/>
      <c r="S54" s="293"/>
      <c r="T54" s="293"/>
      <c r="U54" s="197" t="s">
        <v>273</v>
      </c>
    </row>
    <row r="55" spans="1:21" s="144" customFormat="1" ht="18" customHeight="1" thickBot="1">
      <c r="A55" s="301"/>
      <c r="B55" s="294" t="s">
        <v>281</v>
      </c>
      <c r="C55" s="295"/>
      <c r="D55" s="221" t="s">
        <v>282</v>
      </c>
      <c r="E55" s="222" t="s">
        <v>282</v>
      </c>
      <c r="F55" s="217" t="str">
        <f>IF(SUM(F48:F54)=0,"",SUM(F48:F54))</f>
        <v/>
      </c>
      <c r="G55" s="221" t="s">
        <v>283</v>
      </c>
      <c r="H55" s="222" t="s">
        <v>283</v>
      </c>
      <c r="I55" s="216" t="str">
        <f>IF(SUM(I48:I54)=0,"",SUM(I48:I54))</f>
        <v/>
      </c>
      <c r="J55" s="222" t="s">
        <v>283</v>
      </c>
      <c r="K55" s="222" t="s">
        <v>283</v>
      </c>
      <c r="L55" s="217" t="str">
        <f>IF(SUM(L48:L54)=0,"",SUM(L48:L54))</f>
        <v/>
      </c>
      <c r="M55" s="221" t="s">
        <v>283</v>
      </c>
      <c r="N55" s="222" t="s">
        <v>283</v>
      </c>
      <c r="O55" s="216" t="str">
        <f>IF(SUM(O48:O54)=0,"",SUM(O48:O54))</f>
        <v/>
      </c>
      <c r="P55" s="221" t="s">
        <v>283</v>
      </c>
      <c r="Q55" s="222" t="s">
        <v>283</v>
      </c>
      <c r="R55" s="216" t="str">
        <f>IF(SUM(R48:R54)=0,"",SUM(R48:R54))</f>
        <v/>
      </c>
      <c r="S55" s="222" t="s">
        <v>283</v>
      </c>
      <c r="T55" s="222" t="s">
        <v>283</v>
      </c>
      <c r="U55" s="217" t="str">
        <f>IF(SUM(U48:U54)=0,"",SUM(U48:U54))</f>
        <v/>
      </c>
    </row>
    <row r="56" spans="1:21">
      <c r="F56" s="223" t="str">
        <f>IF(F47=F55,"","↑【確認】「事業財源」の合計と「合計（総事業費）」が不一致")</f>
        <v/>
      </c>
    </row>
    <row r="57" spans="1:21">
      <c r="F57" s="223"/>
    </row>
    <row r="58" spans="1:21">
      <c r="A58" s="224" t="s">
        <v>284</v>
      </c>
    </row>
    <row r="59" spans="1:21">
      <c r="A59" s="224"/>
    </row>
    <row r="60" spans="1:21">
      <c r="A60" s="225" t="s">
        <v>285</v>
      </c>
      <c r="B60" s="226" t="s">
        <v>313</v>
      </c>
      <c r="C60" s="226"/>
      <c r="D60" s="226"/>
      <c r="E60" s="226"/>
      <c r="F60" s="226"/>
      <c r="G60" s="226"/>
      <c r="H60" s="226"/>
      <c r="I60" s="226"/>
      <c r="J60" s="226"/>
      <c r="K60" s="226"/>
      <c r="L60" s="226"/>
    </row>
    <row r="61" spans="1:21">
      <c r="A61" s="225"/>
      <c r="B61" s="226"/>
      <c r="C61" s="226"/>
      <c r="D61" s="226"/>
      <c r="E61" s="226"/>
      <c r="F61" s="226"/>
      <c r="G61" s="226"/>
      <c r="H61" s="226"/>
      <c r="I61" s="226"/>
      <c r="J61" s="226"/>
      <c r="K61" s="226"/>
      <c r="L61" s="226"/>
    </row>
    <row r="62" spans="1:21">
      <c r="A62" s="225" t="s">
        <v>286</v>
      </c>
      <c r="B62" s="226" t="s">
        <v>287</v>
      </c>
      <c r="C62" s="226"/>
      <c r="D62" s="226"/>
      <c r="E62" s="226"/>
      <c r="F62" s="226"/>
      <c r="G62" s="226"/>
      <c r="H62" s="226"/>
      <c r="I62" s="226"/>
      <c r="J62" s="226"/>
      <c r="K62" s="226"/>
      <c r="L62" s="226"/>
    </row>
    <row r="63" spans="1:21">
      <c r="A63" s="225"/>
      <c r="B63" s="226" t="s">
        <v>288</v>
      </c>
      <c r="C63" s="226"/>
      <c r="D63" s="226"/>
      <c r="E63" s="226"/>
      <c r="F63" s="226"/>
      <c r="G63" s="226"/>
      <c r="H63" s="226"/>
      <c r="I63" s="226"/>
      <c r="J63" s="226"/>
      <c r="K63" s="226"/>
      <c r="L63" s="226"/>
    </row>
    <row r="64" spans="1:21">
      <c r="A64" s="225" t="s">
        <v>289</v>
      </c>
      <c r="B64" s="226" t="s">
        <v>290</v>
      </c>
      <c r="C64" s="226"/>
      <c r="D64" s="226"/>
      <c r="E64" s="226"/>
      <c r="F64" s="226"/>
      <c r="G64" s="226"/>
      <c r="H64" s="226"/>
      <c r="I64" s="226"/>
      <c r="J64" s="226"/>
      <c r="K64" s="226"/>
      <c r="L64" s="226"/>
    </row>
    <row r="65" spans="1:12">
      <c r="A65" s="225"/>
      <c r="B65" s="226"/>
      <c r="C65" s="226"/>
      <c r="D65" s="226"/>
      <c r="E65" s="226"/>
      <c r="F65" s="226"/>
      <c r="G65" s="226"/>
      <c r="H65" s="226"/>
      <c r="I65" s="226"/>
      <c r="J65" s="226"/>
      <c r="K65" s="226"/>
      <c r="L65" s="226"/>
    </row>
    <row r="66" spans="1:12">
      <c r="A66" s="225" t="s">
        <v>291</v>
      </c>
      <c r="B66" s="226" t="s">
        <v>292</v>
      </c>
      <c r="C66" s="226"/>
      <c r="D66" s="226"/>
      <c r="E66" s="226"/>
      <c r="F66" s="226"/>
      <c r="G66" s="226"/>
      <c r="H66" s="226"/>
      <c r="I66" s="226"/>
      <c r="J66" s="226"/>
      <c r="K66" s="226"/>
      <c r="L66" s="226"/>
    </row>
    <row r="67" spans="1:12">
      <c r="A67" s="225"/>
      <c r="B67" s="226" t="s">
        <v>293</v>
      </c>
      <c r="C67" s="226"/>
      <c r="D67" s="226"/>
      <c r="E67" s="226"/>
      <c r="F67" s="226"/>
      <c r="G67" s="226"/>
      <c r="H67" s="226"/>
      <c r="I67" s="226"/>
      <c r="J67" s="226"/>
      <c r="K67" s="226"/>
      <c r="L67" s="226"/>
    </row>
    <row r="68" spans="1:12">
      <c r="A68" s="225"/>
      <c r="B68" s="226" t="s">
        <v>294</v>
      </c>
      <c r="C68" s="226"/>
      <c r="D68" s="226"/>
      <c r="E68" s="226"/>
      <c r="F68" s="226"/>
      <c r="G68" s="226"/>
      <c r="H68" s="226"/>
      <c r="I68" s="226"/>
      <c r="J68" s="226"/>
      <c r="K68" s="226"/>
      <c r="L68" s="226"/>
    </row>
    <row r="69" spans="1:12">
      <c r="A69" s="225"/>
      <c r="B69" s="226"/>
      <c r="C69" s="226"/>
      <c r="D69" s="226"/>
      <c r="E69" s="226"/>
      <c r="F69" s="226"/>
      <c r="G69" s="226"/>
      <c r="H69" s="226"/>
      <c r="I69" s="226"/>
      <c r="J69" s="226"/>
      <c r="K69" s="226"/>
      <c r="L69" s="226"/>
    </row>
    <row r="70" spans="1:12">
      <c r="A70" s="225" t="s">
        <v>295</v>
      </c>
      <c r="B70" s="226" t="s">
        <v>296</v>
      </c>
      <c r="C70" s="226"/>
      <c r="D70" s="226"/>
      <c r="E70" s="226"/>
      <c r="F70" s="226"/>
      <c r="G70" s="226"/>
      <c r="H70" s="226"/>
      <c r="I70" s="226"/>
      <c r="J70" s="226"/>
      <c r="K70" s="226"/>
      <c r="L70" s="226"/>
    </row>
    <row r="71" spans="1:12">
      <c r="A71" s="225"/>
      <c r="B71" s="226"/>
      <c r="C71" s="226"/>
      <c r="D71" s="226"/>
      <c r="E71" s="226"/>
      <c r="F71" s="226"/>
      <c r="G71" s="226"/>
      <c r="H71" s="226"/>
      <c r="I71" s="226"/>
      <c r="J71" s="226"/>
      <c r="K71" s="226"/>
      <c r="L71" s="226"/>
    </row>
    <row r="72" spans="1:12">
      <c r="A72" s="225" t="s">
        <v>297</v>
      </c>
      <c r="B72" s="226" t="s">
        <v>298</v>
      </c>
      <c r="C72" s="226"/>
      <c r="D72" s="226"/>
      <c r="E72" s="226"/>
      <c r="F72" s="226"/>
      <c r="G72" s="226"/>
      <c r="H72" s="226"/>
      <c r="I72" s="226"/>
      <c r="J72" s="226"/>
      <c r="K72" s="226"/>
      <c r="L72" s="226"/>
    </row>
    <row r="73" spans="1:12">
      <c r="A73" s="225" t="s">
        <v>299</v>
      </c>
      <c r="B73" s="226" t="s">
        <v>300</v>
      </c>
      <c r="C73" s="226"/>
      <c r="D73" s="226"/>
      <c r="E73" s="226"/>
      <c r="F73" s="226"/>
      <c r="G73" s="226"/>
      <c r="H73" s="226"/>
      <c r="I73" s="226"/>
      <c r="J73" s="226"/>
      <c r="K73" s="226"/>
      <c r="L73" s="226"/>
    </row>
    <row r="74" spans="1:12">
      <c r="A74" s="225" t="s">
        <v>299</v>
      </c>
      <c r="B74" s="226" t="s">
        <v>301</v>
      </c>
      <c r="C74" s="226"/>
      <c r="D74" s="226"/>
      <c r="E74" s="226"/>
      <c r="F74" s="226"/>
      <c r="G74" s="226"/>
      <c r="H74" s="226"/>
      <c r="I74" s="226"/>
      <c r="J74" s="226"/>
      <c r="K74" s="226"/>
      <c r="L74" s="226"/>
    </row>
    <row r="75" spans="1:12">
      <c r="A75" s="225" t="s">
        <v>302</v>
      </c>
      <c r="B75" s="227" t="s">
        <v>303</v>
      </c>
      <c r="C75" s="227"/>
      <c r="D75" s="226"/>
      <c r="E75" s="226"/>
      <c r="F75" s="226"/>
      <c r="G75" s="226"/>
      <c r="H75" s="226"/>
      <c r="I75" s="226"/>
      <c r="J75" s="226"/>
      <c r="K75" s="226"/>
      <c r="L75" s="226"/>
    </row>
    <row r="76" spans="1:12">
      <c r="A76" s="225" t="s">
        <v>304</v>
      </c>
      <c r="B76" s="227" t="s">
        <v>305</v>
      </c>
      <c r="C76" s="227"/>
      <c r="D76" s="226"/>
      <c r="E76" s="226"/>
      <c r="F76" s="226"/>
      <c r="G76" s="226"/>
      <c r="H76" s="226"/>
      <c r="I76" s="226"/>
      <c r="J76" s="226"/>
      <c r="K76" s="226"/>
      <c r="L76" s="226"/>
    </row>
    <row r="77" spans="1:12">
      <c r="A77" s="225" t="s">
        <v>299</v>
      </c>
      <c r="B77" s="227" t="s">
        <v>306</v>
      </c>
      <c r="C77" s="227"/>
      <c r="D77" s="226"/>
      <c r="E77" s="226"/>
      <c r="F77" s="226"/>
      <c r="G77" s="226"/>
      <c r="H77" s="226"/>
      <c r="I77" s="226"/>
      <c r="J77" s="226"/>
      <c r="K77" s="226"/>
      <c r="L77" s="226"/>
    </row>
    <row r="78" spans="1:12">
      <c r="A78" s="225" t="s">
        <v>299</v>
      </c>
      <c r="B78" s="227" t="s">
        <v>307</v>
      </c>
      <c r="C78" s="227"/>
      <c r="D78" s="226"/>
      <c r="E78" s="226"/>
      <c r="F78" s="226"/>
      <c r="G78" s="226"/>
      <c r="H78" s="226"/>
      <c r="I78" s="226"/>
      <c r="J78" s="226"/>
      <c r="K78" s="226"/>
      <c r="L78" s="226"/>
    </row>
    <row r="79" spans="1:12">
      <c r="A79" s="225"/>
      <c r="B79" s="227"/>
      <c r="C79" s="227"/>
      <c r="D79" s="226"/>
      <c r="E79" s="226"/>
      <c r="F79" s="226"/>
      <c r="G79" s="226"/>
      <c r="H79" s="226"/>
      <c r="I79" s="226"/>
      <c r="J79" s="226"/>
      <c r="K79" s="226"/>
      <c r="L79" s="226"/>
    </row>
    <row r="80" spans="1:12">
      <c r="A80" s="225" t="s">
        <v>308</v>
      </c>
      <c r="B80" s="226" t="s">
        <v>309</v>
      </c>
      <c r="C80" s="226"/>
      <c r="D80" s="226"/>
      <c r="E80" s="226"/>
      <c r="F80" s="226"/>
      <c r="G80" s="226"/>
      <c r="H80" s="226"/>
      <c r="I80" s="226"/>
      <c r="J80" s="226"/>
      <c r="K80" s="226"/>
      <c r="L80" s="226"/>
    </row>
    <row r="81" spans="1:12">
      <c r="A81" s="225"/>
      <c r="B81" s="226"/>
      <c r="C81" s="226"/>
      <c r="D81" s="226"/>
      <c r="E81" s="226"/>
      <c r="F81" s="226"/>
      <c r="G81" s="226"/>
      <c r="H81" s="226"/>
      <c r="I81" s="226"/>
      <c r="J81" s="226"/>
      <c r="K81" s="226"/>
      <c r="L81" s="226"/>
    </row>
    <row r="82" spans="1:12">
      <c r="A82" s="225" t="s">
        <v>310</v>
      </c>
      <c r="B82" s="226" t="s">
        <v>311</v>
      </c>
      <c r="C82" s="226"/>
      <c r="D82" s="226"/>
      <c r="E82" s="226"/>
      <c r="F82" s="226"/>
      <c r="G82" s="226"/>
      <c r="H82" s="226"/>
      <c r="I82" s="226"/>
      <c r="J82" s="226"/>
      <c r="K82" s="226"/>
      <c r="L82" s="226"/>
    </row>
    <row r="83" spans="1:12">
      <c r="A83" s="228"/>
      <c r="B83" s="226" t="s">
        <v>312</v>
      </c>
      <c r="C83" s="226"/>
      <c r="D83" s="226"/>
      <c r="E83" s="226"/>
      <c r="F83" s="226"/>
      <c r="G83" s="226"/>
      <c r="H83" s="226"/>
      <c r="I83" s="226"/>
      <c r="J83" s="226"/>
      <c r="K83" s="226"/>
      <c r="L83" s="226"/>
    </row>
    <row r="84" spans="1:12">
      <c r="A84" s="228"/>
    </row>
  </sheetData>
  <mergeCells count="49">
    <mergeCell ref="D2:H3"/>
    <mergeCell ref="A5:B5"/>
    <mergeCell ref="E5:K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4"/>
  <dataValidations count="6">
    <dataValidation type="list" allowBlank="1" showInputMessage="1" showErrorMessage="1" sqref="E5:K5" xr:uid="{A45F9C2B-3228-4733-82E2-6C3B81409369}">
      <formula1>"病室の感染対策に係る整備,個人防護具保管施設の整備"</formula1>
    </dataValidation>
    <dataValidation showInputMessage="1" showErrorMessage="1" sqref="C19" xr:uid="{4B83097D-E800-41BB-88D9-3C8936DFD1C5}"/>
    <dataValidation type="list" showInputMessage="1" showErrorMessage="1" sqref="C12" xr:uid="{F2EF12A0-F46C-4A99-BC0F-17CB283B8FD2}">
      <formula1>" &lt;建築工事&gt;, &lt;改修工事&gt;"</formula1>
    </dataValidation>
    <dataValidation type="list" allowBlank="1" showInputMessage="1" showErrorMessage="1" sqref="C13" xr:uid="{3E2BC384-0414-4B25-ACFC-2AE8255B3A65}">
      <formula1>"　（新築）,（移転新築）,　（増築）,　（改築）"</formula1>
    </dataValidation>
    <dataValidation allowBlank="1" showInputMessage="1" showErrorMessage="1" prompt="このセルは入力不要です" sqref="G7:L55" xr:uid="{3E559380-7433-41AE-85AB-F7F83802D2F8}"/>
    <dataValidation allowBlank="1" showInputMessage="1" showErrorMessage="1" prompt="自動計算のため入力不要です" sqref="F28 F34 F35 F46 F47 E11:E47" xr:uid="{01DB63A1-2879-47BC-B014-F6E0B488C9DE}"/>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65BB6-5E3F-42CA-BC4E-3D7CC9167622}">
  <dimension ref="A1:K50"/>
  <sheetViews>
    <sheetView view="pageBreakPreview" zoomScale="90" zoomScaleNormal="100" zoomScaleSheetLayoutView="90" workbookViewId="0">
      <selection activeCell="K30" sqref="K30"/>
    </sheetView>
  </sheetViews>
  <sheetFormatPr defaultColWidth="9" defaultRowHeight="12"/>
  <cols>
    <col min="1" max="1" width="11.25" style="108" customWidth="1"/>
    <col min="2" max="18" width="10" style="108" customWidth="1"/>
    <col min="19" max="16384" width="9" style="108"/>
  </cols>
  <sheetData>
    <row r="1" spans="1:11">
      <c r="A1" s="108" t="s">
        <v>322</v>
      </c>
    </row>
    <row r="2" spans="1:11" ht="18" customHeight="1">
      <c r="A2" s="310" t="s">
        <v>323</v>
      </c>
      <c r="B2" s="310"/>
      <c r="C2" s="310"/>
      <c r="D2" s="310"/>
      <c r="E2" s="310"/>
      <c r="F2" s="310"/>
      <c r="G2" s="310"/>
      <c r="H2" s="310"/>
      <c r="I2" s="310"/>
      <c r="J2" s="310"/>
      <c r="K2" s="310"/>
    </row>
    <row r="5" spans="1:11" ht="18.75" customHeight="1">
      <c r="A5" s="239" t="s">
        <v>19</v>
      </c>
      <c r="B5" s="311" t="s">
        <v>314</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238" t="s">
        <v>180</v>
      </c>
      <c r="C15" s="92" t="s">
        <v>181</v>
      </c>
      <c r="D15" s="241" t="s">
        <v>182</v>
      </c>
      <c r="E15" s="241" t="s">
        <v>183</v>
      </c>
      <c r="F15" s="93" t="s">
        <v>181</v>
      </c>
      <c r="G15" s="238" t="s">
        <v>180</v>
      </c>
      <c r="H15" s="92" t="s">
        <v>181</v>
      </c>
      <c r="I15" s="241" t="s">
        <v>182</v>
      </c>
      <c r="J15" s="241" t="s">
        <v>183</v>
      </c>
      <c r="K15" s="93" t="s">
        <v>181</v>
      </c>
    </row>
    <row r="16" spans="1:11" ht="18.75" customHeight="1">
      <c r="A16" s="239" t="s">
        <v>166</v>
      </c>
      <c r="B16" s="318"/>
      <c r="C16" s="318"/>
      <c r="D16" s="318"/>
      <c r="E16" s="318"/>
      <c r="F16" s="318"/>
      <c r="G16" s="320"/>
      <c r="H16" s="321"/>
      <c r="I16" s="321"/>
      <c r="J16" s="321"/>
      <c r="K16" s="322"/>
    </row>
    <row r="17" spans="1:11" ht="18.75" customHeight="1">
      <c r="A17" s="240"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239" t="s">
        <v>158</v>
      </c>
      <c r="C20" s="314" t="s">
        <v>159</v>
      </c>
      <c r="D20" s="314"/>
      <c r="E20" s="314"/>
      <c r="F20" s="314"/>
      <c r="G20" s="314"/>
      <c r="H20" s="314"/>
      <c r="I20" s="314"/>
      <c r="J20" s="314"/>
      <c r="K20" s="314"/>
    </row>
    <row r="21" spans="1:11">
      <c r="A21" s="325"/>
      <c r="B21" s="318"/>
      <c r="C21" s="239" t="s">
        <v>160</v>
      </c>
      <c r="D21" s="239" t="s">
        <v>161</v>
      </c>
      <c r="E21" s="239"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237"/>
    </row>
    <row r="23" spans="1:11" ht="18.75" customHeight="1">
      <c r="A23" s="325"/>
      <c r="B23" s="318"/>
      <c r="C23" s="94"/>
      <c r="D23" s="95"/>
      <c r="E23" s="96"/>
      <c r="F23" s="326"/>
      <c r="G23" s="326"/>
      <c r="H23" s="107" t="s">
        <v>164</v>
      </c>
      <c r="I23" s="97"/>
      <c r="J23" s="107" t="s">
        <v>165</v>
      </c>
      <c r="K23" s="237"/>
    </row>
    <row r="26" spans="1:11">
      <c r="A26" s="108" t="s">
        <v>169</v>
      </c>
    </row>
    <row r="27" spans="1:11" ht="3.75" customHeight="1"/>
    <row r="28" spans="1:11" ht="19.5" customHeight="1">
      <c r="A28" s="327" t="s">
        <v>18</v>
      </c>
      <c r="B28" s="328"/>
      <c r="C28" s="331" t="s">
        <v>174</v>
      </c>
      <c r="D28" s="78"/>
      <c r="E28" s="331" t="s">
        <v>175</v>
      </c>
      <c r="F28" s="79"/>
      <c r="G28" s="331" t="s">
        <v>176</v>
      </c>
      <c r="H28" s="79"/>
      <c r="I28" s="331" t="s">
        <v>177</v>
      </c>
      <c r="J28" s="79"/>
      <c r="K28" s="323" t="s">
        <v>150</v>
      </c>
    </row>
    <row r="29" spans="1:11" ht="24" customHeight="1">
      <c r="A29" s="329"/>
      <c r="B29" s="330"/>
      <c r="C29" s="332"/>
      <c r="D29" s="105" t="s">
        <v>173</v>
      </c>
      <c r="E29" s="332"/>
      <c r="F29" s="105" t="s">
        <v>173</v>
      </c>
      <c r="G29" s="332"/>
      <c r="H29" s="105" t="s">
        <v>173</v>
      </c>
      <c r="I29" s="332"/>
      <c r="J29" s="105" t="s">
        <v>173</v>
      </c>
      <c r="K29" s="324"/>
    </row>
    <row r="30" spans="1:11" ht="30" customHeight="1">
      <c r="A30" s="333" t="s">
        <v>189</v>
      </c>
      <c r="B30" s="334"/>
      <c r="C30" s="95"/>
      <c r="D30" s="95"/>
      <c r="E30" s="98"/>
      <c r="F30" s="95"/>
      <c r="G30" s="98"/>
      <c r="H30" s="95"/>
      <c r="I30" s="98"/>
      <c r="J30" s="95"/>
      <c r="K30" s="75" t="str">
        <f>IF(SUM(C30+E30+G30+I30)=0,"",SUM(C30+E30+G30+I30))</f>
        <v/>
      </c>
    </row>
    <row r="31" spans="1:11" ht="15" customHeight="1">
      <c r="A31" s="335" t="s">
        <v>190</v>
      </c>
      <c r="B31" s="336"/>
      <c r="C31" s="102"/>
      <c r="D31" s="102"/>
      <c r="E31" s="103"/>
      <c r="F31" s="102"/>
      <c r="G31" s="103"/>
      <c r="H31" s="102"/>
      <c r="I31" s="103"/>
      <c r="J31" s="102"/>
      <c r="K31" s="76" t="str">
        <f t="shared" ref="K31:K32" si="0">IF(SUM(C31+E31+G31+I31)=0,"",SUM(C31+E31+G31+I31))</f>
        <v/>
      </c>
    </row>
    <row r="32" spans="1:11" ht="15" customHeight="1">
      <c r="A32" s="335"/>
      <c r="B32" s="336"/>
      <c r="C32" s="99"/>
      <c r="D32" s="99"/>
      <c r="E32" s="99"/>
      <c r="F32" s="99"/>
      <c r="G32" s="99"/>
      <c r="H32" s="99"/>
      <c r="I32" s="99"/>
      <c r="J32" s="99"/>
      <c r="K32" s="77" t="str">
        <f t="shared" si="0"/>
        <v/>
      </c>
    </row>
    <row r="33" spans="1:11" ht="39" customHeight="1">
      <c r="A33" s="333" t="s">
        <v>193</v>
      </c>
      <c r="B33" s="334"/>
      <c r="C33" s="337"/>
      <c r="D33" s="338"/>
      <c r="E33" s="337"/>
      <c r="F33" s="338"/>
      <c r="G33" s="337"/>
      <c r="H33" s="338"/>
      <c r="I33" s="337"/>
      <c r="J33" s="338"/>
      <c r="K33" s="75" t="str">
        <f>IF(SUM(C33+E33+G33+I33)=0,"",SUM(C33+E33+G33+I33))</f>
        <v/>
      </c>
    </row>
    <row r="34" spans="1:11" ht="12" customHeight="1">
      <c r="A34" s="340" t="s">
        <v>178</v>
      </c>
      <c r="B34" s="340"/>
      <c r="C34" s="340"/>
      <c r="D34" s="340"/>
      <c r="E34" s="340"/>
      <c r="F34" s="340"/>
      <c r="G34" s="340"/>
      <c r="H34" s="340"/>
      <c r="I34" s="340"/>
      <c r="J34" s="340"/>
      <c r="K34" s="340"/>
    </row>
    <row r="36" spans="1:11">
      <c r="A36" s="108" t="s">
        <v>170</v>
      </c>
    </row>
    <row r="37" spans="1:11" ht="3.75" customHeight="1"/>
    <row r="38" spans="1:11" ht="18.75" customHeight="1">
      <c r="A38" s="341"/>
      <c r="B38" s="342"/>
      <c r="C38" s="342"/>
      <c r="D38" s="342"/>
      <c r="E38" s="342"/>
      <c r="F38" s="342"/>
      <c r="G38" s="342"/>
      <c r="H38" s="342"/>
      <c r="I38" s="342"/>
      <c r="J38" s="342"/>
      <c r="K38" s="343"/>
    </row>
    <row r="39" spans="1:11" ht="18.75" customHeight="1">
      <c r="A39" s="344"/>
      <c r="B39" s="345"/>
      <c r="C39" s="345"/>
      <c r="D39" s="345"/>
      <c r="E39" s="345"/>
      <c r="F39" s="345"/>
      <c r="G39" s="345"/>
      <c r="H39" s="345"/>
      <c r="I39" s="345"/>
      <c r="J39" s="345"/>
      <c r="K39" s="346"/>
    </row>
    <row r="40" spans="1:11" ht="18.75" customHeight="1">
      <c r="A40" s="344"/>
      <c r="B40" s="345"/>
      <c r="C40" s="345"/>
      <c r="D40" s="345"/>
      <c r="E40" s="345"/>
      <c r="F40" s="345"/>
      <c r="G40" s="345"/>
      <c r="H40" s="345"/>
      <c r="I40" s="345"/>
      <c r="J40" s="345"/>
      <c r="K40" s="346"/>
    </row>
    <row r="41" spans="1:11" ht="18.75" customHeight="1">
      <c r="A41" s="347"/>
      <c r="B41" s="348"/>
      <c r="C41" s="348"/>
      <c r="D41" s="348"/>
      <c r="E41" s="348"/>
      <c r="F41" s="348"/>
      <c r="G41" s="348"/>
      <c r="H41" s="348"/>
      <c r="I41" s="348"/>
      <c r="J41" s="348"/>
      <c r="K41" s="349"/>
    </row>
    <row r="44" spans="1:11">
      <c r="A44" s="108" t="s">
        <v>172</v>
      </c>
    </row>
    <row r="45" spans="1:11" ht="3.75" customHeight="1"/>
    <row r="46" spans="1:11" ht="18.75" customHeight="1">
      <c r="A46" s="112" t="s">
        <v>197</v>
      </c>
      <c r="B46" s="111"/>
      <c r="C46" s="111"/>
    </row>
    <row r="47" spans="1:11" ht="72" customHeight="1">
      <c r="A47" s="350" t="s">
        <v>198</v>
      </c>
      <c r="B47" s="351"/>
      <c r="C47" s="352"/>
      <c r="D47" s="110"/>
      <c r="E47" s="236"/>
      <c r="F47" s="236"/>
      <c r="G47" s="236"/>
      <c r="H47" s="236"/>
      <c r="I47" s="236"/>
    </row>
    <row r="48" spans="1:11" ht="18.75" customHeight="1">
      <c r="A48" s="353" t="s">
        <v>191</v>
      </c>
      <c r="B48" s="354"/>
      <c r="C48" s="355"/>
      <c r="D48" s="356" t="s">
        <v>192</v>
      </c>
      <c r="E48" s="357"/>
      <c r="F48" s="357"/>
      <c r="G48" s="358"/>
      <c r="H48" s="359"/>
      <c r="I48" s="360"/>
    </row>
    <row r="49" spans="1:5" ht="21" customHeight="1">
      <c r="A49" s="314" t="s">
        <v>194</v>
      </c>
      <c r="B49" s="314"/>
      <c r="C49" s="314"/>
      <c r="D49" s="339" t="s">
        <v>199</v>
      </c>
      <c r="E49" s="339"/>
    </row>
    <row r="50" spans="1:5" ht="11.25" customHeight="1"/>
  </sheetData>
  <mergeCells count="46">
    <mergeCell ref="A49:C49"/>
    <mergeCell ref="D49:E49"/>
    <mergeCell ref="I33:J33"/>
    <mergeCell ref="A34:K34"/>
    <mergeCell ref="A38:K41"/>
    <mergeCell ref="A47:C47"/>
    <mergeCell ref="A48:C48"/>
    <mergeCell ref="D48:G48"/>
    <mergeCell ref="H48:I48"/>
    <mergeCell ref="G33:H33"/>
    <mergeCell ref="A30:B30"/>
    <mergeCell ref="A31:B32"/>
    <mergeCell ref="A33:B33"/>
    <mergeCell ref="C33:D33"/>
    <mergeCell ref="E33:F33"/>
    <mergeCell ref="K28:K29"/>
    <mergeCell ref="A20:A23"/>
    <mergeCell ref="C20:K20"/>
    <mergeCell ref="B21:B23"/>
    <mergeCell ref="F21:G21"/>
    <mergeCell ref="H21:K21"/>
    <mergeCell ref="F22:G22"/>
    <mergeCell ref="F23:G23"/>
    <mergeCell ref="A28:B29"/>
    <mergeCell ref="C28:C29"/>
    <mergeCell ref="E28:E29"/>
    <mergeCell ref="G28:G29"/>
    <mergeCell ref="I28:I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7">
    <dataValidation type="list" allowBlank="1" showInputMessage="1" showErrorMessage="1" sqref="B19:K19" xr:uid="{519EBF57-D9C3-4AB9-B30B-3B76D25141DC}">
      <formula1>"鉄骨鉄筋コンクリート造,鉄筋コンクリート造,鉄骨造(鉄筋コンクリート造と同等の強度),鉄骨造(ブロック造と同等の強度),ブロック造,木造,プレハブ造"</formula1>
    </dataValidation>
    <dataValidation type="list" allowBlank="1" showInputMessage="1" showErrorMessage="1" sqref="G16:K16" xr:uid="{E2F622ED-FED0-4934-AE2E-A50BDA9E07E4}">
      <formula1>"新築,移転新築,増築,改築"</formula1>
    </dataValidation>
    <dataValidation type="list" allowBlank="1" showInputMessage="1" showErrorMessage="1" sqref="K22:K23" xr:uid="{A35054AA-A82A-4E36-9B5D-0B4D5D9CBCFD}">
      <formula1>"転用,譲渡,交換,貸付,取壊し"</formula1>
    </dataValidation>
    <dataValidation type="list" allowBlank="1" showInputMessage="1" showErrorMessage="1" sqref="I22:I23" xr:uid="{FDECA9C8-0B3F-4D88-84BC-072FE895C809}">
      <formula1>"有（承認済）,有（申請済）,有（申請予定）,無"</formula1>
    </dataValidation>
    <dataValidation type="list" allowBlank="1" showInputMessage="1" showErrorMessage="1" sqref="B16:F16" xr:uid="{0084D13B-9CC1-43FF-9F0C-C707128FD1A2}">
      <formula1>"新築,移転新築,増築,改修,改築"</formula1>
    </dataValidation>
    <dataValidation type="list" allowBlank="1" showInputMessage="1" showErrorMessage="1" sqref="D47 B21:B23" xr:uid="{3209CCE7-55B5-493F-9921-6A75A1BA8DF3}">
      <formula1>"有,無"</formula1>
    </dataValidation>
    <dataValidation allowBlank="1" showInputMessage="1" showErrorMessage="1" prompt="自動計算のため入力不要です" sqref="K30:K33" xr:uid="{9D93F2B7-E511-4536-9A0A-F8F1FBED4137}"/>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3845-5554-4591-8623-AFE071E0E641}">
  <dimension ref="A1:K49"/>
  <sheetViews>
    <sheetView view="pageBreakPreview" zoomScale="90" zoomScaleNormal="100" zoomScaleSheetLayoutView="90" workbookViewId="0">
      <selection activeCell="G30" sqref="G30"/>
    </sheetView>
  </sheetViews>
  <sheetFormatPr defaultColWidth="9" defaultRowHeight="12"/>
  <cols>
    <col min="1" max="1" width="11.25" style="108" customWidth="1"/>
    <col min="2" max="18" width="10" style="108" customWidth="1"/>
    <col min="19" max="16384" width="9" style="108"/>
  </cols>
  <sheetData>
    <row r="1" spans="1:11">
      <c r="A1" s="108" t="s">
        <v>324</v>
      </c>
    </row>
    <row r="2" spans="1:11" ht="18" customHeight="1">
      <c r="A2" s="310" t="s">
        <v>323</v>
      </c>
      <c r="B2" s="310"/>
      <c r="C2" s="310"/>
      <c r="D2" s="310"/>
      <c r="E2" s="310"/>
      <c r="F2" s="310"/>
      <c r="G2" s="310"/>
      <c r="H2" s="310"/>
      <c r="I2" s="310"/>
      <c r="J2" s="310"/>
      <c r="K2" s="310"/>
    </row>
    <row r="5" spans="1:11" ht="18.75" customHeight="1">
      <c r="A5" s="239" t="s">
        <v>19</v>
      </c>
      <c r="B5" s="311" t="s">
        <v>315</v>
      </c>
      <c r="C5" s="312"/>
      <c r="D5" s="312"/>
      <c r="E5" s="312"/>
      <c r="F5" s="312"/>
      <c r="G5" s="313"/>
    </row>
    <row r="6" spans="1:11" ht="12" customHeight="1">
      <c r="A6" s="106"/>
      <c r="B6" s="74"/>
      <c r="C6" s="74"/>
      <c r="D6" s="74"/>
      <c r="E6" s="74"/>
      <c r="F6" s="74"/>
    </row>
    <row r="8" spans="1:11">
      <c r="A8" s="314" t="s">
        <v>147</v>
      </c>
      <c r="B8" s="314"/>
      <c r="C8" s="314"/>
      <c r="D8" s="314" t="s">
        <v>167</v>
      </c>
      <c r="E8" s="314"/>
      <c r="F8" s="314"/>
      <c r="G8" s="314" t="s">
        <v>148</v>
      </c>
      <c r="H8" s="314"/>
      <c r="I8" s="314"/>
      <c r="J8" s="314"/>
      <c r="K8" s="314"/>
    </row>
    <row r="9" spans="1:11" ht="18.75" customHeight="1">
      <c r="A9" s="309"/>
      <c r="B9" s="309"/>
      <c r="C9" s="309"/>
      <c r="D9" s="309"/>
      <c r="E9" s="309"/>
      <c r="F9" s="309"/>
      <c r="G9" s="309"/>
      <c r="H9" s="309"/>
      <c r="I9" s="309"/>
      <c r="J9" s="309"/>
      <c r="K9" s="309"/>
    </row>
    <row r="10" spans="1:11" ht="12" customHeight="1">
      <c r="A10" s="109"/>
      <c r="B10" s="109"/>
      <c r="C10" s="109"/>
      <c r="D10" s="109"/>
      <c r="E10" s="109"/>
      <c r="F10" s="109"/>
      <c r="G10" s="109"/>
      <c r="H10" s="109"/>
      <c r="I10" s="109"/>
      <c r="J10" s="109"/>
      <c r="K10" s="109"/>
    </row>
    <row r="11" spans="1:11" ht="12" customHeight="1">
      <c r="A11" s="109"/>
      <c r="B11" s="109"/>
      <c r="C11" s="109"/>
      <c r="D11" s="109"/>
      <c r="E11" s="109"/>
      <c r="F11" s="109"/>
      <c r="G11" s="109"/>
      <c r="H11" s="109"/>
      <c r="I11" s="109"/>
      <c r="J11" s="109"/>
      <c r="K11" s="109"/>
    </row>
    <row r="12" spans="1:11">
      <c r="A12" s="108" t="s">
        <v>168</v>
      </c>
    </row>
    <row r="13" spans="1:11" ht="3.75" customHeight="1"/>
    <row r="14" spans="1:11">
      <c r="A14" s="319" t="s">
        <v>149</v>
      </c>
      <c r="B14" s="317" t="s">
        <v>152</v>
      </c>
      <c r="C14" s="317"/>
      <c r="D14" s="317"/>
      <c r="E14" s="317"/>
      <c r="F14" s="317"/>
      <c r="G14" s="317" t="s">
        <v>153</v>
      </c>
      <c r="H14" s="317"/>
      <c r="I14" s="317"/>
      <c r="J14" s="317"/>
      <c r="K14" s="317"/>
    </row>
    <row r="15" spans="1:11" ht="18.75" customHeight="1">
      <c r="A15" s="316"/>
      <c r="B15" s="238" t="s">
        <v>180</v>
      </c>
      <c r="C15" s="92" t="s">
        <v>181</v>
      </c>
      <c r="D15" s="241" t="s">
        <v>182</v>
      </c>
      <c r="E15" s="241" t="s">
        <v>183</v>
      </c>
      <c r="F15" s="93" t="s">
        <v>181</v>
      </c>
      <c r="G15" s="238" t="s">
        <v>180</v>
      </c>
      <c r="H15" s="92" t="s">
        <v>181</v>
      </c>
      <c r="I15" s="241" t="s">
        <v>182</v>
      </c>
      <c r="J15" s="241" t="s">
        <v>183</v>
      </c>
      <c r="K15" s="93" t="s">
        <v>181</v>
      </c>
    </row>
    <row r="16" spans="1:11" ht="18.75" customHeight="1">
      <c r="A16" s="239" t="s">
        <v>166</v>
      </c>
      <c r="B16" s="318"/>
      <c r="C16" s="318"/>
      <c r="D16" s="318"/>
      <c r="E16" s="318"/>
      <c r="F16" s="318"/>
      <c r="G16" s="320"/>
      <c r="H16" s="321"/>
      <c r="I16" s="321"/>
      <c r="J16" s="321"/>
      <c r="K16" s="322"/>
    </row>
    <row r="17" spans="1:11" ht="18.75" customHeight="1">
      <c r="A17" s="240" t="s">
        <v>171</v>
      </c>
      <c r="B17" s="88" t="s">
        <v>184</v>
      </c>
      <c r="C17" s="100"/>
      <c r="D17" s="89" t="s">
        <v>185</v>
      </c>
      <c r="E17" s="101"/>
      <c r="F17" s="91" t="s">
        <v>186</v>
      </c>
      <c r="G17" s="101"/>
      <c r="H17" s="90" t="s">
        <v>187</v>
      </c>
      <c r="I17" s="101"/>
      <c r="J17" s="90" t="s">
        <v>188</v>
      </c>
      <c r="K17" s="104">
        <f>C17+E17+G17+I17</f>
        <v>0</v>
      </c>
    </row>
    <row r="18" spans="1:11">
      <c r="A18" s="315" t="s">
        <v>156</v>
      </c>
      <c r="B18" s="317" t="s">
        <v>154</v>
      </c>
      <c r="C18" s="317"/>
      <c r="D18" s="317"/>
      <c r="E18" s="317"/>
      <c r="F18" s="317"/>
      <c r="G18" s="317" t="s">
        <v>155</v>
      </c>
      <c r="H18" s="317"/>
      <c r="I18" s="317"/>
      <c r="J18" s="317"/>
      <c r="K18" s="317"/>
    </row>
    <row r="19" spans="1:11" ht="18.75" customHeight="1">
      <c r="A19" s="316"/>
      <c r="B19" s="318"/>
      <c r="C19" s="318"/>
      <c r="D19" s="318"/>
      <c r="E19" s="318"/>
      <c r="F19" s="318"/>
      <c r="G19" s="318"/>
      <c r="H19" s="318"/>
      <c r="I19" s="318"/>
      <c r="J19" s="318"/>
      <c r="K19" s="318"/>
    </row>
    <row r="20" spans="1:11" ht="12" customHeight="1">
      <c r="A20" s="325" t="s">
        <v>157</v>
      </c>
      <c r="B20" s="239" t="s">
        <v>158</v>
      </c>
      <c r="C20" s="314" t="s">
        <v>159</v>
      </c>
      <c r="D20" s="314"/>
      <c r="E20" s="314"/>
      <c r="F20" s="314"/>
      <c r="G20" s="314"/>
      <c r="H20" s="314"/>
      <c r="I20" s="314"/>
      <c r="J20" s="314"/>
      <c r="K20" s="314"/>
    </row>
    <row r="21" spans="1:11">
      <c r="A21" s="325"/>
      <c r="B21" s="318"/>
      <c r="C21" s="239" t="s">
        <v>160</v>
      </c>
      <c r="D21" s="239" t="s">
        <v>161</v>
      </c>
      <c r="E21" s="239" t="s">
        <v>162</v>
      </c>
      <c r="F21" s="320" t="s">
        <v>155</v>
      </c>
      <c r="G21" s="322"/>
      <c r="H21" s="317" t="s">
        <v>163</v>
      </c>
      <c r="I21" s="317"/>
      <c r="J21" s="317"/>
      <c r="K21" s="317"/>
    </row>
    <row r="22" spans="1:11" ht="18.75" customHeight="1">
      <c r="A22" s="325"/>
      <c r="B22" s="318"/>
      <c r="C22" s="94"/>
      <c r="D22" s="95"/>
      <c r="E22" s="96"/>
      <c r="F22" s="326"/>
      <c r="G22" s="326"/>
      <c r="H22" s="107" t="s">
        <v>164</v>
      </c>
      <c r="I22" s="97"/>
      <c r="J22" s="107" t="s">
        <v>165</v>
      </c>
      <c r="K22" s="237"/>
    </row>
    <row r="23" spans="1:11" ht="18.75" customHeight="1">
      <c r="A23" s="325"/>
      <c r="B23" s="318"/>
      <c r="C23" s="94"/>
      <c r="D23" s="95"/>
      <c r="E23" s="96"/>
      <c r="F23" s="326"/>
      <c r="G23" s="326"/>
      <c r="H23" s="107" t="s">
        <v>164</v>
      </c>
      <c r="I23" s="97"/>
      <c r="J23" s="107" t="s">
        <v>165</v>
      </c>
      <c r="K23" s="237"/>
    </row>
    <row r="26" spans="1:11">
      <c r="A26" s="108" t="s">
        <v>169</v>
      </c>
    </row>
    <row r="27" spans="1:11" ht="3.75" customHeight="1"/>
    <row r="28" spans="1:11" ht="19.5" customHeight="1">
      <c r="A28" s="327" t="s">
        <v>18</v>
      </c>
      <c r="B28" s="328"/>
      <c r="C28" s="331" t="s">
        <v>195</v>
      </c>
      <c r="D28" s="361"/>
      <c r="E28" s="331" t="s">
        <v>196</v>
      </c>
      <c r="F28" s="361"/>
      <c r="G28" s="323" t="s">
        <v>150</v>
      </c>
    </row>
    <row r="29" spans="1:11" ht="24" customHeight="1">
      <c r="A29" s="329"/>
      <c r="B29" s="330"/>
      <c r="C29" s="332"/>
      <c r="D29" s="362"/>
      <c r="E29" s="332"/>
      <c r="F29" s="362"/>
      <c r="G29" s="324"/>
    </row>
    <row r="30" spans="1:11" ht="30" customHeight="1">
      <c r="A30" s="333" t="s">
        <v>189</v>
      </c>
      <c r="B30" s="334"/>
      <c r="C30" s="337"/>
      <c r="D30" s="338"/>
      <c r="E30" s="337"/>
      <c r="F30" s="338"/>
      <c r="G30" s="75" t="str">
        <f>IF(SUM(C30+E30)=0,"",SUM(C30+E30))</f>
        <v/>
      </c>
    </row>
    <row r="31" spans="1:11" ht="15" customHeight="1">
      <c r="A31" s="335" t="s">
        <v>190</v>
      </c>
      <c r="B31" s="336"/>
      <c r="C31" s="363"/>
      <c r="D31" s="364"/>
      <c r="E31" s="363"/>
      <c r="F31" s="364"/>
      <c r="G31" s="76" t="str">
        <f>IF(SUM(C31+E31)=0,"",SUM(+C31+E31))</f>
        <v/>
      </c>
    </row>
    <row r="32" spans="1:11" ht="15" customHeight="1">
      <c r="A32" s="335"/>
      <c r="B32" s="336"/>
      <c r="C32" s="365"/>
      <c r="D32" s="366"/>
      <c r="E32" s="365"/>
      <c r="F32" s="366"/>
      <c r="G32" s="77" t="str">
        <f>IF(SUM(C32+E32)=0,"",SUM(C32+E32))</f>
        <v/>
      </c>
    </row>
    <row r="33" spans="1:11" ht="12" customHeight="1">
      <c r="A33" s="367" t="s">
        <v>331</v>
      </c>
      <c r="B33" s="367"/>
      <c r="C33" s="367"/>
      <c r="D33" s="367"/>
      <c r="E33" s="367"/>
      <c r="F33" s="367"/>
      <c r="G33" s="367"/>
      <c r="H33" s="367"/>
      <c r="I33" s="367"/>
      <c r="J33" s="367"/>
      <c r="K33" s="367"/>
    </row>
    <row r="35" spans="1:11">
      <c r="A35" s="108" t="s">
        <v>170</v>
      </c>
    </row>
    <row r="36" spans="1:11" ht="3.75" customHeight="1"/>
    <row r="37" spans="1:11" ht="18.75" customHeight="1">
      <c r="A37" s="341"/>
      <c r="B37" s="342"/>
      <c r="C37" s="342"/>
      <c r="D37" s="342"/>
      <c r="E37" s="342"/>
      <c r="F37" s="342"/>
      <c r="G37" s="342"/>
      <c r="H37" s="342"/>
      <c r="I37" s="342"/>
      <c r="J37" s="342"/>
      <c r="K37" s="343"/>
    </row>
    <row r="38" spans="1:11" ht="18.75" customHeight="1">
      <c r="A38" s="344"/>
      <c r="B38" s="345"/>
      <c r="C38" s="345"/>
      <c r="D38" s="345"/>
      <c r="E38" s="345"/>
      <c r="F38" s="345"/>
      <c r="G38" s="345"/>
      <c r="H38" s="345"/>
      <c r="I38" s="345"/>
      <c r="J38" s="345"/>
      <c r="K38" s="346"/>
    </row>
    <row r="39" spans="1:11" ht="18.75" customHeight="1">
      <c r="A39" s="344"/>
      <c r="B39" s="345"/>
      <c r="C39" s="345"/>
      <c r="D39" s="345"/>
      <c r="E39" s="345"/>
      <c r="F39" s="345"/>
      <c r="G39" s="345"/>
      <c r="H39" s="345"/>
      <c r="I39" s="345"/>
      <c r="J39" s="345"/>
      <c r="K39" s="346"/>
    </row>
    <row r="40" spans="1:11" ht="18.75" customHeight="1">
      <c r="A40" s="347"/>
      <c r="B40" s="348"/>
      <c r="C40" s="348"/>
      <c r="D40" s="348"/>
      <c r="E40" s="348"/>
      <c r="F40" s="348"/>
      <c r="G40" s="348"/>
      <c r="H40" s="348"/>
      <c r="I40" s="348"/>
      <c r="J40" s="348"/>
      <c r="K40" s="349"/>
    </row>
    <row r="43" spans="1:11">
      <c r="A43" s="108" t="s">
        <v>172</v>
      </c>
    </row>
    <row r="44" spans="1:11" ht="3.75" customHeight="1"/>
    <row r="45" spans="1:11" ht="18.75" customHeight="1">
      <c r="A45" s="112" t="s">
        <v>197</v>
      </c>
      <c r="B45" s="111"/>
      <c r="C45" s="111"/>
    </row>
    <row r="46" spans="1:11" ht="72" customHeight="1">
      <c r="A46" s="350" t="s">
        <v>198</v>
      </c>
      <c r="B46" s="351"/>
      <c r="C46" s="352"/>
      <c r="D46" s="110"/>
      <c r="E46" s="236"/>
      <c r="F46" s="236"/>
      <c r="G46" s="236"/>
      <c r="H46" s="236"/>
      <c r="I46" s="236"/>
    </row>
    <row r="47" spans="1:11" ht="18.75" customHeight="1">
      <c r="A47" s="353" t="s">
        <v>191</v>
      </c>
      <c r="B47" s="354"/>
      <c r="C47" s="355"/>
      <c r="D47" s="356" t="s">
        <v>192</v>
      </c>
      <c r="E47" s="357"/>
      <c r="F47" s="357"/>
      <c r="G47" s="358"/>
      <c r="H47" s="359"/>
      <c r="I47" s="360"/>
    </row>
    <row r="48" spans="1:11" ht="21" customHeight="1">
      <c r="A48" s="314" t="s">
        <v>194</v>
      </c>
      <c r="B48" s="314"/>
      <c r="C48" s="314"/>
      <c r="D48" s="318"/>
      <c r="E48" s="318"/>
    </row>
    <row r="49" ht="11.25" customHeight="1"/>
  </sheetData>
  <mergeCells count="45">
    <mergeCell ref="A31:B32"/>
    <mergeCell ref="C31:D31"/>
    <mergeCell ref="E31:F31"/>
    <mergeCell ref="C32:D32"/>
    <mergeCell ref="E32:F32"/>
    <mergeCell ref="A46:C46"/>
    <mergeCell ref="A47:C47"/>
    <mergeCell ref="D47:G47"/>
    <mergeCell ref="H47:I47"/>
    <mergeCell ref="A48:C48"/>
    <mergeCell ref="D48:E48"/>
    <mergeCell ref="A37:K40"/>
    <mergeCell ref="A33:K33"/>
    <mergeCell ref="A20:A23"/>
    <mergeCell ref="C20:K20"/>
    <mergeCell ref="B21:B23"/>
    <mergeCell ref="F21:G21"/>
    <mergeCell ref="H21:K21"/>
    <mergeCell ref="F22:G22"/>
    <mergeCell ref="F23:G23"/>
    <mergeCell ref="A28:B29"/>
    <mergeCell ref="C28:D29"/>
    <mergeCell ref="E28:F29"/>
    <mergeCell ref="G28:G29"/>
    <mergeCell ref="A30:B30"/>
    <mergeCell ref="C30:D30"/>
    <mergeCell ref="E30:F30"/>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8">
    <dataValidation type="list" allowBlank="1" showInputMessage="1" showErrorMessage="1" sqref="B19:K19" xr:uid="{57E175D6-95D3-446E-ADDF-D52176DA6122}">
      <formula1>"鉄骨鉄筋コンクリート造,鉄筋コンクリート造,鉄骨造(鉄筋コンクリート造と同等の強度),鉄骨造(ブロック造と同等の強度),ブロック造,木造,プレハブ造"</formula1>
    </dataValidation>
    <dataValidation type="list" allowBlank="1" showInputMessage="1" showErrorMessage="1" sqref="B16:F16" xr:uid="{5FA167DD-1C7E-48E2-9517-BFFEA5C6C901}">
      <formula1>"新築,移転新築,増築,改修,改築"</formula1>
    </dataValidation>
    <dataValidation type="list" allowBlank="1" showInputMessage="1" showErrorMessage="1" sqref="I22:I23" xr:uid="{DC713B15-C5D2-45E5-B017-AB3C6E6BFC34}">
      <formula1>"有（承認済）,有（申請済）,有（申請予定）,無"</formula1>
    </dataValidation>
    <dataValidation type="list" allowBlank="1" showInputMessage="1" showErrorMessage="1" sqref="K22:K23" xr:uid="{0FD712BC-6A03-4F18-955B-2EF29DBD1AA6}">
      <formula1>"転用,譲渡,交換,貸付,取壊し"</formula1>
    </dataValidation>
    <dataValidation type="list" allowBlank="1" showInputMessage="1" showErrorMessage="1" sqref="G16:K16" xr:uid="{8DB85F13-A713-49AC-9F14-E0BEC314000B}">
      <formula1>"新築,移転新築,増築,改築"</formula1>
    </dataValidation>
    <dataValidation type="list" allowBlank="1" showInputMessage="1" showErrorMessage="1" sqref="D48:E48" xr:uid="{1700E4F2-E6AC-4AF0-B30B-DD710D1300CA}">
      <formula1>"病床確保,発熱外来,自宅療養者等医療"</formula1>
    </dataValidation>
    <dataValidation type="list" allowBlank="1" showInputMessage="1" showErrorMessage="1" sqref="D46 B21:B23" xr:uid="{7499E24D-40A0-4584-8CDA-47412B62EF24}">
      <formula1>"有,無"</formula1>
    </dataValidation>
    <dataValidation allowBlank="1" showInputMessage="1" showErrorMessage="1" prompt="自動計算のため入力不要です" sqref="G30:G32" xr:uid="{7311F883-1F05-4F5D-9717-C154F4F4BBA0}"/>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AD64E-E714-4A65-A7DF-5B5B72103FB5}">
  <sheetPr>
    <pageSetUpPr fitToPage="1"/>
  </sheetPr>
  <dimension ref="A1:U18"/>
  <sheetViews>
    <sheetView zoomScaleNormal="100" workbookViewId="0">
      <selection activeCell="A9" sqref="A9"/>
    </sheetView>
  </sheetViews>
  <sheetFormatPr defaultRowHeight="13.5"/>
  <cols>
    <col min="1" max="4" width="13.125" style="123" customWidth="1"/>
    <col min="5" max="6" width="11.25" style="123" customWidth="1"/>
    <col min="7" max="9" width="12.5" style="123" customWidth="1"/>
    <col min="10" max="12" width="10.875" style="123" customWidth="1"/>
    <col min="13" max="16" width="10" style="123" customWidth="1"/>
    <col min="17" max="17" width="11.75" style="123" customWidth="1"/>
    <col min="18" max="19" width="10" style="123" customWidth="1"/>
    <col min="20" max="20" width="9.375" style="123" customWidth="1"/>
    <col min="21" max="21" width="6.5" style="123" customWidth="1"/>
    <col min="22" max="263" width="9" style="123"/>
    <col min="264" max="264" width="13.125" style="123" customWidth="1"/>
    <col min="265" max="266" width="11.25" style="123" customWidth="1"/>
    <col min="267" max="267" width="12.5" style="123" customWidth="1"/>
    <col min="268" max="268" width="10.875" style="123" customWidth="1"/>
    <col min="269" max="275" width="10" style="123" customWidth="1"/>
    <col min="276" max="276" width="9.375" style="123" customWidth="1"/>
    <col min="277" max="277" width="6.5" style="123" customWidth="1"/>
    <col min="278" max="519" width="9" style="123"/>
    <col min="520" max="520" width="13.125" style="123" customWidth="1"/>
    <col min="521" max="522" width="11.25" style="123" customWidth="1"/>
    <col min="523" max="523" width="12.5" style="123" customWidth="1"/>
    <col min="524" max="524" width="10.875" style="123" customWidth="1"/>
    <col min="525" max="531" width="10" style="123" customWidth="1"/>
    <col min="532" max="532" width="9.375" style="123" customWidth="1"/>
    <col min="533" max="533" width="6.5" style="123" customWidth="1"/>
    <col min="534" max="775" width="9" style="123"/>
    <col min="776" max="776" width="13.125" style="123" customWidth="1"/>
    <col min="777" max="778" width="11.25" style="123" customWidth="1"/>
    <col min="779" max="779" width="12.5" style="123" customWidth="1"/>
    <col min="780" max="780" width="10.875" style="123" customWidth="1"/>
    <col min="781" max="787" width="10" style="123" customWidth="1"/>
    <col min="788" max="788" width="9.375" style="123" customWidth="1"/>
    <col min="789" max="789" width="6.5" style="123" customWidth="1"/>
    <col min="790" max="1031" width="9" style="123"/>
    <col min="1032" max="1032" width="13.125" style="123" customWidth="1"/>
    <col min="1033" max="1034" width="11.25" style="123" customWidth="1"/>
    <col min="1035" max="1035" width="12.5" style="123" customWidth="1"/>
    <col min="1036" max="1036" width="10.875" style="123" customWidth="1"/>
    <col min="1037" max="1043" width="10" style="123" customWidth="1"/>
    <col min="1044" max="1044" width="9.375" style="123" customWidth="1"/>
    <col min="1045" max="1045" width="6.5" style="123" customWidth="1"/>
    <col min="1046" max="1287" width="9" style="123"/>
    <col min="1288" max="1288" width="13.125" style="123" customWidth="1"/>
    <col min="1289" max="1290" width="11.25" style="123" customWidth="1"/>
    <col min="1291" max="1291" width="12.5" style="123" customWidth="1"/>
    <col min="1292" max="1292" width="10.875" style="123" customWidth="1"/>
    <col min="1293" max="1299" width="10" style="123" customWidth="1"/>
    <col min="1300" max="1300" width="9.375" style="123" customWidth="1"/>
    <col min="1301" max="1301" width="6.5" style="123" customWidth="1"/>
    <col min="1302" max="1543" width="9" style="123"/>
    <col min="1544" max="1544" width="13.125" style="123" customWidth="1"/>
    <col min="1545" max="1546" width="11.25" style="123" customWidth="1"/>
    <col min="1547" max="1547" width="12.5" style="123" customWidth="1"/>
    <col min="1548" max="1548" width="10.875" style="123" customWidth="1"/>
    <col min="1549" max="1555" width="10" style="123" customWidth="1"/>
    <col min="1556" max="1556" width="9.375" style="123" customWidth="1"/>
    <col min="1557" max="1557" width="6.5" style="123" customWidth="1"/>
    <col min="1558" max="1799" width="9" style="123"/>
    <col min="1800" max="1800" width="13.125" style="123" customWidth="1"/>
    <col min="1801" max="1802" width="11.25" style="123" customWidth="1"/>
    <col min="1803" max="1803" width="12.5" style="123" customWidth="1"/>
    <col min="1804" max="1804" width="10.875" style="123" customWidth="1"/>
    <col min="1805" max="1811" width="10" style="123" customWidth="1"/>
    <col min="1812" max="1812" width="9.375" style="123" customWidth="1"/>
    <col min="1813" max="1813" width="6.5" style="123" customWidth="1"/>
    <col min="1814" max="2055" width="9" style="123"/>
    <col min="2056" max="2056" width="13.125" style="123" customWidth="1"/>
    <col min="2057" max="2058" width="11.25" style="123" customWidth="1"/>
    <col min="2059" max="2059" width="12.5" style="123" customWidth="1"/>
    <col min="2060" max="2060" width="10.875" style="123" customWidth="1"/>
    <col min="2061" max="2067" width="10" style="123" customWidth="1"/>
    <col min="2068" max="2068" width="9.375" style="123" customWidth="1"/>
    <col min="2069" max="2069" width="6.5" style="123" customWidth="1"/>
    <col min="2070" max="2311" width="9" style="123"/>
    <col min="2312" max="2312" width="13.125" style="123" customWidth="1"/>
    <col min="2313" max="2314" width="11.25" style="123" customWidth="1"/>
    <col min="2315" max="2315" width="12.5" style="123" customWidth="1"/>
    <col min="2316" max="2316" width="10.875" style="123" customWidth="1"/>
    <col min="2317" max="2323" width="10" style="123" customWidth="1"/>
    <col min="2324" max="2324" width="9.375" style="123" customWidth="1"/>
    <col min="2325" max="2325" width="6.5" style="123" customWidth="1"/>
    <col min="2326" max="2567" width="9" style="123"/>
    <col min="2568" max="2568" width="13.125" style="123" customWidth="1"/>
    <col min="2569" max="2570" width="11.25" style="123" customWidth="1"/>
    <col min="2571" max="2571" width="12.5" style="123" customWidth="1"/>
    <col min="2572" max="2572" width="10.875" style="123" customWidth="1"/>
    <col min="2573" max="2579" width="10" style="123" customWidth="1"/>
    <col min="2580" max="2580" width="9.375" style="123" customWidth="1"/>
    <col min="2581" max="2581" width="6.5" style="123" customWidth="1"/>
    <col min="2582" max="2823" width="9" style="123"/>
    <col min="2824" max="2824" width="13.125" style="123" customWidth="1"/>
    <col min="2825" max="2826" width="11.25" style="123" customWidth="1"/>
    <col min="2827" max="2827" width="12.5" style="123" customWidth="1"/>
    <col min="2828" max="2828" width="10.875" style="123" customWidth="1"/>
    <col min="2829" max="2835" width="10" style="123" customWidth="1"/>
    <col min="2836" max="2836" width="9.375" style="123" customWidth="1"/>
    <col min="2837" max="2837" width="6.5" style="123" customWidth="1"/>
    <col min="2838" max="3079" width="9" style="123"/>
    <col min="3080" max="3080" width="13.125" style="123" customWidth="1"/>
    <col min="3081" max="3082" width="11.25" style="123" customWidth="1"/>
    <col min="3083" max="3083" width="12.5" style="123" customWidth="1"/>
    <col min="3084" max="3084" width="10.875" style="123" customWidth="1"/>
    <col min="3085" max="3091" width="10" style="123" customWidth="1"/>
    <col min="3092" max="3092" width="9.375" style="123" customWidth="1"/>
    <col min="3093" max="3093" width="6.5" style="123" customWidth="1"/>
    <col min="3094" max="3335" width="9" style="123"/>
    <col min="3336" max="3336" width="13.125" style="123" customWidth="1"/>
    <col min="3337" max="3338" width="11.25" style="123" customWidth="1"/>
    <col min="3339" max="3339" width="12.5" style="123" customWidth="1"/>
    <col min="3340" max="3340" width="10.875" style="123" customWidth="1"/>
    <col min="3341" max="3347" width="10" style="123" customWidth="1"/>
    <col min="3348" max="3348" width="9.375" style="123" customWidth="1"/>
    <col min="3349" max="3349" width="6.5" style="123" customWidth="1"/>
    <col min="3350" max="3591" width="9" style="123"/>
    <col min="3592" max="3592" width="13.125" style="123" customWidth="1"/>
    <col min="3593" max="3594" width="11.25" style="123" customWidth="1"/>
    <col min="3595" max="3595" width="12.5" style="123" customWidth="1"/>
    <col min="3596" max="3596" width="10.875" style="123" customWidth="1"/>
    <col min="3597" max="3603" width="10" style="123" customWidth="1"/>
    <col min="3604" max="3604" width="9.375" style="123" customWidth="1"/>
    <col min="3605" max="3605" width="6.5" style="123" customWidth="1"/>
    <col min="3606" max="3847" width="9" style="123"/>
    <col min="3848" max="3848" width="13.125" style="123" customWidth="1"/>
    <col min="3849" max="3850" width="11.25" style="123" customWidth="1"/>
    <col min="3851" max="3851" width="12.5" style="123" customWidth="1"/>
    <col min="3852" max="3852" width="10.875" style="123" customWidth="1"/>
    <col min="3853" max="3859" width="10" style="123" customWidth="1"/>
    <col min="3860" max="3860" width="9.375" style="123" customWidth="1"/>
    <col min="3861" max="3861" width="6.5" style="123" customWidth="1"/>
    <col min="3862" max="4103" width="9" style="123"/>
    <col min="4104" max="4104" width="13.125" style="123" customWidth="1"/>
    <col min="4105" max="4106" width="11.25" style="123" customWidth="1"/>
    <col min="4107" max="4107" width="12.5" style="123" customWidth="1"/>
    <col min="4108" max="4108" width="10.875" style="123" customWidth="1"/>
    <col min="4109" max="4115" width="10" style="123" customWidth="1"/>
    <col min="4116" max="4116" width="9.375" style="123" customWidth="1"/>
    <col min="4117" max="4117" width="6.5" style="123" customWidth="1"/>
    <col min="4118" max="4359" width="9" style="123"/>
    <col min="4360" max="4360" width="13.125" style="123" customWidth="1"/>
    <col min="4361" max="4362" width="11.25" style="123" customWidth="1"/>
    <col min="4363" max="4363" width="12.5" style="123" customWidth="1"/>
    <col min="4364" max="4364" width="10.875" style="123" customWidth="1"/>
    <col min="4365" max="4371" width="10" style="123" customWidth="1"/>
    <col min="4372" max="4372" width="9.375" style="123" customWidth="1"/>
    <col min="4373" max="4373" width="6.5" style="123" customWidth="1"/>
    <col min="4374" max="4615" width="9" style="123"/>
    <col min="4616" max="4616" width="13.125" style="123" customWidth="1"/>
    <col min="4617" max="4618" width="11.25" style="123" customWidth="1"/>
    <col min="4619" max="4619" width="12.5" style="123" customWidth="1"/>
    <col min="4620" max="4620" width="10.875" style="123" customWidth="1"/>
    <col min="4621" max="4627" width="10" style="123" customWidth="1"/>
    <col min="4628" max="4628" width="9.375" style="123" customWidth="1"/>
    <col min="4629" max="4629" width="6.5" style="123" customWidth="1"/>
    <col min="4630" max="4871" width="9" style="123"/>
    <col min="4872" max="4872" width="13.125" style="123" customWidth="1"/>
    <col min="4873" max="4874" width="11.25" style="123" customWidth="1"/>
    <col min="4875" max="4875" width="12.5" style="123" customWidth="1"/>
    <col min="4876" max="4876" width="10.875" style="123" customWidth="1"/>
    <col min="4877" max="4883" width="10" style="123" customWidth="1"/>
    <col min="4884" max="4884" width="9.375" style="123" customWidth="1"/>
    <col min="4885" max="4885" width="6.5" style="123" customWidth="1"/>
    <col min="4886" max="5127" width="9" style="123"/>
    <col min="5128" max="5128" width="13.125" style="123" customWidth="1"/>
    <col min="5129" max="5130" width="11.25" style="123" customWidth="1"/>
    <col min="5131" max="5131" width="12.5" style="123" customWidth="1"/>
    <col min="5132" max="5132" width="10.875" style="123" customWidth="1"/>
    <col min="5133" max="5139" width="10" style="123" customWidth="1"/>
    <col min="5140" max="5140" width="9.375" style="123" customWidth="1"/>
    <col min="5141" max="5141" width="6.5" style="123" customWidth="1"/>
    <col min="5142" max="5383" width="9" style="123"/>
    <col min="5384" max="5384" width="13.125" style="123" customWidth="1"/>
    <col min="5385" max="5386" width="11.25" style="123" customWidth="1"/>
    <col min="5387" max="5387" width="12.5" style="123" customWidth="1"/>
    <col min="5388" max="5388" width="10.875" style="123" customWidth="1"/>
    <col min="5389" max="5395" width="10" style="123" customWidth="1"/>
    <col min="5396" max="5396" width="9.375" style="123" customWidth="1"/>
    <col min="5397" max="5397" width="6.5" style="123" customWidth="1"/>
    <col min="5398" max="5639" width="9" style="123"/>
    <col min="5640" max="5640" width="13.125" style="123" customWidth="1"/>
    <col min="5641" max="5642" width="11.25" style="123" customWidth="1"/>
    <col min="5643" max="5643" width="12.5" style="123" customWidth="1"/>
    <col min="5644" max="5644" width="10.875" style="123" customWidth="1"/>
    <col min="5645" max="5651" width="10" style="123" customWidth="1"/>
    <col min="5652" max="5652" width="9.375" style="123" customWidth="1"/>
    <col min="5653" max="5653" width="6.5" style="123" customWidth="1"/>
    <col min="5654" max="5895" width="9" style="123"/>
    <col min="5896" max="5896" width="13.125" style="123" customWidth="1"/>
    <col min="5897" max="5898" width="11.25" style="123" customWidth="1"/>
    <col min="5899" max="5899" width="12.5" style="123" customWidth="1"/>
    <col min="5900" max="5900" width="10.875" style="123" customWidth="1"/>
    <col min="5901" max="5907" width="10" style="123" customWidth="1"/>
    <col min="5908" max="5908" width="9.375" style="123" customWidth="1"/>
    <col min="5909" max="5909" width="6.5" style="123" customWidth="1"/>
    <col min="5910" max="6151" width="9" style="123"/>
    <col min="6152" max="6152" width="13.125" style="123" customWidth="1"/>
    <col min="6153" max="6154" width="11.25" style="123" customWidth="1"/>
    <col min="6155" max="6155" width="12.5" style="123" customWidth="1"/>
    <col min="6156" max="6156" width="10.875" style="123" customWidth="1"/>
    <col min="6157" max="6163" width="10" style="123" customWidth="1"/>
    <col min="6164" max="6164" width="9.375" style="123" customWidth="1"/>
    <col min="6165" max="6165" width="6.5" style="123" customWidth="1"/>
    <col min="6166" max="6407" width="9" style="123"/>
    <col min="6408" max="6408" width="13.125" style="123" customWidth="1"/>
    <col min="6409" max="6410" width="11.25" style="123" customWidth="1"/>
    <col min="6411" max="6411" width="12.5" style="123" customWidth="1"/>
    <col min="6412" max="6412" width="10.875" style="123" customWidth="1"/>
    <col min="6413" max="6419" width="10" style="123" customWidth="1"/>
    <col min="6420" max="6420" width="9.375" style="123" customWidth="1"/>
    <col min="6421" max="6421" width="6.5" style="123" customWidth="1"/>
    <col min="6422" max="6663" width="9" style="123"/>
    <col min="6664" max="6664" width="13.125" style="123" customWidth="1"/>
    <col min="6665" max="6666" width="11.25" style="123" customWidth="1"/>
    <col min="6667" max="6667" width="12.5" style="123" customWidth="1"/>
    <col min="6668" max="6668" width="10.875" style="123" customWidth="1"/>
    <col min="6669" max="6675" width="10" style="123" customWidth="1"/>
    <col min="6676" max="6676" width="9.375" style="123" customWidth="1"/>
    <col min="6677" max="6677" width="6.5" style="123" customWidth="1"/>
    <col min="6678" max="6919" width="9" style="123"/>
    <col min="6920" max="6920" width="13.125" style="123" customWidth="1"/>
    <col min="6921" max="6922" width="11.25" style="123" customWidth="1"/>
    <col min="6923" max="6923" width="12.5" style="123" customWidth="1"/>
    <col min="6924" max="6924" width="10.875" style="123" customWidth="1"/>
    <col min="6925" max="6931" width="10" style="123" customWidth="1"/>
    <col min="6932" max="6932" width="9.375" style="123" customWidth="1"/>
    <col min="6933" max="6933" width="6.5" style="123" customWidth="1"/>
    <col min="6934" max="7175" width="9" style="123"/>
    <col min="7176" max="7176" width="13.125" style="123" customWidth="1"/>
    <col min="7177" max="7178" width="11.25" style="123" customWidth="1"/>
    <col min="7179" max="7179" width="12.5" style="123" customWidth="1"/>
    <col min="7180" max="7180" width="10.875" style="123" customWidth="1"/>
    <col min="7181" max="7187" width="10" style="123" customWidth="1"/>
    <col min="7188" max="7188" width="9.375" style="123" customWidth="1"/>
    <col min="7189" max="7189" width="6.5" style="123" customWidth="1"/>
    <col min="7190" max="7431" width="9" style="123"/>
    <col min="7432" max="7432" width="13.125" style="123" customWidth="1"/>
    <col min="7433" max="7434" width="11.25" style="123" customWidth="1"/>
    <col min="7435" max="7435" width="12.5" style="123" customWidth="1"/>
    <col min="7436" max="7436" width="10.875" style="123" customWidth="1"/>
    <col min="7437" max="7443" width="10" style="123" customWidth="1"/>
    <col min="7444" max="7444" width="9.375" style="123" customWidth="1"/>
    <col min="7445" max="7445" width="6.5" style="123" customWidth="1"/>
    <col min="7446" max="7687" width="9" style="123"/>
    <col min="7688" max="7688" width="13.125" style="123" customWidth="1"/>
    <col min="7689" max="7690" width="11.25" style="123" customWidth="1"/>
    <col min="7691" max="7691" width="12.5" style="123" customWidth="1"/>
    <col min="7692" max="7692" width="10.875" style="123" customWidth="1"/>
    <col min="7693" max="7699" width="10" style="123" customWidth="1"/>
    <col min="7700" max="7700" width="9.375" style="123" customWidth="1"/>
    <col min="7701" max="7701" width="6.5" style="123" customWidth="1"/>
    <col min="7702" max="7943" width="9" style="123"/>
    <col min="7944" max="7944" width="13.125" style="123" customWidth="1"/>
    <col min="7945" max="7946" width="11.25" style="123" customWidth="1"/>
    <col min="7947" max="7947" width="12.5" style="123" customWidth="1"/>
    <col min="7948" max="7948" width="10.875" style="123" customWidth="1"/>
    <col min="7949" max="7955" width="10" style="123" customWidth="1"/>
    <col min="7956" max="7956" width="9.375" style="123" customWidth="1"/>
    <col min="7957" max="7957" width="6.5" style="123" customWidth="1"/>
    <col min="7958" max="8199" width="9" style="123"/>
    <col min="8200" max="8200" width="13.125" style="123" customWidth="1"/>
    <col min="8201" max="8202" width="11.25" style="123" customWidth="1"/>
    <col min="8203" max="8203" width="12.5" style="123" customWidth="1"/>
    <col min="8204" max="8204" width="10.875" style="123" customWidth="1"/>
    <col min="8205" max="8211" width="10" style="123" customWidth="1"/>
    <col min="8212" max="8212" width="9.375" style="123" customWidth="1"/>
    <col min="8213" max="8213" width="6.5" style="123" customWidth="1"/>
    <col min="8214" max="8455" width="9" style="123"/>
    <col min="8456" max="8456" width="13.125" style="123" customWidth="1"/>
    <col min="8457" max="8458" width="11.25" style="123" customWidth="1"/>
    <col min="8459" max="8459" width="12.5" style="123" customWidth="1"/>
    <col min="8460" max="8460" width="10.875" style="123" customWidth="1"/>
    <col min="8461" max="8467" width="10" style="123" customWidth="1"/>
    <col min="8468" max="8468" width="9.375" style="123" customWidth="1"/>
    <col min="8469" max="8469" width="6.5" style="123" customWidth="1"/>
    <col min="8470" max="8711" width="9" style="123"/>
    <col min="8712" max="8712" width="13.125" style="123" customWidth="1"/>
    <col min="8713" max="8714" width="11.25" style="123" customWidth="1"/>
    <col min="8715" max="8715" width="12.5" style="123" customWidth="1"/>
    <col min="8716" max="8716" width="10.875" style="123" customWidth="1"/>
    <col min="8717" max="8723" width="10" style="123" customWidth="1"/>
    <col min="8724" max="8724" width="9.375" style="123" customWidth="1"/>
    <col min="8725" max="8725" width="6.5" style="123" customWidth="1"/>
    <col min="8726" max="8967" width="9" style="123"/>
    <col min="8968" max="8968" width="13.125" style="123" customWidth="1"/>
    <col min="8969" max="8970" width="11.25" style="123" customWidth="1"/>
    <col min="8971" max="8971" width="12.5" style="123" customWidth="1"/>
    <col min="8972" max="8972" width="10.875" style="123" customWidth="1"/>
    <col min="8973" max="8979" width="10" style="123" customWidth="1"/>
    <col min="8980" max="8980" width="9.375" style="123" customWidth="1"/>
    <col min="8981" max="8981" width="6.5" style="123" customWidth="1"/>
    <col min="8982" max="9223" width="9" style="123"/>
    <col min="9224" max="9224" width="13.125" style="123" customWidth="1"/>
    <col min="9225" max="9226" width="11.25" style="123" customWidth="1"/>
    <col min="9227" max="9227" width="12.5" style="123" customWidth="1"/>
    <col min="9228" max="9228" width="10.875" style="123" customWidth="1"/>
    <col min="9229" max="9235" width="10" style="123" customWidth="1"/>
    <col min="9236" max="9236" width="9.375" style="123" customWidth="1"/>
    <col min="9237" max="9237" width="6.5" style="123" customWidth="1"/>
    <col min="9238" max="9479" width="9" style="123"/>
    <col min="9480" max="9480" width="13.125" style="123" customWidth="1"/>
    <col min="9481" max="9482" width="11.25" style="123" customWidth="1"/>
    <col min="9483" max="9483" width="12.5" style="123" customWidth="1"/>
    <col min="9484" max="9484" width="10.875" style="123" customWidth="1"/>
    <col min="9485" max="9491" width="10" style="123" customWidth="1"/>
    <col min="9492" max="9492" width="9.375" style="123" customWidth="1"/>
    <col min="9493" max="9493" width="6.5" style="123" customWidth="1"/>
    <col min="9494" max="9735" width="9" style="123"/>
    <col min="9736" max="9736" width="13.125" style="123" customWidth="1"/>
    <col min="9737" max="9738" width="11.25" style="123" customWidth="1"/>
    <col min="9739" max="9739" width="12.5" style="123" customWidth="1"/>
    <col min="9740" max="9740" width="10.875" style="123" customWidth="1"/>
    <col min="9741" max="9747" width="10" style="123" customWidth="1"/>
    <col min="9748" max="9748" width="9.375" style="123" customWidth="1"/>
    <col min="9749" max="9749" width="6.5" style="123" customWidth="1"/>
    <col min="9750" max="9991" width="9" style="123"/>
    <col min="9992" max="9992" width="13.125" style="123" customWidth="1"/>
    <col min="9993" max="9994" width="11.25" style="123" customWidth="1"/>
    <col min="9995" max="9995" width="12.5" style="123" customWidth="1"/>
    <col min="9996" max="9996" width="10.875" style="123" customWidth="1"/>
    <col min="9997" max="10003" width="10" style="123" customWidth="1"/>
    <col min="10004" max="10004" width="9.375" style="123" customWidth="1"/>
    <col min="10005" max="10005" width="6.5" style="123" customWidth="1"/>
    <col min="10006" max="10247" width="9" style="123"/>
    <col min="10248" max="10248" width="13.125" style="123" customWidth="1"/>
    <col min="10249" max="10250" width="11.25" style="123" customWidth="1"/>
    <col min="10251" max="10251" width="12.5" style="123" customWidth="1"/>
    <col min="10252" max="10252" width="10.875" style="123" customWidth="1"/>
    <col min="10253" max="10259" width="10" style="123" customWidth="1"/>
    <col min="10260" max="10260" width="9.375" style="123" customWidth="1"/>
    <col min="10261" max="10261" width="6.5" style="123" customWidth="1"/>
    <col min="10262" max="10503" width="9" style="123"/>
    <col min="10504" max="10504" width="13.125" style="123" customWidth="1"/>
    <col min="10505" max="10506" width="11.25" style="123" customWidth="1"/>
    <col min="10507" max="10507" width="12.5" style="123" customWidth="1"/>
    <col min="10508" max="10508" width="10.875" style="123" customWidth="1"/>
    <col min="10509" max="10515" width="10" style="123" customWidth="1"/>
    <col min="10516" max="10516" width="9.375" style="123" customWidth="1"/>
    <col min="10517" max="10517" width="6.5" style="123" customWidth="1"/>
    <col min="10518" max="10759" width="9" style="123"/>
    <col min="10760" max="10760" width="13.125" style="123" customWidth="1"/>
    <col min="10761" max="10762" width="11.25" style="123" customWidth="1"/>
    <col min="10763" max="10763" width="12.5" style="123" customWidth="1"/>
    <col min="10764" max="10764" width="10.875" style="123" customWidth="1"/>
    <col min="10765" max="10771" width="10" style="123" customWidth="1"/>
    <col min="10772" max="10772" width="9.375" style="123" customWidth="1"/>
    <col min="10773" max="10773" width="6.5" style="123" customWidth="1"/>
    <col min="10774" max="11015" width="9" style="123"/>
    <col min="11016" max="11016" width="13.125" style="123" customWidth="1"/>
    <col min="11017" max="11018" width="11.25" style="123" customWidth="1"/>
    <col min="11019" max="11019" width="12.5" style="123" customWidth="1"/>
    <col min="11020" max="11020" width="10.875" style="123" customWidth="1"/>
    <col min="11021" max="11027" width="10" style="123" customWidth="1"/>
    <col min="11028" max="11028" width="9.375" style="123" customWidth="1"/>
    <col min="11029" max="11029" width="6.5" style="123" customWidth="1"/>
    <col min="11030" max="11271" width="9" style="123"/>
    <col min="11272" max="11272" width="13.125" style="123" customWidth="1"/>
    <col min="11273" max="11274" width="11.25" style="123" customWidth="1"/>
    <col min="11275" max="11275" width="12.5" style="123" customWidth="1"/>
    <col min="11276" max="11276" width="10.875" style="123" customWidth="1"/>
    <col min="11277" max="11283" width="10" style="123" customWidth="1"/>
    <col min="11284" max="11284" width="9.375" style="123" customWidth="1"/>
    <col min="11285" max="11285" width="6.5" style="123" customWidth="1"/>
    <col min="11286" max="11527" width="9" style="123"/>
    <col min="11528" max="11528" width="13.125" style="123" customWidth="1"/>
    <col min="11529" max="11530" width="11.25" style="123" customWidth="1"/>
    <col min="11531" max="11531" width="12.5" style="123" customWidth="1"/>
    <col min="11532" max="11532" width="10.875" style="123" customWidth="1"/>
    <col min="11533" max="11539" width="10" style="123" customWidth="1"/>
    <col min="11540" max="11540" width="9.375" style="123" customWidth="1"/>
    <col min="11541" max="11541" width="6.5" style="123" customWidth="1"/>
    <col min="11542" max="11783" width="9" style="123"/>
    <col min="11784" max="11784" width="13.125" style="123" customWidth="1"/>
    <col min="11785" max="11786" width="11.25" style="123" customWidth="1"/>
    <col min="11787" max="11787" width="12.5" style="123" customWidth="1"/>
    <col min="11788" max="11788" width="10.875" style="123" customWidth="1"/>
    <col min="11789" max="11795" width="10" style="123" customWidth="1"/>
    <col min="11796" max="11796" width="9.375" style="123" customWidth="1"/>
    <col min="11797" max="11797" width="6.5" style="123" customWidth="1"/>
    <col min="11798" max="12039" width="9" style="123"/>
    <col min="12040" max="12040" width="13.125" style="123" customWidth="1"/>
    <col min="12041" max="12042" width="11.25" style="123" customWidth="1"/>
    <col min="12043" max="12043" width="12.5" style="123" customWidth="1"/>
    <col min="12044" max="12044" width="10.875" style="123" customWidth="1"/>
    <col min="12045" max="12051" width="10" style="123" customWidth="1"/>
    <col min="12052" max="12052" width="9.375" style="123" customWidth="1"/>
    <col min="12053" max="12053" width="6.5" style="123" customWidth="1"/>
    <col min="12054" max="12295" width="9" style="123"/>
    <col min="12296" max="12296" width="13.125" style="123" customWidth="1"/>
    <col min="12297" max="12298" width="11.25" style="123" customWidth="1"/>
    <col min="12299" max="12299" width="12.5" style="123" customWidth="1"/>
    <col min="12300" max="12300" width="10.875" style="123" customWidth="1"/>
    <col min="12301" max="12307" width="10" style="123" customWidth="1"/>
    <col min="12308" max="12308" width="9.375" style="123" customWidth="1"/>
    <col min="12309" max="12309" width="6.5" style="123" customWidth="1"/>
    <col min="12310" max="12551" width="9" style="123"/>
    <col min="12552" max="12552" width="13.125" style="123" customWidth="1"/>
    <col min="12553" max="12554" width="11.25" style="123" customWidth="1"/>
    <col min="12555" max="12555" width="12.5" style="123" customWidth="1"/>
    <col min="12556" max="12556" width="10.875" style="123" customWidth="1"/>
    <col min="12557" max="12563" width="10" style="123" customWidth="1"/>
    <col min="12564" max="12564" width="9.375" style="123" customWidth="1"/>
    <col min="12565" max="12565" width="6.5" style="123" customWidth="1"/>
    <col min="12566" max="12807" width="9" style="123"/>
    <col min="12808" max="12808" width="13.125" style="123" customWidth="1"/>
    <col min="12809" max="12810" width="11.25" style="123" customWidth="1"/>
    <col min="12811" max="12811" width="12.5" style="123" customWidth="1"/>
    <col min="12812" max="12812" width="10.875" style="123" customWidth="1"/>
    <col min="12813" max="12819" width="10" style="123" customWidth="1"/>
    <col min="12820" max="12820" width="9.375" style="123" customWidth="1"/>
    <col min="12821" max="12821" width="6.5" style="123" customWidth="1"/>
    <col min="12822" max="13063" width="9" style="123"/>
    <col min="13064" max="13064" width="13.125" style="123" customWidth="1"/>
    <col min="13065" max="13066" width="11.25" style="123" customWidth="1"/>
    <col min="13067" max="13067" width="12.5" style="123" customWidth="1"/>
    <col min="13068" max="13068" width="10.875" style="123" customWidth="1"/>
    <col min="13069" max="13075" width="10" style="123" customWidth="1"/>
    <col min="13076" max="13076" width="9.375" style="123" customWidth="1"/>
    <col min="13077" max="13077" width="6.5" style="123" customWidth="1"/>
    <col min="13078" max="13319" width="9" style="123"/>
    <col min="13320" max="13320" width="13.125" style="123" customWidth="1"/>
    <col min="13321" max="13322" width="11.25" style="123" customWidth="1"/>
    <col min="13323" max="13323" width="12.5" style="123" customWidth="1"/>
    <col min="13324" max="13324" width="10.875" style="123" customWidth="1"/>
    <col min="13325" max="13331" width="10" style="123" customWidth="1"/>
    <col min="13332" max="13332" width="9.375" style="123" customWidth="1"/>
    <col min="13333" max="13333" width="6.5" style="123" customWidth="1"/>
    <col min="13334" max="13575" width="9" style="123"/>
    <col min="13576" max="13576" width="13.125" style="123" customWidth="1"/>
    <col min="13577" max="13578" width="11.25" style="123" customWidth="1"/>
    <col min="13579" max="13579" width="12.5" style="123" customWidth="1"/>
    <col min="13580" max="13580" width="10.875" style="123" customWidth="1"/>
    <col min="13581" max="13587" width="10" style="123" customWidth="1"/>
    <col min="13588" max="13588" width="9.375" style="123" customWidth="1"/>
    <col min="13589" max="13589" width="6.5" style="123" customWidth="1"/>
    <col min="13590" max="13831" width="9" style="123"/>
    <col min="13832" max="13832" width="13.125" style="123" customWidth="1"/>
    <col min="13833" max="13834" width="11.25" style="123" customWidth="1"/>
    <col min="13835" max="13835" width="12.5" style="123" customWidth="1"/>
    <col min="13836" max="13836" width="10.875" style="123" customWidth="1"/>
    <col min="13837" max="13843" width="10" style="123" customWidth="1"/>
    <col min="13844" max="13844" width="9.375" style="123" customWidth="1"/>
    <col min="13845" max="13845" width="6.5" style="123" customWidth="1"/>
    <col min="13846" max="14087" width="9" style="123"/>
    <col min="14088" max="14088" width="13.125" style="123" customWidth="1"/>
    <col min="14089" max="14090" width="11.25" style="123" customWidth="1"/>
    <col min="14091" max="14091" width="12.5" style="123" customWidth="1"/>
    <col min="14092" max="14092" width="10.875" style="123" customWidth="1"/>
    <col min="14093" max="14099" width="10" style="123" customWidth="1"/>
    <col min="14100" max="14100" width="9.375" style="123" customWidth="1"/>
    <col min="14101" max="14101" width="6.5" style="123" customWidth="1"/>
    <col min="14102" max="14343" width="9" style="123"/>
    <col min="14344" max="14344" width="13.125" style="123" customWidth="1"/>
    <col min="14345" max="14346" width="11.25" style="123" customWidth="1"/>
    <col min="14347" max="14347" width="12.5" style="123" customWidth="1"/>
    <col min="14348" max="14348" width="10.875" style="123" customWidth="1"/>
    <col min="14349" max="14355" width="10" style="123" customWidth="1"/>
    <col min="14356" max="14356" width="9.375" style="123" customWidth="1"/>
    <col min="14357" max="14357" width="6.5" style="123" customWidth="1"/>
    <col min="14358" max="14599" width="9" style="123"/>
    <col min="14600" max="14600" width="13.125" style="123" customWidth="1"/>
    <col min="14601" max="14602" width="11.25" style="123" customWidth="1"/>
    <col min="14603" max="14603" width="12.5" style="123" customWidth="1"/>
    <col min="14604" max="14604" width="10.875" style="123" customWidth="1"/>
    <col min="14605" max="14611" width="10" style="123" customWidth="1"/>
    <col min="14612" max="14612" width="9.375" style="123" customWidth="1"/>
    <col min="14613" max="14613" width="6.5" style="123" customWidth="1"/>
    <col min="14614" max="14855" width="9" style="123"/>
    <col min="14856" max="14856" width="13.125" style="123" customWidth="1"/>
    <col min="14857" max="14858" width="11.25" style="123" customWidth="1"/>
    <col min="14859" max="14859" width="12.5" style="123" customWidth="1"/>
    <col min="14860" max="14860" width="10.875" style="123" customWidth="1"/>
    <col min="14861" max="14867" width="10" style="123" customWidth="1"/>
    <col min="14868" max="14868" width="9.375" style="123" customWidth="1"/>
    <col min="14869" max="14869" width="6.5" style="123" customWidth="1"/>
    <col min="14870" max="15111" width="9" style="123"/>
    <col min="15112" max="15112" width="13.125" style="123" customWidth="1"/>
    <col min="15113" max="15114" width="11.25" style="123" customWidth="1"/>
    <col min="15115" max="15115" width="12.5" style="123" customWidth="1"/>
    <col min="15116" max="15116" width="10.875" style="123" customWidth="1"/>
    <col min="15117" max="15123" width="10" style="123" customWidth="1"/>
    <col min="15124" max="15124" width="9.375" style="123" customWidth="1"/>
    <col min="15125" max="15125" width="6.5" style="123" customWidth="1"/>
    <col min="15126" max="15367" width="9" style="123"/>
    <col min="15368" max="15368" width="13.125" style="123" customWidth="1"/>
    <col min="15369" max="15370" width="11.25" style="123" customWidth="1"/>
    <col min="15371" max="15371" width="12.5" style="123" customWidth="1"/>
    <col min="15372" max="15372" width="10.875" style="123" customWidth="1"/>
    <col min="15373" max="15379" width="10" style="123" customWidth="1"/>
    <col min="15380" max="15380" width="9.375" style="123" customWidth="1"/>
    <col min="15381" max="15381" width="6.5" style="123" customWidth="1"/>
    <col min="15382" max="15623" width="9" style="123"/>
    <col min="15624" max="15624" width="13.125" style="123" customWidth="1"/>
    <col min="15625" max="15626" width="11.25" style="123" customWidth="1"/>
    <col min="15627" max="15627" width="12.5" style="123" customWidth="1"/>
    <col min="15628" max="15628" width="10.875" style="123" customWidth="1"/>
    <col min="15629" max="15635" width="10" style="123" customWidth="1"/>
    <col min="15636" max="15636" width="9.375" style="123" customWidth="1"/>
    <col min="15637" max="15637" width="6.5" style="123" customWidth="1"/>
    <col min="15638" max="15879" width="9" style="123"/>
    <col min="15880" max="15880" width="13.125" style="123" customWidth="1"/>
    <col min="15881" max="15882" width="11.25" style="123" customWidth="1"/>
    <col min="15883" max="15883" width="12.5" style="123" customWidth="1"/>
    <col min="15884" max="15884" width="10.875" style="123" customWidth="1"/>
    <col min="15885" max="15891" width="10" style="123" customWidth="1"/>
    <col min="15892" max="15892" width="9.375" style="123" customWidth="1"/>
    <col min="15893" max="15893" width="6.5" style="123" customWidth="1"/>
    <col min="15894" max="16135" width="9" style="123"/>
    <col min="16136" max="16136" width="13.125" style="123" customWidth="1"/>
    <col min="16137" max="16138" width="11.25" style="123" customWidth="1"/>
    <col min="16139" max="16139" width="12.5" style="123" customWidth="1"/>
    <col min="16140" max="16140" width="10.875" style="123" customWidth="1"/>
    <col min="16141" max="16147" width="10" style="123" customWidth="1"/>
    <col min="16148" max="16148" width="9.375" style="123" customWidth="1"/>
    <col min="16149" max="16149" width="6.5" style="123" customWidth="1"/>
    <col min="16150" max="16384" width="9" style="123"/>
  </cols>
  <sheetData>
    <row r="1" spans="1:21">
      <c r="A1" s="123" t="s">
        <v>319</v>
      </c>
    </row>
    <row r="2" spans="1:21" s="113" customFormat="1" ht="18.75">
      <c r="A2" s="259" t="s">
        <v>224</v>
      </c>
      <c r="B2" s="259"/>
      <c r="C2" s="259"/>
      <c r="D2" s="259"/>
      <c r="E2" s="259"/>
      <c r="F2" s="259"/>
      <c r="G2" s="259"/>
      <c r="H2" s="259"/>
      <c r="I2" s="259"/>
      <c r="J2" s="259"/>
      <c r="K2" s="259"/>
      <c r="L2" s="259"/>
      <c r="M2" s="259"/>
      <c r="N2" s="259"/>
      <c r="O2" s="259"/>
      <c r="P2" s="259"/>
      <c r="Q2" s="259"/>
      <c r="R2" s="259"/>
      <c r="S2" s="259"/>
      <c r="T2" s="259"/>
    </row>
    <row r="3" spans="1:21" s="113" customFormat="1" ht="18.75">
      <c r="A3" s="114"/>
      <c r="B3" s="243"/>
      <c r="C3" s="243"/>
      <c r="D3" s="243"/>
      <c r="E3" s="114"/>
      <c r="F3" s="114"/>
      <c r="G3" s="114"/>
      <c r="H3" s="243"/>
      <c r="I3" s="243"/>
      <c r="J3" s="114"/>
      <c r="K3" s="243"/>
      <c r="L3" s="243"/>
      <c r="M3" s="114"/>
      <c r="N3" s="114"/>
      <c r="O3" s="114"/>
      <c r="Q3" s="114"/>
      <c r="R3" s="115" t="s">
        <v>167</v>
      </c>
    </row>
    <row r="4" spans="1:21" ht="27">
      <c r="A4" s="124" t="s">
        <v>201</v>
      </c>
      <c r="B4" s="124" t="s">
        <v>346</v>
      </c>
      <c r="C4" s="124" t="s">
        <v>347</v>
      </c>
      <c r="D4" s="124" t="s">
        <v>348</v>
      </c>
      <c r="E4" s="125" t="s">
        <v>202</v>
      </c>
      <c r="F4" s="125" t="s">
        <v>203</v>
      </c>
      <c r="G4" s="125" t="s">
        <v>204</v>
      </c>
      <c r="H4" s="368" t="s">
        <v>225</v>
      </c>
      <c r="I4" s="369"/>
      <c r="J4" s="370"/>
      <c r="K4" s="368" t="s">
        <v>206</v>
      </c>
      <c r="L4" s="369"/>
      <c r="M4" s="370"/>
      <c r="N4" s="125" t="s">
        <v>207</v>
      </c>
      <c r="O4" s="125" t="s">
        <v>208</v>
      </c>
      <c r="P4" s="125" t="s">
        <v>209</v>
      </c>
      <c r="Q4" s="125" t="s">
        <v>226</v>
      </c>
      <c r="R4" s="125" t="s">
        <v>227</v>
      </c>
      <c r="S4" s="125" t="s">
        <v>233</v>
      </c>
      <c r="T4" s="125" t="s">
        <v>210</v>
      </c>
    </row>
    <row r="5" spans="1:21">
      <c r="A5" s="126"/>
      <c r="B5" s="126"/>
      <c r="C5" s="126"/>
      <c r="D5" s="126"/>
      <c r="E5" s="127"/>
      <c r="F5" s="127"/>
      <c r="G5" s="127"/>
      <c r="H5" s="258" t="s">
        <v>349</v>
      </c>
      <c r="I5" s="258" t="s">
        <v>350</v>
      </c>
      <c r="J5" s="258" t="s">
        <v>351</v>
      </c>
      <c r="K5" s="258" t="s">
        <v>349</v>
      </c>
      <c r="L5" s="258" t="s">
        <v>350</v>
      </c>
      <c r="M5" s="258" t="s">
        <v>351</v>
      </c>
      <c r="N5" s="127"/>
      <c r="O5" s="127"/>
      <c r="P5" s="127"/>
      <c r="Q5" s="127"/>
      <c r="R5" s="127"/>
      <c r="S5" s="127"/>
      <c r="T5" s="127"/>
    </row>
    <row r="6" spans="1:21">
      <c r="A6" s="128"/>
      <c r="B6" s="128"/>
      <c r="C6" s="128"/>
      <c r="D6" s="128"/>
      <c r="E6" s="129" t="s">
        <v>211</v>
      </c>
      <c r="F6" s="129" t="s">
        <v>212</v>
      </c>
      <c r="G6" s="129" t="s">
        <v>213</v>
      </c>
      <c r="H6" s="129"/>
      <c r="I6" s="129"/>
      <c r="J6" s="129" t="s">
        <v>214</v>
      </c>
      <c r="K6" s="129"/>
      <c r="L6" s="129"/>
      <c r="M6" s="129" t="s">
        <v>215</v>
      </c>
      <c r="N6" s="129" t="s">
        <v>216</v>
      </c>
      <c r="O6" s="129" t="s">
        <v>217</v>
      </c>
      <c r="P6" s="129" t="s">
        <v>218</v>
      </c>
      <c r="Q6" s="129" t="s">
        <v>228</v>
      </c>
      <c r="R6" s="129" t="s">
        <v>229</v>
      </c>
      <c r="S6" s="129" t="s">
        <v>230</v>
      </c>
      <c r="T6" s="128"/>
    </row>
    <row r="7" spans="1:21">
      <c r="A7" s="130"/>
      <c r="B7" s="130"/>
      <c r="C7" s="130"/>
      <c r="D7" s="130"/>
      <c r="E7" s="131" t="s">
        <v>219</v>
      </c>
      <c r="F7" s="131" t="s">
        <v>219</v>
      </c>
      <c r="G7" s="131" t="s">
        <v>219</v>
      </c>
      <c r="H7" s="131"/>
      <c r="I7" s="131"/>
      <c r="J7" s="131" t="s">
        <v>219</v>
      </c>
      <c r="K7" s="131"/>
      <c r="L7" s="131"/>
      <c r="M7" s="131" t="s">
        <v>219</v>
      </c>
      <c r="N7" s="131" t="s">
        <v>219</v>
      </c>
      <c r="O7" s="131" t="s">
        <v>219</v>
      </c>
      <c r="P7" s="131" t="s">
        <v>219</v>
      </c>
      <c r="Q7" s="131" t="s">
        <v>219</v>
      </c>
      <c r="R7" s="131" t="s">
        <v>219</v>
      </c>
      <c r="S7" s="131" t="s">
        <v>219</v>
      </c>
      <c r="T7" s="130"/>
    </row>
    <row r="8" spans="1:21" ht="18" customHeight="1">
      <c r="A8" s="130"/>
      <c r="B8" s="130"/>
      <c r="C8" s="130"/>
      <c r="D8" s="130"/>
      <c r="E8" s="130"/>
      <c r="F8" s="130"/>
      <c r="G8" s="130"/>
      <c r="H8" s="130"/>
      <c r="I8" s="130"/>
      <c r="J8" s="130"/>
      <c r="K8" s="130"/>
      <c r="L8" s="130"/>
      <c r="M8" s="130"/>
      <c r="N8" s="130"/>
      <c r="O8" s="130"/>
      <c r="P8" s="130"/>
      <c r="Q8" s="130"/>
      <c r="R8" s="130"/>
      <c r="S8" s="130"/>
      <c r="T8" s="130"/>
    </row>
    <row r="9" spans="1:21" ht="138" customHeight="1">
      <c r="A9" s="256"/>
      <c r="B9" s="256"/>
      <c r="C9" s="256"/>
      <c r="D9" s="256"/>
      <c r="E9" s="256"/>
      <c r="F9" s="256"/>
      <c r="G9" s="128" t="str">
        <f>IF(E9="","",E9-F9)</f>
        <v/>
      </c>
      <c r="H9" s="256"/>
      <c r="I9" s="128" t="str">
        <f>IF(J9="","",IF(H9="","",J9/H9))</f>
        <v/>
      </c>
      <c r="J9" s="256"/>
      <c r="K9" s="256"/>
      <c r="L9" s="256"/>
      <c r="M9" s="128" t="str">
        <f>IF(L9="","",IF(K9="","",L9*K9))</f>
        <v/>
      </c>
      <c r="N9" s="128" t="str">
        <f>IF(M9="","",IF(J9&gt;M9,M9,J9))</f>
        <v/>
      </c>
      <c r="O9" s="128" t="str">
        <f>IF(N9="","",IF(G9&gt;N9,N9,G9))</f>
        <v/>
      </c>
      <c r="P9" s="256"/>
      <c r="Q9" s="256"/>
      <c r="R9" s="256"/>
      <c r="S9" s="256"/>
      <c r="T9" s="128"/>
    </row>
    <row r="10" spans="1:21">
      <c r="G10" s="257" t="s">
        <v>344</v>
      </c>
      <c r="H10" s="257"/>
      <c r="I10" s="257" t="s">
        <v>344</v>
      </c>
      <c r="M10" s="257" t="s">
        <v>344</v>
      </c>
      <c r="N10" s="257" t="s">
        <v>344</v>
      </c>
      <c r="O10" s="257" t="s">
        <v>344</v>
      </c>
    </row>
    <row r="11" spans="1:21" s="113" customFormat="1">
      <c r="A11" s="113" t="s">
        <v>345</v>
      </c>
    </row>
    <row r="12" spans="1:21" s="113" customFormat="1">
      <c r="A12" s="113" t="s">
        <v>341</v>
      </c>
    </row>
    <row r="13" spans="1:21" s="113" customFormat="1">
      <c r="A13" s="113" t="s">
        <v>342</v>
      </c>
    </row>
    <row r="14" spans="1:21" s="113" customFormat="1">
      <c r="A14" s="113" t="s">
        <v>354</v>
      </c>
      <c r="U14" s="113" t="s">
        <v>314</v>
      </c>
    </row>
    <row r="15" spans="1:21" s="113" customFormat="1">
      <c r="A15" s="113" t="s">
        <v>220</v>
      </c>
      <c r="U15" s="113" t="s">
        <v>315</v>
      </c>
    </row>
    <row r="16" spans="1:21" s="113" customFormat="1">
      <c r="A16" s="113" t="s">
        <v>232</v>
      </c>
    </row>
    <row r="17" spans="1:1" s="113" customFormat="1">
      <c r="A17" s="113" t="s">
        <v>330</v>
      </c>
    </row>
    <row r="18" spans="1:1">
      <c r="A18" s="123" t="s">
        <v>231</v>
      </c>
    </row>
  </sheetData>
  <sheetProtection sheet="1" objects="1" scenarios="1"/>
  <protectedRanges>
    <protectedRange sqref="A9:F9 H9 J9:L9 P9:S9" name="範囲1"/>
  </protectedRanges>
  <mergeCells count="3">
    <mergeCell ref="A2:T2"/>
    <mergeCell ref="H4:J4"/>
    <mergeCell ref="K4:M4"/>
  </mergeCells>
  <phoneticPr fontId="4"/>
  <dataValidations count="5">
    <dataValidation type="list" allowBlank="1" showInputMessage="1" showErrorMessage="1" sqref="A9" xr:uid="{35908348-A749-4899-88DE-7E2167D5F44B}">
      <formula1>$U$14:$U$15</formula1>
    </dataValidation>
    <dataValidation allowBlank="1" showInputMessage="1" showErrorMessage="1" prompt="28からはじまる10桁の番号を記載ください" sqref="B9" xr:uid="{A8108B2F-CF41-41B8-8667-C696B95B0E1A}"/>
    <dataValidation allowBlank="1" showInputMessage="1" showErrorMessage="1" prompt="自動計算のため入力不要です" sqref="G9 I9 M9 N9 O9" xr:uid="{DCB4FFDC-E261-416C-BBFE-BD8280488E8C}"/>
    <dataValidation allowBlank="1" showInputMessage="1" showErrorMessage="1" prompt="A列にて「病室の感染対策に係る整備」を選択した場合は、整備する部屋数を記載してください_x000a_「個人防護具保管施設の整備」を選択した場合は、整備する面積を記載してください" sqref="H9 K9" xr:uid="{A4A5613C-4A5F-4227-A701-7B629403828A}"/>
    <dataValidation allowBlank="1" showInputMessage="1" showErrorMessage="1" prompt="1,000円未満の端数は切り捨ててください" sqref="P9" xr:uid="{E60D6CF8-D67B-4D5D-BB3B-EE67B4BDC334}"/>
  </dataValidations>
  <pageMargins left="0.59055118110236227" right="0.39370078740157483" top="0.98425196850393704" bottom="0.98425196850393704" header="0.51181102362204722" footer="0.51181102362204722"/>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vt:lpstr>
      <vt:lpstr>様式２</vt:lpstr>
      <vt:lpstr>様式３－１</vt:lpstr>
      <vt:lpstr>様式３－２</vt:lpstr>
      <vt:lpstr>様式４</vt:lpstr>
      <vt:lpstr>様式５ </vt:lpstr>
      <vt:lpstr>様式６－１</vt:lpstr>
      <vt:lpstr>様式６－２ </vt:lpstr>
      <vt:lpstr>様式７</vt:lpstr>
      <vt:lpstr>様式８</vt:lpstr>
      <vt:lpstr>様式９－１ </vt:lpstr>
      <vt:lpstr>様式９－２ </vt:lpstr>
      <vt:lpstr>12-1 スプリンクラー（総括表）見直し前</vt:lpstr>
      <vt:lpstr>12-2スプリンクラー（個別計画書）見直し前</vt:lpstr>
      <vt:lpstr>'12-1 スプリンクラー（総括表）見直し前'!Print_Area</vt:lpstr>
      <vt:lpstr>'12-2スプリンクラー（個別計画書）見直し前'!Print_Area</vt:lpstr>
      <vt:lpstr>様式２!Print_Area</vt:lpstr>
      <vt:lpstr>'様式３－１'!Print_Area</vt:lpstr>
      <vt:lpstr>'様式３－２'!Print_Area</vt:lpstr>
      <vt:lpstr>'様式５ '!Print_Area</vt:lpstr>
      <vt:lpstr>'様式６－１'!Print_Area</vt:lpstr>
      <vt:lpstr>'様式６－２ '!Print_Area</vt:lpstr>
      <vt:lpstr>様式８!Print_Area</vt:lpstr>
      <vt:lpstr>'様式９－１ '!Print_Area</vt:lpstr>
      <vt:lpstr>'様式９－２ '!Print_Area</vt:lpstr>
      <vt:lpstr>様式２!Print_Titles</vt:lpstr>
      <vt:lpstr>'様式５ '!Print_Titles</vt:lpstr>
      <vt:lpstr>様式８!Print_Titles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2024-05-02T10:11:06Z</cp:lastPrinted>
  <dcterms:created xsi:type="dcterms:W3CDTF">2000-07-04T04:40:42Z</dcterms:created>
  <dcterms:modified xsi:type="dcterms:W3CDTF">2024-06-19T08:57:16Z</dcterms:modified>
</cp:coreProperties>
</file>