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もくじ" sheetId="1" r:id="rId1"/>
    <sheet name="8.1" sheetId="2" r:id="rId2"/>
    <sheet name="8.2.1" sheetId="3" r:id="rId3"/>
    <sheet name="8.2.2" sheetId="4" r:id="rId4"/>
    <sheet name="8.2.3" sheetId="5" r:id="rId5"/>
    <sheet name="8.3" sheetId="6" r:id="rId6"/>
    <sheet name="8.4.1-8.4.2" sheetId="7" r:id="rId7"/>
    <sheet name="8.4.3-8.5" sheetId="8" r:id="rId8"/>
    <sheet name="8.6-8.7" sheetId="9" r:id="rId9"/>
  </sheets>
  <definedNames>
    <definedName name="_xlnm.Print_Area" localSheetId="1">'8.1'!$A$1:$S$74</definedName>
    <definedName name="_xlnm.Print_Area" localSheetId="6">'8.4.1-8.4.2'!$A$1:$M$71</definedName>
    <definedName name="_xlnm.Print_Area" localSheetId="7">'8.4.3-8.5'!$A$1:$G$52</definedName>
    <definedName name="_xlnm.Print_Area" localSheetId="0">'もくじ'!$A$1:$M$27</definedName>
    <definedName name="_xlnm.Print_Titles" localSheetId="1">'8.1'!$A:$C,'8.1'!$3:$6</definedName>
    <definedName name="_xlnm.Print_Titles" localSheetId="4">'8.2.3'!$A:$A</definedName>
    <definedName name="_xlnm.Print_Titles" localSheetId="5">'8.3'!$A:$A</definedName>
  </definedNames>
  <calcPr fullCalcOnLoad="1"/>
</workbook>
</file>

<file path=xl/sharedStrings.xml><?xml version="1.0" encoding="utf-8"?>
<sst xmlns="http://schemas.openxmlformats.org/spreadsheetml/2006/main" count="717" uniqueCount="322">
  <si>
    <t>8.2  着工建築物</t>
  </si>
  <si>
    <t>区分</t>
  </si>
  <si>
    <t>総計</t>
  </si>
  <si>
    <t>床面積</t>
  </si>
  <si>
    <t>床面積の合計</t>
  </si>
  <si>
    <t>工事費予定額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</si>
  <si>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</si>
  <si>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</si>
  <si>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</si>
  <si>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</si>
  <si>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</si>
  <si>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</si>
  <si>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</si>
  <si>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</si>
  <si>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</si>
  <si>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</si>
  <si>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</si>
  <si>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資料：「建設統計月報」</t>
  </si>
  <si>
    <t xml:space="preserve">区分    </t>
  </si>
  <si>
    <t>木造</t>
  </si>
  <si>
    <t>鉄骨造</t>
  </si>
  <si>
    <t>その他</t>
  </si>
  <si>
    <t>8.3  工事別着工住宅</t>
  </si>
  <si>
    <t>戸数</t>
  </si>
  <si>
    <t>8.4  着工新設住宅</t>
  </si>
  <si>
    <t>8.4.1  利用関係別</t>
  </si>
  <si>
    <t>8.4.2　種類別</t>
  </si>
  <si>
    <t>8.4.3　資金別</t>
  </si>
  <si>
    <t>総数</t>
  </si>
  <si>
    <t>民間資金に</t>
  </si>
  <si>
    <t xml:space="preserve">公営住宅 </t>
  </si>
  <si>
    <t>住宅金融公庫</t>
  </si>
  <si>
    <t xml:space="preserve">建設住宅 </t>
  </si>
  <si>
    <t>（事業主体別）</t>
  </si>
  <si>
    <t>　県営</t>
  </si>
  <si>
    <t>　市町営</t>
  </si>
  <si>
    <t>（構造別）</t>
  </si>
  <si>
    <t>　木造</t>
  </si>
  <si>
    <t>　中層耐火</t>
  </si>
  <si>
    <t>8.5  公営住宅等管理戸数</t>
  </si>
  <si>
    <t>　簡耐及び準耐平屋</t>
  </si>
  <si>
    <t>　簡耐及び準耐二階</t>
  </si>
  <si>
    <t>　低層耐火</t>
  </si>
  <si>
    <t>　県補助分</t>
  </si>
  <si>
    <t>　市町補助分</t>
  </si>
  <si>
    <t xml:space="preserve">      2 公営住宅には、特定公共賃貸住宅を含む。</t>
  </si>
  <si>
    <t>鉄骨鉄筋</t>
  </si>
  <si>
    <t>床面積の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</si>
  <si>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</si>
  <si>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</si>
  <si>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</si>
  <si>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</si>
  <si>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</si>
  <si>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</si>
  <si>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</si>
  <si>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</si>
  <si>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</si>
  <si>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</si>
  <si>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</si>
  <si>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</si>
  <si>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</si>
  <si>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</si>
  <si>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</si>
  <si>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</si>
  <si>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</si>
  <si>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</si>
  <si>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</si>
  <si>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郡域</t>
  </si>
  <si>
    <t>篠山市</t>
  </si>
  <si>
    <t>　高層</t>
  </si>
  <si>
    <t>特定優良賃貸住宅</t>
  </si>
  <si>
    <t>8.1  種類別家屋数</t>
  </si>
  <si>
    <t>区　　分</t>
  </si>
  <si>
    <t>棟数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</si>
  <si>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</si>
  <si>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</si>
  <si>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</si>
  <si>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</si>
  <si>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</si>
  <si>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</si>
  <si>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</si>
  <si>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</si>
  <si>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</si>
  <si>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</si>
  <si>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</si>
  <si>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</si>
  <si>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</si>
  <si>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</si>
  <si>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</si>
  <si>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</si>
  <si>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</si>
  <si>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</si>
  <si>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</si>
  <si>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</si>
  <si>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</si>
  <si>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</si>
  <si>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</si>
  <si>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</si>
  <si>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</si>
  <si>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</si>
  <si>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</si>
  <si>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</si>
  <si>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</si>
  <si>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滝野町　</t>
  </si>
  <si>
    <t>東条町　</t>
  </si>
  <si>
    <t>稲美町　</t>
  </si>
  <si>
    <t>播磨町　</t>
  </si>
  <si>
    <t>家島町　</t>
  </si>
  <si>
    <t>夢前町　</t>
  </si>
  <si>
    <t>市川町　</t>
  </si>
  <si>
    <t>福崎町　</t>
  </si>
  <si>
    <t>香寺町　</t>
  </si>
  <si>
    <t>太子町　</t>
  </si>
  <si>
    <t>上郡町　</t>
  </si>
  <si>
    <t>佐用町　</t>
  </si>
  <si>
    <t>安富町　</t>
  </si>
  <si>
    <t>五色町　</t>
  </si>
  <si>
    <t>（注）数値は１月１日現在である。</t>
  </si>
  <si>
    <t>（単位：㎡、万円）国土交通省　調</t>
  </si>
  <si>
    <t>(注）数値は1月1日現在である。</t>
  </si>
  <si>
    <t>　　　　　　　　　会社</t>
  </si>
  <si>
    <t>　　　　　　会社でない団体</t>
  </si>
  <si>
    <t>　　　　　　　　　個人</t>
  </si>
  <si>
    <t>（単位：㎡、万円）国土交通省　調</t>
  </si>
  <si>
    <t>（単位：戸、㎡）　国土交通省　調</t>
  </si>
  <si>
    <t>県</t>
  </si>
  <si>
    <t>計</t>
  </si>
  <si>
    <t>郡</t>
  </si>
  <si>
    <t>部</t>
  </si>
  <si>
    <t>　　　分譲住宅</t>
  </si>
  <si>
    <t>(単位：戸）　国土交通省　調</t>
  </si>
  <si>
    <t xml:space="preserve">公　　　団 </t>
  </si>
  <si>
    <t>区　　分</t>
  </si>
  <si>
    <t>平成12年度</t>
  </si>
  <si>
    <t>総　　　数</t>
  </si>
  <si>
    <t>（注）1 各年度末の数値である。</t>
  </si>
  <si>
    <t>区   分</t>
  </si>
  <si>
    <t>　　　着工新設住宅</t>
  </si>
  <si>
    <t>コンクリート</t>
  </si>
  <si>
    <t>鉄　　筋</t>
  </si>
  <si>
    <t>　ブロック造</t>
  </si>
  <si>
    <t>合　計</t>
  </si>
  <si>
    <t xml:space="preserve">    よる住宅</t>
  </si>
  <si>
    <t xml:space="preserve">   融資住宅</t>
  </si>
  <si>
    <t>ｺﾝｸﾘｰﾄ造</t>
  </si>
  <si>
    <t>県  計</t>
  </si>
  <si>
    <t>平成13年度</t>
  </si>
  <si>
    <t>地域別</t>
  </si>
  <si>
    <t>(単位：㎡）　県市町振興課　調</t>
  </si>
  <si>
    <t xml:space="preserve">        着工建築物（床面積の合計）</t>
  </si>
  <si>
    <t>(注) 1（ ）内は非木造構造建築物で内数である。</t>
  </si>
  <si>
    <t>　　　2 災害には、阪神・淡路大震災における被害は含んでいない。</t>
  </si>
  <si>
    <t>加古川市</t>
  </si>
  <si>
    <t>8.7  滅失建築物</t>
  </si>
  <si>
    <t>除  却</t>
  </si>
  <si>
    <t>災  害</t>
  </si>
  <si>
    <t>総  計</t>
  </si>
  <si>
    <t xml:space="preserve">     建築物の損害見積額</t>
  </si>
  <si>
    <t xml:space="preserve">       建築物の評価額</t>
  </si>
  <si>
    <t>　　　　　共同</t>
  </si>
  <si>
    <t>8.2.1 建築主別</t>
  </si>
  <si>
    <t>8.2.2 構造別</t>
  </si>
  <si>
    <t>8.2.3 用途別</t>
  </si>
  <si>
    <t>8.4.1 利用関係別</t>
  </si>
  <si>
    <t>8.4.2 種類別</t>
  </si>
  <si>
    <t>8.4.3 資金別</t>
  </si>
  <si>
    <t>8.1　種類別家屋数</t>
  </si>
  <si>
    <t>8.2　着工建築物</t>
  </si>
  <si>
    <t>8.3　工事別着工住宅</t>
  </si>
  <si>
    <t>8.4　着工新設住宅</t>
  </si>
  <si>
    <t>8.5　公営住宅等管理戸数</t>
  </si>
  <si>
    <t>8.6　市別着工建築物及び着工新設住宅</t>
  </si>
  <si>
    <t>8.7　滅失建築物</t>
  </si>
  <si>
    <t>8.2.2　構造別</t>
  </si>
  <si>
    <t>8.2.1　建築主別</t>
  </si>
  <si>
    <t>（単位：戸、㎡） 国土交通省　調</t>
  </si>
  <si>
    <t>（単位：戸、㎡） 国土交通省　調</t>
  </si>
  <si>
    <t xml:space="preserve">   14年</t>
  </si>
  <si>
    <t xml:space="preserve">   14年</t>
  </si>
  <si>
    <t>平成14年度</t>
  </si>
  <si>
    <t>　　14年</t>
  </si>
  <si>
    <t>8　建築・住宅</t>
  </si>
  <si>
    <t>総計</t>
  </si>
  <si>
    <t>国</t>
  </si>
  <si>
    <t>県</t>
  </si>
  <si>
    <t>市区町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</si>
  <si>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</si>
  <si>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</si>
  <si>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</si>
  <si>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</si>
  <si>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</si>
  <si>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</si>
  <si>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居住専用住宅</t>
  </si>
  <si>
    <t>電気・ガス・熱供給・水道業用</t>
  </si>
  <si>
    <t>主な用語解説</t>
  </si>
  <si>
    <t>(8.1)</t>
  </si>
  <si>
    <t>　土地３０万円・家屋２０万円・償却資産１５０万円</t>
  </si>
  <si>
    <t>(8.4.1)</t>
  </si>
  <si>
    <t>(8.5)</t>
  </si>
  <si>
    <t>　供する良好な賃貸住宅を、地方公共団体が国の補助を受けて直接建設する住宅。</t>
  </si>
  <si>
    <t>特定優良賃貸住宅：民間の土地所有者等が、中堅所得者向けに優良な賃貸住宅を</t>
  </si>
  <si>
    <t>　国と地方公共団体から建設資金の補助を受けて建設、管理するもの。</t>
  </si>
  <si>
    <t>固定資産税法定免税点：同一人が所有する土地、家屋、償却資産のそれぞれの</t>
  </si>
  <si>
    <t>給与住宅：社宅、公務員住宅などのように、会社、団体、官公庁などが所有または</t>
  </si>
  <si>
    <t>　管理して、その職員を職務の都合上または給与の一部と して居住させている住宅</t>
  </si>
  <si>
    <t>平成15年度</t>
  </si>
  <si>
    <t xml:space="preserve">   15年</t>
  </si>
  <si>
    <t>　</t>
  </si>
  <si>
    <t xml:space="preserve"> </t>
  </si>
  <si>
    <t xml:space="preserve">      3 特定優良賃貸住宅の総数は,民間建設型と公社建設型の合計である。</t>
  </si>
  <si>
    <t>特定公共賃貸住宅：公営住宅の入居基準に適合しない所謂中堅所得者の居住に</t>
  </si>
  <si>
    <t xml:space="preserve"> </t>
  </si>
  <si>
    <t>　　15年</t>
  </si>
  <si>
    <t xml:space="preserve">   16年</t>
  </si>
  <si>
    <t xml:space="preserve">        2月</t>
  </si>
  <si>
    <t xml:space="preserve">        3月</t>
  </si>
  <si>
    <t xml:space="preserve">        4月</t>
  </si>
  <si>
    <t xml:space="preserve">        2月</t>
  </si>
  <si>
    <t xml:space="preserve">        3月</t>
  </si>
  <si>
    <t xml:space="preserve">        4月</t>
  </si>
  <si>
    <t>平成16年</t>
  </si>
  <si>
    <t>8.2.3  用途別(平成15年以前)</t>
  </si>
  <si>
    <t>8.2.3  用途別(平成16年以降)</t>
  </si>
  <si>
    <t>(注）15年4月より集計区分が変更されたことに伴い､平成16年からの表を分割した。</t>
  </si>
  <si>
    <t>養父市</t>
  </si>
  <si>
    <t>丹波市</t>
  </si>
  <si>
    <t>　　16年</t>
  </si>
  <si>
    <t>　課税標準額を合計したとき、固定資産税が課されない上限の額。</t>
  </si>
  <si>
    <t xml:space="preserve"> 　平成14年</t>
  </si>
  <si>
    <t>平成13年</t>
  </si>
  <si>
    <t xml:space="preserve">   17年</t>
  </si>
  <si>
    <t xml:space="preserve">   17年 1月</t>
  </si>
  <si>
    <t>平成16年度</t>
  </si>
  <si>
    <t>平成17年度</t>
  </si>
  <si>
    <t>8.6  市別着工建築物及び着工新設住宅&lt;平成17年&gt;</t>
  </si>
  <si>
    <t>　　平成13年</t>
  </si>
  <si>
    <t>　　17年</t>
  </si>
  <si>
    <t>　　　　総計</t>
  </si>
  <si>
    <t>　　　　持家</t>
  </si>
  <si>
    <t>　　　　貸家</t>
  </si>
  <si>
    <t>　　給与住宅</t>
  </si>
  <si>
    <t>　　　　共同</t>
  </si>
  <si>
    <t>　　 一戸建</t>
  </si>
  <si>
    <t>　　 　長屋建</t>
  </si>
  <si>
    <t>　　　　　　　　　　　　　　　　　総　計</t>
  </si>
  <si>
    <t>　　　　　　　　　　　　　　　　専用住宅</t>
  </si>
  <si>
    <t>　　　　　　　　　　　　　　　　　その他</t>
  </si>
  <si>
    <t>　　　　　　　　　　　　　　　　　併用住宅</t>
  </si>
  <si>
    <t>チェック</t>
  </si>
  <si>
    <t>総</t>
  </si>
  <si>
    <t>専用</t>
  </si>
  <si>
    <t>市</t>
  </si>
  <si>
    <t>その他のサービス業用</t>
  </si>
  <si>
    <t>教育、学習支援業用</t>
  </si>
  <si>
    <t>　公益事業用建築物</t>
  </si>
  <si>
    <t>　鉱工業用建築物</t>
  </si>
  <si>
    <t>農林水産業用建築物</t>
  </si>
  <si>
    <t>居住産業併用建築物</t>
  </si>
  <si>
    <t>　居住専用建築物</t>
  </si>
  <si>
    <t>　　　商業用建築物</t>
  </si>
  <si>
    <t>　公務文教用建築物</t>
  </si>
  <si>
    <t>　　　　その他</t>
  </si>
  <si>
    <t>平成13年</t>
  </si>
  <si>
    <t>併用</t>
  </si>
  <si>
    <t>他</t>
  </si>
  <si>
    <t>養父市　</t>
  </si>
  <si>
    <t>丹波市　</t>
  </si>
  <si>
    <t>南あわじ市</t>
  </si>
  <si>
    <t>朝来市　</t>
  </si>
  <si>
    <t>淡路市　</t>
  </si>
  <si>
    <t>宍粟市　</t>
  </si>
  <si>
    <t>たつの市</t>
  </si>
  <si>
    <t>多可町　</t>
  </si>
  <si>
    <t>神河町　</t>
  </si>
  <si>
    <t>香美町　</t>
  </si>
  <si>
    <t>新温泉町</t>
  </si>
  <si>
    <t>社町　　</t>
  </si>
  <si>
    <t xml:space="preserve"> 　15年</t>
  </si>
  <si>
    <t xml:space="preserve"> 　16年</t>
  </si>
  <si>
    <t xml:space="preserve"> 　17年</t>
  </si>
  <si>
    <t xml:space="preserve"> 　18年</t>
  </si>
  <si>
    <t>神戸市　</t>
  </si>
  <si>
    <t>姫路市　</t>
  </si>
  <si>
    <t xml:space="preserve">               木　　　　　　　　　　造</t>
  </si>
  <si>
    <t xml:space="preserve">                     木　造　以　外</t>
  </si>
  <si>
    <t>非課税家屋</t>
  </si>
  <si>
    <t>(課税対象分)</t>
  </si>
  <si>
    <t>計</t>
  </si>
  <si>
    <t>法定免税点
未満のもの</t>
  </si>
  <si>
    <t>法定免税点
以上のもの</t>
  </si>
  <si>
    <t>　　　 　　総　　  　計</t>
  </si>
  <si>
    <t>南あわじ市</t>
  </si>
  <si>
    <t>朝来市</t>
  </si>
  <si>
    <t>淡路市</t>
  </si>
  <si>
    <t>宍粟市</t>
  </si>
  <si>
    <t>たつの市</t>
  </si>
  <si>
    <t>（単位：㎡、戸）国土交通省　調　　資料：「建築統計年報」</t>
  </si>
  <si>
    <t>（単位：㎡、万円）国土交通省　調　　資料：「建築統計年報」</t>
  </si>
  <si>
    <t>(注) 平成17年に合併した市町の合併前にかかる分は、合併後の市（または郡）に含めて表章した。</t>
  </si>
  <si>
    <t>工事費
予定額</t>
  </si>
  <si>
    <t>床面積</t>
  </si>
  <si>
    <t xml:space="preserve"> サービス業用建築物</t>
  </si>
  <si>
    <t>　　　　その他</t>
  </si>
  <si>
    <t>　　　　　新設</t>
  </si>
  <si>
    <t>　　　　　総計</t>
  </si>
  <si>
    <t>　　　　　　計</t>
  </si>
  <si>
    <t>居住専用準住宅</t>
  </si>
  <si>
    <t>居住産業併用</t>
  </si>
  <si>
    <t>農林水産業用</t>
  </si>
  <si>
    <t>鉱業、建設業用</t>
  </si>
  <si>
    <t>製造業用</t>
  </si>
  <si>
    <t>不動産業用</t>
  </si>
  <si>
    <t>金融・保険業用</t>
  </si>
  <si>
    <t>卸売・小売業用</t>
  </si>
  <si>
    <t>運輸業用</t>
  </si>
  <si>
    <t>情報通信業用</t>
  </si>
  <si>
    <t>全建築物計</t>
  </si>
  <si>
    <t>他に分類されない</t>
  </si>
  <si>
    <t>公務用</t>
  </si>
  <si>
    <t>医療､福祉用</t>
  </si>
  <si>
    <t>飲食店､宿泊業用</t>
  </si>
  <si>
    <t>(単位：戸）　県住宅管理課　調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</si>
</sst>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\ ###\ "/>
    <numFmt numFmtId="185" formatCode="#\ ###\ ###"/>
    <numFmt numFmtId="186" formatCode="##\ ###\ ###"/>
    <numFmt numFmtId="187" formatCode="#\ ###\ ##0"/>
    <numFmt numFmtId="188" formatCode="#\ ###\ ##0;\-#\ ###\ ##0;&quot;－&quot;"/>
    <numFmt numFmtId="189" formatCode="###\ ###&quot;準&quot;"/>
    <numFmt numFmtId="190" formatCode="###\ ###"/>
    <numFmt numFmtId="191" formatCode="\(#\ ###\)"/>
    <numFmt numFmtId="192" formatCode="\(#\ ##0\)"/>
    <numFmt numFmtId="193" formatCode="#\ ###\ ##0;&quot;－&quot;"/>
    <numFmt numFmtId="194" formatCode="\(###\ ###\)"/>
    <numFmt numFmtId="195" formatCode="\(###\ ##0\)"/>
    <numFmt numFmtId="196" formatCode="#\ ###\ ###\ ##0"/>
    <numFmt numFmtId="197" formatCode="#\ ###\ ###\ ###\ ##0"/>
    <numFmt numFmtId="198" formatCode="\(##\ ##0\)"/>
    <numFmt numFmtId="199" formatCode="#,###,##0;\-#,###,##0;&quot;－&quot;"/>
    <numFmt numFmtId="200" formatCode="\(###,##0\)"/>
    <numFmt numFmtId="201" formatCode="\(##,##0\)"/>
    <numFmt numFmtId="202" formatCode="#,##0_);[Red]\(#,##0\)"/>
  </numFmts>
  <fonts count="2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15.5"/>
      <name val="ＭＳ Ｐゴシック"/>
      <family val="3"/>
    </font>
    <font>
      <sz val="13"/>
      <name val="ＭＳ Ｐゴシック"/>
      <family val="3"/>
    </font>
    <font>
      <sz val="14.5"/>
      <name val="ＭＳ Ｐゴシック"/>
      <family val="3"/>
    </font>
    <font>
      <sz val="18"/>
      <name val="ＭＳ Ｐゴシック"/>
      <family val="3"/>
    </font>
    <font>
      <sz val="8.5"/>
      <color indexed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b/>
      <sz val="9"/>
      <name val="ＭＳ Ｐゴシック"/>
      <family val="3"/>
    </font>
    <font>
      <sz val="14"/>
      <name val="Terminal"/>
      <family val="0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1" fillId="0" borderId="0" applyFill="0" applyBorder="0">
      <alignment/>
      <protection/>
    </xf>
  </cellStyleXfs>
  <cellXfs count="223">
    <xf numFmtId="0" fontId="0" fillId="0" borderId="0" xfId="0" applyAlignment="1">
      <alignment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Border="1" applyAlignment="1" quotePrefix="1">
      <alignment horizontal="left"/>
    </xf>
    <xf numFmtId="184" fontId="5" fillId="0" borderId="1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5" fillId="0" borderId="1" xfId="0" applyNumberFormat="1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84" fontId="5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85" fontId="5" fillId="0" borderId="1" xfId="0" applyNumberFormat="1" applyFont="1" applyBorder="1" applyAlignment="1" quotePrefix="1">
      <alignment horizontal="left"/>
    </xf>
    <xf numFmtId="185" fontId="5" fillId="0" borderId="2" xfId="0" applyNumberFormat="1" applyFont="1" applyBorder="1" applyAlignment="1">
      <alignment/>
    </xf>
    <xf numFmtId="185" fontId="5" fillId="0" borderId="1" xfId="0" applyNumberFormat="1" applyFont="1" applyBorder="1" applyAlignment="1">
      <alignment/>
    </xf>
    <xf numFmtId="0" fontId="5" fillId="0" borderId="3" xfId="0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0" xfId="0" applyNumberFormat="1" applyFont="1" applyAlignment="1">
      <alignment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Fill="1" applyAlignment="1">
      <alignment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/>
    </xf>
    <xf numFmtId="186" fontId="5" fillId="0" borderId="2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3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1" xfId="0" applyNumberFormat="1" applyFont="1" applyBorder="1" applyAlignment="1" quotePrefix="1">
      <alignment horizontal="left"/>
    </xf>
    <xf numFmtId="185" fontId="6" fillId="0" borderId="0" xfId="0" applyNumberFormat="1" applyFont="1" applyAlignment="1" quotePrefix="1">
      <alignment horizontal="left"/>
    </xf>
    <xf numFmtId="185" fontId="5" fillId="0" borderId="1" xfId="0" applyNumberFormat="1" applyFont="1" applyBorder="1" applyAlignment="1">
      <alignment horizontal="left"/>
    </xf>
    <xf numFmtId="190" fontId="5" fillId="0" borderId="0" xfId="0" applyNumberFormat="1" applyFont="1" applyAlignment="1">
      <alignment/>
    </xf>
    <xf numFmtId="190" fontId="5" fillId="0" borderId="4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 quotePrefix="1">
      <alignment horizontal="left"/>
    </xf>
    <xf numFmtId="0" fontId="5" fillId="0" borderId="1" xfId="0" applyFont="1" applyBorder="1" applyAlignment="1" quotePrefix="1">
      <alignment horizontal="left"/>
    </xf>
    <xf numFmtId="0" fontId="5" fillId="0" borderId="2" xfId="0" applyFont="1" applyBorder="1" applyAlignment="1">
      <alignment/>
    </xf>
    <xf numFmtId="195" fontId="5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6" fontId="5" fillId="0" borderId="0" xfId="0" applyNumberFormat="1" applyFont="1" applyFill="1" applyBorder="1" applyAlignment="1" quotePrefix="1">
      <alignment horizontal="left"/>
    </xf>
    <xf numFmtId="0" fontId="7" fillId="0" borderId="0" xfId="0" applyFont="1" applyFill="1" applyAlignment="1">
      <alignment/>
    </xf>
    <xf numFmtId="186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6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right"/>
    </xf>
    <xf numFmtId="0" fontId="5" fillId="0" borderId="3" xfId="0" applyFont="1" applyBorder="1" applyAlignment="1" quotePrefix="1">
      <alignment horizontal="right"/>
    </xf>
    <xf numFmtId="184" fontId="5" fillId="0" borderId="1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5" xfId="0" applyFont="1" applyBorder="1" applyAlignment="1" quotePrefix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 quotePrefix="1">
      <alignment horizontal="right"/>
    </xf>
    <xf numFmtId="185" fontId="5" fillId="0" borderId="1" xfId="0" applyNumberFormat="1" applyFont="1" applyBorder="1" applyAlignment="1">
      <alignment horizontal="center"/>
    </xf>
    <xf numFmtId="185" fontId="5" fillId="0" borderId="2" xfId="0" applyNumberFormat="1" applyFont="1" applyBorder="1" applyAlignment="1">
      <alignment horizontal="center"/>
    </xf>
    <xf numFmtId="185" fontId="5" fillId="0" borderId="3" xfId="0" applyNumberFormat="1" applyFont="1" applyBorder="1" applyAlignment="1">
      <alignment horizontal="center"/>
    </xf>
    <xf numFmtId="186" fontId="5" fillId="0" borderId="6" xfId="0" applyNumberFormat="1" applyFont="1" applyBorder="1" applyAlignment="1">
      <alignment/>
    </xf>
    <xf numFmtId="186" fontId="5" fillId="0" borderId="2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/>
    </xf>
    <xf numFmtId="186" fontId="5" fillId="0" borderId="8" xfId="0" applyNumberFormat="1" applyFont="1" applyBorder="1" applyAlignment="1" quotePrefix="1">
      <alignment horizontal="left"/>
    </xf>
    <xf numFmtId="0" fontId="5" fillId="0" borderId="6" xfId="0" applyFont="1" applyBorder="1" applyAlignment="1">
      <alignment horizontal="center"/>
    </xf>
    <xf numFmtId="186" fontId="5" fillId="0" borderId="1" xfId="0" applyNumberFormat="1" applyFont="1" applyBorder="1" applyAlignment="1" quotePrefix="1">
      <alignment horizontal="center"/>
    </xf>
    <xf numFmtId="186" fontId="5" fillId="0" borderId="4" xfId="0" applyNumberFormat="1" applyFont="1" applyBorder="1" applyAlignment="1" quotePrefix="1">
      <alignment horizontal="center"/>
    </xf>
    <xf numFmtId="185" fontId="5" fillId="0" borderId="0" xfId="0" applyNumberFormat="1" applyFont="1" applyBorder="1" applyAlignment="1">
      <alignment/>
    </xf>
    <xf numFmtId="185" fontId="5" fillId="0" borderId="8" xfId="0" applyNumberFormat="1" applyFont="1" applyBorder="1" applyAlignment="1">
      <alignment/>
    </xf>
    <xf numFmtId="185" fontId="5" fillId="0" borderId="6" xfId="0" applyNumberFormat="1" applyFont="1" applyBorder="1" applyAlignment="1">
      <alignment/>
    </xf>
    <xf numFmtId="185" fontId="5" fillId="0" borderId="1" xfId="0" applyNumberFormat="1" applyFont="1" applyBorder="1" applyAlignment="1" quotePrefix="1">
      <alignment horizontal="center"/>
    </xf>
    <xf numFmtId="0" fontId="5" fillId="0" borderId="5" xfId="0" applyFont="1" applyBorder="1" applyAlignment="1">
      <alignment horizontal="center"/>
    </xf>
    <xf numFmtId="190" fontId="5" fillId="0" borderId="0" xfId="0" applyNumberFormat="1" applyFont="1" applyBorder="1" applyAlignment="1" quotePrefix="1">
      <alignment horizontal="left"/>
    </xf>
    <xf numFmtId="190" fontId="5" fillId="0" borderId="8" xfId="0" applyNumberFormat="1" applyFont="1" applyBorder="1" applyAlignment="1">
      <alignment horizontal="center"/>
    </xf>
    <xf numFmtId="190" fontId="5" fillId="0" borderId="4" xfId="0" applyNumberFormat="1" applyFont="1" applyBorder="1" applyAlignment="1">
      <alignment horizontal="center"/>
    </xf>
    <xf numFmtId="0" fontId="5" fillId="0" borderId="9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" xfId="0" applyFont="1" applyBorder="1" applyAlignment="1" quotePrefix="1">
      <alignment horizontal="right"/>
    </xf>
    <xf numFmtId="0" fontId="5" fillId="0" borderId="4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 quotePrefix="1">
      <alignment horizontal="right"/>
    </xf>
    <xf numFmtId="38" fontId="5" fillId="0" borderId="10" xfId="16" applyFont="1" applyBorder="1" applyAlignment="1">
      <alignment horizontal="right"/>
    </xf>
    <xf numFmtId="38" fontId="5" fillId="0" borderId="0" xfId="16" applyFont="1" applyBorder="1" applyAlignment="1">
      <alignment horizontal="right"/>
    </xf>
    <xf numFmtId="38" fontId="5" fillId="0" borderId="0" xfId="16" applyFont="1" applyBorder="1" applyAlignment="1">
      <alignment/>
    </xf>
    <xf numFmtId="38" fontId="5" fillId="0" borderId="10" xfId="16" applyFont="1" applyBorder="1" applyAlignment="1">
      <alignment/>
    </xf>
    <xf numFmtId="38" fontId="5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0" xfId="16" applyFont="1" applyBorder="1" applyAlignment="1">
      <alignment/>
    </xf>
    <xf numFmtId="38" fontId="5" fillId="0" borderId="4" xfId="16" applyFont="1" applyBorder="1" applyAlignment="1">
      <alignment/>
    </xf>
    <xf numFmtId="38" fontId="5" fillId="0" borderId="3" xfId="16" applyFont="1" applyBorder="1" applyAlignment="1">
      <alignment/>
    </xf>
    <xf numFmtId="199" fontId="5" fillId="0" borderId="0" xfId="0" applyNumberFormat="1" applyFont="1" applyAlignment="1">
      <alignment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 quotePrefix="1">
      <alignment horizontal="center"/>
    </xf>
    <xf numFmtId="0" fontId="5" fillId="0" borderId="7" xfId="0" applyFont="1" applyBorder="1" applyAlignment="1">
      <alignment horizontal="center"/>
    </xf>
    <xf numFmtId="190" fontId="5" fillId="0" borderId="1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5" xfId="0" applyFont="1" applyBorder="1" applyAlignment="1">
      <alignment/>
    </xf>
    <xf numFmtId="188" fontId="5" fillId="0" borderId="5" xfId="0" applyNumberFormat="1" applyFont="1" applyBorder="1" applyAlignment="1">
      <alignment horizontal="right"/>
    </xf>
    <xf numFmtId="188" fontId="5" fillId="0" borderId="7" xfId="0" applyNumberFormat="1" applyFont="1" applyBorder="1" applyAlignment="1">
      <alignment horizontal="right"/>
    </xf>
    <xf numFmtId="188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8" fontId="5" fillId="0" borderId="0" xfId="0" applyNumberFormat="1" applyFont="1" applyAlignment="1">
      <alignment/>
    </xf>
    <xf numFmtId="185" fontId="5" fillId="0" borderId="13" xfId="0" applyNumberFormat="1" applyFont="1" applyBorder="1" applyAlignment="1">
      <alignment horizontal="center"/>
    </xf>
    <xf numFmtId="184" fontId="11" fillId="0" borderId="0" xfId="0" applyNumberFormat="1" applyFont="1" applyAlignment="1" quotePrefix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186" fontId="13" fillId="0" borderId="0" xfId="0" applyNumberFormat="1" applyFont="1" applyAlignment="1" quotePrefix="1">
      <alignment horizontal="left"/>
    </xf>
    <xf numFmtId="186" fontId="14" fillId="0" borderId="0" xfId="0" applyNumberFormat="1" applyFont="1" applyFill="1" applyAlignment="1" quotePrefix="1">
      <alignment horizontal="left"/>
    </xf>
    <xf numFmtId="0" fontId="15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188" fontId="10" fillId="0" borderId="0" xfId="0" applyNumberFormat="1" applyFont="1" applyFill="1" applyBorder="1" applyAlignment="1">
      <alignment/>
    </xf>
    <xf numFmtId="0" fontId="10" fillId="0" borderId="7" xfId="0" applyFont="1" applyFill="1" applyBorder="1" applyAlignment="1">
      <alignment horizontal="center"/>
    </xf>
    <xf numFmtId="38" fontId="10" fillId="0" borderId="3" xfId="16" applyFont="1" applyFill="1" applyBorder="1" applyAlignment="1">
      <alignment/>
    </xf>
    <xf numFmtId="186" fontId="10" fillId="0" borderId="0" xfId="0" applyNumberFormat="1" applyFont="1" applyFill="1" applyAlignment="1">
      <alignment/>
    </xf>
    <xf numFmtId="199" fontId="5" fillId="0" borderId="10" xfId="0" applyNumberFormat="1" applyFont="1" applyBorder="1" applyAlignment="1">
      <alignment/>
    </xf>
    <xf numFmtId="0" fontId="13" fillId="0" borderId="0" xfId="0" applyFont="1" applyAlignment="1" quotePrefix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 quotePrefix="1">
      <alignment/>
    </xf>
    <xf numFmtId="200" fontId="5" fillId="0" borderId="10" xfId="0" applyNumberFormat="1" applyFont="1" applyBorder="1" applyAlignment="1">
      <alignment vertical="top"/>
    </xf>
    <xf numFmtId="200" fontId="5" fillId="0" borderId="0" xfId="0" applyNumberFormat="1" applyFont="1" applyBorder="1" applyAlignment="1">
      <alignment vertical="top"/>
    </xf>
    <xf numFmtId="195" fontId="5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right" vertical="top"/>
    </xf>
    <xf numFmtId="0" fontId="5" fillId="0" borderId="3" xfId="0" applyFont="1" applyBorder="1" applyAlignment="1">
      <alignment vertical="top"/>
    </xf>
    <xf numFmtId="195" fontId="5" fillId="0" borderId="3" xfId="0" applyNumberFormat="1" applyFont="1" applyBorder="1" applyAlignment="1">
      <alignment vertical="top"/>
    </xf>
    <xf numFmtId="184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188" fontId="17" fillId="0" borderId="0" xfId="0" applyNumberFormat="1" applyFont="1" applyAlignment="1">
      <alignment/>
    </xf>
    <xf numFmtId="184" fontId="17" fillId="0" borderId="0" xfId="0" applyNumberFormat="1" applyFont="1" applyAlignment="1">
      <alignment/>
    </xf>
    <xf numFmtId="38" fontId="10" fillId="0" borderId="0" xfId="0" applyNumberFormat="1" applyFont="1" applyFill="1" applyAlignment="1">
      <alignment/>
    </xf>
    <xf numFmtId="199" fontId="5" fillId="0" borderId="0" xfId="0" applyNumberFormat="1" applyFont="1" applyFill="1" applyAlignment="1">
      <alignment/>
    </xf>
    <xf numFmtId="199" fontId="5" fillId="0" borderId="3" xfId="0" applyNumberFormat="1" applyFont="1" applyFill="1" applyBorder="1" applyAlignment="1">
      <alignment/>
    </xf>
    <xf numFmtId="0" fontId="5" fillId="0" borderId="0" xfId="0" applyFont="1" applyBorder="1" applyAlignment="1">
      <alignment vertical="top"/>
    </xf>
    <xf numFmtId="199" fontId="5" fillId="0" borderId="0" xfId="16" applyNumberFormat="1" applyFont="1" applyBorder="1" applyAlignment="1">
      <alignment/>
    </xf>
    <xf numFmtId="38" fontId="10" fillId="0" borderId="4" xfId="16" applyFont="1" applyFill="1" applyBorder="1" applyAlignment="1">
      <alignment/>
    </xf>
    <xf numFmtId="38" fontId="10" fillId="0" borderId="3" xfId="16" applyFont="1" applyFill="1" applyBorder="1" applyAlignment="1">
      <alignment/>
    </xf>
    <xf numFmtId="0" fontId="5" fillId="0" borderId="0" xfId="0" applyFont="1" applyBorder="1" applyAlignment="1">
      <alignment horizontal="left"/>
    </xf>
    <xf numFmtId="37" fontId="7" fillId="0" borderId="0" xfId="20" applyFont="1" applyFill="1" applyBorder="1" applyAlignment="1">
      <alignment/>
      <protection/>
    </xf>
    <xf numFmtId="0" fontId="5" fillId="0" borderId="0" xfId="0" applyFont="1" applyBorder="1" applyAlignment="1" quotePrefix="1">
      <alignment horizontal="center"/>
    </xf>
    <xf numFmtId="186" fontId="5" fillId="0" borderId="10" xfId="0" applyNumberFormat="1" applyFont="1" applyBorder="1" applyAlignment="1">
      <alignment horizontal="center"/>
    </xf>
    <xf numFmtId="186" fontId="10" fillId="0" borderId="0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 horizontal="center"/>
    </xf>
    <xf numFmtId="200" fontId="5" fillId="0" borderId="4" xfId="0" applyNumberFormat="1" applyFont="1" applyBorder="1" applyAlignment="1">
      <alignment vertical="top"/>
    </xf>
    <xf numFmtId="200" fontId="5" fillId="0" borderId="3" xfId="0" applyNumberFormat="1" applyFont="1" applyBorder="1" applyAlignment="1">
      <alignment vertical="top"/>
    </xf>
    <xf numFmtId="199" fontId="5" fillId="0" borderId="8" xfId="16" applyNumberFormat="1" applyFont="1" applyBorder="1" applyAlignment="1">
      <alignment/>
    </xf>
    <xf numFmtId="199" fontId="5" fillId="0" borderId="6" xfId="16" applyNumberFormat="1" applyFont="1" applyBorder="1" applyAlignment="1">
      <alignment/>
    </xf>
    <xf numFmtId="199" fontId="5" fillId="0" borderId="10" xfId="16" applyNumberFormat="1" applyFont="1" applyBorder="1" applyAlignment="1">
      <alignment/>
    </xf>
    <xf numFmtId="199" fontId="5" fillId="0" borderId="4" xfId="16" applyNumberFormat="1" applyFont="1" applyBorder="1" applyAlignment="1">
      <alignment/>
    </xf>
    <xf numFmtId="199" fontId="5" fillId="0" borderId="3" xfId="16" applyNumberFormat="1" applyFont="1" applyBorder="1" applyAlignment="1">
      <alignment/>
    </xf>
    <xf numFmtId="199" fontId="5" fillId="0" borderId="10" xfId="0" applyNumberFormat="1" applyFont="1" applyBorder="1" applyAlignment="1">
      <alignment/>
    </xf>
    <xf numFmtId="199" fontId="5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99" fontId="5" fillId="0" borderId="0" xfId="16" applyNumberFormat="1" applyFont="1" applyFill="1" applyBorder="1" applyAlignment="1">
      <alignment/>
    </xf>
    <xf numFmtId="199" fontId="5" fillId="0" borderId="0" xfId="16" applyNumberFormat="1" applyFont="1" applyBorder="1" applyAlignment="1">
      <alignment/>
    </xf>
    <xf numFmtId="199" fontId="5" fillId="0" borderId="3" xfId="16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38" fontId="10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0" borderId="6" xfId="0" applyFont="1" applyFill="1" applyBorder="1" applyAlignment="1">
      <alignment/>
    </xf>
    <xf numFmtId="0" fontId="22" fillId="0" borderId="3" xfId="0" applyFont="1" applyFill="1" applyBorder="1" applyAlignment="1">
      <alignment/>
    </xf>
    <xf numFmtId="0" fontId="22" fillId="0" borderId="3" xfId="0" applyFont="1" applyFill="1" applyBorder="1" applyAlignment="1">
      <alignment/>
    </xf>
    <xf numFmtId="186" fontId="22" fillId="0" borderId="8" xfId="0" applyNumberFormat="1" applyFont="1" applyFill="1" applyBorder="1" applyAlignment="1" quotePrefix="1">
      <alignment horizontal="left" vertical="center"/>
    </xf>
    <xf numFmtId="186" fontId="22" fillId="0" borderId="6" xfId="0" applyNumberFormat="1" applyFont="1" applyFill="1" applyBorder="1" applyAlignment="1">
      <alignment vertical="center"/>
    </xf>
    <xf numFmtId="186" fontId="22" fillId="0" borderId="1" xfId="0" applyNumberFormat="1" applyFont="1" applyFill="1" applyBorder="1" applyAlignment="1" quotePrefix="1">
      <alignment horizontal="left" vertical="center"/>
    </xf>
    <xf numFmtId="186" fontId="22" fillId="0" borderId="2" xfId="0" applyNumberFormat="1" applyFont="1" applyFill="1" applyBorder="1" applyAlignment="1">
      <alignment vertical="center"/>
    </xf>
    <xf numFmtId="186" fontId="22" fillId="0" borderId="1" xfId="0" applyNumberFormat="1" applyFont="1" applyFill="1" applyBorder="1" applyAlignment="1" quotePrefix="1">
      <alignment horizontal="center" vertical="center"/>
    </xf>
    <xf numFmtId="0" fontId="22" fillId="0" borderId="0" xfId="0" applyFont="1" applyFill="1" applyBorder="1" applyAlignment="1">
      <alignment vertical="center"/>
    </xf>
    <xf numFmtId="38" fontId="5" fillId="0" borderId="0" xfId="0" applyNumberFormat="1" applyFont="1" applyBorder="1" applyAlignment="1">
      <alignment/>
    </xf>
    <xf numFmtId="186" fontId="5" fillId="0" borderId="1" xfId="0" applyNumberFormat="1" applyFont="1" applyBorder="1" applyAlignment="1">
      <alignment horizontal="center" vertical="center"/>
    </xf>
    <xf numFmtId="186" fontId="8" fillId="0" borderId="1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5" fillId="0" borderId="5" xfId="0" applyFont="1" applyFill="1" applyBorder="1" applyAlignment="1" quotePrefix="1">
      <alignment horizontal="right"/>
    </xf>
    <xf numFmtId="38" fontId="5" fillId="0" borderId="0" xfId="16" applyFont="1" applyFill="1" applyAlignment="1">
      <alignment/>
    </xf>
    <xf numFmtId="38" fontId="5" fillId="0" borderId="0" xfId="16" applyFont="1" applyFill="1" applyBorder="1" applyAlignment="1">
      <alignment/>
    </xf>
    <xf numFmtId="38" fontId="5" fillId="0" borderId="10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0" fontId="5" fillId="0" borderId="5" xfId="0" applyFont="1" applyFill="1" applyBorder="1" applyAlignment="1">
      <alignment/>
    </xf>
    <xf numFmtId="38" fontId="5" fillId="0" borderId="10" xfId="16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186" fontId="5" fillId="0" borderId="1" xfId="0" applyNumberFormat="1" applyFont="1" applyBorder="1" applyAlignment="1">
      <alignment vertical="center"/>
    </xf>
    <xf numFmtId="186" fontId="5" fillId="0" borderId="2" xfId="0" applyNumberFormat="1" applyFont="1" applyBorder="1" applyAlignment="1">
      <alignment vertical="center"/>
    </xf>
    <xf numFmtId="18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186" fontId="22" fillId="0" borderId="1" xfId="0" applyNumberFormat="1" applyFont="1" applyFill="1" applyBorder="1" applyAlignment="1">
      <alignment horizontal="center" vertical="center"/>
    </xf>
    <xf numFmtId="186" fontId="22" fillId="0" borderId="9" xfId="0" applyNumberFormat="1" applyFont="1" applyFill="1" applyBorder="1" applyAlignment="1">
      <alignment horizontal="center" vertical="center"/>
    </xf>
    <xf numFmtId="186" fontId="22" fillId="0" borderId="1" xfId="0" applyNumberFormat="1" applyFont="1" applyFill="1" applyBorder="1" applyAlignment="1">
      <alignment horizontal="center" vertical="center" wrapText="1"/>
    </xf>
    <xf numFmtId="186" fontId="22" fillId="0" borderId="9" xfId="0" applyNumberFormat="1" applyFont="1" applyFill="1" applyBorder="1" applyAlignment="1">
      <alignment horizontal="center" vertical="center" wrapText="1"/>
    </xf>
    <xf numFmtId="186" fontId="22" fillId="0" borderId="8" xfId="0" applyNumberFormat="1" applyFont="1" applyFill="1" applyBorder="1" applyAlignment="1">
      <alignment horizontal="center" vertical="center"/>
    </xf>
    <xf numFmtId="186" fontId="22" fillId="0" borderId="6" xfId="0" applyNumberFormat="1" applyFont="1" applyFill="1" applyBorder="1" applyAlignment="1">
      <alignment horizontal="center" vertical="center"/>
    </xf>
    <xf numFmtId="186" fontId="22" fillId="0" borderId="4" xfId="0" applyNumberFormat="1" applyFont="1" applyFill="1" applyBorder="1" applyAlignment="1">
      <alignment horizontal="center" vertical="center"/>
    </xf>
    <xf numFmtId="186" fontId="22" fillId="0" borderId="3" xfId="0" applyNumberFormat="1" applyFont="1" applyFill="1" applyBorder="1" applyAlignment="1">
      <alignment horizontal="center" vertical="center"/>
    </xf>
    <xf numFmtId="186" fontId="22" fillId="0" borderId="7" xfId="0" applyNumberFormat="1" applyFont="1" applyFill="1" applyBorder="1" applyAlignment="1">
      <alignment horizontal="center" vertical="center"/>
    </xf>
    <xf numFmtId="186" fontId="22" fillId="0" borderId="2" xfId="0" applyNumberFormat="1" applyFont="1" applyFill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85" fontId="5" fillId="0" borderId="1" xfId="0" applyNumberFormat="1" applyFont="1" applyBorder="1" applyAlignment="1">
      <alignment horizontal="center"/>
    </xf>
    <xf numFmtId="185" fontId="5" fillId="0" borderId="1" xfId="0" applyNumberFormat="1" applyFont="1" applyBorder="1" applyAlignment="1" quotePrefix="1">
      <alignment horizontal="center"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center"/>
    </xf>
    <xf numFmtId="186" fontId="5" fillId="0" borderId="9" xfId="0" applyNumberFormat="1" applyFont="1" applyBorder="1" applyAlignment="1">
      <alignment horizontal="center" vertical="center"/>
    </xf>
    <xf numFmtId="186" fontId="8" fillId="0" borderId="1" xfId="0" applyNumberFormat="1" applyFont="1" applyBorder="1" applyAlignment="1">
      <alignment horizontal="center" vertical="center"/>
    </xf>
    <xf numFmtId="186" fontId="8" fillId="0" borderId="9" xfId="0" applyNumberFormat="1" applyFont="1" applyBorder="1" applyAlignment="1">
      <alignment horizontal="center" vertical="center"/>
    </xf>
    <xf numFmtId="186" fontId="5" fillId="0" borderId="1" xfId="0" applyNumberFormat="1" applyFont="1" applyBorder="1" applyAlignment="1">
      <alignment horizontal="center" vertical="center" wrapText="1"/>
    </xf>
    <xf numFmtId="186" fontId="5" fillId="0" borderId="9" xfId="0" applyNumberFormat="1" applyFont="1" applyBorder="1" applyAlignment="1">
      <alignment horizontal="center" vertical="center" wrapText="1"/>
    </xf>
    <xf numFmtId="201" fontId="5" fillId="0" borderId="0" xfId="0" applyNumberFormat="1" applyFont="1" applyBorder="1" applyAlignment="1">
      <alignment horizontal="center" vertical="top"/>
    </xf>
    <xf numFmtId="201" fontId="0" fillId="0" borderId="0" xfId="0" applyNumberFormat="1" applyBorder="1" applyAlignment="1">
      <alignment horizontal="center" vertical="top"/>
    </xf>
    <xf numFmtId="38" fontId="5" fillId="0" borderId="0" xfId="16" applyFont="1" applyBorder="1" applyAlignment="1">
      <alignment horizontal="center"/>
    </xf>
    <xf numFmtId="38" fontId="0" fillId="0" borderId="0" xfId="16" applyBorder="1" applyAlignment="1">
      <alignment horizontal="center"/>
    </xf>
    <xf numFmtId="0" fontId="5" fillId="0" borderId="0" xfId="0" applyFont="1" applyAlignment="1">
      <alignment horizontal="center"/>
    </xf>
    <xf numFmtId="38" fontId="5" fillId="0" borderId="0" xfId="16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01" fontId="5" fillId="0" borderId="3" xfId="0" applyNumberFormat="1" applyFont="1" applyBorder="1" applyAlignment="1">
      <alignment horizontal="center" vertical="top"/>
    </xf>
    <xf numFmtId="201" fontId="0" fillId="0" borderId="3" xfId="0" applyNumberFormat="1" applyBorder="1" applyAlignment="1">
      <alignment horizontal="center"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120203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B1">
      <selection activeCell="C14" sqref="C14"/>
    </sheetView>
  </sheetViews>
  <sheetFormatPr defaultColWidth="9.00390625" defaultRowHeight="12.75"/>
  <cols>
    <col min="1" max="1" width="7.125" style="1" customWidth="1"/>
    <col min="2" max="11" width="7.125" style="2" customWidth="1"/>
    <col min="12" max="13" width="8.875" style="2" customWidth="1"/>
    <col min="14" max="16384" width="8.875" style="1" customWidth="1"/>
  </cols>
  <sheetData>
    <row r="1" spans="1:12" ht="33" customHeight="1">
      <c r="A1" s="189" t="s">
        <v>181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</row>
    <row r="2" spans="1:11" ht="24.75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3:13" s="132" customFormat="1" ht="16.5" customHeight="1">
      <c r="C3" s="133" t="s">
        <v>166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3:13" s="132" customFormat="1" ht="16.5" customHeight="1">
      <c r="C4" s="134" t="s">
        <v>167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3:13" s="132" customFormat="1" ht="16.5" customHeight="1">
      <c r="C5" s="134"/>
      <c r="D5" s="134" t="s">
        <v>160</v>
      </c>
      <c r="E5" s="134"/>
      <c r="F5" s="134"/>
      <c r="G5" s="134"/>
      <c r="H5" s="134"/>
      <c r="I5" s="134"/>
      <c r="J5" s="134"/>
      <c r="K5" s="134"/>
      <c r="L5" s="134"/>
      <c r="M5" s="134"/>
    </row>
    <row r="6" spans="3:13" s="132" customFormat="1" ht="16.5" customHeight="1">
      <c r="C6" s="134"/>
      <c r="D6" s="134" t="s">
        <v>161</v>
      </c>
      <c r="E6" s="134"/>
      <c r="F6" s="134"/>
      <c r="G6" s="134"/>
      <c r="H6" s="134"/>
      <c r="I6" s="134"/>
      <c r="J6" s="134"/>
      <c r="K6" s="134"/>
      <c r="L6" s="134"/>
      <c r="M6" s="134"/>
    </row>
    <row r="7" spans="3:13" s="132" customFormat="1" ht="16.5" customHeight="1">
      <c r="C7" s="134"/>
      <c r="D7" s="134" t="s">
        <v>162</v>
      </c>
      <c r="E7" s="134"/>
      <c r="F7" s="134"/>
      <c r="G7" s="134"/>
      <c r="H7" s="134"/>
      <c r="I7" s="134"/>
      <c r="J7" s="134"/>
      <c r="K7" s="134"/>
      <c r="L7" s="134"/>
      <c r="M7" s="134"/>
    </row>
    <row r="8" spans="3:13" s="132" customFormat="1" ht="16.5" customHeight="1">
      <c r="C8" s="134" t="s">
        <v>168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3:13" s="132" customFormat="1" ht="16.5" customHeight="1">
      <c r="C9" s="134" t="s">
        <v>169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3:13" s="132" customFormat="1" ht="16.5" customHeight="1">
      <c r="C10" s="134"/>
      <c r="D10" s="134" t="s">
        <v>163</v>
      </c>
      <c r="E10" s="134"/>
      <c r="F10" s="134"/>
      <c r="G10" s="134"/>
      <c r="H10" s="134"/>
      <c r="I10" s="134"/>
      <c r="J10" s="134"/>
      <c r="K10" s="134"/>
      <c r="L10" s="134"/>
      <c r="M10" s="134"/>
    </row>
    <row r="11" spans="3:13" s="132" customFormat="1" ht="16.5" customHeight="1">
      <c r="C11" s="134"/>
      <c r="D11" s="134" t="s">
        <v>164</v>
      </c>
      <c r="E11" s="134"/>
      <c r="F11" s="134"/>
      <c r="G11" s="134"/>
      <c r="H11" s="134"/>
      <c r="I11" s="134"/>
      <c r="J11" s="134"/>
      <c r="K11" s="134"/>
      <c r="L11" s="134"/>
      <c r="M11" s="134"/>
    </row>
    <row r="12" spans="3:13" s="132" customFormat="1" ht="16.5" customHeight="1">
      <c r="C12" s="134"/>
      <c r="D12" s="134" t="s">
        <v>165</v>
      </c>
      <c r="E12" s="134"/>
      <c r="F12" s="134"/>
      <c r="G12" s="134"/>
      <c r="H12" s="134"/>
      <c r="I12" s="134"/>
      <c r="J12" s="134"/>
      <c r="K12" s="134"/>
      <c r="L12" s="134"/>
      <c r="M12" s="134"/>
    </row>
    <row r="13" spans="3:13" s="132" customFormat="1" ht="16.5" customHeight="1">
      <c r="C13" s="134" t="s">
        <v>170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3:13" s="132" customFormat="1" ht="16.5" customHeight="1">
      <c r="C14" s="134" t="s">
        <v>171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</row>
    <row r="15" spans="3:13" s="132" customFormat="1" ht="16.5" customHeight="1">
      <c r="C15" s="134" t="s">
        <v>172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3:13" s="132" customFormat="1" ht="16.5" customHeight="1"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3:12" ht="11.25">
      <c r="C17" s="157" t="s">
        <v>194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3:12" ht="11.25">
      <c r="C18" s="4" t="s">
        <v>195</v>
      </c>
      <c r="D18" s="142" t="s">
        <v>202</v>
      </c>
      <c r="E18" s="9"/>
      <c r="F18" s="9"/>
      <c r="G18" s="9"/>
      <c r="H18" s="9"/>
      <c r="I18" s="9"/>
      <c r="J18" s="9"/>
      <c r="K18" s="9"/>
      <c r="L18" s="9"/>
    </row>
    <row r="19" spans="3:12" ht="11.25">
      <c r="C19" s="10"/>
      <c r="D19" s="142" t="s">
        <v>227</v>
      </c>
      <c r="E19" s="9"/>
      <c r="F19" s="9"/>
      <c r="G19" s="9"/>
      <c r="H19" s="9"/>
      <c r="I19" s="9"/>
      <c r="J19" s="9"/>
      <c r="K19" s="9"/>
      <c r="L19" s="9"/>
    </row>
    <row r="20" spans="3:12" ht="11.25">
      <c r="C20" s="10"/>
      <c r="D20" s="142" t="s">
        <v>196</v>
      </c>
      <c r="E20" s="9"/>
      <c r="F20" s="9"/>
      <c r="G20" s="9"/>
      <c r="H20" s="9"/>
      <c r="I20" s="9"/>
      <c r="J20" s="9"/>
      <c r="K20" s="9"/>
      <c r="L20" s="9"/>
    </row>
    <row r="21" spans="3:12" ht="11.25">
      <c r="C21" s="4" t="s">
        <v>197</v>
      </c>
      <c r="D21" s="142" t="s">
        <v>203</v>
      </c>
      <c r="E21" s="9"/>
      <c r="F21" s="9"/>
      <c r="G21" s="9"/>
      <c r="H21" s="9"/>
      <c r="I21" s="9"/>
      <c r="J21" s="9"/>
      <c r="K21" s="9"/>
      <c r="L21" s="9"/>
    </row>
    <row r="22" spans="3:12" ht="11.25">
      <c r="C22" s="10"/>
      <c r="D22" s="142" t="s">
        <v>204</v>
      </c>
      <c r="E22" s="9"/>
      <c r="F22" s="9"/>
      <c r="G22" s="9"/>
      <c r="H22" s="9"/>
      <c r="I22" s="9"/>
      <c r="J22" s="9"/>
      <c r="K22" s="9"/>
      <c r="L22" s="9"/>
    </row>
    <row r="23" spans="3:12" ht="11.25">
      <c r="C23" s="4" t="s">
        <v>198</v>
      </c>
      <c r="D23" s="142" t="s">
        <v>210</v>
      </c>
      <c r="E23" s="9"/>
      <c r="F23" s="9"/>
      <c r="G23" s="9"/>
      <c r="H23" s="9"/>
      <c r="I23" s="9"/>
      <c r="J23" s="9"/>
      <c r="K23" s="9"/>
      <c r="L23" s="9"/>
    </row>
    <row r="24" spans="3:12" ht="11.25">
      <c r="C24" s="10"/>
      <c r="D24" s="142" t="s">
        <v>199</v>
      </c>
      <c r="E24" s="9"/>
      <c r="F24" s="9"/>
      <c r="G24" s="9"/>
      <c r="H24" s="9"/>
      <c r="I24" s="9"/>
      <c r="J24" s="9"/>
      <c r="K24" s="9"/>
      <c r="L24" s="9"/>
    </row>
    <row r="25" spans="3:12" ht="11.25">
      <c r="C25" s="10"/>
      <c r="D25" s="142" t="s">
        <v>200</v>
      </c>
      <c r="E25" s="9"/>
      <c r="F25" s="9"/>
      <c r="G25" s="9"/>
      <c r="H25" s="9"/>
      <c r="I25" s="9"/>
      <c r="J25" s="9"/>
      <c r="K25" s="9"/>
      <c r="L25" s="9"/>
    </row>
    <row r="26" spans="3:12" ht="11.25">
      <c r="C26" s="10"/>
      <c r="D26" s="142" t="s">
        <v>201</v>
      </c>
      <c r="E26" s="9"/>
      <c r="F26" s="9"/>
      <c r="G26" s="9"/>
      <c r="H26" s="9"/>
      <c r="I26" s="9"/>
      <c r="J26" s="9"/>
      <c r="K26" s="9"/>
      <c r="L26" s="9"/>
    </row>
    <row r="27" spans="3:12" ht="11.25">
      <c r="C27" s="10"/>
      <c r="D27" s="10"/>
      <c r="E27" s="10"/>
      <c r="F27" s="10"/>
      <c r="G27" s="10"/>
      <c r="H27" s="10"/>
      <c r="I27" s="10"/>
      <c r="J27" s="10"/>
      <c r="K27" s="10"/>
      <c r="L27" s="10"/>
    </row>
  </sheetData>
  <mergeCells count="1">
    <mergeCell ref="A1:L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73"/>
  <sheetViews>
    <sheetView workbookViewId="0" topLeftCell="B2">
      <selection activeCell="B7" sqref="B7"/>
    </sheetView>
  </sheetViews>
  <sheetFormatPr defaultColWidth="9.00390625" defaultRowHeight="12.75"/>
  <cols>
    <col min="1" max="1" width="5.625" style="42" hidden="1" customWidth="1"/>
    <col min="2" max="2" width="5.75390625" style="40" customWidth="1"/>
    <col min="3" max="3" width="12.75390625" style="40" customWidth="1"/>
    <col min="4" max="4" width="10.25390625" style="43" customWidth="1"/>
    <col min="5" max="5" width="12.00390625" style="43" customWidth="1"/>
    <col min="6" max="6" width="10.25390625" style="43" customWidth="1"/>
    <col min="7" max="7" width="12.00390625" style="43" customWidth="1"/>
    <col min="8" max="10" width="10.25390625" style="43" customWidth="1"/>
    <col min="11" max="11" width="12.00390625" style="43" customWidth="1"/>
    <col min="12" max="12" width="10.25390625" style="43" customWidth="1"/>
    <col min="13" max="13" width="12.00390625" style="43" customWidth="1"/>
    <col min="14" max="16" width="10.25390625" style="43" customWidth="1"/>
    <col min="17" max="17" width="12.00390625" style="43" customWidth="1"/>
    <col min="18" max="19" width="10.25390625" style="43" customWidth="1"/>
    <col min="20" max="21" width="10.375" style="40" customWidth="1"/>
    <col min="22" max="22" width="11.625" style="40" customWidth="1"/>
    <col min="23" max="16384" width="8.875" style="40" customWidth="1"/>
  </cols>
  <sheetData>
    <row r="1" ht="21" customHeight="1" hidden="1"/>
    <row r="2" spans="2:4" ht="21" customHeight="1">
      <c r="B2" s="109" t="s">
        <v>71</v>
      </c>
      <c r="D2" s="40"/>
    </row>
    <row r="3" spans="2:19" ht="4.5" customHeight="1">
      <c r="B3" s="44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1"/>
      <c r="R3" s="38"/>
      <c r="S3" s="38"/>
    </row>
    <row r="4" spans="1:19" s="111" customFormat="1" ht="15" customHeight="1">
      <c r="A4" s="110" t="s">
        <v>147</v>
      </c>
      <c r="B4" s="164"/>
      <c r="C4" s="165"/>
      <c r="D4" s="168" t="s">
        <v>290</v>
      </c>
      <c r="E4" s="169"/>
      <c r="F4" s="170"/>
      <c r="G4" s="171"/>
      <c r="H4" s="171" t="s">
        <v>283</v>
      </c>
      <c r="I4" s="171"/>
      <c r="J4" s="171"/>
      <c r="K4" s="171"/>
      <c r="L4" s="170"/>
      <c r="M4" s="171"/>
      <c r="N4" s="171" t="s">
        <v>284</v>
      </c>
      <c r="O4" s="171"/>
      <c r="P4" s="171"/>
      <c r="Q4" s="171"/>
      <c r="R4" s="196" t="s">
        <v>285</v>
      </c>
      <c r="S4" s="197"/>
    </row>
    <row r="5" spans="1:19" s="111" customFormat="1" ht="27" customHeight="1">
      <c r="A5" s="112"/>
      <c r="B5" s="163"/>
      <c r="C5" s="173" t="s">
        <v>72</v>
      </c>
      <c r="D5" s="198" t="s">
        <v>286</v>
      </c>
      <c r="E5" s="200"/>
      <c r="F5" s="192" t="s">
        <v>287</v>
      </c>
      <c r="G5" s="193"/>
      <c r="H5" s="194" t="s">
        <v>288</v>
      </c>
      <c r="I5" s="195"/>
      <c r="J5" s="194" t="s">
        <v>289</v>
      </c>
      <c r="K5" s="201"/>
      <c r="L5" s="192" t="s">
        <v>287</v>
      </c>
      <c r="M5" s="193"/>
      <c r="N5" s="194" t="s">
        <v>288</v>
      </c>
      <c r="O5" s="195"/>
      <c r="P5" s="194" t="s">
        <v>289</v>
      </c>
      <c r="Q5" s="195"/>
      <c r="R5" s="198"/>
      <c r="S5" s="199"/>
    </row>
    <row r="6" spans="1:19" s="111" customFormat="1" ht="17.25" customHeight="1">
      <c r="A6" s="112"/>
      <c r="B6" s="166"/>
      <c r="C6" s="167"/>
      <c r="D6" s="172" t="s">
        <v>73</v>
      </c>
      <c r="E6" s="172" t="s">
        <v>3</v>
      </c>
      <c r="F6" s="172" t="s">
        <v>73</v>
      </c>
      <c r="G6" s="172" t="s">
        <v>3</v>
      </c>
      <c r="H6" s="172" t="s">
        <v>73</v>
      </c>
      <c r="I6" s="172" t="s">
        <v>3</v>
      </c>
      <c r="J6" s="172" t="s">
        <v>73</v>
      </c>
      <c r="K6" s="172" t="s">
        <v>3</v>
      </c>
      <c r="L6" s="172" t="s">
        <v>73</v>
      </c>
      <c r="M6" s="172" t="s">
        <v>3</v>
      </c>
      <c r="N6" s="172" t="s">
        <v>73</v>
      </c>
      <c r="O6" s="172" t="s">
        <v>3</v>
      </c>
      <c r="P6" s="172" t="s">
        <v>73</v>
      </c>
      <c r="Q6" s="172" t="s">
        <v>3</v>
      </c>
      <c r="R6" s="172" t="s">
        <v>73</v>
      </c>
      <c r="S6" s="172" t="s">
        <v>3</v>
      </c>
    </row>
    <row r="7" spans="1:19" s="111" customFormat="1" ht="11.25" customHeight="1">
      <c r="A7" s="112"/>
      <c r="B7" s="40"/>
      <c r="C7" s="179" t="s">
        <v>228</v>
      </c>
      <c r="D7" s="180">
        <v>2440845</v>
      </c>
      <c r="E7" s="180">
        <v>320783120</v>
      </c>
      <c r="F7" s="180">
        <v>1626580</v>
      </c>
      <c r="G7" s="180">
        <v>143095750</v>
      </c>
      <c r="H7" s="180">
        <v>135248</v>
      </c>
      <c r="I7" s="180">
        <v>6543425</v>
      </c>
      <c r="J7" s="180">
        <v>1491332</v>
      </c>
      <c r="K7" s="180">
        <v>136552325</v>
      </c>
      <c r="L7" s="180">
        <v>814265</v>
      </c>
      <c r="M7" s="180">
        <v>177687370</v>
      </c>
      <c r="N7" s="180">
        <v>4738</v>
      </c>
      <c r="O7" s="180">
        <v>131057</v>
      </c>
      <c r="P7" s="180">
        <v>809527</v>
      </c>
      <c r="Q7" s="180">
        <v>177556313</v>
      </c>
      <c r="R7" s="180">
        <v>53589</v>
      </c>
      <c r="S7" s="180">
        <v>22078962</v>
      </c>
    </row>
    <row r="8" spans="1:19" s="111" customFormat="1" ht="11.25" customHeight="1">
      <c r="A8" s="112"/>
      <c r="B8" s="40"/>
      <c r="C8" s="179" t="s">
        <v>277</v>
      </c>
      <c r="D8" s="181">
        <v>2455451</v>
      </c>
      <c r="E8" s="181">
        <v>324602972</v>
      </c>
      <c r="F8" s="181">
        <v>1630076</v>
      </c>
      <c r="G8" s="181">
        <v>144196877</v>
      </c>
      <c r="H8" s="181">
        <v>132945</v>
      </c>
      <c r="I8" s="181">
        <v>6421539</v>
      </c>
      <c r="J8" s="181">
        <v>1497131</v>
      </c>
      <c r="K8" s="181">
        <v>137775338</v>
      </c>
      <c r="L8" s="181">
        <v>825375</v>
      </c>
      <c r="M8" s="181">
        <v>180406095</v>
      </c>
      <c r="N8" s="181">
        <v>5131</v>
      </c>
      <c r="O8" s="181">
        <v>142974</v>
      </c>
      <c r="P8" s="181">
        <v>820244</v>
      </c>
      <c r="Q8" s="181">
        <v>180263121</v>
      </c>
      <c r="R8" s="181">
        <v>54640</v>
      </c>
      <c r="S8" s="181">
        <v>22497712</v>
      </c>
    </row>
    <row r="9" spans="1:19" s="111" customFormat="1" ht="11.25" customHeight="1">
      <c r="A9" s="112"/>
      <c r="B9" s="40"/>
      <c r="C9" s="179" t="s">
        <v>278</v>
      </c>
      <c r="D9" s="181">
        <v>2473359</v>
      </c>
      <c r="E9" s="181">
        <v>328430404</v>
      </c>
      <c r="F9" s="181">
        <v>1634952</v>
      </c>
      <c r="G9" s="181">
        <v>145452926</v>
      </c>
      <c r="H9" s="181">
        <v>129902</v>
      </c>
      <c r="I9" s="181">
        <v>6280204</v>
      </c>
      <c r="J9" s="181">
        <v>1505050</v>
      </c>
      <c r="K9" s="181">
        <v>139172722</v>
      </c>
      <c r="L9" s="181">
        <v>838407</v>
      </c>
      <c r="M9" s="181">
        <v>182977478</v>
      </c>
      <c r="N9" s="181">
        <v>5124</v>
      </c>
      <c r="O9" s="181">
        <v>142433</v>
      </c>
      <c r="P9" s="181">
        <v>833283</v>
      </c>
      <c r="Q9" s="181">
        <v>182835045</v>
      </c>
      <c r="R9" s="181">
        <v>53573</v>
      </c>
      <c r="S9" s="181">
        <v>22565876</v>
      </c>
    </row>
    <row r="10" spans="1:22" s="111" customFormat="1" ht="11.25" customHeight="1">
      <c r="A10" s="112"/>
      <c r="B10" s="40"/>
      <c r="C10" s="179" t="s">
        <v>279</v>
      </c>
      <c r="D10" s="182">
        <v>2491760</v>
      </c>
      <c r="E10" s="183">
        <v>331875923</v>
      </c>
      <c r="F10" s="181">
        <v>1641236</v>
      </c>
      <c r="G10" s="181">
        <v>146597289</v>
      </c>
      <c r="H10" s="181">
        <v>127047</v>
      </c>
      <c r="I10" s="181">
        <v>6176151</v>
      </c>
      <c r="J10" s="181">
        <v>1514189</v>
      </c>
      <c r="K10" s="181">
        <v>140421138</v>
      </c>
      <c r="L10" s="181">
        <v>850524</v>
      </c>
      <c r="M10" s="181">
        <v>185278634</v>
      </c>
      <c r="N10" s="181">
        <v>5166</v>
      </c>
      <c r="O10" s="181">
        <v>143604</v>
      </c>
      <c r="P10" s="181">
        <v>845358</v>
      </c>
      <c r="Q10" s="181">
        <v>185135030</v>
      </c>
      <c r="R10" s="181">
        <v>55360</v>
      </c>
      <c r="S10" s="181">
        <v>23808108</v>
      </c>
      <c r="T10" s="135"/>
      <c r="U10" s="135"/>
      <c r="V10" s="135"/>
    </row>
    <row r="11" spans="1:22" s="111" customFormat="1" ht="11.25" customHeight="1">
      <c r="A11" s="112"/>
      <c r="B11" s="40"/>
      <c r="C11" s="179" t="s">
        <v>280</v>
      </c>
      <c r="D11" s="182">
        <f>SUM(D13:D21,D23)</f>
        <v>2522425</v>
      </c>
      <c r="E11" s="183">
        <f aca="true" t="shared" si="0" ref="E11:S11">SUM(E13:E21,E23)</f>
        <v>336102431</v>
      </c>
      <c r="F11" s="181">
        <f t="shared" si="0"/>
        <v>1656601</v>
      </c>
      <c r="G11" s="181">
        <f t="shared" si="0"/>
        <v>147685626</v>
      </c>
      <c r="H11" s="181">
        <f t="shared" si="0"/>
        <v>127079</v>
      </c>
      <c r="I11" s="181">
        <f t="shared" si="0"/>
        <v>6121726</v>
      </c>
      <c r="J11" s="181">
        <f t="shared" si="0"/>
        <v>1529522</v>
      </c>
      <c r="K11" s="181">
        <f t="shared" si="0"/>
        <v>141563900</v>
      </c>
      <c r="L11" s="181">
        <f t="shared" si="0"/>
        <v>865824</v>
      </c>
      <c r="M11" s="181">
        <f t="shared" si="0"/>
        <v>188416805</v>
      </c>
      <c r="N11" s="181">
        <f t="shared" si="0"/>
        <v>5794</v>
      </c>
      <c r="O11" s="181">
        <f t="shared" si="0"/>
        <v>163913</v>
      </c>
      <c r="P11" s="181">
        <f t="shared" si="0"/>
        <v>860030</v>
      </c>
      <c r="Q11" s="181">
        <f t="shared" si="0"/>
        <v>188252892</v>
      </c>
      <c r="R11" s="181">
        <f t="shared" si="0"/>
        <v>53455</v>
      </c>
      <c r="S11" s="181">
        <f t="shared" si="0"/>
        <v>23027174</v>
      </c>
      <c r="T11" s="135"/>
      <c r="U11" s="135"/>
      <c r="V11" s="135"/>
    </row>
    <row r="12" spans="3:21" ht="5.25" customHeight="1">
      <c r="C12" s="184"/>
      <c r="D12" s="185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35"/>
      <c r="U12" s="135"/>
    </row>
    <row r="13" spans="1:22" ht="11.25" customHeight="1">
      <c r="A13" s="112">
        <v>100</v>
      </c>
      <c r="C13" s="186" t="s">
        <v>74</v>
      </c>
      <c r="D13" s="183">
        <f>SUM(D25,D27,D29)</f>
        <v>285897</v>
      </c>
      <c r="E13" s="183">
        <f aca="true" t="shared" si="1" ref="E13:S13">SUM(E25,E27,E29)</f>
        <v>49277074</v>
      </c>
      <c r="F13" s="183">
        <f t="shared" si="1"/>
        <v>170821</v>
      </c>
      <c r="G13" s="183">
        <f t="shared" si="1"/>
        <v>15263382</v>
      </c>
      <c r="H13" s="183">
        <f t="shared" si="1"/>
        <v>9227</v>
      </c>
      <c r="I13" s="183">
        <f t="shared" si="1"/>
        <v>352068</v>
      </c>
      <c r="J13" s="183">
        <f t="shared" si="1"/>
        <v>161594</v>
      </c>
      <c r="K13" s="183">
        <f t="shared" si="1"/>
        <v>14911314</v>
      </c>
      <c r="L13" s="183">
        <f t="shared" si="1"/>
        <v>115076</v>
      </c>
      <c r="M13" s="183">
        <f t="shared" si="1"/>
        <v>34013692</v>
      </c>
      <c r="N13" s="183">
        <f t="shared" si="1"/>
        <v>258</v>
      </c>
      <c r="O13" s="183">
        <f t="shared" si="1"/>
        <v>5205</v>
      </c>
      <c r="P13" s="183">
        <f t="shared" si="1"/>
        <v>114818</v>
      </c>
      <c r="Q13" s="183">
        <f t="shared" si="1"/>
        <v>34008487</v>
      </c>
      <c r="R13" s="183">
        <f t="shared" si="1"/>
        <v>5135</v>
      </c>
      <c r="S13" s="183">
        <f t="shared" si="1"/>
        <v>3702453</v>
      </c>
      <c r="T13" s="135"/>
      <c r="U13" s="135"/>
      <c r="V13" s="135"/>
    </row>
    <row r="14" spans="1:22" ht="11.25" customHeight="1">
      <c r="A14" s="112">
        <v>200</v>
      </c>
      <c r="C14" s="186" t="s">
        <v>75</v>
      </c>
      <c r="D14" s="183">
        <f>SUM(D30,D36,D39,D41,D51)</f>
        <v>209343</v>
      </c>
      <c r="E14" s="183">
        <f aca="true" t="shared" si="2" ref="E14:S14">SUM(E30,E36,E39,E41,E51)</f>
        <v>34480385</v>
      </c>
      <c r="F14" s="181">
        <f t="shared" si="2"/>
        <v>152748</v>
      </c>
      <c r="G14" s="181">
        <f t="shared" si="2"/>
        <v>15464223</v>
      </c>
      <c r="H14" s="181">
        <f t="shared" si="2"/>
        <v>7860</v>
      </c>
      <c r="I14" s="181">
        <f t="shared" si="2"/>
        <v>305095</v>
      </c>
      <c r="J14" s="181">
        <f t="shared" si="2"/>
        <v>144888</v>
      </c>
      <c r="K14" s="181">
        <f t="shared" si="2"/>
        <v>15159128</v>
      </c>
      <c r="L14" s="181">
        <f t="shared" si="2"/>
        <v>56595</v>
      </c>
      <c r="M14" s="181">
        <f t="shared" si="2"/>
        <v>19016162</v>
      </c>
      <c r="N14" s="181">
        <f t="shared" si="2"/>
        <v>294</v>
      </c>
      <c r="O14" s="181">
        <f t="shared" si="2"/>
        <v>7485</v>
      </c>
      <c r="P14" s="181">
        <f t="shared" si="2"/>
        <v>56301</v>
      </c>
      <c r="Q14" s="181">
        <f t="shared" si="2"/>
        <v>19008677</v>
      </c>
      <c r="R14" s="181">
        <f t="shared" si="2"/>
        <v>2837</v>
      </c>
      <c r="S14" s="181">
        <f t="shared" si="2"/>
        <v>1518605</v>
      </c>
      <c r="T14" s="135"/>
      <c r="U14" s="135"/>
      <c r="V14" s="135"/>
    </row>
    <row r="15" spans="1:22" ht="11.25" customHeight="1">
      <c r="A15" s="112">
        <v>300</v>
      </c>
      <c r="C15" s="186" t="s">
        <v>76</v>
      </c>
      <c r="D15" s="183">
        <f>SUM(D26,D33,D38,D56:D57)</f>
        <v>295001</v>
      </c>
      <c r="E15" s="183">
        <f aca="true" t="shared" si="3" ref="E15:S15">SUM(E26,E33,E38,E56:E57)</f>
        <v>40180347</v>
      </c>
      <c r="F15" s="181">
        <f t="shared" si="3"/>
        <v>219335</v>
      </c>
      <c r="G15" s="181">
        <f t="shared" si="3"/>
        <v>18703209</v>
      </c>
      <c r="H15" s="181">
        <f t="shared" si="3"/>
        <v>12077</v>
      </c>
      <c r="I15" s="181">
        <f t="shared" si="3"/>
        <v>507061</v>
      </c>
      <c r="J15" s="181">
        <f t="shared" si="3"/>
        <v>207258</v>
      </c>
      <c r="K15" s="181">
        <f t="shared" si="3"/>
        <v>18196148</v>
      </c>
      <c r="L15" s="181">
        <f t="shared" si="3"/>
        <v>75666</v>
      </c>
      <c r="M15" s="181">
        <f t="shared" si="3"/>
        <v>21477138</v>
      </c>
      <c r="N15" s="181">
        <f t="shared" si="3"/>
        <v>630</v>
      </c>
      <c r="O15" s="181">
        <f t="shared" si="3"/>
        <v>14760</v>
      </c>
      <c r="P15" s="181">
        <f t="shared" si="3"/>
        <v>75036</v>
      </c>
      <c r="Q15" s="181">
        <f t="shared" si="3"/>
        <v>21462378</v>
      </c>
      <c r="R15" s="181">
        <f t="shared" si="3"/>
        <v>6217</v>
      </c>
      <c r="S15" s="181">
        <f t="shared" si="3"/>
        <v>3243101</v>
      </c>
      <c r="T15" s="135"/>
      <c r="U15" s="135"/>
      <c r="V15" s="135"/>
    </row>
    <row r="16" spans="1:22" ht="11.25" customHeight="1">
      <c r="A16" s="112">
        <v>400</v>
      </c>
      <c r="C16" s="186" t="s">
        <v>77</v>
      </c>
      <c r="D16" s="183">
        <f>SUM(D35,D37,D40,D42,D52:D54,D55)</f>
        <v>233751</v>
      </c>
      <c r="E16" s="183">
        <f aca="true" t="shared" si="4" ref="E16:S16">SUM(E35,E37,E40,E42,E52:E54,E55)</f>
        <v>25704405</v>
      </c>
      <c r="F16" s="181">
        <f t="shared" si="4"/>
        <v>170343</v>
      </c>
      <c r="G16" s="181">
        <f t="shared" si="4"/>
        <v>14185889</v>
      </c>
      <c r="H16" s="181">
        <f t="shared" si="4"/>
        <v>13758</v>
      </c>
      <c r="I16" s="181">
        <f t="shared" si="4"/>
        <v>664955</v>
      </c>
      <c r="J16" s="181">
        <f t="shared" si="4"/>
        <v>156585</v>
      </c>
      <c r="K16" s="181">
        <f t="shared" si="4"/>
        <v>13520934</v>
      </c>
      <c r="L16" s="181">
        <f t="shared" si="4"/>
        <v>63408</v>
      </c>
      <c r="M16" s="181">
        <f t="shared" si="4"/>
        <v>11518516</v>
      </c>
      <c r="N16" s="181">
        <f t="shared" si="4"/>
        <v>836</v>
      </c>
      <c r="O16" s="181">
        <f t="shared" si="4"/>
        <v>24537</v>
      </c>
      <c r="P16" s="181">
        <f t="shared" si="4"/>
        <v>62572</v>
      </c>
      <c r="Q16" s="181">
        <f t="shared" si="4"/>
        <v>11493979</v>
      </c>
      <c r="R16" s="181">
        <f t="shared" si="4"/>
        <v>2962</v>
      </c>
      <c r="S16" s="181">
        <f t="shared" si="4"/>
        <v>1028730</v>
      </c>
      <c r="T16" s="135"/>
      <c r="U16" s="135"/>
      <c r="V16" s="135"/>
    </row>
    <row r="17" spans="1:22" ht="11.25" customHeight="1">
      <c r="A17" s="112">
        <v>500</v>
      </c>
      <c r="C17" s="186" t="s">
        <v>78</v>
      </c>
      <c r="D17" s="183">
        <f>SUM(D24,D58:D63)</f>
        <v>293596</v>
      </c>
      <c r="E17" s="183">
        <f aca="true" t="shared" si="5" ref="E17:S17">SUM(E24,E58:E63)</f>
        <v>39715712</v>
      </c>
      <c r="F17" s="180">
        <f t="shared" si="5"/>
        <v>218390</v>
      </c>
      <c r="G17" s="180">
        <f t="shared" si="5"/>
        <v>19912305</v>
      </c>
      <c r="H17" s="180">
        <f t="shared" si="5"/>
        <v>16227</v>
      </c>
      <c r="I17" s="180">
        <f t="shared" si="5"/>
        <v>826618</v>
      </c>
      <c r="J17" s="180">
        <f t="shared" si="5"/>
        <v>202163</v>
      </c>
      <c r="K17" s="180">
        <f t="shared" si="5"/>
        <v>19085687</v>
      </c>
      <c r="L17" s="180">
        <f t="shared" si="5"/>
        <v>75206</v>
      </c>
      <c r="M17" s="180">
        <f t="shared" si="5"/>
        <v>19803407</v>
      </c>
      <c r="N17" s="180">
        <f t="shared" si="5"/>
        <v>517</v>
      </c>
      <c r="O17" s="180">
        <f t="shared" si="5"/>
        <v>15000</v>
      </c>
      <c r="P17" s="180">
        <f t="shared" si="5"/>
        <v>74689</v>
      </c>
      <c r="Q17" s="180">
        <f t="shared" si="5"/>
        <v>19788407</v>
      </c>
      <c r="R17" s="180">
        <f t="shared" si="5"/>
        <v>10665</v>
      </c>
      <c r="S17" s="180">
        <f t="shared" si="5"/>
        <v>1845108</v>
      </c>
      <c r="T17" s="135"/>
      <c r="U17" s="135"/>
      <c r="V17" s="135"/>
    </row>
    <row r="18" spans="1:22" ht="11.25" customHeight="1">
      <c r="A18" s="112">
        <v>600</v>
      </c>
      <c r="C18" s="186" t="s">
        <v>79</v>
      </c>
      <c r="D18" s="183">
        <f>SUM(D31,D34,D49,D50,D64,D65,D66,D67)</f>
        <v>210248</v>
      </c>
      <c r="E18" s="183">
        <f aca="true" t="shared" si="6" ref="E18:S18">SUM(E31,E34,E49,E50,E64,E65,E66,E67)</f>
        <v>23110949</v>
      </c>
      <c r="F18" s="180">
        <f t="shared" si="6"/>
        <v>159927</v>
      </c>
      <c r="G18" s="180">
        <f t="shared" si="6"/>
        <v>13958993</v>
      </c>
      <c r="H18" s="180">
        <f t="shared" si="6"/>
        <v>16458</v>
      </c>
      <c r="I18" s="180">
        <f t="shared" si="6"/>
        <v>827924</v>
      </c>
      <c r="J18" s="180">
        <f t="shared" si="6"/>
        <v>143469</v>
      </c>
      <c r="K18" s="180">
        <f t="shared" si="6"/>
        <v>13131069</v>
      </c>
      <c r="L18" s="180">
        <f t="shared" si="6"/>
        <v>50321</v>
      </c>
      <c r="M18" s="180">
        <f t="shared" si="6"/>
        <v>9151956</v>
      </c>
      <c r="N18" s="180">
        <f t="shared" si="6"/>
        <v>894</v>
      </c>
      <c r="O18" s="180">
        <f t="shared" si="6"/>
        <v>25385</v>
      </c>
      <c r="P18" s="180">
        <f t="shared" si="6"/>
        <v>49427</v>
      </c>
      <c r="Q18" s="180">
        <f t="shared" si="6"/>
        <v>9126571</v>
      </c>
      <c r="R18" s="180">
        <f t="shared" si="6"/>
        <v>2406</v>
      </c>
      <c r="S18" s="180">
        <f t="shared" si="6"/>
        <v>761165</v>
      </c>
      <c r="T18" s="135"/>
      <c r="U18" s="135"/>
      <c r="V18" s="135"/>
    </row>
    <row r="19" spans="1:22" ht="11.25" customHeight="1">
      <c r="A19" s="112">
        <v>700</v>
      </c>
      <c r="C19" s="186" t="s">
        <v>80</v>
      </c>
      <c r="D19" s="183">
        <f>SUM(D32,D44,D47,D68:D69)</f>
        <v>179061</v>
      </c>
      <c r="E19" s="183">
        <f aca="true" t="shared" si="7" ref="E19:S19">SUM(E32,E44,E47,E68:E69)</f>
        <v>18310156</v>
      </c>
      <c r="F19" s="180">
        <f t="shared" si="7"/>
        <v>155321</v>
      </c>
      <c r="G19" s="180">
        <f t="shared" si="7"/>
        <v>13622546</v>
      </c>
      <c r="H19" s="180">
        <f t="shared" si="7"/>
        <v>16206</v>
      </c>
      <c r="I19" s="180">
        <f t="shared" si="7"/>
        <v>1011593</v>
      </c>
      <c r="J19" s="180">
        <f t="shared" si="7"/>
        <v>139115</v>
      </c>
      <c r="K19" s="180">
        <f t="shared" si="7"/>
        <v>12610953</v>
      </c>
      <c r="L19" s="180">
        <f t="shared" si="7"/>
        <v>23740</v>
      </c>
      <c r="M19" s="180">
        <f t="shared" si="7"/>
        <v>4687610</v>
      </c>
      <c r="N19" s="180">
        <f t="shared" si="7"/>
        <v>398</v>
      </c>
      <c r="O19" s="180">
        <f t="shared" si="7"/>
        <v>19069</v>
      </c>
      <c r="P19" s="180">
        <f t="shared" si="7"/>
        <v>23342</v>
      </c>
      <c r="Q19" s="180">
        <f t="shared" si="7"/>
        <v>4668541</v>
      </c>
      <c r="R19" s="180">
        <f t="shared" si="7"/>
        <v>4603</v>
      </c>
      <c r="S19" s="180">
        <f t="shared" si="7"/>
        <v>1133511</v>
      </c>
      <c r="T19" s="135"/>
      <c r="U19" s="135"/>
      <c r="V19" s="135"/>
    </row>
    <row r="20" spans="1:22" ht="11.25" customHeight="1">
      <c r="A20" s="112">
        <v>800</v>
      </c>
      <c r="C20" s="186" t="s">
        <v>81</v>
      </c>
      <c r="D20" s="183">
        <f>SUM(D43:D43,D45)</f>
        <v>107459</v>
      </c>
      <c r="E20" s="183">
        <f aca="true" t="shared" si="8" ref="E20:S20">SUM(E43:E43,E45)</f>
        <v>11184515</v>
      </c>
      <c r="F20" s="180">
        <f t="shared" si="8"/>
        <v>77765</v>
      </c>
      <c r="G20" s="180">
        <f t="shared" si="8"/>
        <v>6719841</v>
      </c>
      <c r="H20" s="180">
        <f t="shared" si="8"/>
        <v>6642</v>
      </c>
      <c r="I20" s="180">
        <f t="shared" si="8"/>
        <v>346984</v>
      </c>
      <c r="J20" s="180">
        <f t="shared" si="8"/>
        <v>71123</v>
      </c>
      <c r="K20" s="180">
        <f t="shared" si="8"/>
        <v>6372857</v>
      </c>
      <c r="L20" s="180">
        <f t="shared" si="8"/>
        <v>29694</v>
      </c>
      <c r="M20" s="180">
        <f t="shared" si="8"/>
        <v>4464674</v>
      </c>
      <c r="N20" s="180">
        <f t="shared" si="8"/>
        <v>408</v>
      </c>
      <c r="O20" s="180">
        <f t="shared" si="8"/>
        <v>12884</v>
      </c>
      <c r="P20" s="180">
        <f t="shared" si="8"/>
        <v>29286</v>
      </c>
      <c r="Q20" s="180">
        <f t="shared" si="8"/>
        <v>4451790</v>
      </c>
      <c r="R20" s="180">
        <f t="shared" si="8"/>
        <v>1395</v>
      </c>
      <c r="S20" s="180">
        <f t="shared" si="8"/>
        <v>387890</v>
      </c>
      <c r="T20" s="135"/>
      <c r="U20" s="135"/>
      <c r="V20" s="135"/>
    </row>
    <row r="21" spans="1:22" ht="11.25" customHeight="1">
      <c r="A21" s="112">
        <v>900</v>
      </c>
      <c r="C21" s="186" t="s">
        <v>82</v>
      </c>
      <c r="D21" s="183">
        <f>SUM(D28,D46,D48,D70)</f>
        <v>133805</v>
      </c>
      <c r="E21" s="183">
        <f aca="true" t="shared" si="9" ref="E21:S21">SUM(E28,E46,E48,E70)</f>
        <v>13154901</v>
      </c>
      <c r="F21" s="180">
        <f t="shared" si="9"/>
        <v>87764</v>
      </c>
      <c r="G21" s="180">
        <f t="shared" si="9"/>
        <v>6265236</v>
      </c>
      <c r="H21" s="180">
        <f t="shared" si="9"/>
        <v>16784</v>
      </c>
      <c r="I21" s="180">
        <f t="shared" si="9"/>
        <v>746068</v>
      </c>
      <c r="J21" s="180">
        <f t="shared" si="9"/>
        <v>70980</v>
      </c>
      <c r="K21" s="180">
        <f t="shared" si="9"/>
        <v>5519168</v>
      </c>
      <c r="L21" s="180">
        <f t="shared" si="9"/>
        <v>46041</v>
      </c>
      <c r="M21" s="180">
        <f t="shared" si="9"/>
        <v>6889665</v>
      </c>
      <c r="N21" s="180">
        <f t="shared" si="9"/>
        <v>775</v>
      </c>
      <c r="O21" s="180">
        <f t="shared" si="9"/>
        <v>18389</v>
      </c>
      <c r="P21" s="180">
        <f t="shared" si="9"/>
        <v>45266</v>
      </c>
      <c r="Q21" s="180">
        <f t="shared" si="9"/>
        <v>6871276</v>
      </c>
      <c r="R21" s="180">
        <f t="shared" si="9"/>
        <v>1051</v>
      </c>
      <c r="S21" s="180">
        <f t="shared" si="9"/>
        <v>319956</v>
      </c>
      <c r="T21" s="135"/>
      <c r="U21" s="135"/>
      <c r="V21" s="135"/>
    </row>
    <row r="22" spans="3:21" ht="7.5" customHeight="1">
      <c r="C22" s="184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35"/>
      <c r="U22" s="135"/>
    </row>
    <row r="23" spans="1:21" s="111" customFormat="1" ht="11.25" customHeight="1">
      <c r="A23" s="112">
        <v>1</v>
      </c>
      <c r="B23" s="40">
        <v>100</v>
      </c>
      <c r="C23" s="186" t="s">
        <v>281</v>
      </c>
      <c r="D23" s="183">
        <f>F23+L23</f>
        <v>574264</v>
      </c>
      <c r="E23" s="183">
        <f>G23+M23</f>
        <v>80983987</v>
      </c>
      <c r="F23" s="180">
        <v>244187</v>
      </c>
      <c r="G23" s="180">
        <v>23590002</v>
      </c>
      <c r="H23" s="180">
        <v>11840</v>
      </c>
      <c r="I23" s="180">
        <v>533360</v>
      </c>
      <c r="J23" s="180">
        <v>232347</v>
      </c>
      <c r="K23" s="180">
        <v>23056642</v>
      </c>
      <c r="L23" s="180">
        <v>330077</v>
      </c>
      <c r="M23" s="180">
        <v>57393985</v>
      </c>
      <c r="N23" s="180">
        <v>784</v>
      </c>
      <c r="O23" s="180">
        <v>21199</v>
      </c>
      <c r="P23" s="180">
        <v>329293</v>
      </c>
      <c r="Q23" s="180">
        <v>57372786</v>
      </c>
      <c r="R23" s="180">
        <v>16184</v>
      </c>
      <c r="S23" s="180">
        <v>9086655</v>
      </c>
      <c r="T23" s="135"/>
      <c r="U23" s="135"/>
    </row>
    <row r="24" spans="1:21" s="111" customFormat="1" ht="11.25" customHeight="1">
      <c r="A24" s="143">
        <v>501</v>
      </c>
      <c r="B24" s="40">
        <v>201</v>
      </c>
      <c r="C24" s="186" t="s">
        <v>282</v>
      </c>
      <c r="D24" s="183">
        <f aca="true" t="shared" si="10" ref="D24:E70">F24+L24</f>
        <v>226640</v>
      </c>
      <c r="E24" s="183">
        <f t="shared" si="10"/>
        <v>32325102</v>
      </c>
      <c r="F24" s="180">
        <v>165699</v>
      </c>
      <c r="G24" s="180">
        <v>15043227</v>
      </c>
      <c r="H24" s="180">
        <v>11508</v>
      </c>
      <c r="I24" s="180">
        <v>567674</v>
      </c>
      <c r="J24" s="180">
        <v>154191</v>
      </c>
      <c r="K24" s="180">
        <v>14475553</v>
      </c>
      <c r="L24" s="180">
        <v>60941</v>
      </c>
      <c r="M24" s="180">
        <v>17281875</v>
      </c>
      <c r="N24" s="180">
        <v>372</v>
      </c>
      <c r="O24" s="180">
        <v>10341</v>
      </c>
      <c r="P24" s="180">
        <v>60569</v>
      </c>
      <c r="Q24" s="180">
        <v>17271534</v>
      </c>
      <c r="R24" s="180">
        <v>9974</v>
      </c>
      <c r="S24" s="180">
        <v>1642670</v>
      </c>
      <c r="T24" s="135"/>
      <c r="U24" s="135"/>
    </row>
    <row r="25" spans="1:21" s="111" customFormat="1" ht="11.25" customHeight="1">
      <c r="A25" s="143">
        <v>110</v>
      </c>
      <c r="B25" s="40">
        <v>202</v>
      </c>
      <c r="C25" s="186" t="s">
        <v>83</v>
      </c>
      <c r="D25" s="183">
        <f t="shared" si="10"/>
        <v>171354</v>
      </c>
      <c r="E25" s="183">
        <f t="shared" si="10"/>
        <v>22920489</v>
      </c>
      <c r="F25" s="181">
        <v>98549</v>
      </c>
      <c r="G25" s="181">
        <v>7545587</v>
      </c>
      <c r="H25" s="181">
        <v>7145</v>
      </c>
      <c r="I25" s="181">
        <v>256249</v>
      </c>
      <c r="J25" s="181">
        <v>91404</v>
      </c>
      <c r="K25" s="181">
        <v>7289338</v>
      </c>
      <c r="L25" s="181">
        <v>72805</v>
      </c>
      <c r="M25" s="181">
        <v>15374902</v>
      </c>
      <c r="N25" s="181">
        <v>90</v>
      </c>
      <c r="O25" s="181">
        <v>1577</v>
      </c>
      <c r="P25" s="181">
        <v>72715</v>
      </c>
      <c r="Q25" s="181">
        <v>15373325</v>
      </c>
      <c r="R25" s="181">
        <v>206</v>
      </c>
      <c r="S25" s="181">
        <v>185790</v>
      </c>
      <c r="T25" s="135"/>
      <c r="U25" s="135"/>
    </row>
    <row r="26" spans="1:21" s="111" customFormat="1" ht="11.25" customHeight="1">
      <c r="A26" s="143">
        <v>301</v>
      </c>
      <c r="B26" s="40">
        <v>203</v>
      </c>
      <c r="C26" s="186" t="s">
        <v>84</v>
      </c>
      <c r="D26" s="183">
        <f t="shared" si="10"/>
        <v>89087</v>
      </c>
      <c r="E26" s="183">
        <f t="shared" si="10"/>
        <v>14129409</v>
      </c>
      <c r="F26" s="181">
        <v>65494</v>
      </c>
      <c r="G26" s="181">
        <v>5630674</v>
      </c>
      <c r="H26" s="181">
        <v>3484</v>
      </c>
      <c r="I26" s="181">
        <v>128091</v>
      </c>
      <c r="J26" s="181">
        <v>62010</v>
      </c>
      <c r="K26" s="181">
        <v>5502583</v>
      </c>
      <c r="L26" s="181">
        <v>23593</v>
      </c>
      <c r="M26" s="181">
        <v>8498735</v>
      </c>
      <c r="N26" s="181">
        <v>116</v>
      </c>
      <c r="O26" s="181">
        <v>2357</v>
      </c>
      <c r="P26" s="181">
        <v>23477</v>
      </c>
      <c r="Q26" s="181">
        <v>8496378</v>
      </c>
      <c r="R26" s="181">
        <v>2788</v>
      </c>
      <c r="S26" s="181">
        <v>1398922</v>
      </c>
      <c r="T26" s="135"/>
      <c r="U26" s="135"/>
    </row>
    <row r="27" spans="1:21" s="111" customFormat="1" ht="11.25" customHeight="1">
      <c r="A27" s="143">
        <v>120</v>
      </c>
      <c r="B27" s="40">
        <v>204</v>
      </c>
      <c r="C27" s="186" t="s">
        <v>85</v>
      </c>
      <c r="D27" s="183">
        <f t="shared" si="10"/>
        <v>93529</v>
      </c>
      <c r="E27" s="183">
        <f t="shared" si="10"/>
        <v>21685136</v>
      </c>
      <c r="F27" s="181">
        <v>59999</v>
      </c>
      <c r="G27" s="181">
        <v>6480230</v>
      </c>
      <c r="H27" s="181">
        <v>1852</v>
      </c>
      <c r="I27" s="181">
        <v>88178</v>
      </c>
      <c r="J27" s="181">
        <v>58147</v>
      </c>
      <c r="K27" s="181">
        <v>6392052</v>
      </c>
      <c r="L27" s="181">
        <v>33530</v>
      </c>
      <c r="M27" s="181">
        <v>15204906</v>
      </c>
      <c r="N27" s="181">
        <v>130</v>
      </c>
      <c r="O27" s="181">
        <v>2739</v>
      </c>
      <c r="P27" s="181">
        <v>33400</v>
      </c>
      <c r="Q27" s="181">
        <v>15202167</v>
      </c>
      <c r="R27" s="181">
        <v>4190</v>
      </c>
      <c r="S27" s="181">
        <v>3040679</v>
      </c>
      <c r="T27" s="135"/>
      <c r="U27" s="135"/>
    </row>
    <row r="28" spans="1:21" s="111" customFormat="1" ht="11.25" customHeight="1">
      <c r="A28" s="143">
        <v>901</v>
      </c>
      <c r="B28" s="40">
        <v>205</v>
      </c>
      <c r="C28" s="186" t="s">
        <v>86</v>
      </c>
      <c r="D28" s="183">
        <f t="shared" si="10"/>
        <v>31481</v>
      </c>
      <c r="E28" s="183">
        <f t="shared" si="10"/>
        <v>3001143</v>
      </c>
      <c r="F28" s="180">
        <v>22073</v>
      </c>
      <c r="G28" s="180">
        <v>1375639</v>
      </c>
      <c r="H28" s="180">
        <v>4107</v>
      </c>
      <c r="I28" s="180">
        <v>138618</v>
      </c>
      <c r="J28" s="180">
        <v>17966</v>
      </c>
      <c r="K28" s="180">
        <v>1237021</v>
      </c>
      <c r="L28" s="180">
        <v>9408</v>
      </c>
      <c r="M28" s="180">
        <v>1625504</v>
      </c>
      <c r="N28" s="180">
        <v>68</v>
      </c>
      <c r="O28" s="180">
        <v>1890</v>
      </c>
      <c r="P28" s="180">
        <v>9340</v>
      </c>
      <c r="Q28" s="180">
        <v>1623614</v>
      </c>
      <c r="R28" s="180">
        <v>20</v>
      </c>
      <c r="S28" s="180">
        <v>4285</v>
      </c>
      <c r="T28" s="135"/>
      <c r="U28" s="135"/>
    </row>
    <row r="29" spans="1:21" s="111" customFormat="1" ht="11.25" customHeight="1">
      <c r="A29" s="143">
        <v>130</v>
      </c>
      <c r="B29" s="40">
        <v>206</v>
      </c>
      <c r="C29" s="186" t="s">
        <v>87</v>
      </c>
      <c r="D29" s="183">
        <f t="shared" si="10"/>
        <v>21014</v>
      </c>
      <c r="E29" s="183">
        <f t="shared" si="10"/>
        <v>4671449</v>
      </c>
      <c r="F29" s="180">
        <v>12273</v>
      </c>
      <c r="G29" s="180">
        <v>1237565</v>
      </c>
      <c r="H29" s="180">
        <v>230</v>
      </c>
      <c r="I29" s="180">
        <v>7641</v>
      </c>
      <c r="J29" s="180">
        <v>12043</v>
      </c>
      <c r="K29" s="180">
        <v>1229924</v>
      </c>
      <c r="L29" s="180">
        <v>8741</v>
      </c>
      <c r="M29" s="180">
        <v>3433884</v>
      </c>
      <c r="N29" s="180">
        <v>38</v>
      </c>
      <c r="O29" s="180">
        <v>889</v>
      </c>
      <c r="P29" s="180">
        <v>8703</v>
      </c>
      <c r="Q29" s="180">
        <v>3432995</v>
      </c>
      <c r="R29" s="180">
        <v>739</v>
      </c>
      <c r="S29" s="180">
        <v>475984</v>
      </c>
      <c r="T29" s="135"/>
      <c r="U29" s="135"/>
    </row>
    <row r="30" spans="1:21" s="111" customFormat="1" ht="11.25" customHeight="1">
      <c r="A30" s="143">
        <v>201</v>
      </c>
      <c r="B30" s="40">
        <v>207</v>
      </c>
      <c r="C30" s="186" t="s">
        <v>88</v>
      </c>
      <c r="D30" s="183">
        <f t="shared" si="10"/>
        <v>44321</v>
      </c>
      <c r="E30" s="183">
        <f t="shared" si="10"/>
        <v>8731821</v>
      </c>
      <c r="F30" s="180">
        <v>33047</v>
      </c>
      <c r="G30" s="180">
        <v>3185323</v>
      </c>
      <c r="H30" s="180">
        <v>1096</v>
      </c>
      <c r="I30" s="180">
        <v>42108</v>
      </c>
      <c r="J30" s="180">
        <v>31951</v>
      </c>
      <c r="K30" s="180">
        <v>3143215</v>
      </c>
      <c r="L30" s="180">
        <v>11274</v>
      </c>
      <c r="M30" s="180">
        <v>5546498</v>
      </c>
      <c r="N30" s="180">
        <v>20</v>
      </c>
      <c r="O30" s="180">
        <v>736</v>
      </c>
      <c r="P30" s="180">
        <v>11254</v>
      </c>
      <c r="Q30" s="180">
        <v>5545762</v>
      </c>
      <c r="R30" s="180">
        <v>132</v>
      </c>
      <c r="S30" s="180">
        <v>76016</v>
      </c>
      <c r="T30" s="135"/>
      <c r="U30" s="135"/>
    </row>
    <row r="31" spans="1:21" s="111" customFormat="1" ht="11.25" customHeight="1">
      <c r="A31" s="143">
        <v>601</v>
      </c>
      <c r="B31" s="40">
        <v>208</v>
      </c>
      <c r="C31" s="186" t="s">
        <v>89</v>
      </c>
      <c r="D31" s="183">
        <f t="shared" si="10"/>
        <v>18858</v>
      </c>
      <c r="E31" s="183">
        <f t="shared" si="10"/>
        <v>2429095</v>
      </c>
      <c r="F31" s="180">
        <v>14027</v>
      </c>
      <c r="G31" s="180">
        <v>1329741</v>
      </c>
      <c r="H31" s="180">
        <v>1938</v>
      </c>
      <c r="I31" s="180">
        <v>88831</v>
      </c>
      <c r="J31" s="180">
        <v>12089</v>
      </c>
      <c r="K31" s="180">
        <v>1240910</v>
      </c>
      <c r="L31" s="180">
        <v>4831</v>
      </c>
      <c r="M31" s="180">
        <v>1099354</v>
      </c>
      <c r="N31" s="180">
        <v>83</v>
      </c>
      <c r="O31" s="180">
        <v>1363</v>
      </c>
      <c r="P31" s="180">
        <v>4748</v>
      </c>
      <c r="Q31" s="180">
        <v>1097991</v>
      </c>
      <c r="R31" s="180">
        <v>172</v>
      </c>
      <c r="S31" s="180">
        <v>44520</v>
      </c>
      <c r="T31" s="135"/>
      <c r="U31" s="135"/>
    </row>
    <row r="32" spans="1:21" s="111" customFormat="1" ht="11.25" customHeight="1">
      <c r="A32" s="143">
        <v>701</v>
      </c>
      <c r="B32" s="40">
        <v>209</v>
      </c>
      <c r="C32" s="186" t="s">
        <v>90</v>
      </c>
      <c r="D32" s="183">
        <f t="shared" si="10"/>
        <v>78992</v>
      </c>
      <c r="E32" s="183">
        <f t="shared" si="10"/>
        <v>8284579</v>
      </c>
      <c r="F32" s="180">
        <v>69007</v>
      </c>
      <c r="G32" s="180">
        <v>6108443</v>
      </c>
      <c r="H32" s="180">
        <v>6788</v>
      </c>
      <c r="I32" s="180">
        <v>399288</v>
      </c>
      <c r="J32" s="180">
        <v>62219</v>
      </c>
      <c r="K32" s="180">
        <v>5709155</v>
      </c>
      <c r="L32" s="180">
        <v>9985</v>
      </c>
      <c r="M32" s="180">
        <v>2176136</v>
      </c>
      <c r="N32" s="180">
        <v>177</v>
      </c>
      <c r="O32" s="180">
        <v>11151</v>
      </c>
      <c r="P32" s="180">
        <v>9808</v>
      </c>
      <c r="Q32" s="180">
        <v>2164985</v>
      </c>
      <c r="R32" s="180">
        <v>2615</v>
      </c>
      <c r="S32" s="180">
        <v>659515</v>
      </c>
      <c r="T32" s="135"/>
      <c r="U32" s="135"/>
    </row>
    <row r="33" spans="1:21" s="111" customFormat="1" ht="11.25" customHeight="1">
      <c r="A33" s="143">
        <v>302</v>
      </c>
      <c r="B33" s="40">
        <v>210</v>
      </c>
      <c r="C33" s="186" t="s">
        <v>91</v>
      </c>
      <c r="D33" s="183">
        <f t="shared" si="10"/>
        <v>125430</v>
      </c>
      <c r="E33" s="183">
        <f t="shared" si="10"/>
        <v>15031264</v>
      </c>
      <c r="F33" s="180">
        <v>94679</v>
      </c>
      <c r="G33" s="180">
        <v>7804430</v>
      </c>
      <c r="H33" s="180">
        <v>5134</v>
      </c>
      <c r="I33" s="180">
        <v>227252</v>
      </c>
      <c r="J33" s="180">
        <v>89545</v>
      </c>
      <c r="K33" s="180">
        <v>7577178</v>
      </c>
      <c r="L33" s="180">
        <v>30751</v>
      </c>
      <c r="M33" s="180">
        <v>7226834</v>
      </c>
      <c r="N33" s="180">
        <v>348</v>
      </c>
      <c r="O33" s="180">
        <v>8411</v>
      </c>
      <c r="P33" s="180">
        <v>30403</v>
      </c>
      <c r="Q33" s="180">
        <v>7218423</v>
      </c>
      <c r="R33" s="180">
        <v>2171</v>
      </c>
      <c r="S33" s="180">
        <v>900179</v>
      </c>
      <c r="T33" s="135"/>
      <c r="U33" s="135"/>
    </row>
    <row r="34" spans="1:21" s="111" customFormat="1" ht="11.25" customHeight="1">
      <c r="A34" s="143">
        <v>603</v>
      </c>
      <c r="B34" s="40">
        <v>212</v>
      </c>
      <c r="C34" s="186" t="s">
        <v>92</v>
      </c>
      <c r="D34" s="183">
        <f t="shared" si="10"/>
        <v>31507</v>
      </c>
      <c r="E34" s="183">
        <f t="shared" si="10"/>
        <v>3822990</v>
      </c>
      <c r="F34" s="180">
        <v>23855</v>
      </c>
      <c r="G34" s="180">
        <v>2029516</v>
      </c>
      <c r="H34" s="180">
        <v>2207</v>
      </c>
      <c r="I34" s="180">
        <v>97968</v>
      </c>
      <c r="J34" s="180">
        <v>21648</v>
      </c>
      <c r="K34" s="180">
        <v>1931548</v>
      </c>
      <c r="L34" s="180">
        <v>7652</v>
      </c>
      <c r="M34" s="180">
        <v>1793474</v>
      </c>
      <c r="N34" s="180">
        <v>96</v>
      </c>
      <c r="O34" s="180">
        <v>2097</v>
      </c>
      <c r="P34" s="180">
        <v>7556</v>
      </c>
      <c r="Q34" s="180">
        <v>1791377</v>
      </c>
      <c r="R34" s="180">
        <v>1358</v>
      </c>
      <c r="S34" s="180">
        <v>478721</v>
      </c>
      <c r="T34" s="135"/>
      <c r="U34" s="135"/>
    </row>
    <row r="35" spans="1:35" s="111" customFormat="1" ht="11.25" customHeight="1">
      <c r="A35" s="143">
        <v>401</v>
      </c>
      <c r="B35" s="40">
        <v>213</v>
      </c>
      <c r="C35" s="186" t="s">
        <v>93</v>
      </c>
      <c r="D35" s="183">
        <f t="shared" si="10"/>
        <v>35861</v>
      </c>
      <c r="E35" s="183">
        <f t="shared" si="10"/>
        <v>3977667</v>
      </c>
      <c r="F35" s="180">
        <v>27464</v>
      </c>
      <c r="G35" s="180">
        <v>2317587</v>
      </c>
      <c r="H35" s="180">
        <v>1512</v>
      </c>
      <c r="I35" s="180">
        <v>73456</v>
      </c>
      <c r="J35" s="180">
        <v>25952</v>
      </c>
      <c r="K35" s="180">
        <v>2244131</v>
      </c>
      <c r="L35" s="180">
        <v>8397</v>
      </c>
      <c r="M35" s="180">
        <v>1660080</v>
      </c>
      <c r="N35" s="180">
        <v>68</v>
      </c>
      <c r="O35" s="180">
        <v>1931</v>
      </c>
      <c r="P35" s="180">
        <v>8329</v>
      </c>
      <c r="Q35" s="180">
        <v>1658149</v>
      </c>
      <c r="R35" s="180">
        <v>80</v>
      </c>
      <c r="S35" s="180">
        <v>21298</v>
      </c>
      <c r="T35" s="135"/>
      <c r="U35" s="13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</row>
    <row r="36" spans="1:21" s="111" customFormat="1" ht="11.25" customHeight="1">
      <c r="A36" s="143">
        <v>202</v>
      </c>
      <c r="B36" s="40">
        <v>214</v>
      </c>
      <c r="C36" s="186" t="s">
        <v>94</v>
      </c>
      <c r="D36" s="183">
        <f t="shared" si="10"/>
        <v>54952</v>
      </c>
      <c r="E36" s="183">
        <f t="shared" si="10"/>
        <v>10242749</v>
      </c>
      <c r="F36" s="180">
        <v>38914</v>
      </c>
      <c r="G36" s="180">
        <v>4231481</v>
      </c>
      <c r="H36" s="180">
        <v>1647</v>
      </c>
      <c r="I36" s="180">
        <v>64629</v>
      </c>
      <c r="J36" s="180">
        <v>37267</v>
      </c>
      <c r="K36" s="180">
        <v>4166852</v>
      </c>
      <c r="L36" s="180">
        <v>16038</v>
      </c>
      <c r="M36" s="180">
        <v>6011268</v>
      </c>
      <c r="N36" s="180">
        <v>34</v>
      </c>
      <c r="O36" s="180">
        <v>930</v>
      </c>
      <c r="P36" s="180">
        <v>16004</v>
      </c>
      <c r="Q36" s="180">
        <v>6010338</v>
      </c>
      <c r="R36" s="180">
        <v>1057</v>
      </c>
      <c r="S36" s="180">
        <v>760286</v>
      </c>
      <c r="T36" s="135"/>
      <c r="U36" s="135"/>
    </row>
    <row r="37" spans="1:21" s="111" customFormat="1" ht="11.25" customHeight="1">
      <c r="A37" s="143">
        <v>402</v>
      </c>
      <c r="B37" s="40">
        <v>215</v>
      </c>
      <c r="C37" s="186" t="s">
        <v>95</v>
      </c>
      <c r="D37" s="183">
        <f t="shared" si="10"/>
        <v>56479</v>
      </c>
      <c r="E37" s="183">
        <f t="shared" si="10"/>
        <v>6015941</v>
      </c>
      <c r="F37" s="180">
        <v>39551</v>
      </c>
      <c r="G37" s="180">
        <v>3146458</v>
      </c>
      <c r="H37" s="180">
        <v>3665</v>
      </c>
      <c r="I37" s="180">
        <v>180810</v>
      </c>
      <c r="J37" s="180">
        <v>35886</v>
      </c>
      <c r="K37" s="180">
        <v>2965648</v>
      </c>
      <c r="L37" s="180">
        <v>16928</v>
      </c>
      <c r="M37" s="180">
        <v>2869483</v>
      </c>
      <c r="N37" s="180">
        <v>129</v>
      </c>
      <c r="O37" s="180">
        <v>3276</v>
      </c>
      <c r="P37" s="180">
        <v>16799</v>
      </c>
      <c r="Q37" s="180">
        <v>2866207</v>
      </c>
      <c r="R37" s="180">
        <v>879</v>
      </c>
      <c r="S37" s="180">
        <v>307725</v>
      </c>
      <c r="T37" s="135"/>
      <c r="U37" s="135"/>
    </row>
    <row r="38" spans="1:21" s="111" customFormat="1" ht="11.25" customHeight="1">
      <c r="A38" s="143">
        <v>303</v>
      </c>
      <c r="B38" s="40">
        <v>216</v>
      </c>
      <c r="C38" s="186" t="s">
        <v>96</v>
      </c>
      <c r="D38" s="183">
        <f t="shared" si="10"/>
        <v>50490</v>
      </c>
      <c r="E38" s="183">
        <f t="shared" si="10"/>
        <v>6336425</v>
      </c>
      <c r="F38" s="180">
        <v>37312</v>
      </c>
      <c r="G38" s="180">
        <v>2942841</v>
      </c>
      <c r="H38" s="180">
        <v>2543</v>
      </c>
      <c r="I38" s="180">
        <v>85388</v>
      </c>
      <c r="J38" s="180">
        <v>34769</v>
      </c>
      <c r="K38" s="180">
        <v>2857453</v>
      </c>
      <c r="L38" s="180">
        <v>13178</v>
      </c>
      <c r="M38" s="180">
        <v>3393584</v>
      </c>
      <c r="N38" s="180">
        <v>105</v>
      </c>
      <c r="O38" s="180">
        <v>2164</v>
      </c>
      <c r="P38" s="180">
        <v>13073</v>
      </c>
      <c r="Q38" s="180">
        <v>3391420</v>
      </c>
      <c r="R38" s="180">
        <v>1025</v>
      </c>
      <c r="S38" s="180">
        <v>803135</v>
      </c>
      <c r="T38" s="135"/>
      <c r="U38" s="135"/>
    </row>
    <row r="39" spans="1:21" s="111" customFormat="1" ht="11.25" customHeight="1">
      <c r="A39" s="143">
        <v>203</v>
      </c>
      <c r="B39" s="40">
        <v>217</v>
      </c>
      <c r="C39" s="186" t="s">
        <v>97</v>
      </c>
      <c r="D39" s="183">
        <f t="shared" si="10"/>
        <v>53995</v>
      </c>
      <c r="E39" s="183">
        <f t="shared" si="10"/>
        <v>7332157</v>
      </c>
      <c r="F39" s="180">
        <v>39422</v>
      </c>
      <c r="G39" s="180">
        <v>4103664</v>
      </c>
      <c r="H39" s="180">
        <v>1391</v>
      </c>
      <c r="I39" s="180">
        <v>56738</v>
      </c>
      <c r="J39" s="180">
        <v>38031</v>
      </c>
      <c r="K39" s="180">
        <v>4046926</v>
      </c>
      <c r="L39" s="180">
        <v>14573</v>
      </c>
      <c r="M39" s="180">
        <v>3228493</v>
      </c>
      <c r="N39" s="180">
        <v>84</v>
      </c>
      <c r="O39" s="180">
        <v>1657</v>
      </c>
      <c r="P39" s="180">
        <v>14489</v>
      </c>
      <c r="Q39" s="180">
        <v>3226836</v>
      </c>
      <c r="R39" s="180">
        <v>1148</v>
      </c>
      <c r="S39" s="180">
        <v>431204</v>
      </c>
      <c r="T39" s="135"/>
      <c r="U39" s="135"/>
    </row>
    <row r="40" spans="1:21" s="111" customFormat="1" ht="11.25" customHeight="1">
      <c r="A40" s="143">
        <v>403</v>
      </c>
      <c r="B40" s="40">
        <v>218</v>
      </c>
      <c r="C40" s="186" t="s">
        <v>98</v>
      </c>
      <c r="D40" s="183">
        <f t="shared" si="10"/>
        <v>38413</v>
      </c>
      <c r="E40" s="183">
        <f t="shared" si="10"/>
        <v>4341162</v>
      </c>
      <c r="F40" s="180">
        <v>26892</v>
      </c>
      <c r="G40" s="180">
        <v>2220625</v>
      </c>
      <c r="H40" s="180">
        <v>2257</v>
      </c>
      <c r="I40" s="180">
        <v>111768</v>
      </c>
      <c r="J40" s="180">
        <v>24635</v>
      </c>
      <c r="K40" s="180">
        <v>2108857</v>
      </c>
      <c r="L40" s="180">
        <v>11521</v>
      </c>
      <c r="M40" s="180">
        <v>2120537</v>
      </c>
      <c r="N40" s="180">
        <v>158</v>
      </c>
      <c r="O40" s="180">
        <v>3932</v>
      </c>
      <c r="P40" s="180">
        <v>11363</v>
      </c>
      <c r="Q40" s="180">
        <v>2116605</v>
      </c>
      <c r="R40" s="180">
        <v>1179</v>
      </c>
      <c r="S40" s="180">
        <v>353946</v>
      </c>
      <c r="T40" s="135"/>
      <c r="U40" s="135"/>
    </row>
    <row r="41" spans="1:21" s="111" customFormat="1" ht="11.25" customHeight="1">
      <c r="A41" s="143">
        <v>204</v>
      </c>
      <c r="B41" s="40">
        <v>219</v>
      </c>
      <c r="C41" s="186" t="s">
        <v>99</v>
      </c>
      <c r="D41" s="183">
        <f t="shared" si="10"/>
        <v>41694</v>
      </c>
      <c r="E41" s="183">
        <f t="shared" si="10"/>
        <v>6543480</v>
      </c>
      <c r="F41" s="180">
        <v>30344</v>
      </c>
      <c r="G41" s="180">
        <v>2900388</v>
      </c>
      <c r="H41" s="180">
        <v>3289</v>
      </c>
      <c r="I41" s="180">
        <v>121791</v>
      </c>
      <c r="J41" s="180">
        <v>27055</v>
      </c>
      <c r="K41" s="180">
        <v>2778597</v>
      </c>
      <c r="L41" s="180">
        <v>11350</v>
      </c>
      <c r="M41" s="180">
        <v>3643092</v>
      </c>
      <c r="N41" s="180">
        <v>96</v>
      </c>
      <c r="O41" s="180">
        <v>2816</v>
      </c>
      <c r="P41" s="180">
        <v>11254</v>
      </c>
      <c r="Q41" s="180">
        <v>3640276</v>
      </c>
      <c r="R41" s="180">
        <v>326</v>
      </c>
      <c r="S41" s="180">
        <v>222059</v>
      </c>
      <c r="T41" s="135"/>
      <c r="U41" s="135"/>
    </row>
    <row r="42" spans="1:21" s="111" customFormat="1" ht="11.25" customHeight="1">
      <c r="A42" s="143">
        <v>404</v>
      </c>
      <c r="B42" s="40">
        <v>220</v>
      </c>
      <c r="C42" s="186" t="s">
        <v>100</v>
      </c>
      <c r="D42" s="183">
        <f t="shared" si="10"/>
        <v>47947</v>
      </c>
      <c r="E42" s="183">
        <f t="shared" si="10"/>
        <v>5097208</v>
      </c>
      <c r="F42" s="180">
        <v>34771</v>
      </c>
      <c r="G42" s="180">
        <v>3017210</v>
      </c>
      <c r="H42" s="180">
        <v>2990</v>
      </c>
      <c r="I42" s="180">
        <v>146940</v>
      </c>
      <c r="J42" s="180">
        <v>31781</v>
      </c>
      <c r="K42" s="180">
        <v>2870270</v>
      </c>
      <c r="L42" s="180">
        <v>13176</v>
      </c>
      <c r="M42" s="180">
        <v>2079998</v>
      </c>
      <c r="N42" s="180">
        <v>277</v>
      </c>
      <c r="O42" s="180">
        <v>8056</v>
      </c>
      <c r="P42" s="180">
        <v>12899</v>
      </c>
      <c r="Q42" s="180">
        <v>2071942</v>
      </c>
      <c r="R42" s="180">
        <v>553</v>
      </c>
      <c r="S42" s="180">
        <v>255629</v>
      </c>
      <c r="T42" s="135"/>
      <c r="U42" s="135"/>
    </row>
    <row r="43" spans="1:21" s="111" customFormat="1" ht="11.25" customHeight="1">
      <c r="A43" s="143">
        <v>801</v>
      </c>
      <c r="B43" s="40">
        <v>221</v>
      </c>
      <c r="C43" s="186" t="s">
        <v>101</v>
      </c>
      <c r="D43" s="183">
        <f t="shared" si="10"/>
        <v>39366</v>
      </c>
      <c r="E43" s="183">
        <f t="shared" si="10"/>
        <v>3963391</v>
      </c>
      <c r="F43" s="180">
        <v>29977</v>
      </c>
      <c r="G43" s="180">
        <v>2407061</v>
      </c>
      <c r="H43" s="180">
        <v>3264</v>
      </c>
      <c r="I43" s="180">
        <v>153077</v>
      </c>
      <c r="J43" s="180">
        <v>26713</v>
      </c>
      <c r="K43" s="180">
        <v>2253984</v>
      </c>
      <c r="L43" s="180">
        <v>9389</v>
      </c>
      <c r="M43" s="180">
        <v>1556330</v>
      </c>
      <c r="N43" s="180">
        <v>101</v>
      </c>
      <c r="O43" s="180">
        <v>3989</v>
      </c>
      <c r="P43" s="180">
        <v>9288</v>
      </c>
      <c r="Q43" s="180">
        <v>1552341</v>
      </c>
      <c r="R43" s="180">
        <v>1395</v>
      </c>
      <c r="S43" s="180">
        <v>387890</v>
      </c>
      <c r="T43" s="135"/>
      <c r="U43" s="135"/>
    </row>
    <row r="44" spans="1:21" s="111" customFormat="1" ht="11.25" customHeight="1">
      <c r="A44" s="143">
        <v>702</v>
      </c>
      <c r="B44" s="40">
        <v>222</v>
      </c>
      <c r="C44" s="186" t="s">
        <v>265</v>
      </c>
      <c r="D44" s="183">
        <f t="shared" si="10"/>
        <v>30992</v>
      </c>
      <c r="E44" s="183">
        <f t="shared" si="10"/>
        <v>2940807</v>
      </c>
      <c r="F44" s="180">
        <v>26316</v>
      </c>
      <c r="G44" s="180">
        <v>2180779</v>
      </c>
      <c r="H44" s="180">
        <v>3338</v>
      </c>
      <c r="I44" s="180">
        <v>228506</v>
      </c>
      <c r="J44" s="180">
        <v>22978</v>
      </c>
      <c r="K44" s="180">
        <v>1952273</v>
      </c>
      <c r="L44" s="180">
        <v>4676</v>
      </c>
      <c r="M44" s="180">
        <v>760028</v>
      </c>
      <c r="N44" s="180">
        <v>98</v>
      </c>
      <c r="O44" s="180">
        <v>2821</v>
      </c>
      <c r="P44" s="180">
        <v>4578</v>
      </c>
      <c r="Q44" s="180">
        <v>757207</v>
      </c>
      <c r="R44" s="180">
        <v>183</v>
      </c>
      <c r="S44" s="180">
        <v>30581</v>
      </c>
      <c r="T44" s="135"/>
      <c r="U44" s="135"/>
    </row>
    <row r="45" spans="1:21" s="111" customFormat="1" ht="11.25" customHeight="1">
      <c r="A45" s="143">
        <v>802</v>
      </c>
      <c r="B45" s="40">
        <v>223</v>
      </c>
      <c r="C45" s="186" t="s">
        <v>266</v>
      </c>
      <c r="D45" s="183">
        <f t="shared" si="10"/>
        <v>68093</v>
      </c>
      <c r="E45" s="183">
        <f t="shared" si="10"/>
        <v>7221124</v>
      </c>
      <c r="F45" s="180">
        <v>47788</v>
      </c>
      <c r="G45" s="180">
        <v>4312780</v>
      </c>
      <c r="H45" s="180">
        <v>3378</v>
      </c>
      <c r="I45" s="180">
        <v>193907</v>
      </c>
      <c r="J45" s="180">
        <v>44410</v>
      </c>
      <c r="K45" s="180">
        <v>4118873</v>
      </c>
      <c r="L45" s="180">
        <v>20305</v>
      </c>
      <c r="M45" s="180">
        <v>2908344</v>
      </c>
      <c r="N45" s="180">
        <v>307</v>
      </c>
      <c r="O45" s="180">
        <v>8895</v>
      </c>
      <c r="P45" s="180">
        <v>19998</v>
      </c>
      <c r="Q45" s="180">
        <v>2899449</v>
      </c>
      <c r="R45" s="180">
        <v>0</v>
      </c>
      <c r="S45" s="180">
        <v>0</v>
      </c>
      <c r="T45" s="135"/>
      <c r="U45" s="135"/>
    </row>
    <row r="46" spans="1:21" s="111" customFormat="1" ht="11.25" customHeight="1">
      <c r="A46" s="143">
        <v>902</v>
      </c>
      <c r="B46" s="40">
        <v>224</v>
      </c>
      <c r="C46" s="186" t="s">
        <v>267</v>
      </c>
      <c r="D46" s="183">
        <f t="shared" si="10"/>
        <v>50154</v>
      </c>
      <c r="E46" s="183">
        <f t="shared" si="10"/>
        <v>5404994</v>
      </c>
      <c r="F46" s="180">
        <v>28109</v>
      </c>
      <c r="G46" s="180">
        <v>2126080</v>
      </c>
      <c r="H46" s="180">
        <v>4387</v>
      </c>
      <c r="I46" s="180">
        <v>222783</v>
      </c>
      <c r="J46" s="180">
        <v>23722</v>
      </c>
      <c r="K46" s="180">
        <v>1903297</v>
      </c>
      <c r="L46" s="180">
        <v>22045</v>
      </c>
      <c r="M46" s="180">
        <v>3278914</v>
      </c>
      <c r="N46" s="180">
        <v>366</v>
      </c>
      <c r="O46" s="180">
        <v>7459</v>
      </c>
      <c r="P46" s="180">
        <v>21679</v>
      </c>
      <c r="Q46" s="180">
        <v>3271455</v>
      </c>
      <c r="R46" s="180">
        <v>207</v>
      </c>
      <c r="S46" s="180">
        <v>74933</v>
      </c>
      <c r="T46" s="135"/>
      <c r="U46" s="135"/>
    </row>
    <row r="47" spans="1:21" s="111" customFormat="1" ht="11.25" customHeight="1">
      <c r="A47" s="143">
        <v>703</v>
      </c>
      <c r="B47" s="40">
        <v>225</v>
      </c>
      <c r="C47" s="186" t="s">
        <v>268</v>
      </c>
      <c r="D47" s="183">
        <f t="shared" si="10"/>
        <v>31965</v>
      </c>
      <c r="E47" s="183">
        <f t="shared" si="10"/>
        <v>3367438</v>
      </c>
      <c r="F47" s="181">
        <v>26256</v>
      </c>
      <c r="G47" s="181">
        <v>2286644</v>
      </c>
      <c r="H47" s="181">
        <v>2139</v>
      </c>
      <c r="I47" s="181">
        <v>129060</v>
      </c>
      <c r="J47" s="181">
        <v>24117</v>
      </c>
      <c r="K47" s="181">
        <v>2157584</v>
      </c>
      <c r="L47" s="181">
        <v>5709</v>
      </c>
      <c r="M47" s="181">
        <v>1080794</v>
      </c>
      <c r="N47" s="181">
        <v>68</v>
      </c>
      <c r="O47" s="181">
        <v>1690</v>
      </c>
      <c r="P47" s="181">
        <v>5641</v>
      </c>
      <c r="Q47" s="181">
        <v>1079104</v>
      </c>
      <c r="R47" s="181">
        <v>406</v>
      </c>
      <c r="S47" s="181">
        <v>100605</v>
      </c>
      <c r="T47" s="135"/>
      <c r="U47" s="135"/>
    </row>
    <row r="48" spans="1:21" s="111" customFormat="1" ht="11.25" customHeight="1">
      <c r="A48" s="143">
        <v>903</v>
      </c>
      <c r="B48" s="40">
        <v>226</v>
      </c>
      <c r="C48" s="186" t="s">
        <v>269</v>
      </c>
      <c r="D48" s="183">
        <f t="shared" si="10"/>
        <v>39061</v>
      </c>
      <c r="E48" s="183">
        <f t="shared" si="10"/>
        <v>3684719</v>
      </c>
      <c r="F48" s="181">
        <v>28282</v>
      </c>
      <c r="G48" s="181">
        <v>2162247</v>
      </c>
      <c r="H48" s="181">
        <v>6436</v>
      </c>
      <c r="I48" s="181">
        <v>309120</v>
      </c>
      <c r="J48" s="181">
        <v>21846</v>
      </c>
      <c r="K48" s="181">
        <v>1853127</v>
      </c>
      <c r="L48" s="181">
        <v>10779</v>
      </c>
      <c r="M48" s="181">
        <v>1522472</v>
      </c>
      <c r="N48" s="181">
        <v>237</v>
      </c>
      <c r="O48" s="181">
        <v>6801</v>
      </c>
      <c r="P48" s="181">
        <v>10542</v>
      </c>
      <c r="Q48" s="181">
        <v>1515671</v>
      </c>
      <c r="R48" s="181">
        <v>766</v>
      </c>
      <c r="S48" s="181">
        <v>229627</v>
      </c>
      <c r="T48" s="135"/>
      <c r="U48" s="135"/>
    </row>
    <row r="49" spans="1:21" s="111" customFormat="1" ht="11.25" customHeight="1">
      <c r="A49" s="143">
        <v>604</v>
      </c>
      <c r="B49" s="40">
        <v>227</v>
      </c>
      <c r="C49" s="186" t="s">
        <v>270</v>
      </c>
      <c r="D49" s="183">
        <f t="shared" si="10"/>
        <v>41636</v>
      </c>
      <c r="E49" s="183">
        <f t="shared" si="10"/>
        <v>3944142</v>
      </c>
      <c r="F49" s="181">
        <v>33335</v>
      </c>
      <c r="G49" s="181">
        <v>2749025</v>
      </c>
      <c r="H49" s="181">
        <v>3730</v>
      </c>
      <c r="I49" s="181">
        <v>185534</v>
      </c>
      <c r="J49" s="181">
        <v>29605</v>
      </c>
      <c r="K49" s="181">
        <v>2563491</v>
      </c>
      <c r="L49" s="181">
        <v>8301</v>
      </c>
      <c r="M49" s="181">
        <v>1195117</v>
      </c>
      <c r="N49" s="181">
        <v>203</v>
      </c>
      <c r="O49" s="181">
        <v>7570</v>
      </c>
      <c r="P49" s="181">
        <v>8098</v>
      </c>
      <c r="Q49" s="181">
        <v>1187547</v>
      </c>
      <c r="R49" s="181">
        <v>223</v>
      </c>
      <c r="S49" s="181">
        <v>51314</v>
      </c>
      <c r="T49" s="135"/>
      <c r="U49" s="135"/>
    </row>
    <row r="50" spans="1:21" s="111" customFormat="1" ht="11.25" customHeight="1">
      <c r="A50" s="143">
        <v>605</v>
      </c>
      <c r="B50" s="40">
        <v>229</v>
      </c>
      <c r="C50" s="186" t="s">
        <v>271</v>
      </c>
      <c r="D50" s="183">
        <f t="shared" si="10"/>
        <v>58542</v>
      </c>
      <c r="E50" s="183">
        <f t="shared" si="10"/>
        <v>6785622</v>
      </c>
      <c r="F50" s="180">
        <v>42433</v>
      </c>
      <c r="G50" s="180">
        <v>3908020</v>
      </c>
      <c r="H50" s="180">
        <v>3466</v>
      </c>
      <c r="I50" s="180">
        <v>185232</v>
      </c>
      <c r="J50" s="180">
        <v>38967</v>
      </c>
      <c r="K50" s="180">
        <v>3722788</v>
      </c>
      <c r="L50" s="180">
        <v>16109</v>
      </c>
      <c r="M50" s="180">
        <v>2877602</v>
      </c>
      <c r="N50" s="180">
        <v>308</v>
      </c>
      <c r="O50" s="180">
        <v>7943</v>
      </c>
      <c r="P50" s="180">
        <v>15801</v>
      </c>
      <c r="Q50" s="180">
        <v>2869659</v>
      </c>
      <c r="R50" s="180">
        <v>367</v>
      </c>
      <c r="S50" s="180">
        <v>118164</v>
      </c>
      <c r="T50" s="135"/>
      <c r="U50" s="135"/>
    </row>
    <row r="51" spans="1:21" s="111" customFormat="1" ht="11.25" customHeight="1">
      <c r="A51" s="143">
        <v>251</v>
      </c>
      <c r="B51" s="40">
        <v>301</v>
      </c>
      <c r="C51" s="186" t="s">
        <v>102</v>
      </c>
      <c r="D51" s="183">
        <f t="shared" si="10"/>
        <v>14381</v>
      </c>
      <c r="E51" s="183">
        <f t="shared" si="10"/>
        <v>1630178</v>
      </c>
      <c r="F51" s="180">
        <v>11021</v>
      </c>
      <c r="G51" s="180">
        <v>1043367</v>
      </c>
      <c r="H51" s="180">
        <v>437</v>
      </c>
      <c r="I51" s="180">
        <v>19829</v>
      </c>
      <c r="J51" s="180">
        <v>10584</v>
      </c>
      <c r="K51" s="180">
        <v>1023538</v>
      </c>
      <c r="L51" s="180">
        <v>3360</v>
      </c>
      <c r="M51" s="180">
        <v>586811</v>
      </c>
      <c r="N51" s="180">
        <v>60</v>
      </c>
      <c r="O51" s="180">
        <v>1346</v>
      </c>
      <c r="P51" s="180">
        <v>3300</v>
      </c>
      <c r="Q51" s="180">
        <v>585465</v>
      </c>
      <c r="R51" s="180">
        <v>174</v>
      </c>
      <c r="S51" s="180">
        <v>29040</v>
      </c>
      <c r="T51" s="135"/>
      <c r="U51" s="135"/>
    </row>
    <row r="52" spans="1:21" s="111" customFormat="1" ht="11.25" customHeight="1">
      <c r="A52" s="143">
        <v>461</v>
      </c>
      <c r="B52" s="40">
        <v>341</v>
      </c>
      <c r="C52" s="186" t="s">
        <v>276</v>
      </c>
      <c r="D52" s="183">
        <f t="shared" si="10"/>
        <v>17221</v>
      </c>
      <c r="E52" s="183">
        <f t="shared" si="10"/>
        <v>1955453</v>
      </c>
      <c r="F52" s="180">
        <v>12422</v>
      </c>
      <c r="G52" s="180">
        <v>944462</v>
      </c>
      <c r="H52" s="180">
        <v>755</v>
      </c>
      <c r="I52" s="180">
        <v>24967</v>
      </c>
      <c r="J52" s="180">
        <v>11667</v>
      </c>
      <c r="K52" s="180">
        <v>919495</v>
      </c>
      <c r="L52" s="180">
        <v>4799</v>
      </c>
      <c r="M52" s="180">
        <v>1010991</v>
      </c>
      <c r="N52" s="180">
        <v>34</v>
      </c>
      <c r="O52" s="180">
        <v>1211</v>
      </c>
      <c r="P52" s="180">
        <v>4765</v>
      </c>
      <c r="Q52" s="180">
        <v>1009780</v>
      </c>
      <c r="R52" s="180">
        <v>26</v>
      </c>
      <c r="S52" s="180">
        <v>9198</v>
      </c>
      <c r="T52" s="135"/>
      <c r="U52" s="135"/>
    </row>
    <row r="53" spans="1:21" s="111" customFormat="1" ht="11.25" customHeight="1">
      <c r="A53" s="143">
        <v>462</v>
      </c>
      <c r="B53" s="40">
        <v>342</v>
      </c>
      <c r="C53" s="186" t="s">
        <v>103</v>
      </c>
      <c r="D53" s="183">
        <f t="shared" si="10"/>
        <v>7689</v>
      </c>
      <c r="E53" s="183">
        <f t="shared" si="10"/>
        <v>1079564</v>
      </c>
      <c r="F53" s="180">
        <v>5492</v>
      </c>
      <c r="G53" s="180">
        <v>488177</v>
      </c>
      <c r="H53" s="180">
        <v>207</v>
      </c>
      <c r="I53" s="180">
        <v>7532</v>
      </c>
      <c r="J53" s="180">
        <v>5285</v>
      </c>
      <c r="K53" s="180">
        <v>480645</v>
      </c>
      <c r="L53" s="180">
        <v>2197</v>
      </c>
      <c r="M53" s="180">
        <v>591387</v>
      </c>
      <c r="N53" s="180">
        <v>34</v>
      </c>
      <c r="O53" s="180">
        <v>752</v>
      </c>
      <c r="P53" s="180">
        <v>2163</v>
      </c>
      <c r="Q53" s="180">
        <v>590635</v>
      </c>
      <c r="R53" s="180">
        <v>8</v>
      </c>
      <c r="S53" s="180">
        <v>1897</v>
      </c>
      <c r="T53" s="135"/>
      <c r="U53" s="135"/>
    </row>
    <row r="54" spans="1:21" s="111" customFormat="1" ht="11.25" customHeight="1">
      <c r="A54" s="143">
        <v>463</v>
      </c>
      <c r="B54" s="40">
        <v>343</v>
      </c>
      <c r="C54" s="186" t="s">
        <v>104</v>
      </c>
      <c r="D54" s="183">
        <f t="shared" si="10"/>
        <v>8604</v>
      </c>
      <c r="E54" s="183">
        <f t="shared" si="10"/>
        <v>947898</v>
      </c>
      <c r="F54" s="180">
        <v>6522</v>
      </c>
      <c r="G54" s="180">
        <v>496758</v>
      </c>
      <c r="H54" s="180">
        <v>445</v>
      </c>
      <c r="I54" s="180">
        <v>21223</v>
      </c>
      <c r="J54" s="180">
        <v>6077</v>
      </c>
      <c r="K54" s="180">
        <v>475535</v>
      </c>
      <c r="L54" s="180">
        <v>2082</v>
      </c>
      <c r="M54" s="180">
        <v>451140</v>
      </c>
      <c r="N54" s="180">
        <v>39</v>
      </c>
      <c r="O54" s="180">
        <v>1797</v>
      </c>
      <c r="P54" s="180">
        <v>2043</v>
      </c>
      <c r="Q54" s="180">
        <v>449343</v>
      </c>
      <c r="R54" s="180">
        <v>48</v>
      </c>
      <c r="S54" s="180">
        <v>22722</v>
      </c>
      <c r="T54" s="135"/>
      <c r="U54" s="135"/>
    </row>
    <row r="55" spans="1:21" s="111" customFormat="1" ht="11.25" customHeight="1">
      <c r="A55" s="143">
        <v>475</v>
      </c>
      <c r="B55" s="40">
        <v>365</v>
      </c>
      <c r="C55" s="186" t="s">
        <v>272</v>
      </c>
      <c r="D55" s="183">
        <f t="shared" si="10"/>
        <v>21537</v>
      </c>
      <c r="E55" s="183">
        <f t="shared" si="10"/>
        <v>2289512</v>
      </c>
      <c r="F55" s="180">
        <v>17229</v>
      </c>
      <c r="G55" s="180">
        <v>1554612</v>
      </c>
      <c r="H55" s="180">
        <v>1927</v>
      </c>
      <c r="I55" s="180">
        <v>98259</v>
      </c>
      <c r="J55" s="180">
        <v>15302</v>
      </c>
      <c r="K55" s="180">
        <v>1456353</v>
      </c>
      <c r="L55" s="180">
        <v>4308</v>
      </c>
      <c r="M55" s="180">
        <v>734900</v>
      </c>
      <c r="N55" s="180">
        <v>97</v>
      </c>
      <c r="O55" s="180">
        <v>3582</v>
      </c>
      <c r="P55" s="180">
        <v>4211</v>
      </c>
      <c r="Q55" s="180">
        <v>731318</v>
      </c>
      <c r="R55" s="180">
        <v>189</v>
      </c>
      <c r="S55" s="180">
        <v>56315</v>
      </c>
      <c r="T55" s="135"/>
      <c r="U55" s="135"/>
    </row>
    <row r="56" spans="1:21" s="111" customFormat="1" ht="11.25" customHeight="1">
      <c r="A56" s="143">
        <v>351</v>
      </c>
      <c r="B56" s="40">
        <v>381</v>
      </c>
      <c r="C56" s="186" t="s">
        <v>105</v>
      </c>
      <c r="D56" s="183">
        <f t="shared" si="10"/>
        <v>17323</v>
      </c>
      <c r="E56" s="183">
        <f t="shared" si="10"/>
        <v>2454633</v>
      </c>
      <c r="F56" s="180">
        <v>12571</v>
      </c>
      <c r="G56" s="180">
        <v>1405613</v>
      </c>
      <c r="H56" s="180">
        <v>567</v>
      </c>
      <c r="I56" s="180">
        <v>48515</v>
      </c>
      <c r="J56" s="180">
        <v>12004</v>
      </c>
      <c r="K56" s="180">
        <v>1357098</v>
      </c>
      <c r="L56" s="180">
        <v>4752</v>
      </c>
      <c r="M56" s="180">
        <v>1049020</v>
      </c>
      <c r="N56" s="180">
        <v>44</v>
      </c>
      <c r="O56" s="180">
        <v>1466</v>
      </c>
      <c r="P56" s="180">
        <v>4708</v>
      </c>
      <c r="Q56" s="180">
        <v>1047554</v>
      </c>
      <c r="R56" s="180">
        <v>68</v>
      </c>
      <c r="S56" s="180">
        <v>25897</v>
      </c>
      <c r="T56" s="135"/>
      <c r="U56" s="135"/>
    </row>
    <row r="57" spans="1:21" s="111" customFormat="1" ht="11.25" customHeight="1">
      <c r="A57" s="143">
        <v>352</v>
      </c>
      <c r="B57" s="40">
        <v>382</v>
      </c>
      <c r="C57" s="186" t="s">
        <v>106</v>
      </c>
      <c r="D57" s="183">
        <f t="shared" si="10"/>
        <v>12671</v>
      </c>
      <c r="E57" s="183">
        <f t="shared" si="10"/>
        <v>2228616</v>
      </c>
      <c r="F57" s="180">
        <v>9279</v>
      </c>
      <c r="G57" s="180">
        <v>919651</v>
      </c>
      <c r="H57" s="180">
        <v>349</v>
      </c>
      <c r="I57" s="180">
        <v>17815</v>
      </c>
      <c r="J57" s="180">
        <v>8930</v>
      </c>
      <c r="K57" s="180">
        <v>901836</v>
      </c>
      <c r="L57" s="180">
        <v>3392</v>
      </c>
      <c r="M57" s="180">
        <v>1308965</v>
      </c>
      <c r="N57" s="180">
        <v>17</v>
      </c>
      <c r="O57" s="180">
        <v>362</v>
      </c>
      <c r="P57" s="180">
        <v>3375</v>
      </c>
      <c r="Q57" s="180">
        <v>1308603</v>
      </c>
      <c r="R57" s="180">
        <v>165</v>
      </c>
      <c r="S57" s="180">
        <v>114968</v>
      </c>
      <c r="T57" s="135"/>
      <c r="U57" s="135"/>
    </row>
    <row r="58" spans="1:21" s="111" customFormat="1" ht="11.25" customHeight="1">
      <c r="A58" s="143">
        <v>551</v>
      </c>
      <c r="B58" s="40">
        <v>421</v>
      </c>
      <c r="C58" s="186" t="s">
        <v>107</v>
      </c>
      <c r="D58" s="183">
        <f t="shared" si="10"/>
        <v>4001</v>
      </c>
      <c r="E58" s="183">
        <f t="shared" si="10"/>
        <v>470072</v>
      </c>
      <c r="F58" s="180">
        <v>3261</v>
      </c>
      <c r="G58" s="180">
        <v>351417</v>
      </c>
      <c r="H58" s="180">
        <v>527</v>
      </c>
      <c r="I58" s="180">
        <v>25828</v>
      </c>
      <c r="J58" s="180">
        <v>2734</v>
      </c>
      <c r="K58" s="180">
        <v>325589</v>
      </c>
      <c r="L58" s="180">
        <v>740</v>
      </c>
      <c r="M58" s="180">
        <v>118655</v>
      </c>
      <c r="N58" s="180">
        <v>4</v>
      </c>
      <c r="O58" s="180">
        <v>222</v>
      </c>
      <c r="P58" s="180">
        <v>736</v>
      </c>
      <c r="Q58" s="180">
        <v>118433</v>
      </c>
      <c r="R58" s="180">
        <v>169</v>
      </c>
      <c r="S58" s="180">
        <v>50736</v>
      </c>
      <c r="T58" s="135"/>
      <c r="U58" s="135"/>
    </row>
    <row r="59" spans="1:21" s="111" customFormat="1" ht="11.25" customHeight="1">
      <c r="A59" s="143">
        <v>552</v>
      </c>
      <c r="B59" s="40">
        <v>422</v>
      </c>
      <c r="C59" s="186" t="s">
        <v>108</v>
      </c>
      <c r="D59" s="183">
        <f t="shared" si="10"/>
        <v>14181</v>
      </c>
      <c r="E59" s="183">
        <f t="shared" si="10"/>
        <v>1453762</v>
      </c>
      <c r="F59" s="180">
        <v>12017</v>
      </c>
      <c r="G59" s="180">
        <v>1025375</v>
      </c>
      <c r="H59" s="180">
        <v>1671</v>
      </c>
      <c r="I59" s="180">
        <v>84128</v>
      </c>
      <c r="J59" s="180">
        <v>10346</v>
      </c>
      <c r="K59" s="180">
        <v>941247</v>
      </c>
      <c r="L59" s="180">
        <v>2164</v>
      </c>
      <c r="M59" s="180">
        <v>428387</v>
      </c>
      <c r="N59" s="180">
        <v>36</v>
      </c>
      <c r="O59" s="180">
        <v>1104</v>
      </c>
      <c r="P59" s="180">
        <v>2128</v>
      </c>
      <c r="Q59" s="180">
        <v>427283</v>
      </c>
      <c r="R59" s="180">
        <v>294</v>
      </c>
      <c r="S59" s="180">
        <v>114876</v>
      </c>
      <c r="T59" s="135"/>
      <c r="U59" s="135"/>
    </row>
    <row r="60" spans="1:21" s="111" customFormat="1" ht="11.25" customHeight="1">
      <c r="A60" s="143">
        <v>562</v>
      </c>
      <c r="B60" s="40">
        <v>442</v>
      </c>
      <c r="C60" s="186" t="s">
        <v>109</v>
      </c>
      <c r="D60" s="183">
        <f t="shared" si="10"/>
        <v>11757</v>
      </c>
      <c r="E60" s="183">
        <f t="shared" si="10"/>
        <v>1282252</v>
      </c>
      <c r="F60" s="180">
        <v>9290</v>
      </c>
      <c r="G60" s="180">
        <v>871117</v>
      </c>
      <c r="H60" s="180">
        <v>673</v>
      </c>
      <c r="I60" s="180">
        <v>45280</v>
      </c>
      <c r="J60" s="180">
        <v>8617</v>
      </c>
      <c r="K60" s="180">
        <v>825837</v>
      </c>
      <c r="L60" s="180">
        <v>2467</v>
      </c>
      <c r="M60" s="180">
        <v>411135</v>
      </c>
      <c r="N60" s="180">
        <v>33</v>
      </c>
      <c r="O60" s="180">
        <v>1075</v>
      </c>
      <c r="P60" s="180">
        <v>2434</v>
      </c>
      <c r="Q60" s="180">
        <v>410060</v>
      </c>
      <c r="R60" s="180">
        <v>16</v>
      </c>
      <c r="S60" s="180">
        <v>3726</v>
      </c>
      <c r="T60" s="135"/>
      <c r="U60" s="135"/>
    </row>
    <row r="61" spans="1:21" s="111" customFormat="1" ht="11.25" customHeight="1">
      <c r="A61" s="143">
        <v>563</v>
      </c>
      <c r="B61" s="40">
        <v>443</v>
      </c>
      <c r="C61" s="186" t="s">
        <v>110</v>
      </c>
      <c r="D61" s="183">
        <f t="shared" si="10"/>
        <v>12572</v>
      </c>
      <c r="E61" s="183">
        <f t="shared" si="10"/>
        <v>1865193</v>
      </c>
      <c r="F61" s="180">
        <v>9441</v>
      </c>
      <c r="G61" s="180">
        <v>973330</v>
      </c>
      <c r="H61" s="180">
        <v>757</v>
      </c>
      <c r="I61" s="180">
        <v>44447</v>
      </c>
      <c r="J61" s="180">
        <v>8684</v>
      </c>
      <c r="K61" s="180">
        <v>928883</v>
      </c>
      <c r="L61" s="180">
        <v>3131</v>
      </c>
      <c r="M61" s="180">
        <v>891863</v>
      </c>
      <c r="N61" s="180">
        <v>23</v>
      </c>
      <c r="O61" s="180">
        <v>1139</v>
      </c>
      <c r="P61" s="180">
        <v>3108</v>
      </c>
      <c r="Q61" s="180">
        <v>890724</v>
      </c>
      <c r="R61" s="180">
        <v>84</v>
      </c>
      <c r="S61" s="180">
        <v>16151</v>
      </c>
      <c r="T61" s="135"/>
      <c r="U61" s="135"/>
    </row>
    <row r="62" spans="1:21" s="111" customFormat="1" ht="11.25" customHeight="1">
      <c r="A62" s="143">
        <v>564</v>
      </c>
      <c r="B62" s="40">
        <v>444</v>
      </c>
      <c r="C62" s="186" t="s">
        <v>111</v>
      </c>
      <c r="D62" s="183">
        <f t="shared" si="10"/>
        <v>11829</v>
      </c>
      <c r="E62" s="183">
        <f t="shared" si="10"/>
        <v>1182303</v>
      </c>
      <c r="F62" s="180">
        <v>8482</v>
      </c>
      <c r="G62" s="180">
        <v>803776</v>
      </c>
      <c r="H62" s="180">
        <v>327</v>
      </c>
      <c r="I62" s="180">
        <v>18594</v>
      </c>
      <c r="J62" s="180">
        <v>8155</v>
      </c>
      <c r="K62" s="180">
        <v>785182</v>
      </c>
      <c r="L62" s="180">
        <v>3347</v>
      </c>
      <c r="M62" s="180">
        <v>378527</v>
      </c>
      <c r="N62" s="180">
        <v>21</v>
      </c>
      <c r="O62" s="180">
        <v>477</v>
      </c>
      <c r="P62" s="180">
        <v>3326</v>
      </c>
      <c r="Q62" s="180">
        <v>378050</v>
      </c>
      <c r="R62" s="180">
        <v>68</v>
      </c>
      <c r="S62" s="180">
        <v>7107</v>
      </c>
      <c r="T62" s="135"/>
      <c r="U62" s="135"/>
    </row>
    <row r="63" spans="1:21" s="111" customFormat="1" ht="11.25" customHeight="1">
      <c r="A63" s="143">
        <v>566</v>
      </c>
      <c r="B63" s="40">
        <v>446</v>
      </c>
      <c r="C63" s="186" t="s">
        <v>273</v>
      </c>
      <c r="D63" s="182">
        <f t="shared" si="10"/>
        <v>12616</v>
      </c>
      <c r="E63" s="183">
        <f t="shared" si="10"/>
        <v>1137028</v>
      </c>
      <c r="F63" s="183">
        <v>10200</v>
      </c>
      <c r="G63" s="183">
        <v>844063</v>
      </c>
      <c r="H63" s="183">
        <v>764</v>
      </c>
      <c r="I63" s="183">
        <v>40667</v>
      </c>
      <c r="J63" s="183">
        <v>9436</v>
      </c>
      <c r="K63" s="183">
        <v>803396</v>
      </c>
      <c r="L63" s="183">
        <v>2416</v>
      </c>
      <c r="M63" s="183">
        <v>292965</v>
      </c>
      <c r="N63" s="183">
        <v>28</v>
      </c>
      <c r="O63" s="183">
        <v>642</v>
      </c>
      <c r="P63" s="183">
        <v>2388</v>
      </c>
      <c r="Q63" s="183">
        <v>292323</v>
      </c>
      <c r="R63" s="183">
        <v>60</v>
      </c>
      <c r="S63" s="183">
        <v>9842</v>
      </c>
      <c r="T63" s="162"/>
      <c r="U63" s="162"/>
    </row>
    <row r="64" spans="1:21" s="111" customFormat="1" ht="11.25" customHeight="1">
      <c r="A64" s="143">
        <v>654</v>
      </c>
      <c r="B64" s="44">
        <v>464</v>
      </c>
      <c r="C64" s="186" t="s">
        <v>112</v>
      </c>
      <c r="D64" s="182">
        <f t="shared" si="10"/>
        <v>16579</v>
      </c>
      <c r="E64" s="183">
        <f t="shared" si="10"/>
        <v>2060482</v>
      </c>
      <c r="F64" s="181">
        <v>11921</v>
      </c>
      <c r="G64" s="181">
        <v>1237099</v>
      </c>
      <c r="H64" s="181">
        <v>293</v>
      </c>
      <c r="I64" s="181">
        <v>20815</v>
      </c>
      <c r="J64" s="181">
        <v>11628</v>
      </c>
      <c r="K64" s="181">
        <v>1216284</v>
      </c>
      <c r="L64" s="181">
        <v>4658</v>
      </c>
      <c r="M64" s="181">
        <v>823383</v>
      </c>
      <c r="N64" s="181">
        <v>27</v>
      </c>
      <c r="O64" s="181">
        <v>1038</v>
      </c>
      <c r="P64" s="181">
        <v>4631</v>
      </c>
      <c r="Q64" s="181">
        <v>822345</v>
      </c>
      <c r="R64" s="181">
        <v>84</v>
      </c>
      <c r="S64" s="181">
        <v>18967</v>
      </c>
      <c r="T64" s="162"/>
      <c r="U64" s="162"/>
    </row>
    <row r="65" spans="1:21" s="111" customFormat="1" ht="11.25" customHeight="1">
      <c r="A65" s="143">
        <v>661</v>
      </c>
      <c r="B65" s="44">
        <v>481</v>
      </c>
      <c r="C65" s="186" t="s">
        <v>113</v>
      </c>
      <c r="D65" s="182">
        <f t="shared" si="10"/>
        <v>13363</v>
      </c>
      <c r="E65" s="183">
        <f t="shared" si="10"/>
        <v>1428504</v>
      </c>
      <c r="F65" s="181">
        <v>10428</v>
      </c>
      <c r="G65" s="181">
        <v>943751</v>
      </c>
      <c r="H65" s="181">
        <v>1353</v>
      </c>
      <c r="I65" s="181">
        <v>86444</v>
      </c>
      <c r="J65" s="181">
        <v>9075</v>
      </c>
      <c r="K65" s="181">
        <v>857307</v>
      </c>
      <c r="L65" s="181">
        <v>2935</v>
      </c>
      <c r="M65" s="181">
        <v>484753</v>
      </c>
      <c r="N65" s="181">
        <v>71</v>
      </c>
      <c r="O65" s="181">
        <v>2512</v>
      </c>
      <c r="P65" s="181">
        <v>2864</v>
      </c>
      <c r="Q65" s="181">
        <v>482241</v>
      </c>
      <c r="R65" s="181">
        <v>127</v>
      </c>
      <c r="S65" s="181">
        <v>27323</v>
      </c>
      <c r="T65" s="161"/>
      <c r="U65" s="161"/>
    </row>
    <row r="66" spans="1:19" s="111" customFormat="1" ht="11.25" customHeight="1">
      <c r="A66" s="143">
        <v>671</v>
      </c>
      <c r="B66" s="44">
        <v>501</v>
      </c>
      <c r="C66" s="186" t="s">
        <v>114</v>
      </c>
      <c r="D66" s="182">
        <f t="shared" si="10"/>
        <v>24908</v>
      </c>
      <c r="E66" s="183">
        <f t="shared" si="10"/>
        <v>2170442</v>
      </c>
      <c r="F66" s="181">
        <v>20186</v>
      </c>
      <c r="G66" s="181">
        <v>1466344</v>
      </c>
      <c r="H66" s="181">
        <v>3165</v>
      </c>
      <c r="I66" s="181">
        <v>149779</v>
      </c>
      <c r="J66" s="181">
        <v>17021</v>
      </c>
      <c r="K66" s="181">
        <v>1316565</v>
      </c>
      <c r="L66" s="181">
        <v>4722</v>
      </c>
      <c r="M66" s="181">
        <v>704098</v>
      </c>
      <c r="N66" s="181">
        <v>90</v>
      </c>
      <c r="O66" s="181">
        <v>2417</v>
      </c>
      <c r="P66" s="181">
        <v>4632</v>
      </c>
      <c r="Q66" s="181">
        <v>701681</v>
      </c>
      <c r="R66" s="181">
        <v>64</v>
      </c>
      <c r="S66" s="181">
        <v>19742</v>
      </c>
    </row>
    <row r="67" spans="1:19" ht="11.25" customHeight="1">
      <c r="A67" s="143">
        <v>682</v>
      </c>
      <c r="B67" s="44">
        <v>522</v>
      </c>
      <c r="C67" s="186" t="s">
        <v>115</v>
      </c>
      <c r="D67" s="182">
        <f t="shared" si="10"/>
        <v>4855</v>
      </c>
      <c r="E67" s="183">
        <f t="shared" si="10"/>
        <v>469672</v>
      </c>
      <c r="F67" s="181">
        <v>3742</v>
      </c>
      <c r="G67" s="181">
        <v>295497</v>
      </c>
      <c r="H67" s="181">
        <v>306</v>
      </c>
      <c r="I67" s="181">
        <v>13321</v>
      </c>
      <c r="J67" s="181">
        <v>3436</v>
      </c>
      <c r="K67" s="181">
        <v>282176</v>
      </c>
      <c r="L67" s="181">
        <v>1113</v>
      </c>
      <c r="M67" s="181">
        <v>174175</v>
      </c>
      <c r="N67" s="181">
        <v>16</v>
      </c>
      <c r="O67" s="181">
        <v>445</v>
      </c>
      <c r="P67" s="181">
        <v>1097</v>
      </c>
      <c r="Q67" s="181">
        <v>173730</v>
      </c>
      <c r="R67" s="181">
        <v>11</v>
      </c>
      <c r="S67" s="181">
        <v>2414</v>
      </c>
    </row>
    <row r="68" spans="1:19" ht="11.25" customHeight="1">
      <c r="A68" s="143">
        <v>775</v>
      </c>
      <c r="B68" s="44">
        <v>585</v>
      </c>
      <c r="C68" s="186" t="s">
        <v>274</v>
      </c>
      <c r="D68" s="182">
        <f t="shared" si="10"/>
        <v>20907</v>
      </c>
      <c r="E68" s="183">
        <f t="shared" si="10"/>
        <v>2092194</v>
      </c>
      <c r="F68" s="181">
        <v>19015</v>
      </c>
      <c r="G68" s="181">
        <v>1761001</v>
      </c>
      <c r="H68" s="181">
        <v>3066</v>
      </c>
      <c r="I68" s="181">
        <v>207353</v>
      </c>
      <c r="J68" s="181">
        <v>15949</v>
      </c>
      <c r="K68" s="181">
        <v>1553648</v>
      </c>
      <c r="L68" s="181">
        <v>1892</v>
      </c>
      <c r="M68" s="181">
        <v>331193</v>
      </c>
      <c r="N68" s="181">
        <v>45</v>
      </c>
      <c r="O68" s="181">
        <v>3201</v>
      </c>
      <c r="P68" s="181">
        <v>1847</v>
      </c>
      <c r="Q68" s="181">
        <v>327992</v>
      </c>
      <c r="R68" s="181">
        <v>871</v>
      </c>
      <c r="S68" s="181">
        <v>215812</v>
      </c>
    </row>
    <row r="69" spans="1:19" ht="11.25" customHeight="1">
      <c r="A69" s="143">
        <v>776</v>
      </c>
      <c r="B69" s="44">
        <v>586</v>
      </c>
      <c r="C69" s="186" t="s">
        <v>275</v>
      </c>
      <c r="D69" s="182">
        <f t="shared" si="10"/>
        <v>16205</v>
      </c>
      <c r="E69" s="183">
        <f t="shared" si="10"/>
        <v>1625138</v>
      </c>
      <c r="F69" s="181">
        <v>14727</v>
      </c>
      <c r="G69" s="181">
        <v>1285679</v>
      </c>
      <c r="H69" s="181">
        <v>875</v>
      </c>
      <c r="I69" s="181">
        <v>47386</v>
      </c>
      <c r="J69" s="181">
        <v>13852</v>
      </c>
      <c r="K69" s="181">
        <v>1238293</v>
      </c>
      <c r="L69" s="181">
        <v>1478</v>
      </c>
      <c r="M69" s="181">
        <v>339459</v>
      </c>
      <c r="N69" s="181">
        <v>10</v>
      </c>
      <c r="O69" s="181">
        <v>206</v>
      </c>
      <c r="P69" s="181">
        <v>1468</v>
      </c>
      <c r="Q69" s="181">
        <v>339253</v>
      </c>
      <c r="R69" s="181">
        <v>528</v>
      </c>
      <c r="S69" s="181">
        <v>126998</v>
      </c>
    </row>
    <row r="70" spans="1:19" ht="11.25" customHeight="1">
      <c r="A70" s="143">
        <v>955</v>
      </c>
      <c r="B70" s="44">
        <v>685</v>
      </c>
      <c r="C70" s="186" t="s">
        <v>116</v>
      </c>
      <c r="D70" s="182">
        <f t="shared" si="10"/>
        <v>13109</v>
      </c>
      <c r="E70" s="183">
        <f t="shared" si="10"/>
        <v>1064045</v>
      </c>
      <c r="F70" s="181">
        <v>9300</v>
      </c>
      <c r="G70" s="181">
        <v>601270</v>
      </c>
      <c r="H70" s="181">
        <v>1854</v>
      </c>
      <c r="I70" s="181">
        <v>75547</v>
      </c>
      <c r="J70" s="181">
        <v>7446</v>
      </c>
      <c r="K70" s="181">
        <v>525723</v>
      </c>
      <c r="L70" s="181">
        <v>3809</v>
      </c>
      <c r="M70" s="181">
        <v>462775</v>
      </c>
      <c r="N70" s="181">
        <v>104</v>
      </c>
      <c r="O70" s="181">
        <v>2239</v>
      </c>
      <c r="P70" s="181">
        <v>3705</v>
      </c>
      <c r="Q70" s="181">
        <v>460536</v>
      </c>
      <c r="R70" s="181">
        <v>58</v>
      </c>
      <c r="S70" s="181">
        <v>11111</v>
      </c>
    </row>
    <row r="71" spans="1:19" ht="11.25">
      <c r="A71" s="143"/>
      <c r="B71" s="114"/>
      <c r="C71" s="116"/>
      <c r="D71" s="140"/>
      <c r="E71" s="141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</row>
    <row r="72" spans="1:19" ht="11.25">
      <c r="A72" s="113" t="s">
        <v>117</v>
      </c>
      <c r="B72" s="118" t="s">
        <v>148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</row>
    <row r="73" spans="1:19" ht="11.25">
      <c r="A73" s="112"/>
      <c r="B73" s="118" t="s">
        <v>119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</row>
  </sheetData>
  <mergeCells count="8">
    <mergeCell ref="D5:E5"/>
    <mergeCell ref="F5:G5"/>
    <mergeCell ref="H5:I5"/>
    <mergeCell ref="J5:K5"/>
    <mergeCell ref="L5:M5"/>
    <mergeCell ref="N5:O5"/>
    <mergeCell ref="P5:Q5"/>
    <mergeCell ref="R4:S5"/>
  </mergeCells>
  <printOptions/>
  <pageMargins left="0.5905511811023623" right="0.5905511811023623" top="0.5905511811023623" bottom="0.5905511811023623" header="0.49" footer="0.1968503937007874"/>
  <pageSetup fitToWidth="2" horizontalDpi="600" verticalDpi="600" orientation="portrait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00390625" defaultRowHeight="12.75"/>
  <cols>
    <col min="1" max="1" width="9.75390625" style="1" customWidth="1"/>
    <col min="2" max="9" width="12.25390625" style="2" customWidth="1"/>
    <col min="10" max="15" width="12.75390625" style="2" customWidth="1"/>
    <col min="16" max="16384" width="9.125" style="1" customWidth="1"/>
  </cols>
  <sheetData>
    <row r="1" spans="1:2" ht="18.75">
      <c r="A1" s="105" t="s">
        <v>0</v>
      </c>
      <c r="B1" s="1"/>
    </row>
    <row r="2" spans="1:9" ht="15">
      <c r="A2" s="106" t="s">
        <v>174</v>
      </c>
      <c r="B2" s="10"/>
      <c r="C2" s="10"/>
      <c r="D2" s="10"/>
      <c r="E2" s="10"/>
      <c r="F2" s="10"/>
      <c r="G2" s="10"/>
      <c r="H2" s="10"/>
      <c r="I2" s="10"/>
    </row>
    <row r="3" spans="1:9" ht="15.75" customHeight="1">
      <c r="A3" s="45"/>
      <c r="B3" s="202" t="s">
        <v>182</v>
      </c>
      <c r="C3" s="203"/>
      <c r="D3" s="202" t="s">
        <v>183</v>
      </c>
      <c r="E3" s="203"/>
      <c r="F3" s="202" t="s">
        <v>184</v>
      </c>
      <c r="G3" s="203"/>
      <c r="H3" s="177" t="s">
        <v>185</v>
      </c>
      <c r="I3" s="178"/>
    </row>
    <row r="4" spans="1:9" ht="15.75" customHeight="1">
      <c r="A4" s="93" t="s">
        <v>1</v>
      </c>
      <c r="B4" s="48" t="s">
        <v>4</v>
      </c>
      <c r="C4" s="48" t="s">
        <v>5</v>
      </c>
      <c r="D4" s="48" t="s">
        <v>4</v>
      </c>
      <c r="E4" s="48" t="s">
        <v>5</v>
      </c>
      <c r="F4" s="48" t="s">
        <v>4</v>
      </c>
      <c r="G4" s="48" t="s">
        <v>5</v>
      </c>
      <c r="H4" s="48" t="s">
        <v>4</v>
      </c>
      <c r="I4" s="48" t="s">
        <v>5</v>
      </c>
    </row>
    <row r="5" spans="1:15" ht="19.5" customHeight="1">
      <c r="A5" s="46" t="s">
        <v>229</v>
      </c>
      <c r="B5" s="152">
        <v>7641193</v>
      </c>
      <c r="C5" s="139">
        <v>119675840</v>
      </c>
      <c r="D5" s="139">
        <v>70277</v>
      </c>
      <c r="E5" s="139">
        <v>1284597</v>
      </c>
      <c r="F5" s="139">
        <v>158469</v>
      </c>
      <c r="G5" s="139">
        <v>2877011</v>
      </c>
      <c r="H5" s="139">
        <v>389714</v>
      </c>
      <c r="I5" s="139">
        <v>8635733</v>
      </c>
      <c r="J5" s="1"/>
      <c r="K5" s="1"/>
      <c r="L5" s="1"/>
      <c r="M5" s="1"/>
      <c r="N5" s="1"/>
      <c r="O5" s="1"/>
    </row>
    <row r="6" spans="1:15" ht="19.5" customHeight="1">
      <c r="A6" s="51" t="s">
        <v>178</v>
      </c>
      <c r="B6" s="152">
        <v>6959622</v>
      </c>
      <c r="C6" s="139">
        <v>108004268</v>
      </c>
      <c r="D6" s="139">
        <v>144695</v>
      </c>
      <c r="E6" s="139">
        <v>2580945</v>
      </c>
      <c r="F6" s="139">
        <v>75508</v>
      </c>
      <c r="G6" s="139">
        <v>1137510</v>
      </c>
      <c r="H6" s="139">
        <v>418898</v>
      </c>
      <c r="I6" s="139">
        <v>8999937</v>
      </c>
      <c r="J6" s="1"/>
      <c r="K6" s="1"/>
      <c r="L6" s="1"/>
      <c r="M6" s="1"/>
      <c r="N6" s="1"/>
      <c r="O6" s="1"/>
    </row>
    <row r="7" spans="1:15" ht="19.5" customHeight="1">
      <c r="A7" s="51" t="s">
        <v>206</v>
      </c>
      <c r="B7" s="152">
        <v>6959838</v>
      </c>
      <c r="C7" s="139">
        <v>103189152</v>
      </c>
      <c r="D7" s="139">
        <v>90478</v>
      </c>
      <c r="E7" s="139">
        <v>1830257</v>
      </c>
      <c r="F7" s="139">
        <v>99374</v>
      </c>
      <c r="G7" s="139">
        <v>1539244</v>
      </c>
      <c r="H7" s="139">
        <v>371325</v>
      </c>
      <c r="I7" s="139">
        <v>8136927</v>
      </c>
      <c r="J7" s="1"/>
      <c r="K7" s="1"/>
      <c r="L7" s="1"/>
      <c r="M7" s="1"/>
      <c r="N7" s="1"/>
      <c r="O7" s="1"/>
    </row>
    <row r="8" spans="1:15" ht="19.5" customHeight="1">
      <c r="A8" s="51" t="s">
        <v>213</v>
      </c>
      <c r="B8" s="152">
        <v>7876438</v>
      </c>
      <c r="C8" s="159">
        <v>112032595</v>
      </c>
      <c r="D8" s="139">
        <v>56021</v>
      </c>
      <c r="E8" s="139">
        <v>886415</v>
      </c>
      <c r="F8" s="139">
        <v>76201</v>
      </c>
      <c r="G8" s="139">
        <v>1205645</v>
      </c>
      <c r="H8" s="139">
        <v>200813</v>
      </c>
      <c r="I8" s="139">
        <v>3761981</v>
      </c>
      <c r="J8" s="1"/>
      <c r="K8" s="1"/>
      <c r="L8" s="1"/>
      <c r="M8" s="1"/>
      <c r="N8" s="1"/>
      <c r="O8" s="1"/>
    </row>
    <row r="9" spans="1:15" ht="19.5" customHeight="1">
      <c r="A9" s="51" t="s">
        <v>230</v>
      </c>
      <c r="B9" s="155">
        <f>SUM(B11:B22)</f>
        <v>7629299</v>
      </c>
      <c r="C9" s="156">
        <f aca="true" t="shared" si="0" ref="C9:I9">SUM(C11:C22)</f>
        <v>110929188</v>
      </c>
      <c r="D9" s="156">
        <f t="shared" si="0"/>
        <v>67613</v>
      </c>
      <c r="E9" s="156">
        <f t="shared" si="0"/>
        <v>890831</v>
      </c>
      <c r="F9" s="156">
        <f t="shared" si="0"/>
        <v>111891</v>
      </c>
      <c r="G9" s="156">
        <f t="shared" si="0"/>
        <v>2099802</v>
      </c>
      <c r="H9" s="156">
        <f t="shared" si="0"/>
        <v>179586</v>
      </c>
      <c r="I9" s="156">
        <f t="shared" si="0"/>
        <v>3731086</v>
      </c>
      <c r="J9" s="1"/>
      <c r="K9" s="1"/>
      <c r="L9" s="1"/>
      <c r="M9" s="1"/>
      <c r="N9" s="1"/>
      <c r="O9" s="1"/>
    </row>
    <row r="10" spans="1:15" ht="12" customHeight="1">
      <c r="A10" s="98"/>
      <c r="B10" s="84"/>
      <c r="C10" s="84"/>
      <c r="D10" s="84"/>
      <c r="E10" s="84"/>
      <c r="F10" s="84"/>
      <c r="G10" s="84"/>
      <c r="H10" s="84"/>
      <c r="I10" s="84"/>
      <c r="J10" s="1"/>
      <c r="K10" s="1"/>
      <c r="L10" s="1"/>
      <c r="M10" s="1"/>
      <c r="N10" s="1"/>
      <c r="O10" s="1"/>
    </row>
    <row r="11" spans="1:15" ht="19.5" customHeight="1">
      <c r="A11" s="51" t="s">
        <v>231</v>
      </c>
      <c r="B11" s="152">
        <f>SUM(D11,F11,H11,B33,D33,F33)</f>
        <v>657784</v>
      </c>
      <c r="C11" s="159">
        <f aca="true" t="shared" si="1" ref="C11:C22">SUM(E11,G11,I11,C33,E33,G33)</f>
        <v>9959193</v>
      </c>
      <c r="D11" s="139">
        <v>0</v>
      </c>
      <c r="E11" s="139">
        <v>0</v>
      </c>
      <c r="F11" s="139">
        <v>16766</v>
      </c>
      <c r="G11" s="139">
        <v>160486</v>
      </c>
      <c r="H11" s="139">
        <v>15708</v>
      </c>
      <c r="I11" s="139">
        <v>725756</v>
      </c>
      <c r="J11" s="1"/>
      <c r="K11" s="1"/>
      <c r="L11" s="1"/>
      <c r="M11" s="1"/>
      <c r="N11" s="1"/>
      <c r="O11" s="1"/>
    </row>
    <row r="12" spans="1:15" ht="19.5" customHeight="1">
      <c r="A12" s="51" t="s">
        <v>6</v>
      </c>
      <c r="B12" s="152">
        <f aca="true" t="shared" si="2" ref="B12:B22">SUM(D12,F12,H12,B34,D34,F34)</f>
        <v>570996</v>
      </c>
      <c r="C12" s="159">
        <f t="shared" si="1"/>
        <v>7852112</v>
      </c>
      <c r="D12" s="139">
        <v>719</v>
      </c>
      <c r="E12" s="139">
        <v>13260</v>
      </c>
      <c r="F12" s="139">
        <v>11284</v>
      </c>
      <c r="G12" s="139">
        <v>149872</v>
      </c>
      <c r="H12" s="139">
        <v>8881</v>
      </c>
      <c r="I12" s="139">
        <v>168606</v>
      </c>
      <c r="J12" s="1"/>
      <c r="K12" s="1"/>
      <c r="L12" s="1"/>
      <c r="M12" s="1"/>
      <c r="N12" s="1"/>
      <c r="O12" s="1"/>
    </row>
    <row r="13" spans="1:15" ht="19.5" customHeight="1">
      <c r="A13" s="46" t="s">
        <v>7</v>
      </c>
      <c r="B13" s="152">
        <f t="shared" si="2"/>
        <v>526056</v>
      </c>
      <c r="C13" s="159">
        <f t="shared" si="1"/>
        <v>7712806</v>
      </c>
      <c r="D13" s="139">
        <v>100</v>
      </c>
      <c r="E13" s="139">
        <v>2000</v>
      </c>
      <c r="F13" s="139">
        <v>19519</v>
      </c>
      <c r="G13" s="139">
        <v>542307</v>
      </c>
      <c r="H13" s="139">
        <v>20108</v>
      </c>
      <c r="I13" s="139">
        <v>348201</v>
      </c>
      <c r="J13" s="1"/>
      <c r="K13" s="1"/>
      <c r="L13" s="1"/>
      <c r="M13" s="1"/>
      <c r="N13" s="1"/>
      <c r="O13" s="1"/>
    </row>
    <row r="14" spans="1:15" ht="19.5" customHeight="1">
      <c r="A14" s="46" t="s">
        <v>8</v>
      </c>
      <c r="B14" s="152">
        <f t="shared" si="2"/>
        <v>641454</v>
      </c>
      <c r="C14" s="159">
        <f t="shared" si="1"/>
        <v>7861121</v>
      </c>
      <c r="D14" s="139">
        <v>5897</v>
      </c>
      <c r="E14" s="139">
        <v>78855</v>
      </c>
      <c r="F14" s="139">
        <v>3050</v>
      </c>
      <c r="G14" s="139">
        <v>25115</v>
      </c>
      <c r="H14" s="139">
        <v>5683</v>
      </c>
      <c r="I14" s="139">
        <v>123885</v>
      </c>
      <c r="J14" s="1"/>
      <c r="K14" s="1"/>
      <c r="L14" s="1"/>
      <c r="M14" s="1"/>
      <c r="N14" s="1"/>
      <c r="O14" s="1"/>
    </row>
    <row r="15" spans="1:15" ht="19.5" customHeight="1">
      <c r="A15" s="46" t="s">
        <v>9</v>
      </c>
      <c r="B15" s="152">
        <f t="shared" si="2"/>
        <v>525385</v>
      </c>
      <c r="C15" s="159">
        <f t="shared" si="1"/>
        <v>7582494</v>
      </c>
      <c r="D15" s="139">
        <v>8477</v>
      </c>
      <c r="E15" s="139">
        <v>78850</v>
      </c>
      <c r="F15" s="139">
        <v>1073</v>
      </c>
      <c r="G15" s="139">
        <v>23400</v>
      </c>
      <c r="H15" s="139">
        <v>12212</v>
      </c>
      <c r="I15" s="139">
        <v>216546</v>
      </c>
      <c r="J15" s="1"/>
      <c r="K15" s="1"/>
      <c r="L15" s="1"/>
      <c r="M15" s="1"/>
      <c r="N15" s="1"/>
      <c r="O15" s="1"/>
    </row>
    <row r="16" spans="1:15" ht="19.5" customHeight="1">
      <c r="A16" s="46" t="s">
        <v>10</v>
      </c>
      <c r="B16" s="152">
        <f t="shared" si="2"/>
        <v>886305</v>
      </c>
      <c r="C16" s="159">
        <f t="shared" si="1"/>
        <v>14985660</v>
      </c>
      <c r="D16" s="139">
        <v>48007</v>
      </c>
      <c r="E16" s="139">
        <v>667340</v>
      </c>
      <c r="F16" s="139">
        <v>779</v>
      </c>
      <c r="G16" s="139">
        <v>15880</v>
      </c>
      <c r="H16" s="139">
        <v>16355</v>
      </c>
      <c r="I16" s="139">
        <v>288135</v>
      </c>
      <c r="J16" s="1"/>
      <c r="K16" s="1"/>
      <c r="L16" s="1"/>
      <c r="M16" s="1"/>
      <c r="N16" s="1"/>
      <c r="O16" s="1"/>
    </row>
    <row r="17" spans="1:15" ht="19.5" customHeight="1">
      <c r="A17" s="46" t="s">
        <v>11</v>
      </c>
      <c r="B17" s="152">
        <f t="shared" si="2"/>
        <v>534953</v>
      </c>
      <c r="C17" s="159">
        <f t="shared" si="1"/>
        <v>7820798</v>
      </c>
      <c r="D17" s="139">
        <v>0</v>
      </c>
      <c r="E17" s="139">
        <v>0</v>
      </c>
      <c r="F17" s="139">
        <v>3716</v>
      </c>
      <c r="G17" s="139">
        <v>12040</v>
      </c>
      <c r="H17" s="139">
        <v>26682</v>
      </c>
      <c r="I17" s="139">
        <v>396636</v>
      </c>
      <c r="J17" s="1"/>
      <c r="K17" s="1"/>
      <c r="L17" s="1"/>
      <c r="M17" s="1"/>
      <c r="N17" s="1"/>
      <c r="O17" s="1"/>
    </row>
    <row r="18" spans="1:15" ht="19.5" customHeight="1">
      <c r="A18" s="46" t="s">
        <v>12</v>
      </c>
      <c r="B18" s="152">
        <f t="shared" si="2"/>
        <v>690071</v>
      </c>
      <c r="C18" s="159">
        <f t="shared" si="1"/>
        <v>9207760</v>
      </c>
      <c r="D18" s="139">
        <v>0</v>
      </c>
      <c r="E18" s="139">
        <v>0</v>
      </c>
      <c r="F18" s="139">
        <v>27169</v>
      </c>
      <c r="G18" s="139">
        <v>541767</v>
      </c>
      <c r="H18" s="139">
        <v>22396</v>
      </c>
      <c r="I18" s="139">
        <v>370063</v>
      </c>
      <c r="J18" s="1"/>
      <c r="K18" s="1"/>
      <c r="L18" s="1"/>
      <c r="M18" s="1"/>
      <c r="N18" s="1"/>
      <c r="O18" s="1"/>
    </row>
    <row r="19" spans="1:15" ht="19.5" customHeight="1">
      <c r="A19" s="46" t="s">
        <v>13</v>
      </c>
      <c r="B19" s="152">
        <f t="shared" si="2"/>
        <v>627806</v>
      </c>
      <c r="C19" s="159">
        <f t="shared" si="1"/>
        <v>8987900</v>
      </c>
      <c r="D19" s="139">
        <v>509</v>
      </c>
      <c r="E19" s="139">
        <v>7489</v>
      </c>
      <c r="F19" s="139">
        <v>3512</v>
      </c>
      <c r="G19" s="139">
        <v>57426</v>
      </c>
      <c r="H19" s="139">
        <v>7529</v>
      </c>
      <c r="I19" s="139">
        <v>104129</v>
      </c>
      <c r="J19" s="1"/>
      <c r="K19" s="1"/>
      <c r="L19" s="1"/>
      <c r="M19" s="1"/>
      <c r="N19" s="1"/>
      <c r="O19" s="1"/>
    </row>
    <row r="20" spans="1:15" ht="19.5" customHeight="1">
      <c r="A20" s="46" t="s">
        <v>14</v>
      </c>
      <c r="B20" s="152">
        <f t="shared" si="2"/>
        <v>711113</v>
      </c>
      <c r="C20" s="159">
        <f t="shared" si="1"/>
        <v>9463491</v>
      </c>
      <c r="D20" s="139">
        <v>427</v>
      </c>
      <c r="E20" s="139">
        <v>7312</v>
      </c>
      <c r="F20" s="139">
        <v>19518</v>
      </c>
      <c r="G20" s="139">
        <v>518729</v>
      </c>
      <c r="H20" s="139">
        <v>15189</v>
      </c>
      <c r="I20" s="139">
        <v>298140</v>
      </c>
      <c r="J20" s="1"/>
      <c r="K20" s="1"/>
      <c r="L20" s="1"/>
      <c r="M20" s="1"/>
      <c r="N20" s="1"/>
      <c r="O20" s="1"/>
    </row>
    <row r="21" spans="1:9" s="9" customFormat="1" ht="19.5" customHeight="1">
      <c r="A21" s="46" t="s">
        <v>15</v>
      </c>
      <c r="B21" s="152">
        <f t="shared" si="2"/>
        <v>774503</v>
      </c>
      <c r="C21" s="159">
        <f t="shared" si="1"/>
        <v>11694429</v>
      </c>
      <c r="D21" s="139">
        <v>695</v>
      </c>
      <c r="E21" s="139">
        <v>7500</v>
      </c>
      <c r="F21" s="139">
        <v>4576</v>
      </c>
      <c r="G21" s="139">
        <v>42190</v>
      </c>
      <c r="H21" s="139">
        <v>11987</v>
      </c>
      <c r="I21" s="139">
        <v>258575</v>
      </c>
    </row>
    <row r="22" spans="1:15" ht="19.5" customHeight="1">
      <c r="A22" s="47" t="s">
        <v>16</v>
      </c>
      <c r="B22" s="153">
        <f t="shared" si="2"/>
        <v>482873</v>
      </c>
      <c r="C22" s="160">
        <f t="shared" si="1"/>
        <v>7801424</v>
      </c>
      <c r="D22" s="154">
        <v>2782</v>
      </c>
      <c r="E22" s="154">
        <v>28225</v>
      </c>
      <c r="F22" s="154">
        <v>929</v>
      </c>
      <c r="G22" s="154">
        <v>10590</v>
      </c>
      <c r="H22" s="154">
        <v>16856</v>
      </c>
      <c r="I22" s="154">
        <v>432414</v>
      </c>
      <c r="J22" s="1"/>
      <c r="K22" s="1"/>
      <c r="L22" s="1"/>
      <c r="M22" s="1"/>
      <c r="N22" s="1"/>
      <c r="O22" s="1"/>
    </row>
    <row r="23" spans="1:15" ht="18" customHeight="1">
      <c r="A23" s="46"/>
      <c r="B23" s="84"/>
      <c r="C23" s="84"/>
      <c r="D23" s="84"/>
      <c r="E23" s="84"/>
      <c r="F23" s="84"/>
      <c r="G23" s="84"/>
      <c r="H23" s="84"/>
      <c r="I23" s="84"/>
      <c r="J23" s="1"/>
      <c r="K23" s="1"/>
      <c r="L23" s="1"/>
      <c r="M23" s="1"/>
      <c r="N23" s="1"/>
      <c r="O23" s="1"/>
    </row>
    <row r="24" spans="1:15" ht="12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7" ht="15.75" customHeight="1">
      <c r="A25" s="45"/>
      <c r="B25" s="7" t="s">
        <v>120</v>
      </c>
      <c r="C25" s="6"/>
      <c r="D25" s="5" t="s">
        <v>121</v>
      </c>
      <c r="E25" s="6"/>
      <c r="F25" s="7" t="s">
        <v>122</v>
      </c>
      <c r="G25" s="6"/>
    </row>
    <row r="26" spans="1:7" ht="15.75" customHeight="1">
      <c r="A26" s="93" t="s">
        <v>1</v>
      </c>
      <c r="B26" s="48" t="s">
        <v>4</v>
      </c>
      <c r="C26" s="48" t="s">
        <v>5</v>
      </c>
      <c r="D26" s="48" t="s">
        <v>4</v>
      </c>
      <c r="E26" s="48" t="s">
        <v>5</v>
      </c>
      <c r="F26" s="48" t="s">
        <v>4</v>
      </c>
      <c r="G26" s="49" t="s">
        <v>5</v>
      </c>
    </row>
    <row r="27" spans="1:9" ht="19.5" customHeight="1">
      <c r="A27" s="46" t="s">
        <v>229</v>
      </c>
      <c r="B27" s="82">
        <v>3807165</v>
      </c>
      <c r="C27" s="83">
        <v>49837996</v>
      </c>
      <c r="D27" s="83">
        <v>597759</v>
      </c>
      <c r="E27" s="83">
        <v>12788941</v>
      </c>
      <c r="F27" s="83">
        <v>2617809</v>
      </c>
      <c r="G27" s="83">
        <v>44251562</v>
      </c>
      <c r="H27" s="86"/>
      <c r="I27" s="86"/>
    </row>
    <row r="28" spans="1:9" ht="19.5" customHeight="1">
      <c r="A28" s="51" t="s">
        <v>178</v>
      </c>
      <c r="B28" s="82">
        <v>3259625</v>
      </c>
      <c r="C28" s="83">
        <v>41626333</v>
      </c>
      <c r="D28" s="83">
        <v>525862</v>
      </c>
      <c r="E28" s="83">
        <v>11729216</v>
      </c>
      <c r="F28" s="83">
        <v>2535034</v>
      </c>
      <c r="G28" s="83">
        <v>41930327</v>
      </c>
      <c r="H28" s="86"/>
      <c r="I28" s="86"/>
    </row>
    <row r="29" spans="1:9" ht="19.5" customHeight="1">
      <c r="A29" s="51" t="s">
        <v>206</v>
      </c>
      <c r="B29" s="82">
        <v>3543273</v>
      </c>
      <c r="C29" s="83">
        <v>44134110</v>
      </c>
      <c r="D29" s="83">
        <v>410492</v>
      </c>
      <c r="E29" s="83">
        <v>7209448</v>
      </c>
      <c r="F29" s="83">
        <v>2444896</v>
      </c>
      <c r="G29" s="83">
        <v>40339166</v>
      </c>
      <c r="H29" s="86"/>
      <c r="I29" s="86"/>
    </row>
    <row r="30" spans="1:9" ht="19.5" customHeight="1">
      <c r="A30" s="51" t="s">
        <v>213</v>
      </c>
      <c r="B30" s="82">
        <v>4723103</v>
      </c>
      <c r="C30" s="83">
        <v>59427897</v>
      </c>
      <c r="D30" s="83">
        <v>478931</v>
      </c>
      <c r="E30" s="83">
        <v>7996607</v>
      </c>
      <c r="F30" s="83">
        <v>2341369</v>
      </c>
      <c r="G30" s="83">
        <v>38754050</v>
      </c>
      <c r="H30" s="86"/>
      <c r="I30" s="86"/>
    </row>
    <row r="31" spans="1:9" ht="19.5" customHeight="1">
      <c r="A31" s="51" t="s">
        <v>230</v>
      </c>
      <c r="B31" s="155">
        <f aca="true" t="shared" si="3" ref="B31:G31">SUM(B33:B44)</f>
        <v>4641909</v>
      </c>
      <c r="C31" s="156">
        <f t="shared" si="3"/>
        <v>60725281</v>
      </c>
      <c r="D31" s="156">
        <f t="shared" si="3"/>
        <v>376707</v>
      </c>
      <c r="E31" s="156">
        <f t="shared" si="3"/>
        <v>6181772</v>
      </c>
      <c r="F31" s="156">
        <f t="shared" si="3"/>
        <v>2251593</v>
      </c>
      <c r="G31" s="156">
        <f t="shared" si="3"/>
        <v>37300416</v>
      </c>
      <c r="H31" s="86"/>
      <c r="I31" s="86"/>
    </row>
    <row r="32" spans="1:9" ht="12" customHeight="1">
      <c r="A32" s="98"/>
      <c r="B32" s="85"/>
      <c r="C32" s="84"/>
      <c r="D32" s="84"/>
      <c r="E32" s="84"/>
      <c r="F32" s="84"/>
      <c r="G32" s="84"/>
      <c r="H32" s="86"/>
      <c r="I32" s="86"/>
    </row>
    <row r="33" spans="1:9" ht="19.5" customHeight="1">
      <c r="A33" s="51" t="s">
        <v>231</v>
      </c>
      <c r="B33" s="152">
        <v>442169</v>
      </c>
      <c r="C33" s="159">
        <v>6181256</v>
      </c>
      <c r="D33" s="139">
        <v>21270</v>
      </c>
      <c r="E33" s="139">
        <v>306274</v>
      </c>
      <c r="F33" s="139">
        <v>161871</v>
      </c>
      <c r="G33" s="139">
        <v>2585421</v>
      </c>
      <c r="H33" s="86"/>
      <c r="I33" s="86"/>
    </row>
    <row r="34" spans="1:9" ht="19.5" customHeight="1">
      <c r="A34" s="46" t="s">
        <v>6</v>
      </c>
      <c r="B34" s="152">
        <v>372728</v>
      </c>
      <c r="C34" s="159">
        <v>4616745</v>
      </c>
      <c r="D34" s="139">
        <v>10239</v>
      </c>
      <c r="E34" s="139">
        <v>161992</v>
      </c>
      <c r="F34" s="139">
        <v>167145</v>
      </c>
      <c r="G34" s="139">
        <v>2741637</v>
      </c>
      <c r="H34" s="86"/>
      <c r="I34" s="86"/>
    </row>
    <row r="35" spans="1:9" ht="19.5" customHeight="1">
      <c r="A35" s="46" t="s">
        <v>7</v>
      </c>
      <c r="B35" s="152">
        <v>266856</v>
      </c>
      <c r="C35" s="159">
        <v>3189600</v>
      </c>
      <c r="D35" s="139">
        <v>28446</v>
      </c>
      <c r="E35" s="139">
        <v>510653</v>
      </c>
      <c r="F35" s="139">
        <v>191027</v>
      </c>
      <c r="G35" s="139">
        <v>3120045</v>
      </c>
      <c r="H35" s="86"/>
      <c r="I35" s="86"/>
    </row>
    <row r="36" spans="1:9" ht="19.5" customHeight="1">
      <c r="A36" s="46" t="s">
        <v>8</v>
      </c>
      <c r="B36" s="152">
        <v>407561</v>
      </c>
      <c r="C36" s="159">
        <v>3967980</v>
      </c>
      <c r="D36" s="139">
        <v>30813</v>
      </c>
      <c r="E36" s="139">
        <v>570019</v>
      </c>
      <c r="F36" s="139">
        <v>188450</v>
      </c>
      <c r="G36" s="139">
        <v>3095267</v>
      </c>
      <c r="H36" s="86"/>
      <c r="I36" s="86"/>
    </row>
    <row r="37" spans="1:9" ht="19.5" customHeight="1">
      <c r="A37" s="46" t="s">
        <v>9</v>
      </c>
      <c r="B37" s="152">
        <v>290799</v>
      </c>
      <c r="C37" s="159">
        <v>3809008</v>
      </c>
      <c r="D37" s="139">
        <v>23823</v>
      </c>
      <c r="E37" s="139">
        <v>359261</v>
      </c>
      <c r="F37" s="139">
        <v>189001</v>
      </c>
      <c r="G37" s="139">
        <v>3095429</v>
      </c>
      <c r="H37" s="86"/>
      <c r="I37" s="86"/>
    </row>
    <row r="38" spans="1:9" ht="19.5" customHeight="1">
      <c r="A38" s="46" t="s">
        <v>10</v>
      </c>
      <c r="B38" s="152">
        <v>557384</v>
      </c>
      <c r="C38" s="159">
        <v>9590186</v>
      </c>
      <c r="D38" s="139">
        <v>42510</v>
      </c>
      <c r="E38" s="139">
        <v>634643</v>
      </c>
      <c r="F38" s="139">
        <v>221270</v>
      </c>
      <c r="G38" s="139">
        <v>3789476</v>
      </c>
      <c r="H38" s="86"/>
      <c r="I38" s="86"/>
    </row>
    <row r="39" spans="1:9" ht="19.5" customHeight="1">
      <c r="A39" s="46" t="s">
        <v>11</v>
      </c>
      <c r="B39" s="152">
        <v>297188</v>
      </c>
      <c r="C39" s="159">
        <v>3940345</v>
      </c>
      <c r="D39" s="139">
        <v>21764</v>
      </c>
      <c r="E39" s="139">
        <v>341867</v>
      </c>
      <c r="F39" s="139">
        <v>185603</v>
      </c>
      <c r="G39" s="139">
        <v>3129910</v>
      </c>
      <c r="H39" s="86"/>
      <c r="I39" s="86"/>
    </row>
    <row r="40" spans="1:9" ht="19.5" customHeight="1">
      <c r="A40" s="46" t="s">
        <v>12</v>
      </c>
      <c r="B40" s="152">
        <v>432792</v>
      </c>
      <c r="C40" s="159">
        <v>4869802</v>
      </c>
      <c r="D40" s="139">
        <v>16109</v>
      </c>
      <c r="E40" s="139">
        <v>246962</v>
      </c>
      <c r="F40" s="139">
        <v>191605</v>
      </c>
      <c r="G40" s="139">
        <v>3179166</v>
      </c>
      <c r="H40" s="86"/>
      <c r="I40" s="86"/>
    </row>
    <row r="41" spans="1:9" ht="19.5" customHeight="1">
      <c r="A41" s="46" t="s">
        <v>13</v>
      </c>
      <c r="B41" s="152">
        <v>409339</v>
      </c>
      <c r="C41" s="159">
        <v>5279660</v>
      </c>
      <c r="D41" s="139">
        <v>26163</v>
      </c>
      <c r="E41" s="139">
        <v>478404</v>
      </c>
      <c r="F41" s="139">
        <v>180754</v>
      </c>
      <c r="G41" s="139">
        <v>3060792</v>
      </c>
      <c r="H41" s="86"/>
      <c r="I41" s="86"/>
    </row>
    <row r="42" spans="1:9" ht="19.5" customHeight="1">
      <c r="A42" s="46" t="s">
        <v>14</v>
      </c>
      <c r="B42" s="152">
        <v>383787</v>
      </c>
      <c r="C42" s="159">
        <v>4667939</v>
      </c>
      <c r="D42" s="139">
        <v>93732</v>
      </c>
      <c r="E42" s="139">
        <v>705253</v>
      </c>
      <c r="F42" s="139">
        <v>198460</v>
      </c>
      <c r="G42" s="139">
        <v>3266118</v>
      </c>
      <c r="H42" s="86"/>
      <c r="I42" s="86"/>
    </row>
    <row r="43" spans="1:9" ht="19.5" customHeight="1">
      <c r="A43" s="46" t="s">
        <v>15</v>
      </c>
      <c r="B43" s="152">
        <v>498250</v>
      </c>
      <c r="C43" s="159">
        <v>7047366</v>
      </c>
      <c r="D43" s="139">
        <v>46385</v>
      </c>
      <c r="E43" s="139">
        <v>801854</v>
      </c>
      <c r="F43" s="139">
        <v>212610</v>
      </c>
      <c r="G43" s="139">
        <v>3536944</v>
      </c>
      <c r="H43" s="86"/>
      <c r="I43" s="86"/>
    </row>
    <row r="44" spans="1:9" ht="19.5" customHeight="1">
      <c r="A44" s="47" t="s">
        <v>16</v>
      </c>
      <c r="B44" s="153">
        <v>283056</v>
      </c>
      <c r="C44" s="160">
        <v>3565394</v>
      </c>
      <c r="D44" s="154">
        <v>15453</v>
      </c>
      <c r="E44" s="154">
        <v>1064590</v>
      </c>
      <c r="F44" s="154">
        <v>163797</v>
      </c>
      <c r="G44" s="154">
        <v>2700211</v>
      </c>
      <c r="H44" s="86"/>
      <c r="I44" s="86"/>
    </row>
    <row r="45" ht="12" customHeight="1">
      <c r="A45" s="10" t="s">
        <v>118</v>
      </c>
    </row>
    <row r="46" ht="12" customHeight="1">
      <c r="A46" s="9" t="s">
        <v>17</v>
      </c>
    </row>
    <row r="47" ht="12" customHeight="1"/>
    <row r="48" ht="12" customHeight="1"/>
    <row r="49" ht="12" customHeight="1"/>
    <row r="50" ht="12" customHeight="1"/>
  </sheetData>
  <mergeCells count="4">
    <mergeCell ref="B3:C3"/>
    <mergeCell ref="D3:E3"/>
    <mergeCell ref="F3:G3"/>
    <mergeCell ref="H3:I3"/>
  </mergeCells>
  <printOptions/>
  <pageMargins left="0.61" right="0.61" top="0.59" bottom="0.7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6"/>
  <sheetViews>
    <sheetView workbookViewId="0" topLeftCell="A1">
      <selection activeCell="A1" sqref="A1"/>
    </sheetView>
  </sheetViews>
  <sheetFormatPr defaultColWidth="9.00390625" defaultRowHeight="12.75"/>
  <cols>
    <col min="1" max="1" width="9.75390625" style="1" customWidth="1"/>
    <col min="2" max="9" width="12.25390625" style="11" customWidth="1"/>
    <col min="10" max="15" width="12.75390625" style="11" customWidth="1"/>
    <col min="16" max="16" width="3.75390625" style="1" customWidth="1"/>
    <col min="17" max="16384" width="9.125" style="1" customWidth="1"/>
  </cols>
  <sheetData>
    <row r="1" ht="18.75" customHeight="1"/>
    <row r="2" spans="1:15" ht="15">
      <c r="A2" s="107" t="s">
        <v>173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9" ht="15.75" customHeight="1">
      <c r="A3" s="45"/>
      <c r="B3" s="205" t="s">
        <v>182</v>
      </c>
      <c r="C3" s="203"/>
      <c r="D3" s="205" t="s">
        <v>186</v>
      </c>
      <c r="E3" s="203"/>
      <c r="F3" s="204" t="s">
        <v>187</v>
      </c>
      <c r="G3" s="203"/>
      <c r="H3" s="204" t="s">
        <v>188</v>
      </c>
      <c r="I3" s="178"/>
    </row>
    <row r="4" spans="1:9" ht="15.75" customHeight="1">
      <c r="A4" s="93" t="s">
        <v>1</v>
      </c>
      <c r="B4" s="54" t="s">
        <v>4</v>
      </c>
      <c r="C4" s="54" t="s">
        <v>5</v>
      </c>
      <c r="D4" s="54" t="s">
        <v>4</v>
      </c>
      <c r="E4" s="54" t="s">
        <v>5</v>
      </c>
      <c r="F4" s="54" t="s">
        <v>4</v>
      </c>
      <c r="G4" s="54" t="s">
        <v>5</v>
      </c>
      <c r="H4" s="54" t="s">
        <v>4</v>
      </c>
      <c r="I4" s="54" t="s">
        <v>5</v>
      </c>
    </row>
    <row r="5" spans="1:15" ht="19.5" customHeight="1">
      <c r="A5" s="46" t="s">
        <v>229</v>
      </c>
      <c r="B5" s="87">
        <v>7641193</v>
      </c>
      <c r="C5" s="88">
        <v>119675840</v>
      </c>
      <c r="D5" s="88">
        <v>2303866</v>
      </c>
      <c r="E5" s="88">
        <v>37863118</v>
      </c>
      <c r="F5" s="88">
        <v>717846</v>
      </c>
      <c r="G5" s="88">
        <v>13316974</v>
      </c>
      <c r="H5" s="88">
        <v>1966037</v>
      </c>
      <c r="I5" s="88">
        <v>32065286</v>
      </c>
      <c r="J5" s="1"/>
      <c r="K5" s="1"/>
      <c r="L5" s="1"/>
      <c r="M5" s="1"/>
      <c r="N5" s="1"/>
      <c r="O5" s="1"/>
    </row>
    <row r="6" spans="1:15" ht="19.5" customHeight="1">
      <c r="A6" s="51" t="s">
        <v>178</v>
      </c>
      <c r="B6" s="87">
        <v>6959622</v>
      </c>
      <c r="C6" s="88">
        <v>108004268</v>
      </c>
      <c r="D6" s="88">
        <v>2260261</v>
      </c>
      <c r="E6" s="88">
        <v>36183980</v>
      </c>
      <c r="F6" s="88">
        <v>458833</v>
      </c>
      <c r="G6" s="88">
        <v>7708923</v>
      </c>
      <c r="H6" s="88">
        <v>1703825</v>
      </c>
      <c r="I6" s="88">
        <v>30135727</v>
      </c>
      <c r="J6" s="1"/>
      <c r="K6" s="1"/>
      <c r="L6" s="1"/>
      <c r="M6" s="1"/>
      <c r="N6" s="1"/>
      <c r="O6" s="1"/>
    </row>
    <row r="7" spans="1:15" ht="19.5" customHeight="1">
      <c r="A7" s="51" t="s">
        <v>206</v>
      </c>
      <c r="B7" s="87">
        <v>6959838</v>
      </c>
      <c r="C7" s="88">
        <v>103189152</v>
      </c>
      <c r="D7" s="88">
        <v>2306375</v>
      </c>
      <c r="E7" s="88">
        <v>36222141</v>
      </c>
      <c r="F7" s="88">
        <v>501846</v>
      </c>
      <c r="G7" s="88">
        <v>8208371</v>
      </c>
      <c r="H7" s="88">
        <v>1455283</v>
      </c>
      <c r="I7" s="88">
        <v>24801971</v>
      </c>
      <c r="J7" s="1"/>
      <c r="K7" s="1"/>
      <c r="L7" s="1"/>
      <c r="M7" s="1"/>
      <c r="N7" s="1"/>
      <c r="O7" s="1"/>
    </row>
    <row r="8" spans="1:15" ht="19.5" customHeight="1">
      <c r="A8" s="51" t="s">
        <v>213</v>
      </c>
      <c r="B8" s="87">
        <v>7876438</v>
      </c>
      <c r="C8" s="88">
        <v>112032595</v>
      </c>
      <c r="D8" s="88">
        <v>2436614</v>
      </c>
      <c r="E8" s="88">
        <v>37881142</v>
      </c>
      <c r="F8" s="88">
        <v>223453</v>
      </c>
      <c r="G8" s="88">
        <v>4065499</v>
      </c>
      <c r="H8" s="88">
        <v>1825324</v>
      </c>
      <c r="I8" s="88">
        <v>29436716</v>
      </c>
      <c r="J8" s="1"/>
      <c r="K8" s="1"/>
      <c r="L8" s="1"/>
      <c r="M8" s="1"/>
      <c r="N8" s="1"/>
      <c r="O8" s="1"/>
    </row>
    <row r="9" spans="1:15" ht="19.5" customHeight="1">
      <c r="A9" s="51" t="s">
        <v>230</v>
      </c>
      <c r="B9" s="155">
        <f>SUM(B11:B22)</f>
        <v>7629299</v>
      </c>
      <c r="C9" s="156">
        <f aca="true" t="shared" si="0" ref="C9:I9">SUM(C11:C22)</f>
        <v>110929188</v>
      </c>
      <c r="D9" s="156">
        <f t="shared" si="0"/>
        <v>2355406</v>
      </c>
      <c r="E9" s="156">
        <f t="shared" si="0"/>
        <v>36392034</v>
      </c>
      <c r="F9" s="156">
        <f t="shared" si="0"/>
        <v>219834</v>
      </c>
      <c r="G9" s="156">
        <f t="shared" si="0"/>
        <v>3214579</v>
      </c>
      <c r="H9" s="156">
        <f t="shared" si="0"/>
        <v>1684297</v>
      </c>
      <c r="I9" s="156">
        <f t="shared" si="0"/>
        <v>30117620</v>
      </c>
      <c r="J9" s="1"/>
      <c r="K9" s="1"/>
      <c r="L9" s="1"/>
      <c r="M9" s="1"/>
      <c r="N9" s="1"/>
      <c r="O9" s="1"/>
    </row>
    <row r="10" spans="1:15" ht="12" customHeight="1">
      <c r="A10" s="98"/>
      <c r="B10" s="87"/>
      <c r="C10" s="88"/>
      <c r="D10" s="88"/>
      <c r="E10" s="88"/>
      <c r="F10" s="88"/>
      <c r="G10" s="88"/>
      <c r="H10" s="88"/>
      <c r="I10" s="88"/>
      <c r="J10" s="1"/>
      <c r="K10" s="1"/>
      <c r="L10" s="1"/>
      <c r="M10" s="1"/>
      <c r="N10" s="1"/>
      <c r="O10" s="1"/>
    </row>
    <row r="11" spans="1:15" ht="19.5" customHeight="1">
      <c r="A11" s="51" t="s">
        <v>231</v>
      </c>
      <c r="B11" s="152">
        <f>SUM(D11,F11,H11,B33,D33,F33)</f>
        <v>657784</v>
      </c>
      <c r="C11" s="159">
        <f aca="true" t="shared" si="1" ref="C11:C22">SUM(E11,G11,I11,C33,E33,G33)</f>
        <v>9959193</v>
      </c>
      <c r="D11" s="139">
        <v>167964</v>
      </c>
      <c r="E11" s="139">
        <v>2626541</v>
      </c>
      <c r="F11" s="139">
        <v>14427</v>
      </c>
      <c r="G11" s="139">
        <v>667417</v>
      </c>
      <c r="H11" s="139">
        <v>142489</v>
      </c>
      <c r="I11" s="139">
        <v>2597135</v>
      </c>
      <c r="J11" s="1"/>
      <c r="K11" s="1"/>
      <c r="L11" s="1"/>
      <c r="M11" s="1"/>
      <c r="N11" s="1"/>
      <c r="O11" s="1"/>
    </row>
    <row r="12" spans="1:15" ht="19.5" customHeight="1">
      <c r="A12" s="51" t="s">
        <v>6</v>
      </c>
      <c r="B12" s="152">
        <f aca="true" t="shared" si="2" ref="B12:B22">SUM(D12,F12,H12,B34,D34,F34)</f>
        <v>570996</v>
      </c>
      <c r="C12" s="159">
        <f t="shared" si="1"/>
        <v>7852112</v>
      </c>
      <c r="D12" s="139">
        <v>183119</v>
      </c>
      <c r="E12" s="139">
        <v>2858652</v>
      </c>
      <c r="F12" s="139">
        <v>1324</v>
      </c>
      <c r="G12" s="139">
        <v>20570</v>
      </c>
      <c r="H12" s="139">
        <v>131068</v>
      </c>
      <c r="I12" s="139">
        <v>2178945</v>
      </c>
      <c r="J12" s="1"/>
      <c r="K12" s="1"/>
      <c r="L12" s="1"/>
      <c r="M12" s="1"/>
      <c r="N12" s="1"/>
      <c r="O12" s="1"/>
    </row>
    <row r="13" spans="1:15" ht="19.5" customHeight="1">
      <c r="A13" s="46" t="s">
        <v>7</v>
      </c>
      <c r="B13" s="152">
        <f t="shared" si="2"/>
        <v>526056</v>
      </c>
      <c r="C13" s="159">
        <f t="shared" si="1"/>
        <v>7712806</v>
      </c>
      <c r="D13" s="139">
        <v>198842</v>
      </c>
      <c r="E13" s="139">
        <v>3018968</v>
      </c>
      <c r="F13" s="139">
        <v>11130</v>
      </c>
      <c r="G13" s="139">
        <v>102000</v>
      </c>
      <c r="H13" s="139">
        <v>104673</v>
      </c>
      <c r="I13" s="139">
        <v>2108289</v>
      </c>
      <c r="J13" s="1"/>
      <c r="K13" s="1"/>
      <c r="L13" s="1"/>
      <c r="M13" s="1"/>
      <c r="N13" s="1"/>
      <c r="O13" s="1"/>
    </row>
    <row r="14" spans="1:15" ht="19.5" customHeight="1">
      <c r="A14" s="46" t="s">
        <v>8</v>
      </c>
      <c r="B14" s="152">
        <f t="shared" si="2"/>
        <v>641454</v>
      </c>
      <c r="C14" s="159">
        <f t="shared" si="1"/>
        <v>7861121</v>
      </c>
      <c r="D14" s="139">
        <v>196774</v>
      </c>
      <c r="E14" s="139">
        <v>3048418</v>
      </c>
      <c r="F14" s="139">
        <v>2071</v>
      </c>
      <c r="G14" s="139">
        <v>39350</v>
      </c>
      <c r="H14" s="139">
        <v>116107</v>
      </c>
      <c r="I14" s="139">
        <v>1720829</v>
      </c>
      <c r="J14" s="1"/>
      <c r="K14" s="1"/>
      <c r="L14" s="1"/>
      <c r="M14" s="1"/>
      <c r="N14" s="1"/>
      <c r="O14" s="1"/>
    </row>
    <row r="15" spans="1:15" ht="19.5" customHeight="1">
      <c r="A15" s="46" t="s">
        <v>9</v>
      </c>
      <c r="B15" s="152">
        <f t="shared" si="2"/>
        <v>525385</v>
      </c>
      <c r="C15" s="159">
        <f t="shared" si="1"/>
        <v>7582494</v>
      </c>
      <c r="D15" s="139">
        <v>188395</v>
      </c>
      <c r="E15" s="139">
        <v>2894642</v>
      </c>
      <c r="F15" s="139">
        <v>7749</v>
      </c>
      <c r="G15" s="139">
        <v>87085</v>
      </c>
      <c r="H15" s="139">
        <v>107455</v>
      </c>
      <c r="I15" s="139">
        <v>1903981</v>
      </c>
      <c r="J15" s="1"/>
      <c r="K15" s="1"/>
      <c r="L15" s="1"/>
      <c r="M15" s="1"/>
      <c r="N15" s="1"/>
      <c r="O15" s="1"/>
    </row>
    <row r="16" spans="1:15" ht="19.5" customHeight="1">
      <c r="A16" s="46" t="s">
        <v>10</v>
      </c>
      <c r="B16" s="152">
        <f t="shared" si="2"/>
        <v>886305</v>
      </c>
      <c r="C16" s="159">
        <f t="shared" si="1"/>
        <v>14985660</v>
      </c>
      <c r="D16" s="139">
        <v>226571</v>
      </c>
      <c r="E16" s="139">
        <v>3512723</v>
      </c>
      <c r="F16" s="139">
        <v>53841</v>
      </c>
      <c r="G16" s="139">
        <v>1140925</v>
      </c>
      <c r="H16" s="139">
        <v>210994</v>
      </c>
      <c r="I16" s="139">
        <v>3505986</v>
      </c>
      <c r="J16" s="1"/>
      <c r="K16" s="1"/>
      <c r="L16" s="1"/>
      <c r="M16" s="1"/>
      <c r="N16" s="1"/>
      <c r="O16" s="1"/>
    </row>
    <row r="17" spans="1:15" ht="19.5" customHeight="1">
      <c r="A17" s="46" t="s">
        <v>11</v>
      </c>
      <c r="B17" s="152">
        <f t="shared" si="2"/>
        <v>534953</v>
      </c>
      <c r="C17" s="159">
        <f t="shared" si="1"/>
        <v>7820798</v>
      </c>
      <c r="D17" s="139">
        <v>193765</v>
      </c>
      <c r="E17" s="139">
        <v>2936300</v>
      </c>
      <c r="F17" s="139">
        <v>1883</v>
      </c>
      <c r="G17" s="139">
        <v>42596</v>
      </c>
      <c r="H17" s="139">
        <v>150083</v>
      </c>
      <c r="I17" s="139">
        <v>2720974</v>
      </c>
      <c r="J17" s="1"/>
      <c r="K17" s="1"/>
      <c r="L17" s="1"/>
      <c r="M17" s="1"/>
      <c r="N17" s="1"/>
      <c r="O17" s="1"/>
    </row>
    <row r="18" spans="1:15" ht="19.5" customHeight="1">
      <c r="A18" s="46" t="s">
        <v>12</v>
      </c>
      <c r="B18" s="152">
        <f t="shared" si="2"/>
        <v>690071</v>
      </c>
      <c r="C18" s="159">
        <f t="shared" si="1"/>
        <v>9207760</v>
      </c>
      <c r="D18" s="139">
        <v>193777</v>
      </c>
      <c r="E18" s="139">
        <v>3036806</v>
      </c>
      <c r="F18" s="139">
        <v>35500</v>
      </c>
      <c r="G18" s="139">
        <v>425314</v>
      </c>
      <c r="H18" s="139">
        <v>156433</v>
      </c>
      <c r="I18" s="139">
        <v>2325107</v>
      </c>
      <c r="J18" s="1"/>
      <c r="K18" s="1"/>
      <c r="L18" s="1"/>
      <c r="M18" s="1"/>
      <c r="N18" s="1"/>
      <c r="O18" s="1"/>
    </row>
    <row r="19" spans="1:15" ht="19.5" customHeight="1">
      <c r="A19" s="46" t="s">
        <v>13</v>
      </c>
      <c r="B19" s="152">
        <f t="shared" si="2"/>
        <v>627806</v>
      </c>
      <c r="C19" s="159">
        <f t="shared" si="1"/>
        <v>8987900</v>
      </c>
      <c r="D19" s="139">
        <v>191795</v>
      </c>
      <c r="E19" s="139">
        <v>2965802</v>
      </c>
      <c r="F19" s="139">
        <v>5672</v>
      </c>
      <c r="G19" s="139">
        <v>87418</v>
      </c>
      <c r="H19" s="139">
        <v>113434</v>
      </c>
      <c r="I19" s="139">
        <v>2143916</v>
      </c>
      <c r="J19" s="1"/>
      <c r="K19" s="1"/>
      <c r="L19" s="1"/>
      <c r="M19" s="1"/>
      <c r="N19" s="1"/>
      <c r="O19" s="1"/>
    </row>
    <row r="20" spans="1:15" ht="19.5" customHeight="1">
      <c r="A20" s="46" t="s">
        <v>14</v>
      </c>
      <c r="B20" s="152">
        <f t="shared" si="2"/>
        <v>711113</v>
      </c>
      <c r="C20" s="159">
        <f t="shared" si="1"/>
        <v>9463491</v>
      </c>
      <c r="D20" s="139">
        <v>200660</v>
      </c>
      <c r="E20" s="139">
        <v>3099507</v>
      </c>
      <c r="F20" s="139">
        <v>73086</v>
      </c>
      <c r="G20" s="139">
        <v>277561</v>
      </c>
      <c r="H20" s="139">
        <v>113139</v>
      </c>
      <c r="I20" s="139">
        <v>2216758</v>
      </c>
      <c r="J20" s="1"/>
      <c r="K20" s="1"/>
      <c r="L20" s="1"/>
      <c r="M20" s="1"/>
      <c r="N20" s="1"/>
      <c r="O20" s="1"/>
    </row>
    <row r="21" spans="1:15" ht="19.5" customHeight="1">
      <c r="A21" s="46" t="s">
        <v>15</v>
      </c>
      <c r="B21" s="152">
        <f t="shared" si="2"/>
        <v>774503</v>
      </c>
      <c r="C21" s="159">
        <f t="shared" si="1"/>
        <v>11694429</v>
      </c>
      <c r="D21" s="139">
        <v>239343</v>
      </c>
      <c r="E21" s="139">
        <v>3672978</v>
      </c>
      <c r="F21" s="139">
        <v>10432</v>
      </c>
      <c r="G21" s="139">
        <v>248153</v>
      </c>
      <c r="H21" s="139">
        <v>264036</v>
      </c>
      <c r="I21" s="139">
        <v>4478221</v>
      </c>
      <c r="J21" s="1"/>
      <c r="K21" s="1"/>
      <c r="L21" s="1"/>
      <c r="M21" s="1"/>
      <c r="N21" s="1"/>
      <c r="O21" s="1"/>
    </row>
    <row r="22" spans="1:15" ht="19.5" customHeight="1">
      <c r="A22" s="47" t="s">
        <v>16</v>
      </c>
      <c r="B22" s="153">
        <f t="shared" si="2"/>
        <v>482873</v>
      </c>
      <c r="C22" s="160">
        <f t="shared" si="1"/>
        <v>7801424</v>
      </c>
      <c r="D22" s="154">
        <v>174401</v>
      </c>
      <c r="E22" s="154">
        <v>2720697</v>
      </c>
      <c r="F22" s="154">
        <v>2719</v>
      </c>
      <c r="G22" s="154">
        <v>76190</v>
      </c>
      <c r="H22" s="154">
        <v>74386</v>
      </c>
      <c r="I22" s="154">
        <v>2217479</v>
      </c>
      <c r="J22" s="1"/>
      <c r="K22" s="1"/>
      <c r="L22" s="1"/>
      <c r="M22" s="1"/>
      <c r="N22" s="1"/>
      <c r="O22" s="1"/>
    </row>
    <row r="23" spans="1:15" ht="18" customHeight="1">
      <c r="A23" s="46"/>
      <c r="B23" s="88"/>
      <c r="C23" s="88"/>
      <c r="D23" s="88"/>
      <c r="E23" s="88"/>
      <c r="F23" s="88"/>
      <c r="G23" s="88"/>
      <c r="H23" s="88"/>
      <c r="I23" s="88"/>
      <c r="J23" s="1"/>
      <c r="K23" s="1"/>
      <c r="L23" s="1"/>
      <c r="M23" s="1"/>
      <c r="N23" s="1"/>
      <c r="O23" s="1"/>
    </row>
    <row r="24" spans="1:15" ht="12" customHeight="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7" ht="15.75" customHeight="1">
      <c r="A25" s="45"/>
      <c r="B25" s="205" t="s">
        <v>189</v>
      </c>
      <c r="C25" s="203"/>
      <c r="D25" s="204" t="s">
        <v>190</v>
      </c>
      <c r="E25" s="203"/>
      <c r="F25" s="205" t="s">
        <v>191</v>
      </c>
      <c r="G25" s="178"/>
    </row>
    <row r="26" spans="1:7" ht="15.75" customHeight="1">
      <c r="A26" s="93" t="s">
        <v>1</v>
      </c>
      <c r="B26" s="55" t="s">
        <v>4</v>
      </c>
      <c r="C26" s="54" t="s">
        <v>5</v>
      </c>
      <c r="D26" s="54" t="s">
        <v>4</v>
      </c>
      <c r="E26" s="54" t="s">
        <v>5</v>
      </c>
      <c r="F26" s="104" t="s">
        <v>4</v>
      </c>
      <c r="G26" s="56" t="s">
        <v>5</v>
      </c>
    </row>
    <row r="27" spans="1:7" ht="19.5" customHeight="1">
      <c r="A27" s="81" t="s">
        <v>229</v>
      </c>
      <c r="B27" s="88">
        <v>2627603</v>
      </c>
      <c r="C27" s="88">
        <v>36098844</v>
      </c>
      <c r="D27" s="88">
        <v>3463</v>
      </c>
      <c r="E27" s="88">
        <v>31576</v>
      </c>
      <c r="F27" s="88">
        <v>22378</v>
      </c>
      <c r="G27" s="88">
        <v>300042</v>
      </c>
    </row>
    <row r="28" spans="1:14" ht="19.5" customHeight="1">
      <c r="A28" s="51" t="s">
        <v>178</v>
      </c>
      <c r="B28" s="88">
        <v>2495740</v>
      </c>
      <c r="C28" s="88">
        <v>33759713</v>
      </c>
      <c r="D28" s="88">
        <v>3119</v>
      </c>
      <c r="E28" s="88">
        <v>38538</v>
      </c>
      <c r="F28" s="88">
        <v>37844</v>
      </c>
      <c r="G28" s="88">
        <v>177387</v>
      </c>
      <c r="N28" s="19"/>
    </row>
    <row r="29" spans="1:7" ht="19.5" customHeight="1">
      <c r="A29" s="51" t="s">
        <v>206</v>
      </c>
      <c r="B29" s="88">
        <v>2674850</v>
      </c>
      <c r="C29" s="88">
        <v>33676499</v>
      </c>
      <c r="D29" s="88">
        <v>1297</v>
      </c>
      <c r="E29" s="88">
        <v>12366</v>
      </c>
      <c r="F29" s="88">
        <v>20187</v>
      </c>
      <c r="G29" s="88">
        <v>267804</v>
      </c>
    </row>
    <row r="30" spans="1:7" ht="19.5" customHeight="1">
      <c r="A30" s="51" t="s">
        <v>213</v>
      </c>
      <c r="B30" s="88">
        <v>3374406</v>
      </c>
      <c r="C30" s="88">
        <v>40404379</v>
      </c>
      <c r="D30" s="88">
        <v>1919</v>
      </c>
      <c r="E30" s="88">
        <v>20949</v>
      </c>
      <c r="F30" s="88">
        <v>14722</v>
      </c>
      <c r="G30" s="88">
        <v>223910</v>
      </c>
    </row>
    <row r="31" spans="1:7" ht="19.5" customHeight="1">
      <c r="A31" s="51" t="s">
        <v>230</v>
      </c>
      <c r="B31" s="155">
        <f aca="true" t="shared" si="3" ref="B31:G31">SUM(B33:B44)</f>
        <v>3349771</v>
      </c>
      <c r="C31" s="156">
        <f t="shared" si="3"/>
        <v>40915115</v>
      </c>
      <c r="D31" s="156">
        <f t="shared" si="3"/>
        <v>2671</v>
      </c>
      <c r="E31" s="156">
        <f t="shared" si="3"/>
        <v>22976</v>
      </c>
      <c r="F31" s="156">
        <f t="shared" si="3"/>
        <v>17320</v>
      </c>
      <c r="G31" s="156">
        <f t="shared" si="3"/>
        <v>266864</v>
      </c>
    </row>
    <row r="32" spans="1:7" ht="12" customHeight="1">
      <c r="A32" s="98"/>
      <c r="B32" s="88"/>
      <c r="C32" s="88"/>
      <c r="D32" s="88"/>
      <c r="E32" s="88"/>
      <c r="F32" s="88"/>
      <c r="G32" s="88"/>
    </row>
    <row r="33" spans="1:7" ht="19.5" customHeight="1">
      <c r="A33" s="51" t="s">
        <v>231</v>
      </c>
      <c r="B33" s="152">
        <v>331510</v>
      </c>
      <c r="C33" s="159">
        <v>4054330</v>
      </c>
      <c r="D33" s="139">
        <v>569</v>
      </c>
      <c r="E33" s="139">
        <v>2700</v>
      </c>
      <c r="F33" s="139">
        <v>825</v>
      </c>
      <c r="G33" s="139">
        <v>11070</v>
      </c>
    </row>
    <row r="34" spans="1:7" ht="19.5" customHeight="1">
      <c r="A34" s="51" t="s">
        <v>6</v>
      </c>
      <c r="B34" s="152">
        <v>254578</v>
      </c>
      <c r="C34" s="159">
        <v>2785977</v>
      </c>
      <c r="D34" s="139">
        <v>290</v>
      </c>
      <c r="E34" s="139">
        <v>1852</v>
      </c>
      <c r="F34" s="139">
        <v>617</v>
      </c>
      <c r="G34" s="139">
        <v>6116</v>
      </c>
    </row>
    <row r="35" spans="1:7" ht="19.5" customHeight="1">
      <c r="A35" s="51" t="s">
        <v>7</v>
      </c>
      <c r="B35" s="152">
        <v>209778</v>
      </c>
      <c r="C35" s="159">
        <v>2461827</v>
      </c>
      <c r="D35" s="139">
        <v>155</v>
      </c>
      <c r="E35" s="139">
        <v>2010</v>
      </c>
      <c r="F35" s="139">
        <v>1478</v>
      </c>
      <c r="G35" s="139">
        <v>19712</v>
      </c>
    </row>
    <row r="36" spans="1:7" ht="19.5" customHeight="1">
      <c r="A36" s="51" t="s">
        <v>8</v>
      </c>
      <c r="B36" s="152">
        <v>325383</v>
      </c>
      <c r="C36" s="159">
        <v>3038606</v>
      </c>
      <c r="D36" s="139">
        <v>33</v>
      </c>
      <c r="E36" s="139">
        <v>400</v>
      </c>
      <c r="F36" s="139">
        <v>1086</v>
      </c>
      <c r="G36" s="139">
        <v>13518</v>
      </c>
    </row>
    <row r="37" spans="1:7" ht="19.5" customHeight="1">
      <c r="A37" s="51" t="s">
        <v>9</v>
      </c>
      <c r="B37" s="152">
        <v>221042</v>
      </c>
      <c r="C37" s="159">
        <v>2688281</v>
      </c>
      <c r="D37" s="139">
        <v>142</v>
      </c>
      <c r="E37" s="139">
        <v>1655</v>
      </c>
      <c r="F37" s="139">
        <v>602</v>
      </c>
      <c r="G37" s="139">
        <v>6850</v>
      </c>
    </row>
    <row r="38" spans="1:7" ht="19.5" customHeight="1">
      <c r="A38" s="51" t="s">
        <v>10</v>
      </c>
      <c r="B38" s="152">
        <v>393206</v>
      </c>
      <c r="C38" s="159">
        <v>6810485</v>
      </c>
      <c r="D38" s="139">
        <v>713</v>
      </c>
      <c r="E38" s="139">
        <v>5750</v>
      </c>
      <c r="F38" s="139">
        <v>980</v>
      </c>
      <c r="G38" s="139">
        <v>9791</v>
      </c>
    </row>
    <row r="39" spans="1:7" ht="19.5" customHeight="1">
      <c r="A39" s="51" t="s">
        <v>11</v>
      </c>
      <c r="B39" s="152">
        <v>187112</v>
      </c>
      <c r="C39" s="159">
        <v>2098313</v>
      </c>
      <c r="D39" s="139">
        <v>124</v>
      </c>
      <c r="E39" s="139">
        <v>1160</v>
      </c>
      <c r="F39" s="139">
        <v>1986</v>
      </c>
      <c r="G39" s="139">
        <v>21455</v>
      </c>
    </row>
    <row r="40" spans="1:7" ht="19.5" customHeight="1">
      <c r="A40" s="51" t="s">
        <v>12</v>
      </c>
      <c r="B40" s="152">
        <v>303223</v>
      </c>
      <c r="C40" s="159">
        <v>3416235</v>
      </c>
      <c r="D40" s="139">
        <v>70</v>
      </c>
      <c r="E40" s="139">
        <v>1500</v>
      </c>
      <c r="F40" s="139">
        <v>1068</v>
      </c>
      <c r="G40" s="139">
        <v>2798</v>
      </c>
    </row>
    <row r="41" spans="1:7" ht="19.5" customHeight="1">
      <c r="A41" s="51" t="s">
        <v>13</v>
      </c>
      <c r="B41" s="152">
        <v>316447</v>
      </c>
      <c r="C41" s="159">
        <v>3785074</v>
      </c>
      <c r="D41" s="139">
        <v>139</v>
      </c>
      <c r="E41" s="139">
        <v>1440</v>
      </c>
      <c r="F41" s="139">
        <v>319</v>
      </c>
      <c r="G41" s="139">
        <v>4250</v>
      </c>
    </row>
    <row r="42" spans="1:7" ht="19.5" customHeight="1">
      <c r="A42" s="51" t="s">
        <v>14</v>
      </c>
      <c r="B42" s="152">
        <v>323023</v>
      </c>
      <c r="C42" s="159">
        <v>3857918</v>
      </c>
      <c r="D42" s="139">
        <v>128</v>
      </c>
      <c r="E42" s="139">
        <v>950</v>
      </c>
      <c r="F42" s="139">
        <v>1077</v>
      </c>
      <c r="G42" s="139">
        <v>10797</v>
      </c>
    </row>
    <row r="43" spans="1:7" ht="19.5" customHeight="1">
      <c r="A43" s="51" t="s">
        <v>15</v>
      </c>
      <c r="B43" s="152">
        <v>253820</v>
      </c>
      <c r="C43" s="159">
        <v>3142000</v>
      </c>
      <c r="D43" s="139">
        <v>75</v>
      </c>
      <c r="E43" s="139">
        <v>1090</v>
      </c>
      <c r="F43" s="139">
        <v>6797</v>
      </c>
      <c r="G43" s="139">
        <v>151987</v>
      </c>
    </row>
    <row r="44" spans="1:7" ht="19.5" customHeight="1">
      <c r="A44" s="53" t="s">
        <v>16</v>
      </c>
      <c r="B44" s="153">
        <v>230649</v>
      </c>
      <c r="C44" s="160">
        <v>2776069</v>
      </c>
      <c r="D44" s="154">
        <v>233</v>
      </c>
      <c r="E44" s="154">
        <v>2469</v>
      </c>
      <c r="F44" s="154">
        <v>485</v>
      </c>
      <c r="G44" s="154">
        <v>8520</v>
      </c>
    </row>
    <row r="45" ht="12" customHeight="1">
      <c r="A45" s="10" t="s">
        <v>118</v>
      </c>
    </row>
    <row r="46" ht="12" customHeight="1">
      <c r="A46" s="8" t="s">
        <v>17</v>
      </c>
    </row>
  </sheetData>
  <mergeCells count="7">
    <mergeCell ref="H3:I3"/>
    <mergeCell ref="B25:C25"/>
    <mergeCell ref="D25:E25"/>
    <mergeCell ref="F25:G25"/>
    <mergeCell ref="B3:C3"/>
    <mergeCell ref="D3:E3"/>
    <mergeCell ref="F3:G3"/>
  </mergeCells>
  <printOptions/>
  <pageMargins left="0.59" right="0.59" top="0.61" bottom="0.65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1"/>
  <sheetViews>
    <sheetView workbookViewId="0" topLeftCell="A1">
      <selection activeCell="A25" sqref="A25"/>
    </sheetView>
  </sheetViews>
  <sheetFormatPr defaultColWidth="9.00390625" defaultRowHeight="12.75"/>
  <cols>
    <col min="1" max="1" width="8.25390625" style="1" customWidth="1"/>
    <col min="2" max="2" width="7.875" style="20" customWidth="1"/>
    <col min="3" max="3" width="9.25390625" style="20" customWidth="1"/>
    <col min="4" max="4" width="7.125" style="20" customWidth="1"/>
    <col min="5" max="5" width="8.875" style="20" customWidth="1"/>
    <col min="6" max="6" width="7.125" style="20" customWidth="1"/>
    <col min="7" max="7" width="8.875" style="20" customWidth="1"/>
    <col min="8" max="8" width="7.125" style="20" customWidth="1"/>
    <col min="9" max="9" width="8.875" style="20" customWidth="1"/>
    <col min="10" max="10" width="7.125" style="20" customWidth="1"/>
    <col min="11" max="11" width="8.875" style="20" customWidth="1"/>
    <col min="12" max="12" width="7.125" style="20" customWidth="1"/>
    <col min="13" max="13" width="8.875" style="20" customWidth="1"/>
    <col min="14" max="14" width="7.875" style="20" customWidth="1"/>
    <col min="15" max="15" width="9.875" style="20" customWidth="1"/>
    <col min="16" max="17" width="12.75390625" style="20" customWidth="1"/>
    <col min="18" max="18" width="5.75390625" style="1" customWidth="1"/>
    <col min="19" max="16384" width="9.125" style="1" customWidth="1"/>
  </cols>
  <sheetData>
    <row r="1" ht="15.75" customHeight="1"/>
    <row r="2" spans="1:17" ht="15">
      <c r="A2" s="107" t="s">
        <v>221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 customHeight="1">
      <c r="A3" s="45"/>
      <c r="B3" s="187" t="s">
        <v>258</v>
      </c>
      <c r="C3" s="188"/>
      <c r="D3" s="187" t="s">
        <v>257</v>
      </c>
      <c r="E3" s="188"/>
      <c r="F3" s="187" t="s">
        <v>256</v>
      </c>
      <c r="G3" s="188"/>
      <c r="H3" s="187" t="s">
        <v>255</v>
      </c>
      <c r="I3" s="188"/>
      <c r="J3" s="187" t="s">
        <v>254</v>
      </c>
      <c r="K3" s="188"/>
      <c r="L3" s="1"/>
      <c r="M3" s="1"/>
      <c r="N3" s="1"/>
      <c r="O3" s="1"/>
      <c r="P3" s="1"/>
      <c r="Q3" s="1"/>
    </row>
    <row r="4" spans="1:17" ht="22.5" customHeight="1">
      <c r="A4" s="93" t="s">
        <v>18</v>
      </c>
      <c r="B4" s="175" t="s">
        <v>300</v>
      </c>
      <c r="C4" s="176" t="s">
        <v>299</v>
      </c>
      <c r="D4" s="175" t="s">
        <v>300</v>
      </c>
      <c r="E4" s="176" t="s">
        <v>299</v>
      </c>
      <c r="F4" s="175" t="s">
        <v>300</v>
      </c>
      <c r="G4" s="176" t="s">
        <v>299</v>
      </c>
      <c r="H4" s="175" t="s">
        <v>300</v>
      </c>
      <c r="I4" s="176" t="s">
        <v>299</v>
      </c>
      <c r="J4" s="175" t="s">
        <v>300</v>
      </c>
      <c r="K4" s="176" t="s">
        <v>299</v>
      </c>
      <c r="L4" s="1"/>
      <c r="M4" s="1"/>
      <c r="N4" s="1"/>
      <c r="O4" s="1"/>
      <c r="P4" s="1"/>
      <c r="Q4" s="1"/>
    </row>
    <row r="5" spans="1:17" ht="13.5" customHeight="1">
      <c r="A5" s="81" t="s">
        <v>262</v>
      </c>
      <c r="B5" s="87">
        <v>4736826</v>
      </c>
      <c r="C5" s="88">
        <v>75819883</v>
      </c>
      <c r="D5" s="88">
        <v>357559</v>
      </c>
      <c r="E5" s="88">
        <v>6823676</v>
      </c>
      <c r="F5" s="88">
        <v>67158</v>
      </c>
      <c r="G5" s="88">
        <v>440119</v>
      </c>
      <c r="H5" s="88">
        <v>520695</v>
      </c>
      <c r="I5" s="88">
        <v>5724925</v>
      </c>
      <c r="J5" s="88">
        <v>117732</v>
      </c>
      <c r="K5" s="88">
        <v>1596659</v>
      </c>
      <c r="L5" s="1"/>
      <c r="M5" s="1"/>
      <c r="N5" s="1"/>
      <c r="O5" s="1"/>
      <c r="P5" s="1"/>
      <c r="Q5" s="1"/>
    </row>
    <row r="6" spans="1:17" ht="13.5" customHeight="1">
      <c r="A6" s="51" t="s">
        <v>177</v>
      </c>
      <c r="B6" s="87">
        <v>4131866</v>
      </c>
      <c r="C6" s="88">
        <v>66776419</v>
      </c>
      <c r="D6" s="88">
        <v>341293</v>
      </c>
      <c r="E6" s="88">
        <v>5564254</v>
      </c>
      <c r="F6" s="88">
        <v>65416</v>
      </c>
      <c r="G6" s="88">
        <v>485401</v>
      </c>
      <c r="H6" s="88">
        <v>372682</v>
      </c>
      <c r="I6" s="88">
        <v>3299155</v>
      </c>
      <c r="J6" s="88">
        <v>148446</v>
      </c>
      <c r="K6" s="88">
        <v>2230440</v>
      </c>
      <c r="L6" s="1"/>
      <c r="M6" s="1"/>
      <c r="N6" s="1"/>
      <c r="O6" s="1"/>
      <c r="P6" s="1"/>
      <c r="Q6" s="1"/>
    </row>
    <row r="7" spans="1:17" ht="13.5" customHeight="1">
      <c r="A7" s="53" t="s">
        <v>206</v>
      </c>
      <c r="B7" s="89">
        <v>4187799</v>
      </c>
      <c r="C7" s="90">
        <v>66742958</v>
      </c>
      <c r="D7" s="90">
        <v>237137</v>
      </c>
      <c r="E7" s="90">
        <v>4018988</v>
      </c>
      <c r="F7" s="90">
        <v>75617</v>
      </c>
      <c r="G7" s="90">
        <v>445068</v>
      </c>
      <c r="H7" s="90">
        <v>426231</v>
      </c>
      <c r="I7" s="90">
        <v>3866997</v>
      </c>
      <c r="J7" s="90">
        <v>291547</v>
      </c>
      <c r="K7" s="90">
        <v>2327727</v>
      </c>
      <c r="L7" s="1"/>
      <c r="M7" s="1"/>
      <c r="N7" s="1"/>
      <c r="O7" s="1"/>
      <c r="P7" s="1"/>
      <c r="Q7" s="1"/>
    </row>
    <row r="8" spans="1:17" ht="7.5" customHeight="1">
      <c r="A8" s="46"/>
      <c r="B8" s="88"/>
      <c r="C8" s="88" t="s">
        <v>207</v>
      </c>
      <c r="D8" s="88"/>
      <c r="E8" s="88"/>
      <c r="F8" s="88"/>
      <c r="G8" s="88"/>
      <c r="H8" s="88"/>
      <c r="I8" s="88"/>
      <c r="J8" s="88"/>
      <c r="K8" s="88"/>
      <c r="L8" s="1"/>
      <c r="M8" s="1"/>
      <c r="N8" s="1"/>
      <c r="O8" s="1"/>
      <c r="P8" s="1"/>
      <c r="Q8" s="1"/>
    </row>
    <row r="9" spans="1:9" ht="15.75" customHeight="1">
      <c r="A9" s="45"/>
      <c r="B9" s="187" t="s">
        <v>259</v>
      </c>
      <c r="C9" s="188"/>
      <c r="D9" s="187" t="s">
        <v>301</v>
      </c>
      <c r="E9" s="188"/>
      <c r="F9" s="187" t="s">
        <v>260</v>
      </c>
      <c r="G9" s="188"/>
      <c r="H9" s="187" t="s">
        <v>261</v>
      </c>
      <c r="I9" s="188"/>
    </row>
    <row r="10" spans="1:9" ht="24" customHeight="1">
      <c r="A10" s="93" t="s">
        <v>18</v>
      </c>
      <c r="B10" s="175" t="s">
        <v>300</v>
      </c>
      <c r="C10" s="176" t="s">
        <v>299</v>
      </c>
      <c r="D10" s="175" t="s">
        <v>300</v>
      </c>
      <c r="E10" s="176" t="s">
        <v>299</v>
      </c>
      <c r="F10" s="175" t="s">
        <v>300</v>
      </c>
      <c r="G10" s="176" t="s">
        <v>299</v>
      </c>
      <c r="H10" s="175" t="s">
        <v>300</v>
      </c>
      <c r="I10" s="176" t="s">
        <v>299</v>
      </c>
    </row>
    <row r="11" spans="1:9" ht="12.75" customHeight="1">
      <c r="A11" s="81" t="s">
        <v>262</v>
      </c>
      <c r="B11" s="88">
        <v>749459</v>
      </c>
      <c r="C11" s="88">
        <v>7644284</v>
      </c>
      <c r="D11" s="88">
        <v>530165</v>
      </c>
      <c r="E11" s="88">
        <v>9041841</v>
      </c>
      <c r="F11" s="88">
        <v>561562</v>
      </c>
      <c r="G11" s="88">
        <v>12583953</v>
      </c>
      <c r="H11" s="16">
        <v>37</v>
      </c>
      <c r="I11" s="88">
        <v>500</v>
      </c>
    </row>
    <row r="12" spans="1:9" ht="12.75" customHeight="1">
      <c r="A12" s="51" t="s">
        <v>177</v>
      </c>
      <c r="B12" s="88">
        <v>769028</v>
      </c>
      <c r="C12" s="88">
        <v>7207131</v>
      </c>
      <c r="D12" s="88">
        <v>649694</v>
      </c>
      <c r="E12" s="88">
        <v>12307580</v>
      </c>
      <c r="F12" s="88">
        <v>445259</v>
      </c>
      <c r="G12" s="88">
        <v>9700445</v>
      </c>
      <c r="H12" s="88">
        <v>35938</v>
      </c>
      <c r="I12" s="88">
        <v>433443</v>
      </c>
    </row>
    <row r="13" spans="1:9" ht="12.75" customHeight="1">
      <c r="A13" s="53" t="s">
        <v>206</v>
      </c>
      <c r="B13" s="90">
        <v>636483</v>
      </c>
      <c r="C13" s="90">
        <v>5660349</v>
      </c>
      <c r="D13" s="90">
        <v>417846</v>
      </c>
      <c r="E13" s="90">
        <v>6811864</v>
      </c>
      <c r="F13" s="90">
        <v>601967</v>
      </c>
      <c r="G13" s="90">
        <v>11799283</v>
      </c>
      <c r="H13" s="90">
        <v>85211</v>
      </c>
      <c r="I13" s="90">
        <v>1515918</v>
      </c>
    </row>
    <row r="14" spans="1:9" ht="16.5" customHeight="1">
      <c r="A14" s="46"/>
      <c r="B14" s="88"/>
      <c r="C14" s="88"/>
      <c r="D14" s="88"/>
      <c r="E14" s="88"/>
      <c r="F14" s="88"/>
      <c r="G14" s="88"/>
      <c r="H14" s="83"/>
      <c r="I14" s="83"/>
    </row>
    <row r="15" spans="1:17" ht="15">
      <c r="A15" s="107" t="s">
        <v>222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3" ht="15.75" customHeight="1">
      <c r="A16" s="45"/>
      <c r="B16" s="206" t="s">
        <v>192</v>
      </c>
      <c r="C16" s="208"/>
      <c r="D16" s="206" t="s">
        <v>306</v>
      </c>
      <c r="E16" s="208"/>
      <c r="F16" s="206" t="s">
        <v>307</v>
      </c>
      <c r="G16" s="208"/>
      <c r="H16" s="206" t="s">
        <v>308</v>
      </c>
      <c r="I16" s="208"/>
      <c r="J16" s="206" t="s">
        <v>309</v>
      </c>
      <c r="K16" s="208"/>
      <c r="L16" s="206" t="s">
        <v>310</v>
      </c>
      <c r="M16" s="207"/>
    </row>
    <row r="17" spans="1:13" ht="24" customHeight="1">
      <c r="A17" s="93" t="s">
        <v>18</v>
      </c>
      <c r="B17" s="175" t="s">
        <v>300</v>
      </c>
      <c r="C17" s="176" t="s">
        <v>299</v>
      </c>
      <c r="D17" s="175" t="s">
        <v>300</v>
      </c>
      <c r="E17" s="176" t="s">
        <v>299</v>
      </c>
      <c r="F17" s="175" t="s">
        <v>300</v>
      </c>
      <c r="G17" s="176" t="s">
        <v>299</v>
      </c>
      <c r="H17" s="175" t="s">
        <v>300</v>
      </c>
      <c r="I17" s="176" t="s">
        <v>299</v>
      </c>
      <c r="J17" s="175" t="s">
        <v>300</v>
      </c>
      <c r="K17" s="176" t="s">
        <v>299</v>
      </c>
      <c r="L17" s="175" t="s">
        <v>300</v>
      </c>
      <c r="M17" s="176" t="s">
        <v>299</v>
      </c>
    </row>
    <row r="18" spans="1:13" ht="15" customHeight="1">
      <c r="A18" s="46" t="s">
        <v>220</v>
      </c>
      <c r="B18" s="150">
        <v>4370931</v>
      </c>
      <c r="C18" s="151">
        <v>68532465</v>
      </c>
      <c r="D18" s="151">
        <v>14214</v>
      </c>
      <c r="E18" s="151">
        <v>212768</v>
      </c>
      <c r="F18" s="151">
        <v>244038</v>
      </c>
      <c r="G18" s="151">
        <v>4292265</v>
      </c>
      <c r="H18" s="151">
        <v>81735</v>
      </c>
      <c r="I18" s="151">
        <v>621063</v>
      </c>
      <c r="J18" s="151">
        <v>35129</v>
      </c>
      <c r="K18" s="151">
        <v>363696</v>
      </c>
      <c r="L18" s="151">
        <v>704899</v>
      </c>
      <c r="M18" s="151">
        <v>8083784</v>
      </c>
    </row>
    <row r="19" spans="1:13" ht="15" customHeight="1">
      <c r="A19" s="51" t="s">
        <v>230</v>
      </c>
      <c r="B19" s="155">
        <f>SUM(B21:B32)</f>
        <v>4179108</v>
      </c>
      <c r="C19" s="156">
        <f aca="true" t="shared" si="0" ref="C19:M19">SUM(C21:C32)</f>
        <v>67683037</v>
      </c>
      <c r="D19" s="156">
        <f t="shared" si="0"/>
        <v>23290</v>
      </c>
      <c r="E19" s="156">
        <f t="shared" si="0"/>
        <v>328311</v>
      </c>
      <c r="F19" s="156">
        <f t="shared" si="0"/>
        <v>234305</v>
      </c>
      <c r="G19" s="156">
        <f t="shared" si="0"/>
        <v>4188221</v>
      </c>
      <c r="H19" s="156">
        <f t="shared" si="0"/>
        <v>51450</v>
      </c>
      <c r="I19" s="156">
        <f t="shared" si="0"/>
        <v>378751</v>
      </c>
      <c r="J19" s="156">
        <f t="shared" si="0"/>
        <v>57152</v>
      </c>
      <c r="K19" s="156">
        <f t="shared" si="0"/>
        <v>590792</v>
      </c>
      <c r="L19" s="156">
        <f t="shared" si="0"/>
        <v>975240</v>
      </c>
      <c r="M19" s="156">
        <f t="shared" si="0"/>
        <v>10770020</v>
      </c>
    </row>
    <row r="20" spans="1:13" ht="4.5" customHeight="1">
      <c r="A20" s="144"/>
      <c r="B20" s="145"/>
      <c r="C20" s="146"/>
      <c r="D20" s="147"/>
      <c r="E20" s="146"/>
      <c r="F20" s="147"/>
      <c r="G20" s="146"/>
      <c r="H20" s="147"/>
      <c r="I20" s="146"/>
      <c r="J20" s="147"/>
      <c r="K20" s="146"/>
      <c r="L20" s="147"/>
      <c r="M20" s="146"/>
    </row>
    <row r="21" spans="1:13" ht="15" customHeight="1">
      <c r="A21" s="46" t="s">
        <v>231</v>
      </c>
      <c r="B21" s="152">
        <v>317568</v>
      </c>
      <c r="C21" s="139">
        <v>5342530</v>
      </c>
      <c r="D21" s="139">
        <v>5142</v>
      </c>
      <c r="E21" s="139">
        <v>97330</v>
      </c>
      <c r="F21" s="139">
        <v>24135</v>
      </c>
      <c r="G21" s="139">
        <v>356423</v>
      </c>
      <c r="H21" s="139">
        <v>2830</v>
      </c>
      <c r="I21" s="139">
        <v>25307</v>
      </c>
      <c r="J21" s="139">
        <v>3929</v>
      </c>
      <c r="K21" s="139">
        <v>44105</v>
      </c>
      <c r="L21" s="139">
        <v>117644</v>
      </c>
      <c r="M21" s="139">
        <v>1361409</v>
      </c>
    </row>
    <row r="22" spans="1:13" ht="15" customHeight="1">
      <c r="A22" s="46" t="s">
        <v>214</v>
      </c>
      <c r="B22" s="152">
        <v>346203</v>
      </c>
      <c r="C22" s="139">
        <v>5640048</v>
      </c>
      <c r="D22" s="139">
        <v>1626</v>
      </c>
      <c r="E22" s="139">
        <v>28373</v>
      </c>
      <c r="F22" s="139">
        <v>15433</v>
      </c>
      <c r="G22" s="139">
        <v>289422</v>
      </c>
      <c r="H22" s="139">
        <v>5171</v>
      </c>
      <c r="I22" s="139">
        <v>33273</v>
      </c>
      <c r="J22" s="139">
        <v>2244</v>
      </c>
      <c r="K22" s="139">
        <v>25000</v>
      </c>
      <c r="L22" s="139">
        <v>79052</v>
      </c>
      <c r="M22" s="139">
        <v>402266</v>
      </c>
    </row>
    <row r="23" spans="1:13" ht="15" customHeight="1">
      <c r="A23" s="46" t="s">
        <v>215</v>
      </c>
      <c r="B23" s="152">
        <v>282186</v>
      </c>
      <c r="C23" s="139">
        <v>4484337</v>
      </c>
      <c r="D23" s="139">
        <v>353</v>
      </c>
      <c r="E23" s="139">
        <v>4353</v>
      </c>
      <c r="F23" s="139">
        <v>12138</v>
      </c>
      <c r="G23" s="139">
        <v>246025</v>
      </c>
      <c r="H23" s="139">
        <v>3666</v>
      </c>
      <c r="I23" s="139">
        <v>31778</v>
      </c>
      <c r="J23" s="139">
        <v>3789</v>
      </c>
      <c r="K23" s="139">
        <v>26000</v>
      </c>
      <c r="L23" s="139">
        <v>56936</v>
      </c>
      <c r="M23" s="139">
        <v>599173</v>
      </c>
    </row>
    <row r="24" spans="1:13" ht="15" customHeight="1">
      <c r="A24" s="46" t="s">
        <v>216</v>
      </c>
      <c r="B24" s="152">
        <v>344227</v>
      </c>
      <c r="C24" s="139">
        <v>5440756</v>
      </c>
      <c r="D24" s="139">
        <v>1334</v>
      </c>
      <c r="E24" s="139">
        <v>19518</v>
      </c>
      <c r="F24" s="139">
        <v>7167</v>
      </c>
      <c r="G24" s="139">
        <v>119076</v>
      </c>
      <c r="H24" s="139">
        <v>6433</v>
      </c>
      <c r="I24" s="139">
        <v>39433</v>
      </c>
      <c r="J24" s="139">
        <v>2585</v>
      </c>
      <c r="K24" s="139">
        <v>25150</v>
      </c>
      <c r="L24" s="139">
        <v>124417</v>
      </c>
      <c r="M24" s="139">
        <v>256851</v>
      </c>
    </row>
    <row r="25" spans="1:13" ht="15" customHeight="1">
      <c r="A25" s="46" t="s">
        <v>9</v>
      </c>
      <c r="B25" s="152">
        <v>333205</v>
      </c>
      <c r="C25" s="139">
        <v>5481967</v>
      </c>
      <c r="D25" s="139">
        <v>8250</v>
      </c>
      <c r="E25" s="139">
        <v>59811</v>
      </c>
      <c r="F25" s="139">
        <v>8116</v>
      </c>
      <c r="G25" s="139">
        <v>130856</v>
      </c>
      <c r="H25" s="139">
        <v>4272</v>
      </c>
      <c r="I25" s="139">
        <v>31399</v>
      </c>
      <c r="J25" s="139">
        <v>1519</v>
      </c>
      <c r="K25" s="139">
        <v>13150</v>
      </c>
      <c r="L25" s="139">
        <v>52557</v>
      </c>
      <c r="M25" s="139">
        <v>605135</v>
      </c>
    </row>
    <row r="26" spans="1:13" ht="15" customHeight="1">
      <c r="A26" s="46" t="s">
        <v>10</v>
      </c>
      <c r="B26" s="152">
        <v>430733</v>
      </c>
      <c r="C26" s="139">
        <v>6984571</v>
      </c>
      <c r="D26" s="139">
        <v>663</v>
      </c>
      <c r="E26" s="139">
        <v>14800</v>
      </c>
      <c r="F26" s="139">
        <v>46385</v>
      </c>
      <c r="G26" s="139">
        <v>764424</v>
      </c>
      <c r="H26" s="139">
        <v>5098</v>
      </c>
      <c r="I26" s="139">
        <v>33450</v>
      </c>
      <c r="J26" s="139">
        <v>3388</v>
      </c>
      <c r="K26" s="139">
        <v>24530</v>
      </c>
      <c r="L26" s="139">
        <v>203687</v>
      </c>
      <c r="M26" s="139">
        <v>4053668</v>
      </c>
    </row>
    <row r="27" spans="1:13" ht="15" customHeight="1">
      <c r="A27" s="46" t="s">
        <v>11</v>
      </c>
      <c r="B27" s="152">
        <v>352099</v>
      </c>
      <c r="C27" s="139">
        <v>5668109</v>
      </c>
      <c r="D27" s="139">
        <v>703</v>
      </c>
      <c r="E27" s="139">
        <v>14966</v>
      </c>
      <c r="F27" s="139">
        <v>17612</v>
      </c>
      <c r="G27" s="139">
        <v>476178</v>
      </c>
      <c r="H27" s="139">
        <v>3828</v>
      </c>
      <c r="I27" s="139">
        <v>27145</v>
      </c>
      <c r="J27" s="139">
        <v>2208</v>
      </c>
      <c r="K27" s="139">
        <v>20440</v>
      </c>
      <c r="L27" s="139">
        <v>33100</v>
      </c>
      <c r="M27" s="139">
        <v>254952</v>
      </c>
    </row>
    <row r="28" spans="1:13" ht="15" customHeight="1">
      <c r="A28" s="46" t="s">
        <v>12</v>
      </c>
      <c r="B28" s="152">
        <v>379648</v>
      </c>
      <c r="C28" s="139">
        <v>5841133</v>
      </c>
      <c r="D28" s="139">
        <v>756</v>
      </c>
      <c r="E28" s="139">
        <v>11560</v>
      </c>
      <c r="F28" s="139">
        <v>11494</v>
      </c>
      <c r="G28" s="139">
        <v>182088</v>
      </c>
      <c r="H28" s="139">
        <v>2308</v>
      </c>
      <c r="I28" s="139">
        <v>16523</v>
      </c>
      <c r="J28" s="139">
        <v>2860</v>
      </c>
      <c r="K28" s="139">
        <v>28074</v>
      </c>
      <c r="L28" s="139">
        <v>75622</v>
      </c>
      <c r="M28" s="139">
        <v>647020</v>
      </c>
    </row>
    <row r="29" spans="1:13" ht="15" customHeight="1">
      <c r="A29" s="46" t="s">
        <v>13</v>
      </c>
      <c r="B29" s="152">
        <v>330325</v>
      </c>
      <c r="C29" s="139">
        <v>5627463</v>
      </c>
      <c r="D29" s="139">
        <v>697</v>
      </c>
      <c r="E29" s="139">
        <v>13000</v>
      </c>
      <c r="F29" s="139">
        <v>11570</v>
      </c>
      <c r="G29" s="139">
        <v>174128</v>
      </c>
      <c r="H29" s="139">
        <v>4508</v>
      </c>
      <c r="I29" s="139">
        <v>40457</v>
      </c>
      <c r="J29" s="139">
        <v>6091</v>
      </c>
      <c r="K29" s="139">
        <v>37460</v>
      </c>
      <c r="L29" s="139">
        <v>51737</v>
      </c>
      <c r="M29" s="139">
        <v>702990</v>
      </c>
    </row>
    <row r="30" spans="1:13" ht="15" customHeight="1">
      <c r="A30" s="46" t="s">
        <v>14</v>
      </c>
      <c r="B30" s="152">
        <v>327977</v>
      </c>
      <c r="C30" s="139">
        <v>5364212</v>
      </c>
      <c r="D30" s="139">
        <v>536</v>
      </c>
      <c r="E30" s="139">
        <v>8700</v>
      </c>
      <c r="F30" s="139">
        <v>13524</v>
      </c>
      <c r="G30" s="139">
        <v>226662</v>
      </c>
      <c r="H30" s="139">
        <v>2966</v>
      </c>
      <c r="I30" s="139">
        <v>24065</v>
      </c>
      <c r="J30" s="139">
        <v>22887</v>
      </c>
      <c r="K30" s="139">
        <v>286913</v>
      </c>
      <c r="L30" s="139">
        <v>85446</v>
      </c>
      <c r="M30" s="139">
        <v>893755</v>
      </c>
    </row>
    <row r="31" spans="1:13" ht="15" customHeight="1">
      <c r="A31" s="46" t="s">
        <v>15</v>
      </c>
      <c r="B31" s="152">
        <v>467641</v>
      </c>
      <c r="C31" s="139">
        <v>7397448</v>
      </c>
      <c r="D31" s="139">
        <v>873</v>
      </c>
      <c r="E31" s="139">
        <v>13500</v>
      </c>
      <c r="F31" s="139">
        <v>60206</v>
      </c>
      <c r="G31" s="139">
        <v>1111848</v>
      </c>
      <c r="H31" s="139">
        <v>7803</v>
      </c>
      <c r="I31" s="139">
        <v>56830</v>
      </c>
      <c r="J31" s="139">
        <v>2389</v>
      </c>
      <c r="K31" s="139">
        <v>13600</v>
      </c>
      <c r="L31" s="139">
        <v>44146</v>
      </c>
      <c r="M31" s="139">
        <v>501534</v>
      </c>
    </row>
    <row r="32" spans="1:13" ht="15" customHeight="1">
      <c r="A32" s="47" t="s">
        <v>16</v>
      </c>
      <c r="B32" s="153">
        <v>267296</v>
      </c>
      <c r="C32" s="154">
        <v>4410463</v>
      </c>
      <c r="D32" s="154">
        <v>2357</v>
      </c>
      <c r="E32" s="154">
        <v>42400</v>
      </c>
      <c r="F32" s="154">
        <v>6525</v>
      </c>
      <c r="G32" s="154">
        <v>111091</v>
      </c>
      <c r="H32" s="154">
        <v>2567</v>
      </c>
      <c r="I32" s="154">
        <v>19091</v>
      </c>
      <c r="J32" s="154">
        <v>3263</v>
      </c>
      <c r="K32" s="154">
        <v>46370</v>
      </c>
      <c r="L32" s="154">
        <v>50896</v>
      </c>
      <c r="M32" s="154">
        <v>491267</v>
      </c>
    </row>
    <row r="33" spans="1:17" ht="7.5" customHeight="1">
      <c r="A33" s="46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"/>
      <c r="M33" s="1"/>
      <c r="N33" s="1"/>
      <c r="O33" s="1"/>
      <c r="P33" s="1"/>
      <c r="Q33" s="1"/>
    </row>
    <row r="34" spans="1:17" ht="21" customHeight="1">
      <c r="A34" s="45"/>
      <c r="B34" s="211" t="s">
        <v>193</v>
      </c>
      <c r="C34" s="212"/>
      <c r="D34" s="206" t="s">
        <v>315</v>
      </c>
      <c r="E34" s="208"/>
      <c r="F34" s="206" t="s">
        <v>314</v>
      </c>
      <c r="G34" s="208"/>
      <c r="H34" s="206" t="s">
        <v>313</v>
      </c>
      <c r="I34" s="208"/>
      <c r="J34" s="206" t="s">
        <v>312</v>
      </c>
      <c r="K34" s="208"/>
      <c r="L34" s="206" t="s">
        <v>311</v>
      </c>
      <c r="M34" s="207"/>
      <c r="N34" s="1"/>
      <c r="O34" s="1"/>
      <c r="P34" s="1"/>
      <c r="Q34" s="1"/>
    </row>
    <row r="35" spans="1:17" ht="24" customHeight="1">
      <c r="A35" s="93" t="s">
        <v>18</v>
      </c>
      <c r="B35" s="175" t="s">
        <v>300</v>
      </c>
      <c r="C35" s="176" t="s">
        <v>299</v>
      </c>
      <c r="D35" s="175" t="s">
        <v>300</v>
      </c>
      <c r="E35" s="176" t="s">
        <v>299</v>
      </c>
      <c r="F35" s="175" t="s">
        <v>300</v>
      </c>
      <c r="G35" s="176" t="s">
        <v>299</v>
      </c>
      <c r="H35" s="175" t="s">
        <v>300</v>
      </c>
      <c r="I35" s="176" t="s">
        <v>299</v>
      </c>
      <c r="J35" s="175" t="s">
        <v>300</v>
      </c>
      <c r="K35" s="176" t="s">
        <v>299</v>
      </c>
      <c r="L35" s="175" t="s">
        <v>300</v>
      </c>
      <c r="M35" s="176" t="s">
        <v>299</v>
      </c>
      <c r="N35" s="1"/>
      <c r="O35" s="1"/>
      <c r="P35" s="1"/>
      <c r="Q35" s="1"/>
    </row>
    <row r="36" spans="1:17" ht="15.75" customHeight="1">
      <c r="A36" s="46" t="s">
        <v>220</v>
      </c>
      <c r="B36" s="150">
        <v>23196</v>
      </c>
      <c r="C36" s="151">
        <v>351335</v>
      </c>
      <c r="D36" s="151">
        <v>18514</v>
      </c>
      <c r="E36" s="151">
        <v>196447</v>
      </c>
      <c r="F36" s="151">
        <v>344673</v>
      </c>
      <c r="G36" s="151">
        <v>2848237</v>
      </c>
      <c r="H36" s="151">
        <v>724917</v>
      </c>
      <c r="I36" s="151">
        <v>6487978</v>
      </c>
      <c r="J36" s="151">
        <v>31448</v>
      </c>
      <c r="K36" s="151">
        <v>697430</v>
      </c>
      <c r="L36" s="151">
        <v>58416</v>
      </c>
      <c r="M36" s="151">
        <v>629693</v>
      </c>
      <c r="N36" s="1"/>
      <c r="O36" s="1"/>
      <c r="P36" s="1"/>
      <c r="Q36" s="1"/>
    </row>
    <row r="37" spans="1:17" ht="15" customHeight="1">
      <c r="A37" s="51" t="s">
        <v>230</v>
      </c>
      <c r="B37" s="155">
        <f>SUM(B39:B50)</f>
        <v>22400</v>
      </c>
      <c r="C37" s="156">
        <f aca="true" t="shared" si="1" ref="C37:M37">SUM(C39:C50)</f>
        <v>345351</v>
      </c>
      <c r="D37" s="156">
        <f t="shared" si="1"/>
        <v>15783</v>
      </c>
      <c r="E37" s="156">
        <f t="shared" si="1"/>
        <v>236620</v>
      </c>
      <c r="F37" s="156">
        <f t="shared" si="1"/>
        <v>237793</v>
      </c>
      <c r="G37" s="156">
        <f t="shared" si="1"/>
        <v>2210113</v>
      </c>
      <c r="H37" s="156">
        <f t="shared" si="1"/>
        <v>602877</v>
      </c>
      <c r="I37" s="156">
        <f t="shared" si="1"/>
        <v>5191122</v>
      </c>
      <c r="J37" s="156">
        <f t="shared" si="1"/>
        <v>7835</v>
      </c>
      <c r="K37" s="156">
        <f t="shared" si="1"/>
        <v>191360</v>
      </c>
      <c r="L37" s="156">
        <f t="shared" si="1"/>
        <v>75021</v>
      </c>
      <c r="M37" s="156">
        <f t="shared" si="1"/>
        <v>855818</v>
      </c>
      <c r="N37" s="1"/>
      <c r="O37" s="1"/>
      <c r="P37" s="1"/>
      <c r="Q37" s="1"/>
    </row>
    <row r="38" spans="1:17" ht="6" customHeight="1">
      <c r="A38" s="144"/>
      <c r="B38" s="145"/>
      <c r="C38" s="146"/>
      <c r="D38" s="147"/>
      <c r="E38" s="146"/>
      <c r="F38" s="147"/>
      <c r="G38" s="146"/>
      <c r="H38" s="147"/>
      <c r="I38" s="146"/>
      <c r="J38" s="147"/>
      <c r="K38" s="146"/>
      <c r="L38" s="147"/>
      <c r="M38" s="146"/>
      <c r="N38" s="1"/>
      <c r="O38" s="1"/>
      <c r="P38" s="1"/>
      <c r="Q38" s="1"/>
    </row>
    <row r="39" spans="1:17" ht="15" customHeight="1">
      <c r="A39" s="46" t="s">
        <v>231</v>
      </c>
      <c r="B39" s="152">
        <v>251</v>
      </c>
      <c r="C39" s="139">
        <v>3800</v>
      </c>
      <c r="D39" s="139">
        <v>347</v>
      </c>
      <c r="E39" s="139">
        <v>5000</v>
      </c>
      <c r="F39" s="139">
        <v>57388</v>
      </c>
      <c r="G39" s="139">
        <v>592055</v>
      </c>
      <c r="H39" s="139">
        <v>34524</v>
      </c>
      <c r="I39" s="139">
        <v>208972</v>
      </c>
      <c r="J39" s="139">
        <v>0</v>
      </c>
      <c r="K39" s="139">
        <v>0</v>
      </c>
      <c r="L39" s="139">
        <v>10269</v>
      </c>
      <c r="M39" s="139">
        <v>167662</v>
      </c>
      <c r="N39" s="1"/>
      <c r="O39" s="1"/>
      <c r="P39" s="1"/>
      <c r="Q39" s="1"/>
    </row>
    <row r="40" spans="1:17" ht="15" customHeight="1">
      <c r="A40" s="51" t="s">
        <v>214</v>
      </c>
      <c r="B40" s="152">
        <v>201</v>
      </c>
      <c r="C40" s="139">
        <v>2252</v>
      </c>
      <c r="D40" s="139">
        <v>163</v>
      </c>
      <c r="E40" s="139">
        <v>3000</v>
      </c>
      <c r="F40" s="139">
        <v>12005</v>
      </c>
      <c r="G40" s="139">
        <v>160740</v>
      </c>
      <c r="H40" s="139">
        <v>22524</v>
      </c>
      <c r="I40" s="139">
        <v>220001</v>
      </c>
      <c r="J40" s="139">
        <v>109</v>
      </c>
      <c r="K40" s="139">
        <v>1200</v>
      </c>
      <c r="L40" s="139">
        <v>2494</v>
      </c>
      <c r="M40" s="139">
        <v>32906</v>
      </c>
      <c r="N40" s="1"/>
      <c r="O40" s="1"/>
      <c r="P40" s="1"/>
      <c r="Q40" s="1"/>
    </row>
    <row r="41" spans="1:17" ht="15" customHeight="1">
      <c r="A41" s="51" t="s">
        <v>215</v>
      </c>
      <c r="B41" s="152">
        <v>0</v>
      </c>
      <c r="C41" s="139">
        <v>0</v>
      </c>
      <c r="D41" s="139">
        <v>369</v>
      </c>
      <c r="E41" s="139">
        <v>7000</v>
      </c>
      <c r="F41" s="139">
        <v>22137</v>
      </c>
      <c r="G41" s="139">
        <v>157820</v>
      </c>
      <c r="H41" s="139">
        <v>37804</v>
      </c>
      <c r="I41" s="139">
        <v>151869</v>
      </c>
      <c r="J41" s="139">
        <v>2397</v>
      </c>
      <c r="K41" s="139">
        <v>51100</v>
      </c>
      <c r="L41" s="139">
        <v>9557</v>
      </c>
      <c r="M41" s="139">
        <v>79040</v>
      </c>
      <c r="N41" s="1"/>
      <c r="O41" s="1"/>
      <c r="P41" s="1"/>
      <c r="Q41" s="1"/>
    </row>
    <row r="42" spans="1:17" ht="15" customHeight="1">
      <c r="A42" s="51" t="s">
        <v>216</v>
      </c>
      <c r="B42" s="152">
        <v>1875</v>
      </c>
      <c r="C42" s="139">
        <v>17700</v>
      </c>
      <c r="D42" s="139">
        <v>0</v>
      </c>
      <c r="E42" s="139">
        <v>0</v>
      </c>
      <c r="F42" s="139">
        <v>23092</v>
      </c>
      <c r="G42" s="139">
        <v>240906</v>
      </c>
      <c r="H42" s="139">
        <v>39661</v>
      </c>
      <c r="I42" s="139">
        <v>336780</v>
      </c>
      <c r="J42" s="139">
        <v>375</v>
      </c>
      <c r="K42" s="139">
        <v>8200</v>
      </c>
      <c r="L42" s="139">
        <v>2803</v>
      </c>
      <c r="M42" s="139">
        <v>17300</v>
      </c>
      <c r="N42" s="1"/>
      <c r="O42" s="1"/>
      <c r="P42" s="1"/>
      <c r="Q42" s="1"/>
    </row>
    <row r="43" spans="1:17" ht="15" customHeight="1">
      <c r="A43" s="51" t="s">
        <v>9</v>
      </c>
      <c r="B43" s="152">
        <v>1176</v>
      </c>
      <c r="C43" s="139">
        <v>13700</v>
      </c>
      <c r="D43" s="139">
        <v>522</v>
      </c>
      <c r="E43" s="139">
        <v>4150</v>
      </c>
      <c r="F43" s="139">
        <v>18972</v>
      </c>
      <c r="G43" s="139">
        <v>155225</v>
      </c>
      <c r="H43" s="139">
        <v>17851</v>
      </c>
      <c r="I43" s="139">
        <v>196810</v>
      </c>
      <c r="J43" s="139">
        <v>410</v>
      </c>
      <c r="K43" s="139">
        <v>6000</v>
      </c>
      <c r="L43" s="139">
        <v>2926</v>
      </c>
      <c r="M43" s="139">
        <v>23370</v>
      </c>
      <c r="N43" s="1"/>
      <c r="O43" s="1"/>
      <c r="P43" s="1"/>
      <c r="Q43" s="1"/>
    </row>
    <row r="44" spans="1:17" ht="15" customHeight="1">
      <c r="A44" s="51" t="s">
        <v>10</v>
      </c>
      <c r="B44" s="152">
        <v>7331</v>
      </c>
      <c r="C44" s="139">
        <v>69600</v>
      </c>
      <c r="D44" s="139">
        <v>12043</v>
      </c>
      <c r="E44" s="139">
        <v>177700</v>
      </c>
      <c r="F44" s="139">
        <v>6784</v>
      </c>
      <c r="G44" s="139">
        <v>74415</v>
      </c>
      <c r="H44" s="139">
        <v>31088</v>
      </c>
      <c r="I44" s="139">
        <v>289430</v>
      </c>
      <c r="J44" s="139">
        <v>674</v>
      </c>
      <c r="K44" s="139">
        <v>17030</v>
      </c>
      <c r="L44" s="139">
        <v>2861</v>
      </c>
      <c r="M44" s="139">
        <v>34400</v>
      </c>
      <c r="N44" s="1"/>
      <c r="O44" s="1"/>
      <c r="P44" s="1"/>
      <c r="Q44" s="1"/>
    </row>
    <row r="45" spans="1:17" ht="15" customHeight="1">
      <c r="A45" s="51" t="s">
        <v>11</v>
      </c>
      <c r="B45" s="152">
        <v>3246</v>
      </c>
      <c r="C45" s="139">
        <v>67500</v>
      </c>
      <c r="D45" s="139">
        <v>218</v>
      </c>
      <c r="E45" s="139">
        <v>3000</v>
      </c>
      <c r="F45" s="139">
        <v>9269</v>
      </c>
      <c r="G45" s="139">
        <v>84180</v>
      </c>
      <c r="H45" s="139">
        <v>23915</v>
      </c>
      <c r="I45" s="139">
        <v>193457</v>
      </c>
      <c r="J45" s="139">
        <v>587</v>
      </c>
      <c r="K45" s="139">
        <v>20500</v>
      </c>
      <c r="L45" s="139">
        <v>5397</v>
      </c>
      <c r="M45" s="139">
        <v>43884</v>
      </c>
      <c r="N45" s="1"/>
      <c r="O45" s="1"/>
      <c r="P45" s="1"/>
      <c r="Q45" s="1"/>
    </row>
    <row r="46" spans="1:17" ht="15" customHeight="1">
      <c r="A46" s="51" t="s">
        <v>12</v>
      </c>
      <c r="B46" s="152">
        <v>362</v>
      </c>
      <c r="C46" s="139">
        <v>1600</v>
      </c>
      <c r="D46" s="139">
        <v>0</v>
      </c>
      <c r="E46" s="139">
        <v>0</v>
      </c>
      <c r="F46" s="139">
        <v>3555</v>
      </c>
      <c r="G46" s="139">
        <v>34175</v>
      </c>
      <c r="H46" s="139">
        <v>117963</v>
      </c>
      <c r="I46" s="139">
        <v>925649</v>
      </c>
      <c r="J46" s="139">
        <v>591</v>
      </c>
      <c r="K46" s="139">
        <v>11500</v>
      </c>
      <c r="L46" s="139">
        <v>5299</v>
      </c>
      <c r="M46" s="139">
        <v>61957</v>
      </c>
      <c r="N46" s="1"/>
      <c r="O46" s="1"/>
      <c r="P46" s="1"/>
      <c r="Q46" s="1"/>
    </row>
    <row r="47" spans="1:17" ht="15" customHeight="1">
      <c r="A47" s="51" t="s">
        <v>13</v>
      </c>
      <c r="B47" s="152">
        <v>2640</v>
      </c>
      <c r="C47" s="139">
        <v>28679</v>
      </c>
      <c r="D47" s="139">
        <v>1131</v>
      </c>
      <c r="E47" s="139">
        <v>23260</v>
      </c>
      <c r="F47" s="139">
        <v>8866</v>
      </c>
      <c r="G47" s="139">
        <v>79660</v>
      </c>
      <c r="H47" s="139">
        <v>162142</v>
      </c>
      <c r="I47" s="139">
        <v>1550220</v>
      </c>
      <c r="J47" s="139">
        <v>638</v>
      </c>
      <c r="K47" s="139">
        <v>18000</v>
      </c>
      <c r="L47" s="139">
        <v>2979</v>
      </c>
      <c r="M47" s="139">
        <v>37600</v>
      </c>
      <c r="N47" s="1"/>
      <c r="O47" s="1"/>
      <c r="P47" s="1"/>
      <c r="Q47" s="1"/>
    </row>
    <row r="48" spans="1:17" ht="15" customHeight="1">
      <c r="A48" s="51" t="s">
        <v>14</v>
      </c>
      <c r="B48" s="152">
        <v>2784</v>
      </c>
      <c r="C48" s="139">
        <v>111120</v>
      </c>
      <c r="D48" s="139">
        <v>674</v>
      </c>
      <c r="E48" s="139">
        <v>10610</v>
      </c>
      <c r="F48" s="139">
        <v>15192</v>
      </c>
      <c r="G48" s="139">
        <v>140070</v>
      </c>
      <c r="H48" s="139">
        <v>25082</v>
      </c>
      <c r="I48" s="139">
        <v>352664</v>
      </c>
      <c r="J48" s="139">
        <v>1631</v>
      </c>
      <c r="K48" s="139">
        <v>39530</v>
      </c>
      <c r="L48" s="139">
        <v>2948</v>
      </c>
      <c r="M48" s="139">
        <v>23900</v>
      </c>
      <c r="N48" s="1"/>
      <c r="O48" s="1"/>
      <c r="P48" s="1"/>
      <c r="Q48" s="1"/>
    </row>
    <row r="49" spans="1:17" ht="15" customHeight="1">
      <c r="A49" s="51" t="s">
        <v>15</v>
      </c>
      <c r="B49" s="152">
        <v>525</v>
      </c>
      <c r="C49" s="139">
        <v>3300</v>
      </c>
      <c r="D49" s="139">
        <v>31</v>
      </c>
      <c r="E49" s="139">
        <v>300</v>
      </c>
      <c r="F49" s="139">
        <v>4002</v>
      </c>
      <c r="G49" s="139">
        <v>33850</v>
      </c>
      <c r="H49" s="139">
        <v>62669</v>
      </c>
      <c r="I49" s="139">
        <v>485790</v>
      </c>
      <c r="J49" s="139">
        <v>423</v>
      </c>
      <c r="K49" s="139">
        <v>18300</v>
      </c>
      <c r="L49" s="139">
        <v>19975</v>
      </c>
      <c r="M49" s="139">
        <v>229630</v>
      </c>
      <c r="N49" s="1"/>
      <c r="O49" s="1"/>
      <c r="P49" s="1"/>
      <c r="Q49" s="1"/>
    </row>
    <row r="50" spans="1:17" ht="15" customHeight="1">
      <c r="A50" s="53" t="s">
        <v>16</v>
      </c>
      <c r="B50" s="153">
        <v>2009</v>
      </c>
      <c r="C50" s="154">
        <v>26100</v>
      </c>
      <c r="D50" s="154">
        <v>285</v>
      </c>
      <c r="E50" s="154">
        <v>2600</v>
      </c>
      <c r="F50" s="154">
        <v>56531</v>
      </c>
      <c r="G50" s="154">
        <v>457017</v>
      </c>
      <c r="H50" s="154">
        <v>27654</v>
      </c>
      <c r="I50" s="154">
        <v>279480</v>
      </c>
      <c r="J50" s="154">
        <v>0</v>
      </c>
      <c r="K50" s="154">
        <v>0</v>
      </c>
      <c r="L50" s="154">
        <v>7513</v>
      </c>
      <c r="M50" s="154">
        <v>104169</v>
      </c>
      <c r="N50" s="1"/>
      <c r="O50" s="1"/>
      <c r="P50" s="1"/>
      <c r="Q50" s="1"/>
    </row>
    <row r="51" ht="7.5" customHeight="1"/>
    <row r="52" spans="1:15" ht="15.75" customHeight="1">
      <c r="A52" s="45"/>
      <c r="B52" s="206" t="s">
        <v>320</v>
      </c>
      <c r="C52" s="208"/>
      <c r="D52" s="206" t="s">
        <v>319</v>
      </c>
      <c r="E52" s="208"/>
      <c r="F52" s="206" t="s">
        <v>253</v>
      </c>
      <c r="G52" s="208"/>
      <c r="H52" s="209" t="s">
        <v>252</v>
      </c>
      <c r="I52" s="210"/>
      <c r="J52" s="206" t="s">
        <v>318</v>
      </c>
      <c r="K52" s="208"/>
      <c r="L52" s="206" t="s">
        <v>317</v>
      </c>
      <c r="M52" s="208"/>
      <c r="N52" s="206" t="s">
        <v>316</v>
      </c>
      <c r="O52" s="207"/>
    </row>
    <row r="53" spans="1:15" ht="24" customHeight="1">
      <c r="A53" s="93" t="s">
        <v>18</v>
      </c>
      <c r="B53" s="175" t="s">
        <v>300</v>
      </c>
      <c r="C53" s="176" t="s">
        <v>299</v>
      </c>
      <c r="D53" s="175" t="s">
        <v>300</v>
      </c>
      <c r="E53" s="176" t="s">
        <v>299</v>
      </c>
      <c r="F53" s="175" t="s">
        <v>300</v>
      </c>
      <c r="G53" s="176" t="s">
        <v>299</v>
      </c>
      <c r="H53" s="175" t="s">
        <v>300</v>
      </c>
      <c r="I53" s="176" t="s">
        <v>299</v>
      </c>
      <c r="J53" s="175" t="s">
        <v>300</v>
      </c>
      <c r="K53" s="176" t="s">
        <v>299</v>
      </c>
      <c r="L53" s="175" t="s">
        <v>300</v>
      </c>
      <c r="M53" s="176" t="s">
        <v>299</v>
      </c>
      <c r="N53" s="175" t="s">
        <v>300</v>
      </c>
      <c r="O53" s="176" t="s">
        <v>299</v>
      </c>
    </row>
    <row r="54" spans="1:15" ht="15" customHeight="1">
      <c r="A54" s="46" t="s">
        <v>220</v>
      </c>
      <c r="B54" s="150">
        <v>78266</v>
      </c>
      <c r="C54" s="151">
        <v>1415805</v>
      </c>
      <c r="D54" s="151">
        <v>378578</v>
      </c>
      <c r="E54" s="151">
        <v>7209148</v>
      </c>
      <c r="F54" s="151">
        <v>176002</v>
      </c>
      <c r="G54" s="151">
        <v>2834608</v>
      </c>
      <c r="H54" s="151">
        <v>436505</v>
      </c>
      <c r="I54" s="151">
        <v>4943548</v>
      </c>
      <c r="J54" s="151">
        <v>56806</v>
      </c>
      <c r="K54" s="151">
        <v>1057833</v>
      </c>
      <c r="L54" s="151">
        <v>98171</v>
      </c>
      <c r="M54" s="151">
        <v>1254492</v>
      </c>
      <c r="N54" s="151">
        <f>SUM(B18,D18,F18,H18,J18,L18,B36,D36,F36,H36,J36,L36,B54,D54,F54,H54,J54,L54)</f>
        <v>7876438</v>
      </c>
      <c r="O54" s="151">
        <f>SUM(C18,E18,G18,I18,K18,M18,C36,E36,G36,I36,K36,M36,C54,E54,G54,I54,K54,M54)</f>
        <v>112032595</v>
      </c>
    </row>
    <row r="55" spans="1:15" ht="15" customHeight="1">
      <c r="A55" s="51" t="s">
        <v>230</v>
      </c>
      <c r="B55" s="155">
        <f>SUM(B57:B68)</f>
        <v>60843</v>
      </c>
      <c r="C55" s="156">
        <f aca="true" t="shared" si="2" ref="C55:M55">SUM(C57:C68)</f>
        <v>975014</v>
      </c>
      <c r="D55" s="156">
        <f t="shared" si="2"/>
        <v>286810</v>
      </c>
      <c r="E55" s="156">
        <f t="shared" si="2"/>
        <v>6577499</v>
      </c>
      <c r="F55" s="156">
        <f t="shared" si="2"/>
        <v>239873</v>
      </c>
      <c r="G55" s="156">
        <f t="shared" si="2"/>
        <v>2964310</v>
      </c>
      <c r="H55" s="156">
        <f t="shared" si="2"/>
        <v>371835</v>
      </c>
      <c r="I55" s="156">
        <f t="shared" si="2"/>
        <v>4501133</v>
      </c>
      <c r="J55" s="156">
        <f t="shared" si="2"/>
        <v>47927</v>
      </c>
      <c r="K55" s="156">
        <f t="shared" si="2"/>
        <v>868191</v>
      </c>
      <c r="L55" s="156">
        <f t="shared" si="2"/>
        <v>139757</v>
      </c>
      <c r="M55" s="156">
        <f t="shared" si="2"/>
        <v>2073525</v>
      </c>
      <c r="N55" s="156">
        <f>SUM(B19,D19,F19,H19,J19,L19,B37,D37,F37,H37,J37,L37,B55,D55,F55,H55,J55,L55)</f>
        <v>7629299</v>
      </c>
      <c r="O55" s="156">
        <f>SUM(C19,E19,G19,I19,K19,M19,C37,E37,G37,I37,K37,M37,C55,E55,G55,I55,K55,M55)</f>
        <v>110929188</v>
      </c>
    </row>
    <row r="56" spans="1:15" ht="3" customHeight="1">
      <c r="A56" s="144"/>
      <c r="B56" s="145"/>
      <c r="C56" s="146"/>
      <c r="D56" s="147"/>
      <c r="E56" s="146"/>
      <c r="F56" s="147"/>
      <c r="G56" s="146"/>
      <c r="H56" s="147"/>
      <c r="I56" s="146"/>
      <c r="J56" s="147"/>
      <c r="K56" s="146"/>
      <c r="L56" s="147"/>
      <c r="M56" s="146"/>
      <c r="N56" s="147"/>
      <c r="O56" s="146"/>
    </row>
    <row r="57" spans="1:15" ht="15" customHeight="1">
      <c r="A57" s="46" t="s">
        <v>231</v>
      </c>
      <c r="B57" s="152">
        <v>2657</v>
      </c>
      <c r="C57" s="139">
        <v>44060</v>
      </c>
      <c r="D57" s="139">
        <v>35311</v>
      </c>
      <c r="E57" s="139">
        <v>690550</v>
      </c>
      <c r="F57" s="139">
        <v>13184</v>
      </c>
      <c r="G57" s="139">
        <v>106581</v>
      </c>
      <c r="H57" s="139">
        <v>23672</v>
      </c>
      <c r="I57" s="139">
        <v>750517</v>
      </c>
      <c r="J57" s="139">
        <v>1478</v>
      </c>
      <c r="K57" s="139">
        <v>19886</v>
      </c>
      <c r="L57" s="139">
        <v>7455</v>
      </c>
      <c r="M57" s="139">
        <v>143006</v>
      </c>
      <c r="N57" s="139">
        <f>SUM(B21,D21,F21,H21,J21,L21,B39,D39,F39,H39,J39,L39,B57,D57,F57,H57,J57,L57)</f>
        <v>657784</v>
      </c>
      <c r="O57" s="139">
        <f>SUM(C21,E21,G21,I21,K21,M21,C39,E39,G39,I39,K39,M39,C57,E57,G57,I57,K57,M57)</f>
        <v>9959193</v>
      </c>
    </row>
    <row r="58" spans="1:15" ht="15" customHeight="1">
      <c r="A58" s="51" t="s">
        <v>217</v>
      </c>
      <c r="B58" s="152">
        <v>5234</v>
      </c>
      <c r="C58" s="139">
        <v>82675</v>
      </c>
      <c r="D58" s="139">
        <v>6286</v>
      </c>
      <c r="E58" s="139">
        <v>84258</v>
      </c>
      <c r="F58" s="139">
        <v>9492</v>
      </c>
      <c r="G58" s="139">
        <v>98896</v>
      </c>
      <c r="H58" s="139">
        <v>35101</v>
      </c>
      <c r="I58" s="139">
        <v>348660</v>
      </c>
      <c r="J58" s="139">
        <v>2569</v>
      </c>
      <c r="K58" s="139">
        <v>48757</v>
      </c>
      <c r="L58" s="139">
        <v>25089</v>
      </c>
      <c r="M58" s="139">
        <v>350385</v>
      </c>
      <c r="N58" s="139">
        <f aca="true" t="shared" si="3" ref="N58:N68">SUM(B22,D22,F22,H22,J22,L22,B40,D40,F40,H40,J40,L40,B58,D58,F58,H58,J58,L58)</f>
        <v>570996</v>
      </c>
      <c r="O58" s="139">
        <f aca="true" t="shared" si="4" ref="O58:O68">SUM(C22,E22,G22,I22,K22,M22,C40,E40,G40,I40,K40,M40,C58,E58,G58,I58,K58,M58)</f>
        <v>7852112</v>
      </c>
    </row>
    <row r="59" spans="1:15" ht="15" customHeight="1">
      <c r="A59" s="51" t="s">
        <v>218</v>
      </c>
      <c r="B59" s="152">
        <v>5026</v>
      </c>
      <c r="C59" s="139">
        <v>84645</v>
      </c>
      <c r="D59" s="139">
        <v>28829</v>
      </c>
      <c r="E59" s="139">
        <v>691723</v>
      </c>
      <c r="F59" s="139">
        <v>23737</v>
      </c>
      <c r="G59" s="139">
        <v>449416</v>
      </c>
      <c r="H59" s="139">
        <v>20725</v>
      </c>
      <c r="I59" s="139">
        <v>427300</v>
      </c>
      <c r="J59" s="139">
        <v>5397</v>
      </c>
      <c r="K59" s="139">
        <v>70776</v>
      </c>
      <c r="L59" s="139">
        <v>11010</v>
      </c>
      <c r="M59" s="139">
        <v>150451</v>
      </c>
      <c r="N59" s="139">
        <f t="shared" si="3"/>
        <v>526056</v>
      </c>
      <c r="O59" s="139">
        <f t="shared" si="4"/>
        <v>7712806</v>
      </c>
    </row>
    <row r="60" spans="1:15" ht="15" customHeight="1">
      <c r="A60" s="51" t="s">
        <v>219</v>
      </c>
      <c r="B60" s="152">
        <v>8820</v>
      </c>
      <c r="C60" s="139">
        <v>179155</v>
      </c>
      <c r="D60" s="139">
        <v>30600</v>
      </c>
      <c r="E60" s="139">
        <v>560709</v>
      </c>
      <c r="F60" s="139">
        <v>4115</v>
      </c>
      <c r="G60" s="139">
        <v>44393</v>
      </c>
      <c r="H60" s="139">
        <v>34230</v>
      </c>
      <c r="I60" s="139">
        <v>416150</v>
      </c>
      <c r="J60" s="139">
        <v>4263</v>
      </c>
      <c r="K60" s="139">
        <v>91925</v>
      </c>
      <c r="L60" s="139">
        <v>5457</v>
      </c>
      <c r="M60" s="139">
        <v>47119</v>
      </c>
      <c r="N60" s="139">
        <f t="shared" si="3"/>
        <v>641454</v>
      </c>
      <c r="O60" s="139">
        <f t="shared" si="4"/>
        <v>7861121</v>
      </c>
    </row>
    <row r="61" spans="1:15" ht="15" customHeight="1">
      <c r="A61" s="51" t="s">
        <v>9</v>
      </c>
      <c r="B61" s="152">
        <v>2907</v>
      </c>
      <c r="C61" s="139">
        <v>45950</v>
      </c>
      <c r="D61" s="139">
        <v>10546</v>
      </c>
      <c r="E61" s="139">
        <v>161919</v>
      </c>
      <c r="F61" s="139">
        <v>10801</v>
      </c>
      <c r="G61" s="139">
        <v>174386</v>
      </c>
      <c r="H61" s="139">
        <v>44278</v>
      </c>
      <c r="I61" s="139">
        <v>379495</v>
      </c>
      <c r="J61" s="139">
        <v>1174</v>
      </c>
      <c r="K61" s="139">
        <v>26240</v>
      </c>
      <c r="L61" s="139">
        <v>5903</v>
      </c>
      <c r="M61" s="139">
        <v>72931</v>
      </c>
      <c r="N61" s="139">
        <f t="shared" si="3"/>
        <v>525385</v>
      </c>
      <c r="O61" s="139">
        <f t="shared" si="4"/>
        <v>7582494</v>
      </c>
    </row>
    <row r="62" spans="1:15" ht="15" customHeight="1">
      <c r="A62" s="51" t="s">
        <v>10</v>
      </c>
      <c r="B62" s="152">
        <v>5586</v>
      </c>
      <c r="C62" s="139">
        <v>57611</v>
      </c>
      <c r="D62" s="139">
        <v>55491</v>
      </c>
      <c r="E62" s="139">
        <v>1264801</v>
      </c>
      <c r="F62" s="139">
        <v>26266</v>
      </c>
      <c r="G62" s="139">
        <v>527603</v>
      </c>
      <c r="H62" s="139">
        <v>34639</v>
      </c>
      <c r="I62" s="139">
        <v>494042</v>
      </c>
      <c r="J62" s="139">
        <v>664</v>
      </c>
      <c r="K62" s="139">
        <v>7240</v>
      </c>
      <c r="L62" s="139">
        <v>12924</v>
      </c>
      <c r="M62" s="139">
        <v>96345</v>
      </c>
      <c r="N62" s="139">
        <f t="shared" si="3"/>
        <v>886305</v>
      </c>
      <c r="O62" s="139">
        <f t="shared" si="4"/>
        <v>14985660</v>
      </c>
    </row>
    <row r="63" spans="1:15" ht="15" customHeight="1">
      <c r="A63" s="51" t="s">
        <v>11</v>
      </c>
      <c r="B63" s="152">
        <v>11069</v>
      </c>
      <c r="C63" s="139">
        <v>69527</v>
      </c>
      <c r="D63" s="139">
        <v>8035</v>
      </c>
      <c r="E63" s="139">
        <v>143215</v>
      </c>
      <c r="F63" s="139">
        <v>22641</v>
      </c>
      <c r="G63" s="139">
        <v>303221</v>
      </c>
      <c r="H63" s="139">
        <v>27049</v>
      </c>
      <c r="I63" s="139">
        <v>170474</v>
      </c>
      <c r="J63" s="139">
        <v>11302</v>
      </c>
      <c r="K63" s="139">
        <v>220856</v>
      </c>
      <c r="L63" s="139">
        <v>2675</v>
      </c>
      <c r="M63" s="139">
        <v>39194</v>
      </c>
      <c r="N63" s="139">
        <f t="shared" si="3"/>
        <v>534953</v>
      </c>
      <c r="O63" s="139">
        <f t="shared" si="4"/>
        <v>7820798</v>
      </c>
    </row>
    <row r="64" spans="1:15" ht="15" customHeight="1">
      <c r="A64" s="51" t="s">
        <v>12</v>
      </c>
      <c r="B64" s="152">
        <v>5655</v>
      </c>
      <c r="C64" s="139">
        <v>100400</v>
      </c>
      <c r="D64" s="139">
        <v>10879</v>
      </c>
      <c r="E64" s="139">
        <v>192927</v>
      </c>
      <c r="F64" s="139">
        <v>26093</v>
      </c>
      <c r="G64" s="139">
        <v>419742</v>
      </c>
      <c r="H64" s="139">
        <v>15455</v>
      </c>
      <c r="I64" s="139">
        <v>179810</v>
      </c>
      <c r="J64" s="139">
        <v>6447</v>
      </c>
      <c r="K64" s="139">
        <v>88695</v>
      </c>
      <c r="L64" s="139">
        <v>25084</v>
      </c>
      <c r="M64" s="139">
        <v>464907</v>
      </c>
      <c r="N64" s="139">
        <f t="shared" si="3"/>
        <v>690071</v>
      </c>
      <c r="O64" s="139">
        <f t="shared" si="4"/>
        <v>9207760</v>
      </c>
    </row>
    <row r="65" spans="1:15" ht="15" customHeight="1">
      <c r="A65" s="51" t="s">
        <v>13</v>
      </c>
      <c r="B65" s="152">
        <v>1752</v>
      </c>
      <c r="C65" s="139">
        <v>30470</v>
      </c>
      <c r="D65" s="139">
        <v>9272</v>
      </c>
      <c r="E65" s="139">
        <v>192600</v>
      </c>
      <c r="F65" s="139">
        <v>7642</v>
      </c>
      <c r="G65" s="139">
        <v>150314</v>
      </c>
      <c r="H65" s="139">
        <v>14055</v>
      </c>
      <c r="I65" s="139">
        <v>150790</v>
      </c>
      <c r="J65" s="139">
        <v>3380</v>
      </c>
      <c r="K65" s="139">
        <v>40722</v>
      </c>
      <c r="L65" s="139">
        <v>8381</v>
      </c>
      <c r="M65" s="139">
        <v>90087</v>
      </c>
      <c r="N65" s="139">
        <f t="shared" si="3"/>
        <v>627806</v>
      </c>
      <c r="O65" s="139">
        <f t="shared" si="4"/>
        <v>8987900</v>
      </c>
    </row>
    <row r="66" spans="1:15" ht="15" customHeight="1">
      <c r="A66" s="51" t="s">
        <v>14</v>
      </c>
      <c r="B66" s="152">
        <v>1913</v>
      </c>
      <c r="C66" s="139">
        <v>42290</v>
      </c>
      <c r="D66" s="139">
        <v>28659</v>
      </c>
      <c r="E66" s="139">
        <v>577986</v>
      </c>
      <c r="F66" s="139">
        <v>73168</v>
      </c>
      <c r="G66" s="139">
        <v>278209</v>
      </c>
      <c r="H66" s="139">
        <v>85842</v>
      </c>
      <c r="I66" s="139">
        <v>619387</v>
      </c>
      <c r="J66" s="139">
        <v>1937</v>
      </c>
      <c r="K66" s="139">
        <v>45050</v>
      </c>
      <c r="L66" s="139">
        <v>17947</v>
      </c>
      <c r="M66" s="139">
        <v>418368</v>
      </c>
      <c r="N66" s="139">
        <f t="shared" si="3"/>
        <v>711113</v>
      </c>
      <c r="O66" s="139">
        <f t="shared" si="4"/>
        <v>9463491</v>
      </c>
    </row>
    <row r="67" spans="1:15" ht="15" customHeight="1">
      <c r="A67" s="51" t="s">
        <v>15</v>
      </c>
      <c r="B67" s="152">
        <v>7162</v>
      </c>
      <c r="C67" s="139">
        <v>193651</v>
      </c>
      <c r="D67" s="139">
        <v>44506</v>
      </c>
      <c r="E67" s="139">
        <v>826886</v>
      </c>
      <c r="F67" s="139">
        <v>9639</v>
      </c>
      <c r="G67" s="139">
        <v>128275</v>
      </c>
      <c r="H67" s="139">
        <v>24926</v>
      </c>
      <c r="I67" s="139">
        <v>430818</v>
      </c>
      <c r="J67" s="139">
        <v>7832</v>
      </c>
      <c r="K67" s="139">
        <v>187158</v>
      </c>
      <c r="L67" s="139">
        <v>9755</v>
      </c>
      <c r="M67" s="139">
        <v>61711</v>
      </c>
      <c r="N67" s="139">
        <f>SUM(B31,D31,F31,H31,J31,L31,B49,D49,F49,H49,J49,L49,B67,D67,F67,H67,J67,L67)</f>
        <v>774503</v>
      </c>
      <c r="O67" s="139">
        <f>SUM(C31,E31,G31,I31,K31,M31,C49,E49,G49,I49,K49,M49,C67,E67,G67,I67,K67,M67)</f>
        <v>11694429</v>
      </c>
    </row>
    <row r="68" spans="1:15" ht="15" customHeight="1">
      <c r="A68" s="53" t="s">
        <v>16</v>
      </c>
      <c r="B68" s="153">
        <v>3062</v>
      </c>
      <c r="C68" s="154">
        <v>44580</v>
      </c>
      <c r="D68" s="154">
        <v>18396</v>
      </c>
      <c r="E68" s="154">
        <v>1189925</v>
      </c>
      <c r="F68" s="154">
        <v>13095</v>
      </c>
      <c r="G68" s="154">
        <v>283274</v>
      </c>
      <c r="H68" s="154">
        <v>11863</v>
      </c>
      <c r="I68" s="154">
        <v>133690</v>
      </c>
      <c r="J68" s="154">
        <v>1484</v>
      </c>
      <c r="K68" s="154">
        <v>20886</v>
      </c>
      <c r="L68" s="154">
        <v>8077</v>
      </c>
      <c r="M68" s="154">
        <v>139021</v>
      </c>
      <c r="N68" s="154">
        <f t="shared" si="3"/>
        <v>482873</v>
      </c>
      <c r="O68" s="154">
        <f t="shared" si="4"/>
        <v>7801424</v>
      </c>
    </row>
    <row r="69" ht="11.25">
      <c r="A69" s="57" t="s">
        <v>123</v>
      </c>
    </row>
    <row r="70" ht="11.25">
      <c r="A70" s="8" t="s">
        <v>17</v>
      </c>
    </row>
    <row r="71" ht="11.25">
      <c r="A71" s="43" t="s">
        <v>223</v>
      </c>
    </row>
  </sheetData>
  <mergeCells count="19">
    <mergeCell ref="B16:C16"/>
    <mergeCell ref="B34:C34"/>
    <mergeCell ref="L16:M16"/>
    <mergeCell ref="J16:K16"/>
    <mergeCell ref="H16:I16"/>
    <mergeCell ref="F16:G16"/>
    <mergeCell ref="D16:E16"/>
    <mergeCell ref="D34:E34"/>
    <mergeCell ref="F34:G34"/>
    <mergeCell ref="H34:I34"/>
    <mergeCell ref="N52:O52"/>
    <mergeCell ref="J34:K34"/>
    <mergeCell ref="L34:M34"/>
    <mergeCell ref="B52:C52"/>
    <mergeCell ref="D52:E52"/>
    <mergeCell ref="F52:G52"/>
    <mergeCell ref="H52:I52"/>
    <mergeCell ref="J52:K52"/>
    <mergeCell ref="L52:M52"/>
  </mergeCells>
  <printOptions horizontalCentered="1"/>
  <pageMargins left="0.5905511811023623" right="0.5511811023622047" top="0.5905511811023623" bottom="0.7086614173228347" header="0.5118110236220472" footer="0.5118110236220472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SheetLayoutView="75" workbookViewId="0" topLeftCell="A1">
      <selection activeCell="C3" sqref="C3"/>
    </sheetView>
  </sheetViews>
  <sheetFormatPr defaultColWidth="9.00390625" defaultRowHeight="12.75"/>
  <cols>
    <col min="1" max="1" width="9.125" style="1" customWidth="1"/>
    <col min="2" max="2" width="7.00390625" style="20" customWidth="1"/>
    <col min="3" max="3" width="9.125" style="20" customWidth="1"/>
    <col min="4" max="4" width="7.00390625" style="20" customWidth="1"/>
    <col min="5" max="5" width="9.125" style="20" customWidth="1"/>
    <col min="6" max="6" width="7.00390625" style="20" customWidth="1"/>
    <col min="7" max="7" width="9.125" style="20" customWidth="1"/>
    <col min="8" max="8" width="7.00390625" style="20" customWidth="1"/>
    <col min="9" max="9" width="9.00390625" style="20" customWidth="1"/>
    <col min="10" max="10" width="7.00390625" style="20" customWidth="1"/>
    <col min="11" max="11" width="9.125" style="20" customWidth="1"/>
    <col min="12" max="12" width="7.125" style="20" customWidth="1"/>
    <col min="13" max="13" width="9.125" style="20" customWidth="1"/>
    <col min="14" max="14" width="8.875" style="20" customWidth="1"/>
    <col min="15" max="15" width="11.00390625" style="20" customWidth="1"/>
    <col min="16" max="16" width="8.875" style="20" customWidth="1"/>
    <col min="17" max="17" width="11.00390625" style="20" customWidth="1"/>
    <col min="18" max="18" width="8.875" style="20" customWidth="1"/>
    <col min="19" max="19" width="11.00390625" style="20" customWidth="1"/>
    <col min="20" max="20" width="4.375" style="1" customWidth="1"/>
    <col min="21" max="16384" width="9.125" style="1" customWidth="1"/>
  </cols>
  <sheetData>
    <row r="1" spans="1:2" ht="17.25">
      <c r="A1" s="108" t="s">
        <v>22</v>
      </c>
      <c r="B1" s="1"/>
    </row>
    <row r="2" spans="1:19" ht="4.5" customHeight="1">
      <c r="A2" s="8"/>
      <c r="B2" s="25"/>
      <c r="C2" s="25"/>
      <c r="D2" s="25"/>
      <c r="E2" s="25"/>
      <c r="F2" s="25"/>
      <c r="G2" s="25"/>
      <c r="P2" s="25"/>
      <c r="Q2" s="59"/>
      <c r="R2" s="25"/>
      <c r="S2" s="25"/>
    </row>
    <row r="3" spans="1:7" ht="15" customHeight="1">
      <c r="A3" s="61"/>
      <c r="B3" s="60"/>
      <c r="C3" s="57"/>
      <c r="D3" s="57" t="s">
        <v>125</v>
      </c>
      <c r="E3" s="57"/>
      <c r="F3" s="57" t="s">
        <v>126</v>
      </c>
      <c r="G3" s="57"/>
    </row>
    <row r="4" spans="1:7" ht="15" customHeight="1">
      <c r="A4" s="8"/>
      <c r="B4" s="26" t="s">
        <v>304</v>
      </c>
      <c r="C4" s="22"/>
      <c r="D4" s="26" t="s">
        <v>303</v>
      </c>
      <c r="E4" s="22"/>
      <c r="F4" s="26" t="s">
        <v>302</v>
      </c>
      <c r="G4" s="22"/>
    </row>
    <row r="5" spans="1:7" ht="15" customHeight="1">
      <c r="A5" s="94" t="s">
        <v>1</v>
      </c>
      <c r="B5" s="62" t="s">
        <v>23</v>
      </c>
      <c r="C5" s="62" t="s">
        <v>3</v>
      </c>
      <c r="D5" s="62" t="s">
        <v>23</v>
      </c>
      <c r="E5" s="62" t="s">
        <v>3</v>
      </c>
      <c r="F5" s="62" t="s">
        <v>23</v>
      </c>
      <c r="G5" s="62" t="s">
        <v>3</v>
      </c>
    </row>
    <row r="6" spans="1:19" ht="19.5" customHeight="1">
      <c r="A6" s="81" t="s">
        <v>229</v>
      </c>
      <c r="B6" s="152">
        <v>49738</v>
      </c>
      <c r="C6" s="139">
        <v>4950210</v>
      </c>
      <c r="D6" s="139">
        <v>47987</v>
      </c>
      <c r="E6" s="139">
        <v>4829361</v>
      </c>
      <c r="F6" s="139">
        <v>1751</v>
      </c>
      <c r="G6" s="139">
        <v>120849</v>
      </c>
      <c r="P6" s="1"/>
      <c r="Q6" s="1"/>
      <c r="R6" s="1"/>
      <c r="S6" s="1"/>
    </row>
    <row r="7" spans="1:19" ht="19.5" customHeight="1">
      <c r="A7" s="51" t="s">
        <v>178</v>
      </c>
      <c r="B7" s="152">
        <v>45184</v>
      </c>
      <c r="C7" s="139">
        <v>4332715</v>
      </c>
      <c r="D7" s="139">
        <v>43525</v>
      </c>
      <c r="E7" s="139">
        <v>4215819</v>
      </c>
      <c r="F7" s="139">
        <v>1659</v>
      </c>
      <c r="G7" s="139">
        <v>116896</v>
      </c>
      <c r="P7" s="1"/>
      <c r="Q7" s="1"/>
      <c r="R7" s="1"/>
      <c r="S7" s="1"/>
    </row>
    <row r="8" spans="1:19" ht="19.5" customHeight="1">
      <c r="A8" s="51" t="s">
        <v>206</v>
      </c>
      <c r="B8" s="152">
        <v>44098</v>
      </c>
      <c r="C8" s="139">
        <v>4305460</v>
      </c>
      <c r="D8" s="139">
        <v>42260</v>
      </c>
      <c r="E8" s="139">
        <v>4160404</v>
      </c>
      <c r="F8" s="139">
        <v>1838</v>
      </c>
      <c r="G8" s="139">
        <v>145056</v>
      </c>
      <c r="P8" s="1"/>
      <c r="Q8" s="1"/>
      <c r="R8" s="1"/>
      <c r="S8" s="1"/>
    </row>
    <row r="9" spans="1:19" ht="19.5" customHeight="1">
      <c r="A9" s="51" t="s">
        <v>213</v>
      </c>
      <c r="B9" s="152">
        <v>47208</v>
      </c>
      <c r="C9" s="139">
        <v>4570123</v>
      </c>
      <c r="D9" s="139">
        <v>45787</v>
      </c>
      <c r="E9" s="139">
        <v>4435333</v>
      </c>
      <c r="F9" s="139">
        <v>1421</v>
      </c>
      <c r="G9" s="139">
        <v>134790</v>
      </c>
      <c r="P9" s="1"/>
      <c r="Q9" s="1"/>
      <c r="R9" s="1"/>
      <c r="S9" s="1"/>
    </row>
    <row r="10" spans="1:19" ht="19.5" customHeight="1">
      <c r="A10" s="51" t="s">
        <v>230</v>
      </c>
      <c r="B10" s="152">
        <f aca="true" t="shared" si="0" ref="B10:G10">SUM(B12:B23)</f>
        <v>45885</v>
      </c>
      <c r="C10" s="139">
        <f t="shared" si="0"/>
        <v>4370409</v>
      </c>
      <c r="D10" s="139">
        <f t="shared" si="0"/>
        <v>44428</v>
      </c>
      <c r="E10" s="139">
        <f t="shared" si="0"/>
        <v>4239404</v>
      </c>
      <c r="F10" s="139">
        <f t="shared" si="0"/>
        <v>1457</v>
      </c>
      <c r="G10" s="139">
        <f t="shared" si="0"/>
        <v>131005</v>
      </c>
      <c r="P10" s="1"/>
      <c r="Q10" s="1"/>
      <c r="R10" s="1"/>
      <c r="S10" s="1"/>
    </row>
    <row r="11" spans="1:19" ht="9.75" customHeight="1">
      <c r="A11" s="98"/>
      <c r="B11" s="87"/>
      <c r="C11" s="88"/>
      <c r="D11" s="88"/>
      <c r="E11" s="88"/>
      <c r="F11" s="88"/>
      <c r="G11" s="88"/>
      <c r="P11" s="1"/>
      <c r="Q11" s="1"/>
      <c r="R11" s="1"/>
      <c r="S11" s="1"/>
    </row>
    <row r="12" spans="1:19" ht="19.5" customHeight="1">
      <c r="A12" s="51" t="s">
        <v>231</v>
      </c>
      <c r="B12" s="152">
        <f>SUM(D12,F12)</f>
        <v>3295</v>
      </c>
      <c r="C12" s="139">
        <f>SUM(E12,G12)</f>
        <v>344362</v>
      </c>
      <c r="D12" s="139">
        <f>SUM(D34,J34)</f>
        <v>3213</v>
      </c>
      <c r="E12" s="139">
        <f aca="true" t="shared" si="1" ref="E12:E23">SUM(E34,K34)</f>
        <v>335922</v>
      </c>
      <c r="F12" s="139">
        <f aca="true" t="shared" si="2" ref="F12:F23">SUM(F34,L34)</f>
        <v>82</v>
      </c>
      <c r="G12" s="139">
        <f aca="true" t="shared" si="3" ref="G12:G23">SUM(G34,M34)</f>
        <v>8440</v>
      </c>
      <c r="P12" s="1"/>
      <c r="Q12" s="1"/>
      <c r="R12" s="1"/>
      <c r="S12" s="1"/>
    </row>
    <row r="13" spans="1:19" ht="19.5" customHeight="1">
      <c r="A13" s="51" t="s">
        <v>6</v>
      </c>
      <c r="B13" s="152">
        <f aca="true" t="shared" si="4" ref="B13:C23">SUM(D13,F13)</f>
        <v>3836</v>
      </c>
      <c r="C13" s="139">
        <f t="shared" si="4"/>
        <v>358646</v>
      </c>
      <c r="D13" s="139">
        <f aca="true" t="shared" si="5" ref="D13:D23">SUM(D35,J35)</f>
        <v>3726</v>
      </c>
      <c r="E13" s="139">
        <f t="shared" si="1"/>
        <v>350223</v>
      </c>
      <c r="F13" s="139">
        <f t="shared" si="2"/>
        <v>110</v>
      </c>
      <c r="G13" s="139">
        <f t="shared" si="3"/>
        <v>8423</v>
      </c>
      <c r="P13" s="1"/>
      <c r="Q13" s="1"/>
      <c r="R13" s="1"/>
      <c r="S13" s="1"/>
    </row>
    <row r="14" spans="1:19" ht="19.5" customHeight="1">
      <c r="A14" s="51" t="s">
        <v>7</v>
      </c>
      <c r="B14" s="152">
        <f t="shared" si="4"/>
        <v>2896</v>
      </c>
      <c r="C14" s="139">
        <f t="shared" si="4"/>
        <v>290315</v>
      </c>
      <c r="D14" s="139">
        <f t="shared" si="5"/>
        <v>2775</v>
      </c>
      <c r="E14" s="139">
        <f t="shared" si="1"/>
        <v>282566</v>
      </c>
      <c r="F14" s="139">
        <f t="shared" si="2"/>
        <v>121</v>
      </c>
      <c r="G14" s="139">
        <f t="shared" si="3"/>
        <v>7749</v>
      </c>
      <c r="P14" s="1"/>
      <c r="Q14" s="1"/>
      <c r="R14" s="1"/>
      <c r="S14" s="1"/>
    </row>
    <row r="15" spans="1:19" ht="19.5" customHeight="1">
      <c r="A15" s="51" t="s">
        <v>8</v>
      </c>
      <c r="B15" s="152">
        <f t="shared" si="4"/>
        <v>3641</v>
      </c>
      <c r="C15" s="139">
        <f t="shared" si="4"/>
        <v>350700</v>
      </c>
      <c r="D15" s="139">
        <f t="shared" si="5"/>
        <v>3503</v>
      </c>
      <c r="E15" s="139">
        <f t="shared" si="1"/>
        <v>331744</v>
      </c>
      <c r="F15" s="139">
        <f t="shared" si="2"/>
        <v>138</v>
      </c>
      <c r="G15" s="139">
        <f t="shared" si="3"/>
        <v>18956</v>
      </c>
      <c r="P15" s="1"/>
      <c r="Q15" s="1"/>
      <c r="R15" s="1"/>
      <c r="S15" s="1"/>
    </row>
    <row r="16" spans="1:19" ht="19.5" customHeight="1">
      <c r="A16" s="51" t="s">
        <v>9</v>
      </c>
      <c r="B16" s="152">
        <f t="shared" si="4"/>
        <v>3707</v>
      </c>
      <c r="C16" s="139">
        <f t="shared" si="4"/>
        <v>340002</v>
      </c>
      <c r="D16" s="139">
        <f t="shared" si="5"/>
        <v>3574</v>
      </c>
      <c r="E16" s="139">
        <f t="shared" si="1"/>
        <v>328941</v>
      </c>
      <c r="F16" s="139">
        <f t="shared" si="2"/>
        <v>133</v>
      </c>
      <c r="G16" s="139">
        <f t="shared" si="3"/>
        <v>11061</v>
      </c>
      <c r="P16" s="1"/>
      <c r="Q16" s="1"/>
      <c r="R16" s="1"/>
      <c r="S16" s="1"/>
    </row>
    <row r="17" spans="1:19" ht="19.5" customHeight="1">
      <c r="A17" s="51" t="s">
        <v>10</v>
      </c>
      <c r="B17" s="152">
        <f t="shared" si="4"/>
        <v>4980</v>
      </c>
      <c r="C17" s="139">
        <f t="shared" si="4"/>
        <v>474696</v>
      </c>
      <c r="D17" s="139">
        <f t="shared" si="5"/>
        <v>4793</v>
      </c>
      <c r="E17" s="139">
        <f t="shared" si="1"/>
        <v>463243</v>
      </c>
      <c r="F17" s="139">
        <f t="shared" si="2"/>
        <v>187</v>
      </c>
      <c r="G17" s="139">
        <f t="shared" si="3"/>
        <v>11453</v>
      </c>
      <c r="P17" s="1"/>
      <c r="Q17" s="1"/>
      <c r="R17" s="1"/>
      <c r="S17" s="1"/>
    </row>
    <row r="18" spans="1:19" ht="19.5" customHeight="1">
      <c r="A18" s="51" t="s">
        <v>11</v>
      </c>
      <c r="B18" s="152">
        <f t="shared" si="4"/>
        <v>3896</v>
      </c>
      <c r="C18" s="139">
        <f t="shared" si="4"/>
        <v>364647</v>
      </c>
      <c r="D18" s="139">
        <f t="shared" si="5"/>
        <v>3760</v>
      </c>
      <c r="E18" s="139">
        <f t="shared" si="1"/>
        <v>353463</v>
      </c>
      <c r="F18" s="139">
        <f t="shared" si="2"/>
        <v>136</v>
      </c>
      <c r="G18" s="139">
        <f t="shared" si="3"/>
        <v>11184</v>
      </c>
      <c r="P18" s="1"/>
      <c r="Q18" s="1"/>
      <c r="R18" s="1"/>
      <c r="S18" s="1"/>
    </row>
    <row r="19" spans="1:19" ht="19.5" customHeight="1">
      <c r="A19" s="51" t="s">
        <v>12</v>
      </c>
      <c r="B19" s="152">
        <f t="shared" si="4"/>
        <v>4238</v>
      </c>
      <c r="C19" s="139">
        <f t="shared" si="4"/>
        <v>387620</v>
      </c>
      <c r="D19" s="139">
        <f t="shared" si="5"/>
        <v>4101</v>
      </c>
      <c r="E19" s="139">
        <f t="shared" si="1"/>
        <v>376236</v>
      </c>
      <c r="F19" s="139">
        <f t="shared" si="2"/>
        <v>137</v>
      </c>
      <c r="G19" s="139">
        <f t="shared" si="3"/>
        <v>11384</v>
      </c>
      <c r="P19" s="1"/>
      <c r="Q19" s="1"/>
      <c r="R19" s="1"/>
      <c r="S19" s="1"/>
    </row>
    <row r="20" spans="1:19" ht="19.5" customHeight="1">
      <c r="A20" s="51" t="s">
        <v>13</v>
      </c>
      <c r="B20" s="152">
        <f t="shared" si="4"/>
        <v>3573</v>
      </c>
      <c r="C20" s="139">
        <f t="shared" si="4"/>
        <v>339006</v>
      </c>
      <c r="D20" s="139">
        <f t="shared" si="5"/>
        <v>3490</v>
      </c>
      <c r="E20" s="139">
        <f t="shared" si="1"/>
        <v>332927</v>
      </c>
      <c r="F20" s="139">
        <f t="shared" si="2"/>
        <v>83</v>
      </c>
      <c r="G20" s="139">
        <f t="shared" si="3"/>
        <v>6079</v>
      </c>
      <c r="P20" s="1"/>
      <c r="Q20" s="1"/>
      <c r="R20" s="1"/>
      <c r="S20" s="1"/>
    </row>
    <row r="21" spans="1:19" ht="19.5" customHeight="1">
      <c r="A21" s="51" t="s">
        <v>14</v>
      </c>
      <c r="B21" s="152">
        <f t="shared" si="4"/>
        <v>3756</v>
      </c>
      <c r="C21" s="139">
        <f t="shared" si="4"/>
        <v>339641</v>
      </c>
      <c r="D21" s="139">
        <f t="shared" si="5"/>
        <v>3633</v>
      </c>
      <c r="E21" s="139">
        <f t="shared" si="1"/>
        <v>331407</v>
      </c>
      <c r="F21" s="139">
        <f t="shared" si="2"/>
        <v>123</v>
      </c>
      <c r="G21" s="139">
        <f t="shared" si="3"/>
        <v>8234</v>
      </c>
      <c r="P21" s="1"/>
      <c r="Q21" s="1"/>
      <c r="R21" s="1"/>
      <c r="S21" s="1"/>
    </row>
    <row r="22" spans="1:19" ht="19.5" customHeight="1">
      <c r="A22" s="51" t="s">
        <v>15</v>
      </c>
      <c r="B22" s="152">
        <f t="shared" si="4"/>
        <v>5169</v>
      </c>
      <c r="C22" s="139">
        <f t="shared" si="4"/>
        <v>507415</v>
      </c>
      <c r="D22" s="139">
        <f t="shared" si="5"/>
        <v>5031</v>
      </c>
      <c r="E22" s="139">
        <f t="shared" si="1"/>
        <v>486299</v>
      </c>
      <c r="F22" s="139">
        <f t="shared" si="2"/>
        <v>138</v>
      </c>
      <c r="G22" s="139">
        <f t="shared" si="3"/>
        <v>21116</v>
      </c>
      <c r="P22" s="1"/>
      <c r="Q22" s="1"/>
      <c r="R22" s="1"/>
      <c r="S22" s="1"/>
    </row>
    <row r="23" spans="1:19" ht="19.5" customHeight="1">
      <c r="A23" s="53" t="s">
        <v>16</v>
      </c>
      <c r="B23" s="153">
        <f t="shared" si="4"/>
        <v>2898</v>
      </c>
      <c r="C23" s="154">
        <f t="shared" si="4"/>
        <v>273359</v>
      </c>
      <c r="D23" s="154">
        <f t="shared" si="5"/>
        <v>2829</v>
      </c>
      <c r="E23" s="154">
        <f t="shared" si="1"/>
        <v>266433</v>
      </c>
      <c r="F23" s="154">
        <f t="shared" si="2"/>
        <v>69</v>
      </c>
      <c r="G23" s="154">
        <f t="shared" si="3"/>
        <v>6926</v>
      </c>
      <c r="P23" s="1"/>
      <c r="Q23" s="1"/>
      <c r="R23" s="1"/>
      <c r="S23" s="1"/>
    </row>
    <row r="24" spans="1:19" ht="12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"/>
      <c r="M24" s="1"/>
      <c r="N24" s="1"/>
      <c r="O24" s="1"/>
      <c r="P24" s="1"/>
      <c r="Q24" s="1"/>
      <c r="R24" s="1"/>
      <c r="S24" s="1"/>
    </row>
    <row r="25" spans="1:13" ht="15" customHeight="1">
      <c r="A25" s="61"/>
      <c r="B25" s="26"/>
      <c r="C25" s="58" t="s">
        <v>251</v>
      </c>
      <c r="D25" s="22"/>
      <c r="E25" s="58" t="s">
        <v>128</v>
      </c>
      <c r="F25" s="22"/>
      <c r="G25" s="22"/>
      <c r="H25" s="26"/>
      <c r="I25" s="58" t="s">
        <v>127</v>
      </c>
      <c r="J25" s="22"/>
      <c r="K25" s="58" t="s">
        <v>128</v>
      </c>
      <c r="L25" s="22"/>
      <c r="M25" s="22"/>
    </row>
    <row r="26" spans="1:13" ht="15" customHeight="1">
      <c r="A26" s="8"/>
      <c r="B26" s="21" t="s">
        <v>305</v>
      </c>
      <c r="C26" s="22"/>
      <c r="D26" s="26" t="s">
        <v>303</v>
      </c>
      <c r="E26" s="22"/>
      <c r="F26" s="26" t="s">
        <v>302</v>
      </c>
      <c r="G26" s="22"/>
      <c r="H26" s="21" t="s">
        <v>305</v>
      </c>
      <c r="I26" s="22"/>
      <c r="J26" s="26" t="s">
        <v>303</v>
      </c>
      <c r="K26" s="22"/>
      <c r="L26" s="26" t="s">
        <v>302</v>
      </c>
      <c r="M26" s="22"/>
    </row>
    <row r="27" spans="1:13" ht="15" customHeight="1">
      <c r="A27" s="94" t="s">
        <v>1</v>
      </c>
      <c r="B27" s="62" t="s">
        <v>23</v>
      </c>
      <c r="C27" s="62" t="s">
        <v>3</v>
      </c>
      <c r="D27" s="62" t="s">
        <v>23</v>
      </c>
      <c r="E27" s="62" t="s">
        <v>3</v>
      </c>
      <c r="F27" s="62" t="s">
        <v>23</v>
      </c>
      <c r="G27" s="62" t="s">
        <v>3</v>
      </c>
      <c r="H27" s="62" t="s">
        <v>23</v>
      </c>
      <c r="I27" s="62" t="s">
        <v>3</v>
      </c>
      <c r="J27" s="62" t="s">
        <v>23</v>
      </c>
      <c r="K27" s="62" t="s">
        <v>3</v>
      </c>
      <c r="L27" s="62" t="s">
        <v>23</v>
      </c>
      <c r="M27" s="63" t="s">
        <v>3</v>
      </c>
    </row>
    <row r="28" spans="1:13" ht="19.5" customHeight="1">
      <c r="A28" s="81" t="s">
        <v>229</v>
      </c>
      <c r="B28" s="88">
        <v>44978</v>
      </c>
      <c r="C28" s="88">
        <v>4414428</v>
      </c>
      <c r="D28" s="88">
        <v>43685</v>
      </c>
      <c r="E28" s="88">
        <v>4316936</v>
      </c>
      <c r="F28" s="88">
        <v>1293</v>
      </c>
      <c r="G28" s="88">
        <v>97492</v>
      </c>
      <c r="H28" s="88">
        <v>4760</v>
      </c>
      <c r="I28" s="88">
        <v>535782</v>
      </c>
      <c r="J28" s="88">
        <v>4302</v>
      </c>
      <c r="K28" s="88">
        <v>512425</v>
      </c>
      <c r="L28" s="88">
        <v>458</v>
      </c>
      <c r="M28" s="88">
        <v>23357</v>
      </c>
    </row>
    <row r="29" spans="1:13" ht="19.5" customHeight="1">
      <c r="A29" s="51" t="s">
        <v>178</v>
      </c>
      <c r="B29" s="88">
        <v>40782</v>
      </c>
      <c r="C29" s="88">
        <v>3867649</v>
      </c>
      <c r="D29" s="88">
        <v>39579</v>
      </c>
      <c r="E29" s="88">
        <v>3781134</v>
      </c>
      <c r="F29" s="88">
        <v>1203</v>
      </c>
      <c r="G29" s="88">
        <v>86515</v>
      </c>
      <c r="H29" s="88">
        <v>4402</v>
      </c>
      <c r="I29" s="88">
        <v>465066</v>
      </c>
      <c r="J29" s="88">
        <v>3946</v>
      </c>
      <c r="K29" s="88">
        <v>434685</v>
      </c>
      <c r="L29" s="88">
        <v>456</v>
      </c>
      <c r="M29" s="88">
        <v>30381</v>
      </c>
    </row>
    <row r="30" spans="1:13" ht="19.5" customHeight="1">
      <c r="A30" s="51" t="s">
        <v>206</v>
      </c>
      <c r="B30" s="88">
        <v>39909</v>
      </c>
      <c r="C30" s="88">
        <v>3831189</v>
      </c>
      <c r="D30" s="88">
        <v>38540</v>
      </c>
      <c r="E30" s="88">
        <v>3717409</v>
      </c>
      <c r="F30" s="88">
        <v>1369</v>
      </c>
      <c r="G30" s="88">
        <v>113780</v>
      </c>
      <c r="H30" s="88">
        <v>4189</v>
      </c>
      <c r="I30" s="88">
        <v>474271</v>
      </c>
      <c r="J30" s="88">
        <v>3720</v>
      </c>
      <c r="K30" s="88">
        <v>442995</v>
      </c>
      <c r="L30" s="88">
        <v>469</v>
      </c>
      <c r="M30" s="88">
        <v>31276</v>
      </c>
    </row>
    <row r="31" spans="1:13" ht="19.5" customHeight="1">
      <c r="A31" s="51" t="s">
        <v>213</v>
      </c>
      <c r="B31" s="88">
        <v>43447</v>
      </c>
      <c r="C31" s="88">
        <v>4154167</v>
      </c>
      <c r="D31" s="88">
        <v>42348</v>
      </c>
      <c r="E31" s="88">
        <v>4041954</v>
      </c>
      <c r="F31" s="88">
        <v>1099</v>
      </c>
      <c r="G31" s="88">
        <v>112213</v>
      </c>
      <c r="H31" s="88">
        <v>3761</v>
      </c>
      <c r="I31" s="88">
        <v>415956</v>
      </c>
      <c r="J31" s="88">
        <v>3439</v>
      </c>
      <c r="K31" s="88">
        <v>393379</v>
      </c>
      <c r="L31" s="88">
        <v>322</v>
      </c>
      <c r="M31" s="88">
        <v>22577</v>
      </c>
    </row>
    <row r="32" spans="1:13" ht="19.5" customHeight="1">
      <c r="A32" s="51" t="s">
        <v>230</v>
      </c>
      <c r="B32" s="152">
        <f>SUM(B34:B45)</f>
        <v>43038</v>
      </c>
      <c r="C32" s="139">
        <f>SUM(C34:C45)</f>
        <v>4069254</v>
      </c>
      <c r="D32" s="139">
        <f>SUM(D34:D45)</f>
        <v>41799</v>
      </c>
      <c r="E32" s="139">
        <f>SUM(E34:E45)</f>
        <v>3952360</v>
      </c>
      <c r="F32" s="139">
        <f aca="true" t="shared" si="6" ref="F32:M32">SUM(F34:F45)</f>
        <v>1239</v>
      </c>
      <c r="G32" s="139">
        <f t="shared" si="6"/>
        <v>116894</v>
      </c>
      <c r="H32" s="139">
        <f t="shared" si="6"/>
        <v>2847</v>
      </c>
      <c r="I32" s="139">
        <f t="shared" si="6"/>
        <v>301155</v>
      </c>
      <c r="J32" s="139">
        <f t="shared" si="6"/>
        <v>2629</v>
      </c>
      <c r="K32" s="139">
        <f t="shared" si="6"/>
        <v>287044</v>
      </c>
      <c r="L32" s="139">
        <f t="shared" si="6"/>
        <v>218</v>
      </c>
      <c r="M32" s="139">
        <f t="shared" si="6"/>
        <v>14111</v>
      </c>
    </row>
    <row r="33" spans="1:13" ht="9.75" customHeight="1">
      <c r="A33" s="98"/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 ht="19.5" customHeight="1">
      <c r="A34" s="51" t="s">
        <v>231</v>
      </c>
      <c r="B34" s="152">
        <f>SUM(D34,F34)</f>
        <v>3099</v>
      </c>
      <c r="C34" s="139">
        <f>SUM(E34,G34)</f>
        <v>323121</v>
      </c>
      <c r="D34" s="139">
        <v>3040</v>
      </c>
      <c r="E34" s="139">
        <v>316037</v>
      </c>
      <c r="F34" s="139">
        <v>59</v>
      </c>
      <c r="G34" s="139">
        <v>7084</v>
      </c>
      <c r="H34" s="139">
        <f>SUM(J34,L34)</f>
        <v>196</v>
      </c>
      <c r="I34" s="139">
        <f>SUM(K34,M34)</f>
        <v>21241</v>
      </c>
      <c r="J34" s="139">
        <v>173</v>
      </c>
      <c r="K34" s="139">
        <v>19885</v>
      </c>
      <c r="L34" s="139">
        <v>23</v>
      </c>
      <c r="M34" s="139">
        <v>1356</v>
      </c>
    </row>
    <row r="35" spans="1:13" ht="19.5" customHeight="1">
      <c r="A35" s="51" t="s">
        <v>6</v>
      </c>
      <c r="B35" s="152">
        <f aca="true" t="shared" si="7" ref="B35:B45">SUM(D35,F35)</f>
        <v>3576</v>
      </c>
      <c r="C35" s="139">
        <f aca="true" t="shared" si="8" ref="C35:C45">SUM(E35,G35)</f>
        <v>330590</v>
      </c>
      <c r="D35" s="139">
        <v>3492</v>
      </c>
      <c r="E35" s="139">
        <v>323984</v>
      </c>
      <c r="F35" s="139">
        <v>84</v>
      </c>
      <c r="G35" s="139">
        <v>6606</v>
      </c>
      <c r="H35" s="139">
        <f aca="true" t="shared" si="9" ref="H35:H45">SUM(J35,L35)</f>
        <v>260</v>
      </c>
      <c r="I35" s="139">
        <f aca="true" t="shared" si="10" ref="I35:I45">SUM(K35,M35)</f>
        <v>28056</v>
      </c>
      <c r="J35" s="139">
        <v>234</v>
      </c>
      <c r="K35" s="139">
        <v>26239</v>
      </c>
      <c r="L35" s="139">
        <v>26</v>
      </c>
      <c r="M35" s="139">
        <v>1817</v>
      </c>
    </row>
    <row r="36" spans="1:13" ht="19.5" customHeight="1">
      <c r="A36" s="51" t="s">
        <v>7</v>
      </c>
      <c r="B36" s="152">
        <f t="shared" si="7"/>
        <v>2590</v>
      </c>
      <c r="C36" s="139">
        <f t="shared" si="8"/>
        <v>258942</v>
      </c>
      <c r="D36" s="139">
        <v>2511</v>
      </c>
      <c r="E36" s="139">
        <v>254510</v>
      </c>
      <c r="F36" s="139">
        <v>79</v>
      </c>
      <c r="G36" s="139">
        <v>4432</v>
      </c>
      <c r="H36" s="139">
        <f t="shared" si="9"/>
        <v>306</v>
      </c>
      <c r="I36" s="139">
        <f t="shared" si="10"/>
        <v>31373</v>
      </c>
      <c r="J36" s="139">
        <v>264</v>
      </c>
      <c r="K36" s="139">
        <v>28056</v>
      </c>
      <c r="L36" s="139">
        <v>42</v>
      </c>
      <c r="M36" s="139">
        <v>3317</v>
      </c>
    </row>
    <row r="37" spans="1:13" ht="19.5" customHeight="1">
      <c r="A37" s="51" t="s">
        <v>8</v>
      </c>
      <c r="B37" s="152">
        <f t="shared" si="7"/>
        <v>3429</v>
      </c>
      <c r="C37" s="139">
        <f t="shared" si="8"/>
        <v>328553</v>
      </c>
      <c r="D37" s="139">
        <v>3312</v>
      </c>
      <c r="E37" s="139">
        <v>310539</v>
      </c>
      <c r="F37" s="139">
        <v>117</v>
      </c>
      <c r="G37" s="139">
        <v>18014</v>
      </c>
      <c r="H37" s="139">
        <f t="shared" si="9"/>
        <v>212</v>
      </c>
      <c r="I37" s="139">
        <f t="shared" si="10"/>
        <v>22147</v>
      </c>
      <c r="J37" s="139">
        <v>191</v>
      </c>
      <c r="K37" s="139">
        <v>21205</v>
      </c>
      <c r="L37" s="139">
        <v>21</v>
      </c>
      <c r="M37" s="139">
        <v>942</v>
      </c>
    </row>
    <row r="38" spans="1:13" ht="19.5" customHeight="1">
      <c r="A38" s="51" t="s">
        <v>9</v>
      </c>
      <c r="B38" s="152">
        <f t="shared" si="7"/>
        <v>3497</v>
      </c>
      <c r="C38" s="139">
        <f t="shared" si="8"/>
        <v>316120</v>
      </c>
      <c r="D38" s="139">
        <v>3380</v>
      </c>
      <c r="E38" s="139">
        <v>305948</v>
      </c>
      <c r="F38" s="139">
        <v>117</v>
      </c>
      <c r="G38" s="139">
        <v>10172</v>
      </c>
      <c r="H38" s="139">
        <f t="shared" si="9"/>
        <v>210</v>
      </c>
      <c r="I38" s="139">
        <f t="shared" si="10"/>
        <v>23882</v>
      </c>
      <c r="J38" s="139">
        <v>194</v>
      </c>
      <c r="K38" s="139">
        <v>22993</v>
      </c>
      <c r="L38" s="139">
        <v>16</v>
      </c>
      <c r="M38" s="139">
        <v>889</v>
      </c>
    </row>
    <row r="39" spans="1:13" ht="19.5" customHeight="1">
      <c r="A39" s="51" t="s">
        <v>10</v>
      </c>
      <c r="B39" s="152">
        <f t="shared" si="7"/>
        <v>4739</v>
      </c>
      <c r="C39" s="139">
        <f t="shared" si="8"/>
        <v>447781</v>
      </c>
      <c r="D39" s="139">
        <v>4565</v>
      </c>
      <c r="E39" s="139">
        <v>437010</v>
      </c>
      <c r="F39" s="139">
        <v>174</v>
      </c>
      <c r="G39" s="139">
        <v>10771</v>
      </c>
      <c r="H39" s="139">
        <f t="shared" si="9"/>
        <v>241</v>
      </c>
      <c r="I39" s="139">
        <f t="shared" si="10"/>
        <v>26915</v>
      </c>
      <c r="J39" s="139">
        <v>228</v>
      </c>
      <c r="K39" s="139">
        <v>26233</v>
      </c>
      <c r="L39" s="139">
        <v>13</v>
      </c>
      <c r="M39" s="139">
        <v>682</v>
      </c>
    </row>
    <row r="40" spans="1:13" ht="19.5" customHeight="1">
      <c r="A40" s="51" t="s">
        <v>11</v>
      </c>
      <c r="B40" s="152">
        <f t="shared" si="7"/>
        <v>3609</v>
      </c>
      <c r="C40" s="139">
        <f t="shared" si="8"/>
        <v>333655</v>
      </c>
      <c r="D40" s="139">
        <v>3491</v>
      </c>
      <c r="E40" s="139">
        <v>323494</v>
      </c>
      <c r="F40" s="139">
        <v>118</v>
      </c>
      <c r="G40" s="139">
        <v>10161</v>
      </c>
      <c r="H40" s="139">
        <f t="shared" si="9"/>
        <v>287</v>
      </c>
      <c r="I40" s="139">
        <f t="shared" si="10"/>
        <v>30992</v>
      </c>
      <c r="J40" s="139">
        <v>269</v>
      </c>
      <c r="K40" s="139">
        <v>29969</v>
      </c>
      <c r="L40" s="139">
        <v>18</v>
      </c>
      <c r="M40" s="139">
        <v>1023</v>
      </c>
    </row>
    <row r="41" spans="1:13" ht="19.5" customHeight="1">
      <c r="A41" s="51" t="s">
        <v>12</v>
      </c>
      <c r="B41" s="152">
        <f t="shared" si="7"/>
        <v>4001</v>
      </c>
      <c r="C41" s="139">
        <f t="shared" si="8"/>
        <v>365191</v>
      </c>
      <c r="D41" s="139">
        <v>3878</v>
      </c>
      <c r="E41" s="139">
        <v>354636</v>
      </c>
      <c r="F41" s="139">
        <v>123</v>
      </c>
      <c r="G41" s="139">
        <v>10555</v>
      </c>
      <c r="H41" s="139">
        <f t="shared" si="9"/>
        <v>237</v>
      </c>
      <c r="I41" s="139">
        <f t="shared" si="10"/>
        <v>22429</v>
      </c>
      <c r="J41" s="139">
        <v>223</v>
      </c>
      <c r="K41" s="139">
        <v>21600</v>
      </c>
      <c r="L41" s="139">
        <v>14</v>
      </c>
      <c r="M41" s="139">
        <v>829</v>
      </c>
    </row>
    <row r="42" spans="1:13" ht="19.5" customHeight="1">
      <c r="A42" s="51" t="s">
        <v>13</v>
      </c>
      <c r="B42" s="152">
        <f t="shared" si="7"/>
        <v>3327</v>
      </c>
      <c r="C42" s="139">
        <f t="shared" si="8"/>
        <v>316188</v>
      </c>
      <c r="D42" s="139">
        <v>3256</v>
      </c>
      <c r="E42" s="139">
        <v>310700</v>
      </c>
      <c r="F42" s="139">
        <v>71</v>
      </c>
      <c r="G42" s="139">
        <v>5488</v>
      </c>
      <c r="H42" s="139">
        <f t="shared" si="9"/>
        <v>246</v>
      </c>
      <c r="I42" s="139">
        <f t="shared" si="10"/>
        <v>22818</v>
      </c>
      <c r="J42" s="139">
        <v>234</v>
      </c>
      <c r="K42" s="139">
        <v>22227</v>
      </c>
      <c r="L42" s="139">
        <v>12</v>
      </c>
      <c r="M42" s="139">
        <v>591</v>
      </c>
    </row>
    <row r="43" spans="1:13" ht="19.5" customHeight="1">
      <c r="A43" s="51" t="s">
        <v>14</v>
      </c>
      <c r="B43" s="152">
        <f t="shared" si="7"/>
        <v>3524</v>
      </c>
      <c r="C43" s="139">
        <f t="shared" si="8"/>
        <v>313870</v>
      </c>
      <c r="D43" s="139">
        <v>3418</v>
      </c>
      <c r="E43" s="139">
        <v>306850</v>
      </c>
      <c r="F43" s="139">
        <v>106</v>
      </c>
      <c r="G43" s="139">
        <v>7020</v>
      </c>
      <c r="H43" s="139">
        <f t="shared" si="9"/>
        <v>232</v>
      </c>
      <c r="I43" s="139">
        <f t="shared" si="10"/>
        <v>25771</v>
      </c>
      <c r="J43" s="139">
        <v>215</v>
      </c>
      <c r="K43" s="139">
        <v>24557</v>
      </c>
      <c r="L43" s="139">
        <v>17</v>
      </c>
      <c r="M43" s="139">
        <v>1214</v>
      </c>
    </row>
    <row r="44" spans="1:13" ht="19.5" customHeight="1">
      <c r="A44" s="51" t="s">
        <v>15</v>
      </c>
      <c r="B44" s="152">
        <f t="shared" si="7"/>
        <v>4922</v>
      </c>
      <c r="C44" s="139">
        <f t="shared" si="8"/>
        <v>481351</v>
      </c>
      <c r="D44" s="139">
        <v>4795</v>
      </c>
      <c r="E44" s="139">
        <v>461301</v>
      </c>
      <c r="F44" s="139">
        <v>127</v>
      </c>
      <c r="G44" s="139">
        <v>20050</v>
      </c>
      <c r="H44" s="139">
        <f t="shared" si="9"/>
        <v>247</v>
      </c>
      <c r="I44" s="139">
        <f t="shared" si="10"/>
        <v>26064</v>
      </c>
      <c r="J44" s="139">
        <v>236</v>
      </c>
      <c r="K44" s="139">
        <v>24998</v>
      </c>
      <c r="L44" s="139">
        <v>11</v>
      </c>
      <c r="M44" s="139">
        <v>1066</v>
      </c>
    </row>
    <row r="45" spans="1:13" ht="19.5" customHeight="1">
      <c r="A45" s="53" t="s">
        <v>16</v>
      </c>
      <c r="B45" s="153">
        <f t="shared" si="7"/>
        <v>2725</v>
      </c>
      <c r="C45" s="154">
        <f t="shared" si="8"/>
        <v>253892</v>
      </c>
      <c r="D45" s="154">
        <v>2661</v>
      </c>
      <c r="E45" s="154">
        <v>247351</v>
      </c>
      <c r="F45" s="154">
        <v>64</v>
      </c>
      <c r="G45" s="154">
        <v>6541</v>
      </c>
      <c r="H45" s="154">
        <f t="shared" si="9"/>
        <v>173</v>
      </c>
      <c r="I45" s="154">
        <f t="shared" si="10"/>
        <v>19467</v>
      </c>
      <c r="J45" s="154">
        <v>168</v>
      </c>
      <c r="K45" s="154">
        <v>19082</v>
      </c>
      <c r="L45" s="154">
        <v>5</v>
      </c>
      <c r="M45" s="154">
        <v>385</v>
      </c>
    </row>
    <row r="46" spans="1:9" ht="12" customHeight="1">
      <c r="A46" s="8" t="s">
        <v>124</v>
      </c>
      <c r="B46" s="16"/>
      <c r="C46" s="16"/>
      <c r="D46" s="16"/>
      <c r="E46" s="16"/>
      <c r="F46" s="16"/>
      <c r="G46" s="16"/>
      <c r="H46" s="16"/>
      <c r="I46" s="16"/>
    </row>
    <row r="47" ht="12" customHeight="1">
      <c r="A47" s="8" t="s">
        <v>17</v>
      </c>
    </row>
  </sheetData>
  <printOptions/>
  <pageMargins left="0.5905511811023623" right="0.59" top="0.7086614173228347" bottom="0.6" header="0.5118110236220472" footer="0.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1"/>
  <sheetViews>
    <sheetView zoomScaleSheetLayoutView="75" workbookViewId="0" topLeftCell="A1">
      <selection activeCell="J1" sqref="J1"/>
    </sheetView>
  </sheetViews>
  <sheetFormatPr defaultColWidth="9.00390625" defaultRowHeight="12.75"/>
  <cols>
    <col min="1" max="1" width="10.125" style="1" customWidth="1"/>
    <col min="2" max="2" width="6.75390625" style="11" customWidth="1"/>
    <col min="3" max="3" width="8.875" style="11" customWidth="1"/>
    <col min="4" max="4" width="6.625" style="11" customWidth="1"/>
    <col min="5" max="5" width="8.875" style="11" customWidth="1"/>
    <col min="6" max="6" width="6.625" style="11" customWidth="1"/>
    <col min="7" max="7" width="8.875" style="11" customWidth="1"/>
    <col min="8" max="8" width="6.75390625" style="11" customWidth="1"/>
    <col min="9" max="9" width="8.875" style="11" customWidth="1"/>
    <col min="10" max="10" width="6.625" style="11" customWidth="1"/>
    <col min="11" max="11" width="8.875" style="11" customWidth="1"/>
    <col min="12" max="12" width="6.75390625" style="11" customWidth="1"/>
    <col min="13" max="13" width="9.00390625" style="11" customWidth="1"/>
    <col min="14" max="14" width="2.75390625" style="11" customWidth="1"/>
    <col min="15" max="15" width="7.375" style="11" bestFit="1" customWidth="1"/>
    <col min="16" max="16" width="9.75390625" style="1" bestFit="1" customWidth="1"/>
    <col min="17" max="17" width="7.375" style="1" bestFit="1" customWidth="1"/>
    <col min="18" max="18" width="9.75390625" style="1" bestFit="1" customWidth="1"/>
    <col min="19" max="16384" width="9.125" style="1" customWidth="1"/>
  </cols>
  <sheetData>
    <row r="1" spans="1:2" ht="17.25">
      <c r="A1" s="27" t="s">
        <v>24</v>
      </c>
      <c r="B1" s="1"/>
    </row>
    <row r="2" spans="1:15" ht="14.25">
      <c r="A2" s="50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64"/>
      <c r="N2" s="18"/>
      <c r="O2" s="18"/>
    </row>
    <row r="3" spans="1:11" ht="12" customHeight="1">
      <c r="A3" s="61"/>
      <c r="B3" s="65" t="s">
        <v>237</v>
      </c>
      <c r="C3" s="66"/>
      <c r="D3" s="12" t="s">
        <v>238</v>
      </c>
      <c r="E3" s="13"/>
      <c r="F3" s="12" t="s">
        <v>239</v>
      </c>
      <c r="G3" s="13"/>
      <c r="H3" s="12" t="s">
        <v>240</v>
      </c>
      <c r="I3" s="13"/>
      <c r="J3" s="12" t="s">
        <v>129</v>
      </c>
      <c r="K3" s="13"/>
    </row>
    <row r="4" spans="1:11" ht="12" customHeight="1">
      <c r="A4" s="94" t="s">
        <v>1</v>
      </c>
      <c r="B4" s="67" t="s">
        <v>23</v>
      </c>
      <c r="C4" s="67" t="s">
        <v>3</v>
      </c>
      <c r="D4" s="67" t="s">
        <v>23</v>
      </c>
      <c r="E4" s="67" t="s">
        <v>3</v>
      </c>
      <c r="F4" s="67" t="s">
        <v>23</v>
      </c>
      <c r="G4" s="67" t="s">
        <v>3</v>
      </c>
      <c r="H4" s="67" t="s">
        <v>23</v>
      </c>
      <c r="I4" s="67" t="s">
        <v>3</v>
      </c>
      <c r="J4" s="67" t="s">
        <v>23</v>
      </c>
      <c r="K4" s="67" t="s">
        <v>3</v>
      </c>
    </row>
    <row r="5" spans="1:11" ht="12" customHeight="1">
      <c r="A5" s="81" t="s">
        <v>229</v>
      </c>
      <c r="B5" s="87">
        <v>47987</v>
      </c>
      <c r="C5" s="88">
        <v>4829361</v>
      </c>
      <c r="D5" s="88">
        <v>13643</v>
      </c>
      <c r="E5" s="88">
        <v>1868294</v>
      </c>
      <c r="F5" s="88">
        <v>11337</v>
      </c>
      <c r="G5" s="88">
        <v>600286</v>
      </c>
      <c r="H5" s="88">
        <v>405</v>
      </c>
      <c r="I5" s="88">
        <v>34765</v>
      </c>
      <c r="J5" s="88">
        <v>22602</v>
      </c>
      <c r="K5" s="88">
        <v>2326016</v>
      </c>
    </row>
    <row r="6" spans="1:11" ht="12" customHeight="1">
      <c r="A6" s="51" t="s">
        <v>178</v>
      </c>
      <c r="B6" s="87">
        <v>43525</v>
      </c>
      <c r="C6" s="88">
        <v>4215819</v>
      </c>
      <c r="D6" s="88">
        <v>13315</v>
      </c>
      <c r="E6" s="88">
        <v>1792678</v>
      </c>
      <c r="F6" s="88">
        <v>12576</v>
      </c>
      <c r="G6" s="88">
        <v>640350</v>
      </c>
      <c r="H6" s="88">
        <v>340</v>
      </c>
      <c r="I6" s="88">
        <v>27820</v>
      </c>
      <c r="J6" s="88">
        <v>17294</v>
      </c>
      <c r="K6" s="88">
        <v>1754971</v>
      </c>
    </row>
    <row r="7" spans="1:11" ht="12" customHeight="1">
      <c r="A7" s="51" t="s">
        <v>206</v>
      </c>
      <c r="B7" s="87">
        <v>42260</v>
      </c>
      <c r="C7" s="88">
        <v>4160404</v>
      </c>
      <c r="D7" s="88">
        <v>12983</v>
      </c>
      <c r="E7" s="88">
        <v>1753018</v>
      </c>
      <c r="F7" s="88">
        <v>10582</v>
      </c>
      <c r="G7" s="88">
        <v>520998</v>
      </c>
      <c r="H7" s="88">
        <v>818</v>
      </c>
      <c r="I7" s="88">
        <v>60531</v>
      </c>
      <c r="J7" s="88">
        <v>17877</v>
      </c>
      <c r="K7" s="88">
        <v>1825857</v>
      </c>
    </row>
    <row r="8" spans="1:11" ht="12" customHeight="1">
      <c r="A8" s="51" t="s">
        <v>213</v>
      </c>
      <c r="B8" s="87">
        <v>45787</v>
      </c>
      <c r="C8" s="84">
        <v>4435333</v>
      </c>
      <c r="D8" s="88">
        <v>12830</v>
      </c>
      <c r="E8" s="88">
        <v>1710230</v>
      </c>
      <c r="F8" s="88">
        <v>11459</v>
      </c>
      <c r="G8" s="88">
        <v>609822</v>
      </c>
      <c r="H8" s="88">
        <v>181</v>
      </c>
      <c r="I8" s="88">
        <v>22478</v>
      </c>
      <c r="J8" s="88">
        <v>21317</v>
      </c>
      <c r="K8" s="88">
        <v>2092803</v>
      </c>
    </row>
    <row r="9" spans="1:16" ht="12" customHeight="1">
      <c r="A9" s="51" t="s">
        <v>230</v>
      </c>
      <c r="B9" s="152">
        <f>SUM(B11:B22)</f>
        <v>44428</v>
      </c>
      <c r="C9" s="139">
        <f>SUM(C11:C22)</f>
        <v>4239404</v>
      </c>
      <c r="D9" s="139">
        <f>SUM(D11:D22)</f>
        <v>11991</v>
      </c>
      <c r="E9" s="139">
        <f>SUM(E11:E22)</f>
        <v>1599712</v>
      </c>
      <c r="F9" s="139">
        <f aca="true" t="shared" si="0" ref="F9:K9">SUM(F11:F22)</f>
        <v>12710</v>
      </c>
      <c r="G9" s="139">
        <f t="shared" si="0"/>
        <v>669904</v>
      </c>
      <c r="H9" s="139">
        <f t="shared" si="0"/>
        <v>460</v>
      </c>
      <c r="I9" s="139">
        <f t="shared" si="0"/>
        <v>43678</v>
      </c>
      <c r="J9" s="139">
        <f t="shared" si="0"/>
        <v>19267</v>
      </c>
      <c r="K9" s="139">
        <f t="shared" si="0"/>
        <v>1926110</v>
      </c>
      <c r="P9" s="103"/>
    </row>
    <row r="10" spans="1:11" ht="3" customHeight="1">
      <c r="A10" s="98"/>
      <c r="B10" s="87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12" customHeight="1">
      <c r="A11" s="51" t="s">
        <v>231</v>
      </c>
      <c r="B11" s="152">
        <f>SUM(D11,F11,H11,J11)</f>
        <v>3213</v>
      </c>
      <c r="C11" s="139">
        <f aca="true" t="shared" si="1" ref="C11:C22">SUM(E11,G11,I11,K11)</f>
        <v>335922</v>
      </c>
      <c r="D11" s="139">
        <v>892</v>
      </c>
      <c r="E11" s="139">
        <v>117293</v>
      </c>
      <c r="F11" s="139">
        <v>617</v>
      </c>
      <c r="G11" s="139">
        <v>31301</v>
      </c>
      <c r="H11" s="139">
        <v>6</v>
      </c>
      <c r="I11" s="139">
        <v>1660</v>
      </c>
      <c r="J11" s="139">
        <v>1698</v>
      </c>
      <c r="K11" s="139">
        <v>185668</v>
      </c>
    </row>
    <row r="12" spans="1:11" ht="12" customHeight="1">
      <c r="A12" s="51" t="s">
        <v>6</v>
      </c>
      <c r="B12" s="152">
        <f aca="true" t="shared" si="2" ref="B12:B22">SUM(D12,F12,H12,J12)</f>
        <v>3726</v>
      </c>
      <c r="C12" s="139">
        <f t="shared" si="1"/>
        <v>350223</v>
      </c>
      <c r="D12" s="139">
        <v>884</v>
      </c>
      <c r="E12" s="139">
        <v>117473</v>
      </c>
      <c r="F12" s="139">
        <v>1099</v>
      </c>
      <c r="G12" s="139">
        <v>48801</v>
      </c>
      <c r="H12" s="139">
        <v>104</v>
      </c>
      <c r="I12" s="139">
        <v>10459</v>
      </c>
      <c r="J12" s="139">
        <v>1639</v>
      </c>
      <c r="K12" s="139">
        <v>173490</v>
      </c>
    </row>
    <row r="13" spans="1:11" ht="12" customHeight="1">
      <c r="A13" s="51" t="s">
        <v>7</v>
      </c>
      <c r="B13" s="152">
        <f t="shared" si="2"/>
        <v>2775</v>
      </c>
      <c r="C13" s="139">
        <f t="shared" si="1"/>
        <v>282566</v>
      </c>
      <c r="D13" s="139">
        <v>1041</v>
      </c>
      <c r="E13" s="139">
        <v>139369</v>
      </c>
      <c r="F13" s="139">
        <v>693</v>
      </c>
      <c r="G13" s="139">
        <v>34268</v>
      </c>
      <c r="H13" s="139">
        <v>107</v>
      </c>
      <c r="I13" s="139">
        <v>13116</v>
      </c>
      <c r="J13" s="139">
        <v>934</v>
      </c>
      <c r="K13" s="139">
        <v>95813</v>
      </c>
    </row>
    <row r="14" spans="1:11" ht="12" customHeight="1">
      <c r="A14" s="51" t="s">
        <v>8</v>
      </c>
      <c r="B14" s="152">
        <f t="shared" si="2"/>
        <v>3503</v>
      </c>
      <c r="C14" s="139">
        <f t="shared" si="1"/>
        <v>331744</v>
      </c>
      <c r="D14" s="139">
        <v>976</v>
      </c>
      <c r="E14" s="139">
        <v>130946</v>
      </c>
      <c r="F14" s="139">
        <v>835</v>
      </c>
      <c r="G14" s="139">
        <v>40306</v>
      </c>
      <c r="H14" s="139">
        <v>8</v>
      </c>
      <c r="I14" s="139">
        <v>1701</v>
      </c>
      <c r="J14" s="139">
        <v>1684</v>
      </c>
      <c r="K14" s="139">
        <v>158791</v>
      </c>
    </row>
    <row r="15" spans="1:11" ht="12" customHeight="1">
      <c r="A15" s="51" t="s">
        <v>9</v>
      </c>
      <c r="B15" s="152">
        <f t="shared" si="2"/>
        <v>3574</v>
      </c>
      <c r="C15" s="139">
        <f t="shared" si="1"/>
        <v>328941</v>
      </c>
      <c r="D15" s="139">
        <v>991</v>
      </c>
      <c r="E15" s="139">
        <v>132201</v>
      </c>
      <c r="F15" s="139">
        <v>1098</v>
      </c>
      <c r="G15" s="139">
        <v>52424</v>
      </c>
      <c r="H15" s="139">
        <v>7</v>
      </c>
      <c r="I15" s="139">
        <v>1492</v>
      </c>
      <c r="J15" s="139">
        <v>1478</v>
      </c>
      <c r="K15" s="139">
        <v>142824</v>
      </c>
    </row>
    <row r="16" spans="1:11" ht="12" customHeight="1">
      <c r="A16" s="51" t="s">
        <v>10</v>
      </c>
      <c r="B16" s="152">
        <f t="shared" si="2"/>
        <v>4793</v>
      </c>
      <c r="C16" s="139">
        <f t="shared" si="1"/>
        <v>463243</v>
      </c>
      <c r="D16" s="139">
        <v>1165</v>
      </c>
      <c r="E16" s="139">
        <v>156090</v>
      </c>
      <c r="F16" s="139">
        <v>1926</v>
      </c>
      <c r="G16" s="139">
        <v>135383</v>
      </c>
      <c r="H16" s="139">
        <v>8</v>
      </c>
      <c r="I16" s="139">
        <v>1673</v>
      </c>
      <c r="J16" s="139">
        <v>1694</v>
      </c>
      <c r="K16" s="139">
        <v>170097</v>
      </c>
    </row>
    <row r="17" spans="1:11" ht="12" customHeight="1">
      <c r="A17" s="51" t="s">
        <v>11</v>
      </c>
      <c r="B17" s="152">
        <f t="shared" si="2"/>
        <v>3760</v>
      </c>
      <c r="C17" s="139">
        <f t="shared" si="1"/>
        <v>353463</v>
      </c>
      <c r="D17" s="139">
        <v>1051</v>
      </c>
      <c r="E17" s="139">
        <v>138938</v>
      </c>
      <c r="F17" s="139">
        <v>848</v>
      </c>
      <c r="G17" s="139">
        <v>34934</v>
      </c>
      <c r="H17" s="139">
        <v>82</v>
      </c>
      <c r="I17" s="139">
        <v>3176</v>
      </c>
      <c r="J17" s="139">
        <v>1779</v>
      </c>
      <c r="K17" s="139">
        <v>176415</v>
      </c>
    </row>
    <row r="18" spans="1:11" ht="12" customHeight="1">
      <c r="A18" s="51" t="s">
        <v>12</v>
      </c>
      <c r="B18" s="152">
        <f t="shared" si="2"/>
        <v>4101</v>
      </c>
      <c r="C18" s="139">
        <f t="shared" si="1"/>
        <v>376236</v>
      </c>
      <c r="D18" s="139">
        <v>974</v>
      </c>
      <c r="E18" s="139">
        <v>130717</v>
      </c>
      <c r="F18" s="139">
        <v>1134</v>
      </c>
      <c r="G18" s="139">
        <v>53940</v>
      </c>
      <c r="H18" s="139">
        <v>33</v>
      </c>
      <c r="I18" s="139">
        <v>2543</v>
      </c>
      <c r="J18" s="139">
        <v>1960</v>
      </c>
      <c r="K18" s="139">
        <v>189036</v>
      </c>
    </row>
    <row r="19" spans="1:11" ht="12" customHeight="1">
      <c r="A19" s="51" t="s">
        <v>13</v>
      </c>
      <c r="B19" s="152">
        <f t="shared" si="2"/>
        <v>3490</v>
      </c>
      <c r="C19" s="139">
        <f t="shared" si="1"/>
        <v>332927</v>
      </c>
      <c r="D19" s="139">
        <v>965</v>
      </c>
      <c r="E19" s="139">
        <v>130025</v>
      </c>
      <c r="F19" s="139">
        <v>983</v>
      </c>
      <c r="G19" s="139">
        <v>50674</v>
      </c>
      <c r="H19" s="139">
        <v>10</v>
      </c>
      <c r="I19" s="139">
        <v>1292</v>
      </c>
      <c r="J19" s="139">
        <v>1532</v>
      </c>
      <c r="K19" s="139">
        <v>150936</v>
      </c>
    </row>
    <row r="20" spans="1:11" ht="12" customHeight="1">
      <c r="A20" s="51" t="s">
        <v>14</v>
      </c>
      <c r="B20" s="152">
        <f t="shared" si="2"/>
        <v>3633</v>
      </c>
      <c r="C20" s="139">
        <f t="shared" si="1"/>
        <v>331407</v>
      </c>
      <c r="D20" s="139">
        <v>1040</v>
      </c>
      <c r="E20" s="139">
        <v>140820</v>
      </c>
      <c r="F20" s="139">
        <v>1173</v>
      </c>
      <c r="G20" s="139">
        <v>58293</v>
      </c>
      <c r="H20" s="139">
        <v>28</v>
      </c>
      <c r="I20" s="139">
        <v>1736</v>
      </c>
      <c r="J20" s="139">
        <v>1392</v>
      </c>
      <c r="K20" s="139">
        <v>130558</v>
      </c>
    </row>
    <row r="21" spans="1:11" ht="12" customHeight="1">
      <c r="A21" s="51" t="s">
        <v>15</v>
      </c>
      <c r="B21" s="152">
        <f t="shared" si="2"/>
        <v>5031</v>
      </c>
      <c r="C21" s="139">
        <f t="shared" si="1"/>
        <v>486299</v>
      </c>
      <c r="D21" s="139">
        <v>1124</v>
      </c>
      <c r="E21" s="139">
        <v>150342</v>
      </c>
      <c r="F21" s="139">
        <v>1503</v>
      </c>
      <c r="G21" s="139">
        <v>91294</v>
      </c>
      <c r="H21" s="139">
        <v>39</v>
      </c>
      <c r="I21" s="139">
        <v>2846</v>
      </c>
      <c r="J21" s="139">
        <v>2365</v>
      </c>
      <c r="K21" s="139">
        <v>241817</v>
      </c>
    </row>
    <row r="22" spans="1:11" ht="12" customHeight="1">
      <c r="A22" s="53" t="s">
        <v>16</v>
      </c>
      <c r="B22" s="153">
        <f t="shared" si="2"/>
        <v>2829</v>
      </c>
      <c r="C22" s="154">
        <f t="shared" si="1"/>
        <v>266433</v>
      </c>
      <c r="D22" s="154">
        <v>888</v>
      </c>
      <c r="E22" s="154">
        <v>115498</v>
      </c>
      <c r="F22" s="154">
        <v>801</v>
      </c>
      <c r="G22" s="154">
        <v>38286</v>
      </c>
      <c r="H22" s="154">
        <v>28</v>
      </c>
      <c r="I22" s="154">
        <v>1984</v>
      </c>
      <c r="J22" s="154">
        <v>1112</v>
      </c>
      <c r="K22" s="154">
        <v>110665</v>
      </c>
    </row>
    <row r="23" spans="1:15" ht="12" customHeight="1">
      <c r="A23" s="18" t="s">
        <v>176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" customHeight="1">
      <c r="A24" s="8" t="s">
        <v>17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ht="7.5" customHeight="1"/>
    <row r="26" spans="1:21" ht="15" customHeight="1">
      <c r="A26" s="50" t="s">
        <v>26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" t="s">
        <v>248</v>
      </c>
      <c r="P26" s="18"/>
      <c r="Q26" s="18"/>
      <c r="R26" s="18"/>
      <c r="S26" s="18"/>
      <c r="T26" s="18"/>
      <c r="U26" s="18"/>
    </row>
    <row r="27" spans="1:17" ht="12" customHeight="1">
      <c r="A27" s="61"/>
      <c r="B27" s="12" t="s">
        <v>244</v>
      </c>
      <c r="C27" s="13"/>
      <c r="D27" s="13"/>
      <c r="E27" s="13"/>
      <c r="F27" s="13"/>
      <c r="G27" s="13"/>
      <c r="H27" s="12" t="s">
        <v>245</v>
      </c>
      <c r="I27" s="13"/>
      <c r="J27" s="13"/>
      <c r="K27" s="13"/>
      <c r="L27" s="13"/>
      <c r="M27" s="13"/>
      <c r="N27" s="1"/>
      <c r="O27" s="11" t="s">
        <v>249</v>
      </c>
      <c r="Q27" s="1" t="s">
        <v>250</v>
      </c>
    </row>
    <row r="28" spans="1:16" ht="12" customHeight="1">
      <c r="A28" s="68" t="s">
        <v>1</v>
      </c>
      <c r="B28" s="14" t="s">
        <v>242</v>
      </c>
      <c r="C28" s="13"/>
      <c r="D28" s="14" t="s">
        <v>243</v>
      </c>
      <c r="E28" s="13"/>
      <c r="F28" s="12" t="s">
        <v>159</v>
      </c>
      <c r="G28" s="13"/>
      <c r="H28" s="14" t="s">
        <v>242</v>
      </c>
      <c r="I28" s="13"/>
      <c r="J28" s="14" t="s">
        <v>243</v>
      </c>
      <c r="K28" s="13"/>
      <c r="L28" s="12" t="s">
        <v>241</v>
      </c>
      <c r="M28" s="13"/>
      <c r="N28" s="1"/>
      <c r="O28" s="67" t="s">
        <v>23</v>
      </c>
      <c r="P28" s="67" t="s">
        <v>3</v>
      </c>
    </row>
    <row r="29" spans="1:18" ht="12" customHeight="1">
      <c r="A29" s="15"/>
      <c r="B29" s="67" t="s">
        <v>23</v>
      </c>
      <c r="C29" s="67" t="s">
        <v>3</v>
      </c>
      <c r="D29" s="67" t="s">
        <v>23</v>
      </c>
      <c r="E29" s="67" t="s">
        <v>3</v>
      </c>
      <c r="F29" s="67" t="s">
        <v>23</v>
      </c>
      <c r="G29" s="67" t="s">
        <v>3</v>
      </c>
      <c r="H29" s="67" t="s">
        <v>23</v>
      </c>
      <c r="I29" s="67" t="s">
        <v>3</v>
      </c>
      <c r="J29" s="67" t="s">
        <v>23</v>
      </c>
      <c r="K29" s="67" t="s">
        <v>3</v>
      </c>
      <c r="L29" s="67" t="s">
        <v>23</v>
      </c>
      <c r="M29" s="67" t="s">
        <v>3</v>
      </c>
      <c r="N29" s="1"/>
      <c r="O29" s="67" t="s">
        <v>23</v>
      </c>
      <c r="P29" s="67" t="s">
        <v>3</v>
      </c>
      <c r="Q29" s="67" t="s">
        <v>23</v>
      </c>
      <c r="R29" s="67" t="s">
        <v>3</v>
      </c>
    </row>
    <row r="30" spans="1:18" ht="12" customHeight="1">
      <c r="A30" s="81" t="s">
        <v>229</v>
      </c>
      <c r="B30" s="139">
        <v>21593</v>
      </c>
      <c r="C30" s="139">
        <v>2716433</v>
      </c>
      <c r="D30" s="139">
        <v>1358</v>
      </c>
      <c r="E30" s="139">
        <v>96736</v>
      </c>
      <c r="F30" s="139">
        <v>25036</v>
      </c>
      <c r="G30" s="139">
        <v>2016192</v>
      </c>
      <c r="H30" s="139">
        <v>20946</v>
      </c>
      <c r="I30" s="139">
        <v>2630488</v>
      </c>
      <c r="J30" s="139">
        <v>1358</v>
      </c>
      <c r="K30" s="139">
        <v>96736</v>
      </c>
      <c r="L30" s="139">
        <v>22949</v>
      </c>
      <c r="M30" s="139">
        <v>1866930</v>
      </c>
      <c r="N30" s="1"/>
      <c r="O30" s="103">
        <f aca="true" t="shared" si="3" ref="O30:P34">SUM(B30,D30,F30)</f>
        <v>47987</v>
      </c>
      <c r="P30" s="103">
        <f t="shared" si="3"/>
        <v>4829361</v>
      </c>
      <c r="Q30" s="103">
        <f aca="true" t="shared" si="4" ref="Q30:R34">SUM(H30,J30,L30)</f>
        <v>45253</v>
      </c>
      <c r="R30" s="103">
        <f t="shared" si="4"/>
        <v>4594154</v>
      </c>
    </row>
    <row r="31" spans="1:18" ht="12" customHeight="1">
      <c r="A31" s="51" t="s">
        <v>178</v>
      </c>
      <c r="B31" s="139">
        <v>21015</v>
      </c>
      <c r="C31" s="139">
        <v>2620235</v>
      </c>
      <c r="D31" s="139">
        <v>1538</v>
      </c>
      <c r="E31" s="139">
        <v>106824</v>
      </c>
      <c r="F31" s="139">
        <v>20972</v>
      </c>
      <c r="G31" s="139">
        <v>1488760</v>
      </c>
      <c r="H31" s="139">
        <v>20385</v>
      </c>
      <c r="I31" s="139">
        <v>2531606</v>
      </c>
      <c r="J31" s="139">
        <v>1526</v>
      </c>
      <c r="K31" s="139">
        <v>106187</v>
      </c>
      <c r="L31" s="139">
        <v>19147</v>
      </c>
      <c r="M31" s="139">
        <v>1374311</v>
      </c>
      <c r="N31" s="1"/>
      <c r="O31" s="103">
        <f t="shared" si="3"/>
        <v>43525</v>
      </c>
      <c r="P31" s="103">
        <f t="shared" si="3"/>
        <v>4215819</v>
      </c>
      <c r="Q31" s="103">
        <f t="shared" si="4"/>
        <v>41058</v>
      </c>
      <c r="R31" s="103">
        <f t="shared" si="4"/>
        <v>4012104</v>
      </c>
    </row>
    <row r="32" spans="1:18" ht="12" customHeight="1">
      <c r="A32" s="51" t="s">
        <v>206</v>
      </c>
      <c r="B32" s="139">
        <v>21172</v>
      </c>
      <c r="C32" s="139">
        <v>2633136</v>
      </c>
      <c r="D32" s="139">
        <v>1918</v>
      </c>
      <c r="E32" s="139">
        <v>113799</v>
      </c>
      <c r="F32" s="139">
        <v>19170</v>
      </c>
      <c r="G32" s="139">
        <v>1413469</v>
      </c>
      <c r="H32" s="139">
        <v>20662</v>
      </c>
      <c r="I32" s="139">
        <v>2556631</v>
      </c>
      <c r="J32" s="139">
        <v>1892</v>
      </c>
      <c r="K32" s="139">
        <v>112309</v>
      </c>
      <c r="L32" s="139">
        <v>17839</v>
      </c>
      <c r="M32" s="139">
        <v>1322486</v>
      </c>
      <c r="N32" s="1"/>
      <c r="O32" s="103">
        <f t="shared" si="3"/>
        <v>42260</v>
      </c>
      <c r="P32" s="103">
        <f t="shared" si="3"/>
        <v>4160404</v>
      </c>
      <c r="Q32" s="103">
        <f t="shared" si="4"/>
        <v>40393</v>
      </c>
      <c r="R32" s="103">
        <f t="shared" si="4"/>
        <v>3991426</v>
      </c>
    </row>
    <row r="33" spans="1:18" ht="12" customHeight="1">
      <c r="A33" s="51" t="s">
        <v>213</v>
      </c>
      <c r="B33" s="139">
        <v>22466</v>
      </c>
      <c r="C33" s="139">
        <v>2753964</v>
      </c>
      <c r="D33" s="139">
        <v>2042</v>
      </c>
      <c r="E33" s="139">
        <v>126104</v>
      </c>
      <c r="F33" s="139">
        <v>21279</v>
      </c>
      <c r="G33" s="139">
        <v>1555265</v>
      </c>
      <c r="H33" s="158">
        <v>21995</v>
      </c>
      <c r="I33" s="139">
        <v>2686108</v>
      </c>
      <c r="J33" s="139">
        <v>2025</v>
      </c>
      <c r="K33" s="139">
        <v>125024</v>
      </c>
      <c r="L33" s="139">
        <v>19367</v>
      </c>
      <c r="M33" s="139">
        <v>1410750</v>
      </c>
      <c r="N33" s="1"/>
      <c r="O33" s="103">
        <f t="shared" si="3"/>
        <v>45787</v>
      </c>
      <c r="P33" s="103">
        <f t="shared" si="3"/>
        <v>4435333</v>
      </c>
      <c r="Q33" s="103">
        <f t="shared" si="4"/>
        <v>43387</v>
      </c>
      <c r="R33" s="103">
        <f t="shared" si="4"/>
        <v>4221882</v>
      </c>
    </row>
    <row r="34" spans="1:18" ht="12" customHeight="1">
      <c r="A34" s="51" t="s">
        <v>230</v>
      </c>
      <c r="B34" s="152">
        <f>SUM(B36:B47)</f>
        <v>21151</v>
      </c>
      <c r="C34" s="139">
        <f aca="true" t="shared" si="5" ref="C34:M34">SUM(C36:C47)</f>
        <v>2599628</v>
      </c>
      <c r="D34" s="139">
        <f t="shared" si="5"/>
        <v>2466</v>
      </c>
      <c r="E34" s="139">
        <f t="shared" si="5"/>
        <v>137848</v>
      </c>
      <c r="F34" s="139">
        <f t="shared" si="5"/>
        <v>20811</v>
      </c>
      <c r="G34" s="139">
        <f t="shared" si="5"/>
        <v>1501928</v>
      </c>
      <c r="H34" s="139">
        <f t="shared" si="5"/>
        <v>20746</v>
      </c>
      <c r="I34" s="139">
        <f t="shared" si="5"/>
        <v>2542928</v>
      </c>
      <c r="J34" s="139">
        <f t="shared" si="5"/>
        <v>2456</v>
      </c>
      <c r="K34" s="139">
        <f t="shared" si="5"/>
        <v>137281</v>
      </c>
      <c r="L34" s="139">
        <f t="shared" si="5"/>
        <v>19269</v>
      </c>
      <c r="M34" s="139">
        <f t="shared" si="5"/>
        <v>1373603</v>
      </c>
      <c r="N34" s="17"/>
      <c r="O34" s="103">
        <f t="shared" si="3"/>
        <v>44428</v>
      </c>
      <c r="P34" s="103">
        <f t="shared" si="3"/>
        <v>4239404</v>
      </c>
      <c r="Q34" s="103">
        <f t="shared" si="4"/>
        <v>42471</v>
      </c>
      <c r="R34" s="103">
        <f t="shared" si="4"/>
        <v>4053812</v>
      </c>
    </row>
    <row r="35" spans="1:15" ht="3" customHeight="1">
      <c r="A35" s="9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1"/>
      <c r="O35" s="1"/>
    </row>
    <row r="36" spans="1:18" ht="12" customHeight="1">
      <c r="A36" s="51" t="s">
        <v>231</v>
      </c>
      <c r="B36" s="152">
        <f>SUM(H36,B58,H58)</f>
        <v>1611</v>
      </c>
      <c r="C36" s="139">
        <f aca="true" t="shared" si="6" ref="C36:C47">SUM(I36,C58,I58)</f>
        <v>194529</v>
      </c>
      <c r="D36" s="139">
        <f aca="true" t="shared" si="7" ref="D36:D47">SUM(J36,D58,J58)</f>
        <v>130</v>
      </c>
      <c r="E36" s="139">
        <f aca="true" t="shared" si="8" ref="E36:E47">SUM(K36,E58,K58)</f>
        <v>7701</v>
      </c>
      <c r="F36" s="139">
        <f aca="true" t="shared" si="9" ref="F36:F47">SUM(L36,F58,L58)</f>
        <v>1472</v>
      </c>
      <c r="G36" s="139">
        <f aca="true" t="shared" si="10" ref="G36:G47">SUM(M36,G58,M58)</f>
        <v>133692</v>
      </c>
      <c r="H36" s="88">
        <v>1577</v>
      </c>
      <c r="I36" s="88">
        <v>189283</v>
      </c>
      <c r="J36" s="88">
        <v>130</v>
      </c>
      <c r="K36" s="88">
        <v>7701</v>
      </c>
      <c r="L36" s="88">
        <v>1318</v>
      </c>
      <c r="M36" s="88">
        <v>116161</v>
      </c>
      <c r="N36" s="1"/>
      <c r="O36" s="103">
        <f aca="true" t="shared" si="11" ref="O36:O47">SUM(B36,D36,F36)</f>
        <v>3213</v>
      </c>
      <c r="P36" s="103">
        <f aca="true" t="shared" si="12" ref="P36:P47">SUM(C36,E36,G36)</f>
        <v>335922</v>
      </c>
      <c r="Q36" s="103">
        <f aca="true" t="shared" si="13" ref="Q36:Q47">SUM(H36,J36,L36)</f>
        <v>3025</v>
      </c>
      <c r="R36" s="103">
        <f aca="true" t="shared" si="14" ref="R36:R47">SUM(I36,K36,M36)</f>
        <v>313145</v>
      </c>
    </row>
    <row r="37" spans="1:18" ht="12" customHeight="1">
      <c r="A37" s="51" t="s">
        <v>6</v>
      </c>
      <c r="B37" s="152">
        <f aca="true" t="shared" si="15" ref="B37:B47">SUM(H37,B59,H59)</f>
        <v>1738</v>
      </c>
      <c r="C37" s="139">
        <f t="shared" si="6"/>
        <v>210783</v>
      </c>
      <c r="D37" s="139">
        <f t="shared" si="7"/>
        <v>124</v>
      </c>
      <c r="E37" s="139">
        <f t="shared" si="8"/>
        <v>7559</v>
      </c>
      <c r="F37" s="139">
        <f t="shared" si="9"/>
        <v>1864</v>
      </c>
      <c r="G37" s="139">
        <f t="shared" si="10"/>
        <v>131881</v>
      </c>
      <c r="H37" s="88">
        <v>1707</v>
      </c>
      <c r="I37" s="88">
        <v>206878</v>
      </c>
      <c r="J37" s="88">
        <v>124</v>
      </c>
      <c r="K37" s="88">
        <v>7559</v>
      </c>
      <c r="L37" s="88">
        <v>1642</v>
      </c>
      <c r="M37" s="88">
        <v>124705</v>
      </c>
      <c r="N37" s="1"/>
      <c r="O37" s="103">
        <f t="shared" si="11"/>
        <v>3726</v>
      </c>
      <c r="P37" s="103">
        <f t="shared" si="12"/>
        <v>350223</v>
      </c>
      <c r="Q37" s="103">
        <f t="shared" si="13"/>
        <v>3473</v>
      </c>
      <c r="R37" s="103">
        <f t="shared" si="14"/>
        <v>339142</v>
      </c>
    </row>
    <row r="38" spans="1:18" ht="12" customHeight="1">
      <c r="A38" s="51" t="s">
        <v>7</v>
      </c>
      <c r="B38" s="152">
        <f t="shared" si="15"/>
        <v>1771</v>
      </c>
      <c r="C38" s="139">
        <f t="shared" si="6"/>
        <v>215896</v>
      </c>
      <c r="D38" s="139">
        <f t="shared" si="7"/>
        <v>208</v>
      </c>
      <c r="E38" s="139">
        <f t="shared" si="8"/>
        <v>11924</v>
      </c>
      <c r="F38" s="139">
        <f t="shared" si="9"/>
        <v>796</v>
      </c>
      <c r="G38" s="139">
        <f t="shared" si="10"/>
        <v>54746</v>
      </c>
      <c r="H38" s="88">
        <v>1728</v>
      </c>
      <c r="I38" s="88">
        <v>210430</v>
      </c>
      <c r="J38" s="88">
        <v>208</v>
      </c>
      <c r="K38" s="88">
        <v>11924</v>
      </c>
      <c r="L38" s="88">
        <v>726</v>
      </c>
      <c r="M38" s="88">
        <v>50316</v>
      </c>
      <c r="N38" s="1"/>
      <c r="O38" s="103">
        <f t="shared" si="11"/>
        <v>2775</v>
      </c>
      <c r="P38" s="103">
        <f t="shared" si="12"/>
        <v>282566</v>
      </c>
      <c r="Q38" s="103">
        <f t="shared" si="13"/>
        <v>2662</v>
      </c>
      <c r="R38" s="103">
        <f t="shared" si="14"/>
        <v>272670</v>
      </c>
    </row>
    <row r="39" spans="1:18" ht="12" customHeight="1">
      <c r="A39" s="51" t="s">
        <v>8</v>
      </c>
      <c r="B39" s="152">
        <f t="shared" si="15"/>
        <v>1716</v>
      </c>
      <c r="C39" s="139">
        <f t="shared" si="6"/>
        <v>212145</v>
      </c>
      <c r="D39" s="139">
        <f t="shared" si="7"/>
        <v>181</v>
      </c>
      <c r="E39" s="139">
        <f t="shared" si="8"/>
        <v>10525</v>
      </c>
      <c r="F39" s="139">
        <f t="shared" si="9"/>
        <v>1606</v>
      </c>
      <c r="G39" s="139">
        <f t="shared" si="10"/>
        <v>109074</v>
      </c>
      <c r="H39" s="88">
        <v>1680</v>
      </c>
      <c r="I39" s="88">
        <v>207198</v>
      </c>
      <c r="J39" s="88">
        <v>181</v>
      </c>
      <c r="K39" s="88">
        <v>10525</v>
      </c>
      <c r="L39" s="88">
        <v>1561</v>
      </c>
      <c r="M39" s="88">
        <v>106086</v>
      </c>
      <c r="N39" s="1"/>
      <c r="O39" s="103">
        <f t="shared" si="11"/>
        <v>3503</v>
      </c>
      <c r="P39" s="103">
        <f t="shared" si="12"/>
        <v>331744</v>
      </c>
      <c r="Q39" s="103">
        <f t="shared" si="13"/>
        <v>3422</v>
      </c>
      <c r="R39" s="103">
        <f t="shared" si="14"/>
        <v>323809</v>
      </c>
    </row>
    <row r="40" spans="1:18" ht="12" customHeight="1">
      <c r="A40" s="51" t="s">
        <v>9</v>
      </c>
      <c r="B40" s="152">
        <f t="shared" si="15"/>
        <v>1678</v>
      </c>
      <c r="C40" s="139">
        <f t="shared" si="6"/>
        <v>206818</v>
      </c>
      <c r="D40" s="139">
        <f t="shared" si="7"/>
        <v>181</v>
      </c>
      <c r="E40" s="139">
        <f t="shared" si="8"/>
        <v>11127</v>
      </c>
      <c r="F40" s="139">
        <f t="shared" si="9"/>
        <v>1715</v>
      </c>
      <c r="G40" s="139">
        <f t="shared" si="10"/>
        <v>110996</v>
      </c>
      <c r="H40" s="88">
        <v>1647</v>
      </c>
      <c r="I40" s="88">
        <v>202999</v>
      </c>
      <c r="J40" s="88">
        <v>179</v>
      </c>
      <c r="K40" s="88">
        <v>11042</v>
      </c>
      <c r="L40" s="88">
        <v>1681</v>
      </c>
      <c r="M40" s="88">
        <v>109693</v>
      </c>
      <c r="N40" s="1"/>
      <c r="O40" s="103">
        <f t="shared" si="11"/>
        <v>3574</v>
      </c>
      <c r="P40" s="103">
        <f t="shared" si="12"/>
        <v>328941</v>
      </c>
      <c r="Q40" s="103">
        <f t="shared" si="13"/>
        <v>3507</v>
      </c>
      <c r="R40" s="103">
        <f t="shared" si="14"/>
        <v>323734</v>
      </c>
    </row>
    <row r="41" spans="1:18" ht="12" customHeight="1">
      <c r="A41" s="51" t="s">
        <v>10</v>
      </c>
      <c r="B41" s="152">
        <f t="shared" si="15"/>
        <v>2055</v>
      </c>
      <c r="C41" s="139">
        <f t="shared" si="6"/>
        <v>255638</v>
      </c>
      <c r="D41" s="139">
        <f t="shared" si="7"/>
        <v>216</v>
      </c>
      <c r="E41" s="139">
        <f t="shared" si="8"/>
        <v>11296</v>
      </c>
      <c r="F41" s="139">
        <f t="shared" si="9"/>
        <v>2522</v>
      </c>
      <c r="G41" s="139">
        <f t="shared" si="10"/>
        <v>196309</v>
      </c>
      <c r="H41" s="88">
        <v>2026</v>
      </c>
      <c r="I41" s="88">
        <v>250433</v>
      </c>
      <c r="J41" s="88">
        <v>208</v>
      </c>
      <c r="K41" s="88">
        <v>10814</v>
      </c>
      <c r="L41" s="88">
        <v>2291</v>
      </c>
      <c r="M41" s="88">
        <v>157681</v>
      </c>
      <c r="N41" s="1"/>
      <c r="O41" s="103">
        <f t="shared" si="11"/>
        <v>4793</v>
      </c>
      <c r="P41" s="103">
        <f t="shared" si="12"/>
        <v>463243</v>
      </c>
      <c r="Q41" s="103">
        <f t="shared" si="13"/>
        <v>4525</v>
      </c>
      <c r="R41" s="103">
        <f t="shared" si="14"/>
        <v>418928</v>
      </c>
    </row>
    <row r="42" spans="1:18" ht="12" customHeight="1">
      <c r="A42" s="51" t="s">
        <v>11</v>
      </c>
      <c r="B42" s="152">
        <f t="shared" si="15"/>
        <v>1755</v>
      </c>
      <c r="C42" s="139">
        <f t="shared" si="6"/>
        <v>215279</v>
      </c>
      <c r="D42" s="139">
        <f t="shared" si="7"/>
        <v>148</v>
      </c>
      <c r="E42" s="139">
        <f t="shared" si="8"/>
        <v>7579</v>
      </c>
      <c r="F42" s="139">
        <f t="shared" si="9"/>
        <v>1857</v>
      </c>
      <c r="G42" s="139">
        <f t="shared" si="10"/>
        <v>130605</v>
      </c>
      <c r="H42" s="88">
        <v>1713</v>
      </c>
      <c r="I42" s="88">
        <v>209645</v>
      </c>
      <c r="J42" s="88">
        <v>148</v>
      </c>
      <c r="K42" s="88">
        <v>7579</v>
      </c>
      <c r="L42" s="88">
        <v>1694</v>
      </c>
      <c r="M42" s="88">
        <v>124275</v>
      </c>
      <c r="N42" s="1"/>
      <c r="O42" s="103">
        <f t="shared" si="11"/>
        <v>3760</v>
      </c>
      <c r="P42" s="103">
        <f t="shared" si="12"/>
        <v>353463</v>
      </c>
      <c r="Q42" s="103">
        <f t="shared" si="13"/>
        <v>3555</v>
      </c>
      <c r="R42" s="103">
        <f t="shared" si="14"/>
        <v>341499</v>
      </c>
    </row>
    <row r="43" spans="1:18" ht="12" customHeight="1">
      <c r="A43" s="51" t="s">
        <v>12</v>
      </c>
      <c r="B43" s="152">
        <f t="shared" si="15"/>
        <v>1731</v>
      </c>
      <c r="C43" s="139">
        <f t="shared" si="6"/>
        <v>211659</v>
      </c>
      <c r="D43" s="139">
        <f t="shared" si="7"/>
        <v>291</v>
      </c>
      <c r="E43" s="139">
        <f t="shared" si="8"/>
        <v>16100</v>
      </c>
      <c r="F43" s="139">
        <f t="shared" si="9"/>
        <v>2079</v>
      </c>
      <c r="G43" s="139">
        <f t="shared" si="10"/>
        <v>148477</v>
      </c>
      <c r="H43" s="88">
        <v>1700</v>
      </c>
      <c r="I43" s="88">
        <v>206720</v>
      </c>
      <c r="J43" s="88">
        <v>291</v>
      </c>
      <c r="K43" s="88">
        <v>16100</v>
      </c>
      <c r="L43" s="88">
        <v>1990</v>
      </c>
      <c r="M43" s="88">
        <v>145625</v>
      </c>
      <c r="N43" s="1"/>
      <c r="O43" s="103">
        <f t="shared" si="11"/>
        <v>4101</v>
      </c>
      <c r="P43" s="103">
        <f t="shared" si="12"/>
        <v>376236</v>
      </c>
      <c r="Q43" s="103">
        <f t="shared" si="13"/>
        <v>3981</v>
      </c>
      <c r="R43" s="103">
        <f t="shared" si="14"/>
        <v>368445</v>
      </c>
    </row>
    <row r="44" spans="1:18" ht="12" customHeight="1">
      <c r="A44" s="51" t="s">
        <v>13</v>
      </c>
      <c r="B44" s="152">
        <f t="shared" si="15"/>
        <v>1674</v>
      </c>
      <c r="C44" s="139">
        <f t="shared" si="6"/>
        <v>207447</v>
      </c>
      <c r="D44" s="139">
        <f t="shared" si="7"/>
        <v>218</v>
      </c>
      <c r="E44" s="139">
        <f t="shared" si="8"/>
        <v>11265</v>
      </c>
      <c r="F44" s="139">
        <f t="shared" si="9"/>
        <v>1598</v>
      </c>
      <c r="G44" s="139">
        <f t="shared" si="10"/>
        <v>114215</v>
      </c>
      <c r="H44" s="88">
        <v>1642</v>
      </c>
      <c r="I44" s="88">
        <v>203567</v>
      </c>
      <c r="J44" s="88">
        <v>218</v>
      </c>
      <c r="K44" s="88">
        <v>11265</v>
      </c>
      <c r="L44" s="88">
        <v>1522</v>
      </c>
      <c r="M44" s="88">
        <v>109806</v>
      </c>
      <c r="N44" s="1"/>
      <c r="O44" s="103">
        <f t="shared" si="11"/>
        <v>3490</v>
      </c>
      <c r="P44" s="103">
        <f t="shared" si="12"/>
        <v>332927</v>
      </c>
      <c r="Q44" s="103">
        <f t="shared" si="13"/>
        <v>3382</v>
      </c>
      <c r="R44" s="103">
        <f t="shared" si="14"/>
        <v>324638</v>
      </c>
    </row>
    <row r="45" spans="1:18" ht="12" customHeight="1">
      <c r="A45" s="51" t="s">
        <v>14</v>
      </c>
      <c r="B45" s="152">
        <f t="shared" si="15"/>
        <v>1789</v>
      </c>
      <c r="C45" s="139">
        <f t="shared" si="6"/>
        <v>223644</v>
      </c>
      <c r="D45" s="139">
        <f t="shared" si="7"/>
        <v>224</v>
      </c>
      <c r="E45" s="139">
        <f t="shared" si="8"/>
        <v>11435</v>
      </c>
      <c r="F45" s="139">
        <f t="shared" si="9"/>
        <v>1620</v>
      </c>
      <c r="G45" s="139">
        <f t="shared" si="10"/>
        <v>96328</v>
      </c>
      <c r="H45" s="88">
        <v>1751</v>
      </c>
      <c r="I45" s="88">
        <v>217700</v>
      </c>
      <c r="J45" s="88">
        <v>224</v>
      </c>
      <c r="K45" s="88">
        <v>11435</v>
      </c>
      <c r="L45" s="88">
        <v>1491</v>
      </c>
      <c r="M45" s="88">
        <v>90975</v>
      </c>
      <c r="N45" s="1"/>
      <c r="O45" s="103">
        <f t="shared" si="11"/>
        <v>3633</v>
      </c>
      <c r="P45" s="103">
        <f t="shared" si="12"/>
        <v>331407</v>
      </c>
      <c r="Q45" s="103">
        <f t="shared" si="13"/>
        <v>3466</v>
      </c>
      <c r="R45" s="103">
        <f t="shared" si="14"/>
        <v>320110</v>
      </c>
    </row>
    <row r="46" spans="1:18" ht="12" customHeight="1">
      <c r="A46" s="51" t="s">
        <v>15</v>
      </c>
      <c r="B46" s="152">
        <f t="shared" si="15"/>
        <v>2065</v>
      </c>
      <c r="C46" s="139">
        <f t="shared" si="6"/>
        <v>253137</v>
      </c>
      <c r="D46" s="139">
        <f t="shared" si="7"/>
        <v>255</v>
      </c>
      <c r="E46" s="139">
        <f t="shared" si="8"/>
        <v>15239</v>
      </c>
      <c r="F46" s="139">
        <f t="shared" si="9"/>
        <v>2711</v>
      </c>
      <c r="G46" s="139">
        <f t="shared" si="10"/>
        <v>217923</v>
      </c>
      <c r="H46" s="88">
        <v>2031</v>
      </c>
      <c r="I46" s="88">
        <v>248447</v>
      </c>
      <c r="J46" s="88">
        <v>255</v>
      </c>
      <c r="K46" s="88">
        <v>15239</v>
      </c>
      <c r="L46" s="88">
        <v>2410</v>
      </c>
      <c r="M46" s="88">
        <v>181886</v>
      </c>
      <c r="N46" s="1"/>
      <c r="O46" s="103">
        <f t="shared" si="11"/>
        <v>5031</v>
      </c>
      <c r="P46" s="103">
        <f t="shared" si="12"/>
        <v>486299</v>
      </c>
      <c r="Q46" s="103">
        <f t="shared" si="13"/>
        <v>4696</v>
      </c>
      <c r="R46" s="103">
        <f t="shared" si="14"/>
        <v>445572</v>
      </c>
    </row>
    <row r="47" spans="1:18" ht="12" customHeight="1">
      <c r="A47" s="53" t="s">
        <v>16</v>
      </c>
      <c r="B47" s="153">
        <f t="shared" si="15"/>
        <v>1568</v>
      </c>
      <c r="C47" s="154">
        <f t="shared" si="6"/>
        <v>192653</v>
      </c>
      <c r="D47" s="154">
        <f t="shared" si="7"/>
        <v>290</v>
      </c>
      <c r="E47" s="154">
        <f t="shared" si="8"/>
        <v>16098</v>
      </c>
      <c r="F47" s="154">
        <f t="shared" si="9"/>
        <v>971</v>
      </c>
      <c r="G47" s="154">
        <f t="shared" si="10"/>
        <v>57682</v>
      </c>
      <c r="H47" s="90">
        <v>1544</v>
      </c>
      <c r="I47" s="90">
        <v>189628</v>
      </c>
      <c r="J47" s="90">
        <v>290</v>
      </c>
      <c r="K47" s="90">
        <v>16098</v>
      </c>
      <c r="L47" s="90">
        <v>943</v>
      </c>
      <c r="M47" s="90">
        <v>56394</v>
      </c>
      <c r="N47" s="1"/>
      <c r="O47" s="103">
        <f t="shared" si="11"/>
        <v>2829</v>
      </c>
      <c r="P47" s="103">
        <f t="shared" si="12"/>
        <v>266433</v>
      </c>
      <c r="Q47" s="103">
        <f t="shared" si="13"/>
        <v>2777</v>
      </c>
      <c r="R47" s="103">
        <f t="shared" si="14"/>
        <v>262120</v>
      </c>
    </row>
    <row r="48" spans="1:21" ht="3" customHeight="1">
      <c r="A48" s="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" customHeight="1">
      <c r="A49" s="61"/>
      <c r="B49" s="28" t="s">
        <v>247</v>
      </c>
      <c r="C49" s="13"/>
      <c r="D49" s="13"/>
      <c r="E49" s="13"/>
      <c r="F49" s="13"/>
      <c r="G49" s="13"/>
      <c r="H49" s="12" t="s">
        <v>246</v>
      </c>
      <c r="I49" s="13"/>
      <c r="J49" s="13"/>
      <c r="K49" s="13"/>
      <c r="L49" s="13"/>
      <c r="M49" s="13"/>
      <c r="O49" s="11" t="s">
        <v>263</v>
      </c>
      <c r="Q49" s="1" t="s">
        <v>264</v>
      </c>
      <c r="S49" s="11"/>
      <c r="T49" s="11"/>
      <c r="U49" s="11"/>
    </row>
    <row r="50" spans="1:21" ht="12" customHeight="1">
      <c r="A50" s="68" t="s">
        <v>1</v>
      </c>
      <c r="B50" s="14" t="s">
        <v>242</v>
      </c>
      <c r="C50" s="13"/>
      <c r="D50" s="14" t="s">
        <v>243</v>
      </c>
      <c r="E50" s="13"/>
      <c r="F50" s="12" t="s">
        <v>159</v>
      </c>
      <c r="G50" s="13"/>
      <c r="H50" s="14" t="s">
        <v>242</v>
      </c>
      <c r="I50" s="13"/>
      <c r="J50" s="14" t="s">
        <v>243</v>
      </c>
      <c r="K50" s="13"/>
      <c r="L50" s="12" t="s">
        <v>241</v>
      </c>
      <c r="M50" s="13"/>
      <c r="O50" s="67" t="s">
        <v>23</v>
      </c>
      <c r="P50" s="67" t="s">
        <v>3</v>
      </c>
      <c r="S50" s="11"/>
      <c r="T50" s="11"/>
      <c r="U50" s="11"/>
    </row>
    <row r="51" spans="1:21" ht="12" customHeight="1">
      <c r="A51" s="15"/>
      <c r="B51" s="67" t="s">
        <v>23</v>
      </c>
      <c r="C51" s="67" t="s">
        <v>3</v>
      </c>
      <c r="D51" s="67" t="s">
        <v>23</v>
      </c>
      <c r="E51" s="67" t="s">
        <v>3</v>
      </c>
      <c r="F51" s="67" t="s">
        <v>23</v>
      </c>
      <c r="G51" s="67" t="s">
        <v>3</v>
      </c>
      <c r="H51" s="67" t="s">
        <v>23</v>
      </c>
      <c r="I51" s="67" t="s">
        <v>3</v>
      </c>
      <c r="J51" s="67" t="s">
        <v>23</v>
      </c>
      <c r="K51" s="67" t="s">
        <v>3</v>
      </c>
      <c r="L51" s="67" t="s">
        <v>23</v>
      </c>
      <c r="M51" s="67" t="s">
        <v>3</v>
      </c>
      <c r="O51" s="67" t="s">
        <v>23</v>
      </c>
      <c r="P51" s="67" t="s">
        <v>3</v>
      </c>
      <c r="Q51" s="67" t="s">
        <v>23</v>
      </c>
      <c r="R51" s="67" t="s">
        <v>3</v>
      </c>
      <c r="S51" s="11"/>
      <c r="T51" s="11"/>
      <c r="U51" s="11"/>
    </row>
    <row r="52" spans="1:21" ht="12" customHeight="1">
      <c r="A52" s="81" t="s">
        <v>229</v>
      </c>
      <c r="B52" s="139">
        <v>647</v>
      </c>
      <c r="C52" s="139">
        <v>85945</v>
      </c>
      <c r="D52" s="139">
        <v>0</v>
      </c>
      <c r="E52" s="139">
        <v>0</v>
      </c>
      <c r="F52" s="139">
        <v>2087</v>
      </c>
      <c r="G52" s="139">
        <v>149262</v>
      </c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O52" s="103">
        <f aca="true" t="shared" si="16" ref="O52:P56">SUM(B52,D52,F52)</f>
        <v>2734</v>
      </c>
      <c r="P52" s="103">
        <f t="shared" si="16"/>
        <v>235207</v>
      </c>
      <c r="Q52" s="103">
        <f aca="true" t="shared" si="17" ref="Q52:R56">SUM(H52,J52,L52)</f>
        <v>0</v>
      </c>
      <c r="R52" s="103">
        <f t="shared" si="17"/>
        <v>0</v>
      </c>
      <c r="S52" s="11"/>
      <c r="T52" s="11"/>
      <c r="U52" s="11"/>
    </row>
    <row r="53" spans="1:21" ht="12" customHeight="1">
      <c r="A53" s="51" t="s">
        <v>178</v>
      </c>
      <c r="B53" s="139">
        <v>625</v>
      </c>
      <c r="C53" s="139">
        <v>88260</v>
      </c>
      <c r="D53" s="139">
        <v>12</v>
      </c>
      <c r="E53" s="139">
        <v>637</v>
      </c>
      <c r="F53" s="139">
        <v>1825</v>
      </c>
      <c r="G53" s="139">
        <v>114449</v>
      </c>
      <c r="H53" s="139">
        <v>5</v>
      </c>
      <c r="I53" s="139">
        <v>369</v>
      </c>
      <c r="J53" s="139">
        <v>0</v>
      </c>
      <c r="K53" s="139">
        <v>0</v>
      </c>
      <c r="L53" s="139">
        <v>0</v>
      </c>
      <c r="M53" s="139">
        <v>0</v>
      </c>
      <c r="O53" s="103">
        <f t="shared" si="16"/>
        <v>2462</v>
      </c>
      <c r="P53" s="103">
        <f t="shared" si="16"/>
        <v>203346</v>
      </c>
      <c r="Q53" s="103">
        <f t="shared" si="17"/>
        <v>5</v>
      </c>
      <c r="R53" s="103">
        <f t="shared" si="17"/>
        <v>369</v>
      </c>
      <c r="S53" s="11"/>
      <c r="T53" s="11"/>
      <c r="U53" s="11"/>
    </row>
    <row r="54" spans="1:18" ht="12" customHeight="1">
      <c r="A54" s="51" t="s">
        <v>206</v>
      </c>
      <c r="B54" s="139">
        <v>507</v>
      </c>
      <c r="C54" s="139">
        <v>76052</v>
      </c>
      <c r="D54" s="139">
        <v>26</v>
      </c>
      <c r="E54" s="139">
        <v>1490</v>
      </c>
      <c r="F54" s="139">
        <v>1331</v>
      </c>
      <c r="G54" s="139">
        <v>90983</v>
      </c>
      <c r="H54" s="139">
        <v>3</v>
      </c>
      <c r="I54" s="139">
        <v>453</v>
      </c>
      <c r="J54" s="139">
        <v>0</v>
      </c>
      <c r="K54" s="139">
        <v>0</v>
      </c>
      <c r="L54" s="139">
        <v>0</v>
      </c>
      <c r="M54" s="139">
        <v>0</v>
      </c>
      <c r="O54" s="103">
        <f t="shared" si="16"/>
        <v>1864</v>
      </c>
      <c r="P54" s="103">
        <f t="shared" si="16"/>
        <v>168525</v>
      </c>
      <c r="Q54" s="103">
        <f t="shared" si="17"/>
        <v>3</v>
      </c>
      <c r="R54" s="103">
        <f t="shared" si="17"/>
        <v>453</v>
      </c>
    </row>
    <row r="55" spans="1:18" ht="12" customHeight="1">
      <c r="A55" s="51" t="s">
        <v>213</v>
      </c>
      <c r="B55" s="139">
        <v>471</v>
      </c>
      <c r="C55" s="139">
        <v>67856</v>
      </c>
      <c r="D55" s="139">
        <v>17</v>
      </c>
      <c r="E55" s="139">
        <v>1080</v>
      </c>
      <c r="F55" s="139">
        <v>1912</v>
      </c>
      <c r="G55" s="139">
        <v>144515</v>
      </c>
      <c r="H55" s="158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O55" s="103">
        <f t="shared" si="16"/>
        <v>2400</v>
      </c>
      <c r="P55" s="103">
        <f t="shared" si="16"/>
        <v>213451</v>
      </c>
      <c r="Q55" s="103">
        <f t="shared" si="17"/>
        <v>0</v>
      </c>
      <c r="R55" s="103">
        <f t="shared" si="17"/>
        <v>0</v>
      </c>
    </row>
    <row r="56" spans="1:18" ht="12" customHeight="1">
      <c r="A56" s="51" t="s">
        <v>230</v>
      </c>
      <c r="B56" s="152">
        <f>SUM(B58:B69)</f>
        <v>405</v>
      </c>
      <c r="C56" s="139">
        <f aca="true" t="shared" si="18" ref="C56:M56">SUM(C58:C69)</f>
        <v>56700</v>
      </c>
      <c r="D56" s="139">
        <f t="shared" si="18"/>
        <v>10</v>
      </c>
      <c r="E56" s="139">
        <f t="shared" si="18"/>
        <v>567</v>
      </c>
      <c r="F56" s="139">
        <f t="shared" si="18"/>
        <v>1542</v>
      </c>
      <c r="G56" s="139">
        <f t="shared" si="18"/>
        <v>128325</v>
      </c>
      <c r="H56" s="139">
        <f t="shared" si="18"/>
        <v>0</v>
      </c>
      <c r="I56" s="139">
        <f t="shared" si="18"/>
        <v>0</v>
      </c>
      <c r="J56" s="139">
        <f t="shared" si="18"/>
        <v>0</v>
      </c>
      <c r="K56" s="139">
        <f t="shared" si="18"/>
        <v>0</v>
      </c>
      <c r="L56" s="139">
        <f t="shared" si="18"/>
        <v>0</v>
      </c>
      <c r="M56" s="139">
        <f t="shared" si="18"/>
        <v>0</v>
      </c>
      <c r="O56" s="103">
        <f t="shared" si="16"/>
        <v>1957</v>
      </c>
      <c r="P56" s="103">
        <f t="shared" si="16"/>
        <v>185592</v>
      </c>
      <c r="Q56" s="103">
        <f t="shared" si="17"/>
        <v>0</v>
      </c>
      <c r="R56" s="103">
        <f t="shared" si="17"/>
        <v>0</v>
      </c>
    </row>
    <row r="57" spans="1:13" ht="3" customHeight="1">
      <c r="A57" s="98"/>
      <c r="B57" s="88"/>
      <c r="C57" s="88"/>
      <c r="D57" s="88"/>
      <c r="E57" s="88"/>
      <c r="F57" s="88"/>
      <c r="G57" s="88"/>
      <c r="H57" s="16"/>
      <c r="I57" s="16"/>
      <c r="J57" s="16"/>
      <c r="K57" s="16"/>
      <c r="L57" s="23"/>
      <c r="M57" s="23"/>
    </row>
    <row r="58" spans="1:18" ht="12" customHeight="1">
      <c r="A58" s="51" t="s">
        <v>231</v>
      </c>
      <c r="B58" s="152">
        <v>34</v>
      </c>
      <c r="C58" s="139">
        <v>5246</v>
      </c>
      <c r="D58" s="139">
        <v>0</v>
      </c>
      <c r="E58" s="139">
        <v>0</v>
      </c>
      <c r="F58" s="139">
        <v>154</v>
      </c>
      <c r="G58" s="139">
        <v>17531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O58" s="103">
        <f aca="true" t="shared" si="19" ref="O58:O69">SUM(B58,D58,F58)</f>
        <v>188</v>
      </c>
      <c r="P58" s="103">
        <f aca="true" t="shared" si="20" ref="P58:P69">SUM(C58,E58,G58)</f>
        <v>22777</v>
      </c>
      <c r="Q58" s="103">
        <f aca="true" t="shared" si="21" ref="Q58:Q69">SUM(H58,J58,L58)</f>
        <v>0</v>
      </c>
      <c r="R58" s="103">
        <f aca="true" t="shared" si="22" ref="R58:R69">SUM(I58,K58,M58)</f>
        <v>0</v>
      </c>
    </row>
    <row r="59" spans="1:18" ht="12" customHeight="1">
      <c r="A59" s="51" t="s">
        <v>6</v>
      </c>
      <c r="B59" s="152">
        <v>31</v>
      </c>
      <c r="C59" s="139">
        <v>3905</v>
      </c>
      <c r="D59" s="139">
        <v>0</v>
      </c>
      <c r="E59" s="139">
        <v>0</v>
      </c>
      <c r="F59" s="139">
        <v>222</v>
      </c>
      <c r="G59" s="139">
        <v>7176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O59" s="103">
        <f t="shared" si="19"/>
        <v>253</v>
      </c>
      <c r="P59" s="103">
        <f t="shared" si="20"/>
        <v>11081</v>
      </c>
      <c r="Q59" s="103">
        <f t="shared" si="21"/>
        <v>0</v>
      </c>
      <c r="R59" s="103">
        <f t="shared" si="22"/>
        <v>0</v>
      </c>
    </row>
    <row r="60" spans="1:18" ht="12" customHeight="1">
      <c r="A60" s="51" t="s">
        <v>7</v>
      </c>
      <c r="B60" s="152">
        <v>43</v>
      </c>
      <c r="C60" s="139">
        <v>5466</v>
      </c>
      <c r="D60" s="139">
        <v>0</v>
      </c>
      <c r="E60" s="139">
        <v>0</v>
      </c>
      <c r="F60" s="139">
        <v>70</v>
      </c>
      <c r="G60" s="139">
        <v>4430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O60" s="103">
        <f t="shared" si="19"/>
        <v>113</v>
      </c>
      <c r="P60" s="103">
        <f t="shared" si="20"/>
        <v>9896</v>
      </c>
      <c r="Q60" s="103">
        <f t="shared" si="21"/>
        <v>0</v>
      </c>
      <c r="R60" s="103">
        <f t="shared" si="22"/>
        <v>0</v>
      </c>
    </row>
    <row r="61" spans="1:18" ht="12" customHeight="1">
      <c r="A61" s="51" t="s">
        <v>8</v>
      </c>
      <c r="B61" s="152">
        <v>36</v>
      </c>
      <c r="C61" s="139">
        <v>4947</v>
      </c>
      <c r="D61" s="139">
        <v>0</v>
      </c>
      <c r="E61" s="139">
        <v>0</v>
      </c>
      <c r="F61" s="139">
        <v>45</v>
      </c>
      <c r="G61" s="139">
        <v>2988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O61" s="103">
        <f t="shared" si="19"/>
        <v>81</v>
      </c>
      <c r="P61" s="103">
        <f t="shared" si="20"/>
        <v>7935</v>
      </c>
      <c r="Q61" s="103">
        <f t="shared" si="21"/>
        <v>0</v>
      </c>
      <c r="R61" s="103">
        <f t="shared" si="22"/>
        <v>0</v>
      </c>
    </row>
    <row r="62" spans="1:18" ht="12" customHeight="1">
      <c r="A62" s="51" t="s">
        <v>9</v>
      </c>
      <c r="B62" s="152">
        <v>31</v>
      </c>
      <c r="C62" s="139">
        <v>3819</v>
      </c>
      <c r="D62" s="139">
        <v>2</v>
      </c>
      <c r="E62" s="139">
        <v>85</v>
      </c>
      <c r="F62" s="139">
        <v>34</v>
      </c>
      <c r="G62" s="139">
        <v>1303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O62" s="103">
        <f t="shared" si="19"/>
        <v>67</v>
      </c>
      <c r="P62" s="103">
        <f t="shared" si="20"/>
        <v>5207</v>
      </c>
      <c r="Q62" s="103">
        <f t="shared" si="21"/>
        <v>0</v>
      </c>
      <c r="R62" s="103">
        <f t="shared" si="22"/>
        <v>0</v>
      </c>
    </row>
    <row r="63" spans="1:18" ht="12" customHeight="1">
      <c r="A63" s="51" t="s">
        <v>10</v>
      </c>
      <c r="B63" s="152">
        <v>29</v>
      </c>
      <c r="C63" s="139">
        <v>5205</v>
      </c>
      <c r="D63" s="139">
        <v>8</v>
      </c>
      <c r="E63" s="139">
        <v>482</v>
      </c>
      <c r="F63" s="139">
        <v>231</v>
      </c>
      <c r="G63" s="139">
        <v>38628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O63" s="103">
        <f t="shared" si="19"/>
        <v>268</v>
      </c>
      <c r="P63" s="103">
        <f t="shared" si="20"/>
        <v>44315</v>
      </c>
      <c r="Q63" s="103">
        <f t="shared" si="21"/>
        <v>0</v>
      </c>
      <c r="R63" s="103">
        <f t="shared" si="22"/>
        <v>0</v>
      </c>
    </row>
    <row r="64" spans="1:18" ht="12" customHeight="1">
      <c r="A64" s="51" t="s">
        <v>11</v>
      </c>
      <c r="B64" s="152">
        <v>42</v>
      </c>
      <c r="C64" s="139">
        <v>5634</v>
      </c>
      <c r="D64" s="139">
        <v>0</v>
      </c>
      <c r="E64" s="139">
        <v>0</v>
      </c>
      <c r="F64" s="139">
        <v>163</v>
      </c>
      <c r="G64" s="139">
        <v>6330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O64" s="103">
        <f t="shared" si="19"/>
        <v>205</v>
      </c>
      <c r="P64" s="103">
        <f t="shared" si="20"/>
        <v>11964</v>
      </c>
      <c r="Q64" s="103">
        <f t="shared" si="21"/>
        <v>0</v>
      </c>
      <c r="R64" s="103">
        <f t="shared" si="22"/>
        <v>0</v>
      </c>
    </row>
    <row r="65" spans="1:18" ht="12" customHeight="1">
      <c r="A65" s="51" t="s">
        <v>12</v>
      </c>
      <c r="B65" s="152">
        <v>31</v>
      </c>
      <c r="C65" s="139">
        <v>4939</v>
      </c>
      <c r="D65" s="139">
        <v>0</v>
      </c>
      <c r="E65" s="139">
        <v>0</v>
      </c>
      <c r="F65" s="139">
        <v>89</v>
      </c>
      <c r="G65" s="139">
        <v>2852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O65" s="103">
        <f t="shared" si="19"/>
        <v>120</v>
      </c>
      <c r="P65" s="103">
        <f t="shared" si="20"/>
        <v>7791</v>
      </c>
      <c r="Q65" s="103">
        <f t="shared" si="21"/>
        <v>0</v>
      </c>
      <c r="R65" s="103">
        <f t="shared" si="22"/>
        <v>0</v>
      </c>
    </row>
    <row r="66" spans="1:18" ht="12" customHeight="1">
      <c r="A66" s="51" t="s">
        <v>13</v>
      </c>
      <c r="B66" s="152">
        <v>32</v>
      </c>
      <c r="C66" s="139">
        <v>3880</v>
      </c>
      <c r="D66" s="139">
        <v>0</v>
      </c>
      <c r="E66" s="139">
        <v>0</v>
      </c>
      <c r="F66" s="139">
        <v>76</v>
      </c>
      <c r="G66" s="139">
        <v>4409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O66" s="103">
        <f t="shared" si="19"/>
        <v>108</v>
      </c>
      <c r="P66" s="103">
        <f t="shared" si="20"/>
        <v>8289</v>
      </c>
      <c r="Q66" s="103">
        <f t="shared" si="21"/>
        <v>0</v>
      </c>
      <c r="R66" s="103">
        <f t="shared" si="22"/>
        <v>0</v>
      </c>
    </row>
    <row r="67" spans="1:18" ht="12" customHeight="1">
      <c r="A67" s="51" t="s">
        <v>14</v>
      </c>
      <c r="B67" s="152">
        <v>38</v>
      </c>
      <c r="C67" s="139">
        <v>5944</v>
      </c>
      <c r="D67" s="139">
        <v>0</v>
      </c>
      <c r="E67" s="139">
        <v>0</v>
      </c>
      <c r="F67" s="139">
        <v>129</v>
      </c>
      <c r="G67" s="139">
        <v>5353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O67" s="103">
        <f t="shared" si="19"/>
        <v>167</v>
      </c>
      <c r="P67" s="103">
        <f t="shared" si="20"/>
        <v>11297</v>
      </c>
      <c r="Q67" s="103">
        <f t="shared" si="21"/>
        <v>0</v>
      </c>
      <c r="R67" s="103">
        <f t="shared" si="22"/>
        <v>0</v>
      </c>
    </row>
    <row r="68" spans="1:18" ht="12" customHeight="1">
      <c r="A68" s="51" t="s">
        <v>15</v>
      </c>
      <c r="B68" s="152">
        <v>34</v>
      </c>
      <c r="C68" s="139">
        <v>4690</v>
      </c>
      <c r="D68" s="139">
        <v>0</v>
      </c>
      <c r="E68" s="139">
        <v>0</v>
      </c>
      <c r="F68" s="139">
        <v>301</v>
      </c>
      <c r="G68" s="139">
        <v>36037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O68" s="103">
        <f t="shared" si="19"/>
        <v>335</v>
      </c>
      <c r="P68" s="103">
        <f t="shared" si="20"/>
        <v>40727</v>
      </c>
      <c r="Q68" s="103">
        <f t="shared" si="21"/>
        <v>0</v>
      </c>
      <c r="R68" s="103">
        <f t="shared" si="22"/>
        <v>0</v>
      </c>
    </row>
    <row r="69" spans="1:18" ht="12" customHeight="1">
      <c r="A69" s="53" t="s">
        <v>16</v>
      </c>
      <c r="B69" s="153">
        <v>24</v>
      </c>
      <c r="C69" s="154">
        <v>3025</v>
      </c>
      <c r="D69" s="154">
        <v>0</v>
      </c>
      <c r="E69" s="154">
        <v>0</v>
      </c>
      <c r="F69" s="154">
        <v>28</v>
      </c>
      <c r="G69" s="154">
        <v>1288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O69" s="103">
        <f t="shared" si="19"/>
        <v>52</v>
      </c>
      <c r="P69" s="103">
        <f t="shared" si="20"/>
        <v>4313</v>
      </c>
      <c r="Q69" s="103">
        <f t="shared" si="21"/>
        <v>0</v>
      </c>
      <c r="R69" s="103">
        <f t="shared" si="22"/>
        <v>0</v>
      </c>
    </row>
    <row r="70" ht="12" customHeight="1">
      <c r="A70" s="1" t="s">
        <v>175</v>
      </c>
    </row>
    <row r="71" ht="12" customHeight="1">
      <c r="A71" s="8" t="s">
        <v>17</v>
      </c>
    </row>
    <row r="72" ht="12" customHeight="1"/>
    <row r="73" ht="12" customHeight="1"/>
    <row r="74" ht="12" customHeight="1"/>
    <row r="75" ht="12" customHeight="1"/>
    <row r="76" ht="12" customHeight="1"/>
  </sheetData>
  <printOptions/>
  <pageMargins left="0.5905511811023623" right="0.43" top="0.6" bottom="0.42" header="0.5118110236220472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7" sqref="A17"/>
    </sheetView>
  </sheetViews>
  <sheetFormatPr defaultColWidth="9.00390625" defaultRowHeight="12.75"/>
  <cols>
    <col min="1" max="1" width="16.25390625" style="1" customWidth="1"/>
    <col min="2" max="7" width="13.00390625" style="29" customWidth="1"/>
    <col min="8" max="16384" width="9.125" style="1" customWidth="1"/>
  </cols>
  <sheetData>
    <row r="1" spans="1:7" ht="14.25">
      <c r="A1" s="50" t="s">
        <v>27</v>
      </c>
      <c r="B1" s="31"/>
      <c r="C1" s="31"/>
      <c r="D1" s="31"/>
      <c r="E1" s="31"/>
      <c r="F1" s="69"/>
      <c r="G1" s="31"/>
    </row>
    <row r="2" spans="1:7" ht="12" customHeight="1">
      <c r="A2" s="45"/>
      <c r="B2" s="70"/>
      <c r="C2" s="70" t="s">
        <v>29</v>
      </c>
      <c r="D2" s="70"/>
      <c r="E2" s="70" t="s">
        <v>31</v>
      </c>
      <c r="F2" s="70" t="s">
        <v>131</v>
      </c>
      <c r="G2" s="70"/>
    </row>
    <row r="3" spans="1:7" ht="12" customHeight="1">
      <c r="A3" s="93" t="s">
        <v>132</v>
      </c>
      <c r="B3" s="95" t="s">
        <v>28</v>
      </c>
      <c r="C3" s="30" t="s">
        <v>142</v>
      </c>
      <c r="D3" s="95" t="s">
        <v>30</v>
      </c>
      <c r="E3" s="30" t="s">
        <v>143</v>
      </c>
      <c r="F3" s="71" t="s">
        <v>32</v>
      </c>
      <c r="G3" s="71" t="s">
        <v>21</v>
      </c>
    </row>
    <row r="4" spans="1:7" ht="13.5" customHeight="1">
      <c r="A4" s="81" t="s">
        <v>229</v>
      </c>
      <c r="B4" s="87">
        <v>47987</v>
      </c>
      <c r="C4" s="88">
        <v>31036</v>
      </c>
      <c r="D4" s="88">
        <v>1141</v>
      </c>
      <c r="E4" s="88">
        <v>12193</v>
      </c>
      <c r="F4" s="88">
        <v>372</v>
      </c>
      <c r="G4" s="88">
        <v>3245</v>
      </c>
    </row>
    <row r="5" spans="1:7" s="3" customFormat="1" ht="13.5" customHeight="1">
      <c r="A5" s="51" t="s">
        <v>178</v>
      </c>
      <c r="B5" s="87">
        <v>43525</v>
      </c>
      <c r="C5" s="88">
        <v>30144</v>
      </c>
      <c r="D5" s="88">
        <v>1247</v>
      </c>
      <c r="E5" s="88">
        <v>7879</v>
      </c>
      <c r="F5" s="88">
        <v>579</v>
      </c>
      <c r="G5" s="88">
        <v>3676</v>
      </c>
    </row>
    <row r="6" spans="1:7" s="3" customFormat="1" ht="13.5" customHeight="1">
      <c r="A6" s="51" t="s">
        <v>206</v>
      </c>
      <c r="B6" s="87">
        <v>42260</v>
      </c>
      <c r="C6" s="88">
        <v>31091</v>
      </c>
      <c r="D6" s="88">
        <v>1181</v>
      </c>
      <c r="E6" s="88">
        <v>6941</v>
      </c>
      <c r="F6" s="88">
        <v>106</v>
      </c>
      <c r="G6" s="88">
        <v>2941</v>
      </c>
    </row>
    <row r="7" spans="1:7" s="3" customFormat="1" ht="13.5" customHeight="1">
      <c r="A7" s="51" t="s">
        <v>213</v>
      </c>
      <c r="B7" s="87">
        <v>45787</v>
      </c>
      <c r="C7" s="88">
        <v>36981</v>
      </c>
      <c r="D7" s="88">
        <v>774</v>
      </c>
      <c r="E7" s="88">
        <v>5441</v>
      </c>
      <c r="F7" s="88">
        <v>568</v>
      </c>
      <c r="G7" s="88">
        <v>2023</v>
      </c>
    </row>
    <row r="8" spans="1:7" s="3" customFormat="1" ht="13.5" customHeight="1">
      <c r="A8" s="51" t="s">
        <v>230</v>
      </c>
      <c r="B8" s="152">
        <f aca="true" t="shared" si="0" ref="B8:G8">SUM(B10:B21)</f>
        <v>44428</v>
      </c>
      <c r="C8" s="139">
        <f t="shared" si="0"/>
        <v>36448</v>
      </c>
      <c r="D8" s="139">
        <f t="shared" si="0"/>
        <v>651</v>
      </c>
      <c r="E8" s="139">
        <f t="shared" si="0"/>
        <v>4526</v>
      </c>
      <c r="F8" s="139">
        <f t="shared" si="0"/>
        <v>581</v>
      </c>
      <c r="G8" s="139">
        <f t="shared" si="0"/>
        <v>2222</v>
      </c>
    </row>
    <row r="9" spans="1:7" s="3" customFormat="1" ht="4.5" customHeight="1">
      <c r="A9" s="98"/>
      <c r="B9" s="87"/>
      <c r="C9" s="88"/>
      <c r="D9" s="88"/>
      <c r="E9" s="88"/>
      <c r="F9" s="23"/>
      <c r="G9" s="23"/>
    </row>
    <row r="10" spans="1:7" s="3" customFormat="1" ht="13.5" customHeight="1">
      <c r="A10" s="51" t="s">
        <v>231</v>
      </c>
      <c r="B10" s="152">
        <f>SUM(C10:G10)</f>
        <v>3213</v>
      </c>
      <c r="C10" s="139">
        <v>2333</v>
      </c>
      <c r="D10" s="139">
        <v>0</v>
      </c>
      <c r="E10" s="139">
        <v>738</v>
      </c>
      <c r="F10" s="139">
        <v>0</v>
      </c>
      <c r="G10" s="139">
        <v>142</v>
      </c>
    </row>
    <row r="11" spans="1:7" s="3" customFormat="1" ht="13.5" customHeight="1">
      <c r="A11" s="51" t="s">
        <v>6</v>
      </c>
      <c r="B11" s="152">
        <f aca="true" t="shared" si="1" ref="B11:B21">SUM(C11:G11)</f>
        <v>3726</v>
      </c>
      <c r="C11" s="139">
        <v>2884</v>
      </c>
      <c r="D11" s="139">
        <v>75</v>
      </c>
      <c r="E11" s="139">
        <v>652</v>
      </c>
      <c r="F11" s="139">
        <v>0</v>
      </c>
      <c r="G11" s="139">
        <v>115</v>
      </c>
    </row>
    <row r="12" spans="1:7" s="3" customFormat="1" ht="13.5" customHeight="1">
      <c r="A12" s="51" t="s">
        <v>7</v>
      </c>
      <c r="B12" s="152">
        <f t="shared" si="1"/>
        <v>2775</v>
      </c>
      <c r="C12" s="139">
        <v>2261</v>
      </c>
      <c r="D12" s="139">
        <v>66</v>
      </c>
      <c r="E12" s="139">
        <v>293</v>
      </c>
      <c r="F12" s="139">
        <v>0</v>
      </c>
      <c r="G12" s="139">
        <v>155</v>
      </c>
    </row>
    <row r="13" spans="1:7" s="3" customFormat="1" ht="13.5" customHeight="1">
      <c r="A13" s="51" t="s">
        <v>8</v>
      </c>
      <c r="B13" s="152">
        <f t="shared" si="1"/>
        <v>3503</v>
      </c>
      <c r="C13" s="139">
        <v>2973</v>
      </c>
      <c r="D13" s="139">
        <v>23</v>
      </c>
      <c r="E13" s="139">
        <v>369</v>
      </c>
      <c r="F13" s="139">
        <v>0</v>
      </c>
      <c r="G13" s="139">
        <v>138</v>
      </c>
    </row>
    <row r="14" spans="1:7" s="3" customFormat="1" ht="13.5" customHeight="1">
      <c r="A14" s="51" t="s">
        <v>9</v>
      </c>
      <c r="B14" s="152">
        <f t="shared" si="1"/>
        <v>3574</v>
      </c>
      <c r="C14" s="139">
        <v>3053</v>
      </c>
      <c r="D14" s="139">
        <v>110</v>
      </c>
      <c r="E14" s="139">
        <v>246</v>
      </c>
      <c r="F14" s="139">
        <v>0</v>
      </c>
      <c r="G14" s="139">
        <v>165</v>
      </c>
    </row>
    <row r="15" spans="1:7" s="3" customFormat="1" ht="13.5" customHeight="1">
      <c r="A15" s="51" t="s">
        <v>10</v>
      </c>
      <c r="B15" s="152">
        <f t="shared" si="1"/>
        <v>4793</v>
      </c>
      <c r="C15" s="139">
        <v>3519</v>
      </c>
      <c r="D15" s="139">
        <v>63</v>
      </c>
      <c r="E15" s="139">
        <v>387</v>
      </c>
      <c r="F15" s="139">
        <v>581</v>
      </c>
      <c r="G15" s="139">
        <v>243</v>
      </c>
    </row>
    <row r="16" spans="1:7" s="3" customFormat="1" ht="13.5" customHeight="1">
      <c r="A16" s="51" t="s">
        <v>11</v>
      </c>
      <c r="B16" s="152">
        <f t="shared" si="1"/>
        <v>3760</v>
      </c>
      <c r="C16" s="139">
        <v>3200</v>
      </c>
      <c r="D16" s="139">
        <v>28</v>
      </c>
      <c r="E16" s="139">
        <v>374</v>
      </c>
      <c r="F16" s="139">
        <v>0</v>
      </c>
      <c r="G16" s="139">
        <v>158</v>
      </c>
    </row>
    <row r="17" spans="1:7" s="3" customFormat="1" ht="13.5" customHeight="1">
      <c r="A17" s="51" t="s">
        <v>12</v>
      </c>
      <c r="B17" s="152">
        <f t="shared" si="1"/>
        <v>4101</v>
      </c>
      <c r="C17" s="139">
        <v>3487</v>
      </c>
      <c r="D17" s="139">
        <v>141</v>
      </c>
      <c r="E17" s="139">
        <v>268</v>
      </c>
      <c r="F17" s="139">
        <v>0</v>
      </c>
      <c r="G17" s="139">
        <v>205</v>
      </c>
    </row>
    <row r="18" spans="1:7" s="3" customFormat="1" ht="13.5" customHeight="1">
      <c r="A18" s="51" t="s">
        <v>13</v>
      </c>
      <c r="B18" s="152">
        <f t="shared" si="1"/>
        <v>3490</v>
      </c>
      <c r="C18" s="139">
        <v>2924</v>
      </c>
      <c r="D18" s="139">
        <v>26</v>
      </c>
      <c r="E18" s="139">
        <v>285</v>
      </c>
      <c r="F18" s="139">
        <v>0</v>
      </c>
      <c r="G18" s="139">
        <v>255</v>
      </c>
    </row>
    <row r="19" spans="1:11" s="3" customFormat="1" ht="13.5" customHeight="1">
      <c r="A19" s="51" t="s">
        <v>14</v>
      </c>
      <c r="B19" s="152">
        <f t="shared" si="1"/>
        <v>3633</v>
      </c>
      <c r="C19" s="139">
        <v>3120</v>
      </c>
      <c r="D19" s="139">
        <v>109</v>
      </c>
      <c r="E19" s="139">
        <v>225</v>
      </c>
      <c r="F19" s="139">
        <v>0</v>
      </c>
      <c r="G19" s="139">
        <v>179</v>
      </c>
      <c r="K19" s="3" t="s">
        <v>208</v>
      </c>
    </row>
    <row r="20" spans="1:7" s="3" customFormat="1" ht="13.5" customHeight="1">
      <c r="A20" s="51" t="s">
        <v>15</v>
      </c>
      <c r="B20" s="152">
        <f t="shared" si="1"/>
        <v>5031</v>
      </c>
      <c r="C20" s="139">
        <v>4321</v>
      </c>
      <c r="D20" s="139">
        <v>10</v>
      </c>
      <c r="E20" s="139">
        <v>400</v>
      </c>
      <c r="F20" s="139">
        <v>0</v>
      </c>
      <c r="G20" s="139">
        <v>300</v>
      </c>
    </row>
    <row r="21" spans="1:7" s="3" customFormat="1" ht="13.5" customHeight="1">
      <c r="A21" s="53" t="s">
        <v>16</v>
      </c>
      <c r="B21" s="153">
        <f t="shared" si="1"/>
        <v>2829</v>
      </c>
      <c r="C21" s="154">
        <v>2373</v>
      </c>
      <c r="D21" s="154">
        <v>0</v>
      </c>
      <c r="E21" s="154">
        <v>289</v>
      </c>
      <c r="F21" s="154">
        <v>0</v>
      </c>
      <c r="G21" s="154">
        <v>167</v>
      </c>
    </row>
    <row r="22" spans="1:7" s="3" customFormat="1" ht="12" customHeight="1">
      <c r="A22" s="23" t="s">
        <v>130</v>
      </c>
      <c r="B22" s="23"/>
      <c r="C22" s="23"/>
      <c r="D22" s="23"/>
      <c r="E22" s="23"/>
      <c r="F22" s="23"/>
      <c r="G22" s="23"/>
    </row>
    <row r="23" spans="1:7" ht="12" customHeight="1">
      <c r="A23" s="8" t="s">
        <v>17</v>
      </c>
      <c r="B23" s="31"/>
      <c r="C23" s="31"/>
      <c r="D23" s="31"/>
      <c r="E23" s="31"/>
      <c r="F23" s="31"/>
      <c r="G23" s="31"/>
    </row>
    <row r="24" spans="1:7" ht="12" customHeight="1">
      <c r="A24" s="8"/>
      <c r="B24" s="31"/>
      <c r="C24" s="31"/>
      <c r="D24" s="31"/>
      <c r="E24" s="31"/>
      <c r="F24" s="31"/>
      <c r="G24" s="31"/>
    </row>
    <row r="25" spans="1:7" ht="12" customHeight="1">
      <c r="A25" s="8"/>
      <c r="B25" s="31"/>
      <c r="C25" s="31"/>
      <c r="D25" s="31"/>
      <c r="E25" s="31"/>
      <c r="F25" s="31"/>
      <c r="G25" s="31"/>
    </row>
    <row r="26" ht="11.25">
      <c r="G26" s="31"/>
    </row>
    <row r="27" spans="1:7" ht="17.25">
      <c r="A27" s="33" t="s">
        <v>39</v>
      </c>
      <c r="B27" s="1"/>
      <c r="C27" s="1"/>
      <c r="D27" s="1"/>
      <c r="E27" s="1"/>
      <c r="F27" s="1"/>
      <c r="G27" s="31"/>
    </row>
    <row r="28" spans="1:8" ht="4.5" customHeight="1">
      <c r="A28" s="8"/>
      <c r="B28" s="9"/>
      <c r="C28" s="8"/>
      <c r="D28" s="9"/>
      <c r="E28" s="8"/>
      <c r="F28" s="4"/>
      <c r="G28" s="31"/>
      <c r="H28" s="9"/>
    </row>
    <row r="29" spans="1:7" ht="13.5" customHeight="1">
      <c r="A29" s="72" t="s">
        <v>132</v>
      </c>
      <c r="B29" s="73" t="s">
        <v>133</v>
      </c>
      <c r="C29" s="73" t="s">
        <v>146</v>
      </c>
      <c r="D29" s="73" t="s">
        <v>179</v>
      </c>
      <c r="E29" s="73" t="s">
        <v>205</v>
      </c>
      <c r="F29" s="73" t="s">
        <v>232</v>
      </c>
      <c r="G29" s="73" t="s">
        <v>233</v>
      </c>
    </row>
    <row r="30" spans="1:7" ht="15.75" customHeight="1">
      <c r="A30" s="52" t="s">
        <v>134</v>
      </c>
      <c r="B30" s="88">
        <v>137150</v>
      </c>
      <c r="C30" s="88">
        <v>136292</v>
      </c>
      <c r="D30" s="88">
        <v>137370</v>
      </c>
      <c r="E30" s="88">
        <v>137054</v>
      </c>
      <c r="F30" s="88">
        <v>144112</v>
      </c>
      <c r="G30" s="88">
        <v>144267</v>
      </c>
    </row>
    <row r="31" spans="1:7" ht="12" customHeight="1">
      <c r="A31" s="37"/>
      <c r="B31" s="88"/>
      <c r="C31" s="88"/>
      <c r="D31" s="88"/>
      <c r="E31" s="88"/>
      <c r="F31" s="88"/>
      <c r="G31" s="88"/>
    </row>
    <row r="32" spans="1:7" ht="15.75" customHeight="1">
      <c r="A32" s="68" t="s">
        <v>33</v>
      </c>
      <c r="B32" s="88"/>
      <c r="C32" s="88"/>
      <c r="D32" s="88"/>
      <c r="E32" s="88"/>
      <c r="F32" s="88"/>
      <c r="G32" s="88"/>
    </row>
    <row r="33" spans="1:7" ht="15.75" customHeight="1">
      <c r="A33" s="52" t="s">
        <v>34</v>
      </c>
      <c r="B33" s="86">
        <v>55381</v>
      </c>
      <c r="C33" s="86">
        <v>55009</v>
      </c>
      <c r="D33" s="86">
        <v>54737</v>
      </c>
      <c r="E33" s="86">
        <v>54893</v>
      </c>
      <c r="F33" s="86">
        <v>55123</v>
      </c>
      <c r="G33" s="86">
        <v>55289</v>
      </c>
    </row>
    <row r="34" spans="1:7" ht="12" customHeight="1">
      <c r="A34" s="52"/>
      <c r="B34" s="88"/>
      <c r="C34" s="88"/>
      <c r="D34" s="88"/>
      <c r="E34" s="88"/>
      <c r="F34" s="88"/>
      <c r="G34" s="88"/>
    </row>
    <row r="35" spans="1:7" ht="15.75" customHeight="1">
      <c r="A35" s="52" t="s">
        <v>35</v>
      </c>
      <c r="B35" s="86">
        <v>81769</v>
      </c>
      <c r="C35" s="86">
        <v>81283</v>
      </c>
      <c r="D35" s="86">
        <v>82633</v>
      </c>
      <c r="E35" s="86">
        <v>82161</v>
      </c>
      <c r="F35" s="86">
        <v>88989</v>
      </c>
      <c r="G35" s="86">
        <v>88978</v>
      </c>
    </row>
    <row r="36" spans="1:7" ht="12" customHeight="1">
      <c r="A36" s="37"/>
      <c r="B36" s="86"/>
      <c r="C36" s="86"/>
      <c r="D36" s="86"/>
      <c r="E36" s="86"/>
      <c r="F36" s="86"/>
      <c r="G36" s="86"/>
    </row>
    <row r="37" spans="1:7" ht="15.75" customHeight="1">
      <c r="A37" s="68" t="s">
        <v>36</v>
      </c>
      <c r="B37" s="88"/>
      <c r="C37" s="88"/>
      <c r="D37" s="88"/>
      <c r="E37" s="88"/>
      <c r="F37" s="88"/>
      <c r="G37" s="88"/>
    </row>
    <row r="38" spans="1:7" ht="15.75" customHeight="1">
      <c r="A38" s="52" t="s">
        <v>37</v>
      </c>
      <c r="B38" s="88">
        <v>4345</v>
      </c>
      <c r="C38" s="88">
        <v>4016</v>
      </c>
      <c r="D38" s="88">
        <v>3829</v>
      </c>
      <c r="E38" s="88">
        <v>3644</v>
      </c>
      <c r="F38" s="88">
        <v>3419</v>
      </c>
      <c r="G38" s="88">
        <v>3486</v>
      </c>
    </row>
    <row r="39" spans="1:7" ht="15.75" customHeight="1">
      <c r="A39" s="52" t="s">
        <v>40</v>
      </c>
      <c r="B39" s="83">
        <v>3221</v>
      </c>
      <c r="C39" s="83">
        <v>2870</v>
      </c>
      <c r="D39" s="83">
        <v>2864</v>
      </c>
      <c r="E39" s="83">
        <v>2339</v>
      </c>
      <c r="F39" s="83">
        <v>2026</v>
      </c>
      <c r="G39" s="83">
        <v>1910</v>
      </c>
    </row>
    <row r="40" spans="1:7" ht="15.75" customHeight="1">
      <c r="A40" s="52" t="s">
        <v>41</v>
      </c>
      <c r="B40" s="83">
        <v>6194</v>
      </c>
      <c r="C40" s="83">
        <v>5322</v>
      </c>
      <c r="D40" s="83">
        <v>4853</v>
      </c>
      <c r="E40" s="83">
        <v>4533</v>
      </c>
      <c r="F40" s="83">
        <v>4457</v>
      </c>
      <c r="G40" s="83">
        <v>4296</v>
      </c>
    </row>
    <row r="41" spans="1:7" ht="15.75" customHeight="1">
      <c r="A41" s="52" t="s">
        <v>42</v>
      </c>
      <c r="B41" s="83">
        <v>116</v>
      </c>
      <c r="C41" s="83">
        <v>496</v>
      </c>
      <c r="D41" s="83">
        <v>487</v>
      </c>
      <c r="E41" s="83">
        <v>682</v>
      </c>
      <c r="F41" s="83">
        <v>625</v>
      </c>
      <c r="G41" s="83">
        <v>637</v>
      </c>
    </row>
    <row r="42" spans="1:7" ht="15.75" customHeight="1">
      <c r="A42" s="52" t="s">
        <v>38</v>
      </c>
      <c r="B42" s="83">
        <v>75734</v>
      </c>
      <c r="C42" s="83">
        <v>75640</v>
      </c>
      <c r="D42" s="83">
        <v>77171</v>
      </c>
      <c r="E42" s="83">
        <v>77396</v>
      </c>
      <c r="F42" s="83">
        <v>79212</v>
      </c>
      <c r="G42" s="83">
        <v>79183</v>
      </c>
    </row>
    <row r="43" spans="1:7" ht="15.75" customHeight="1">
      <c r="A43" s="52" t="s">
        <v>69</v>
      </c>
      <c r="B43" s="83">
        <v>47540</v>
      </c>
      <c r="C43" s="83">
        <v>47948</v>
      </c>
      <c r="D43" s="83">
        <v>48166</v>
      </c>
      <c r="E43" s="83">
        <v>48460</v>
      </c>
      <c r="F43" s="83">
        <v>54373</v>
      </c>
      <c r="G43" s="83">
        <v>54755</v>
      </c>
    </row>
    <row r="44" spans="1:7" ht="12" customHeight="1">
      <c r="A44" s="37"/>
      <c r="B44" s="83"/>
      <c r="C44" s="83"/>
      <c r="D44" s="83"/>
      <c r="E44" s="83"/>
      <c r="F44" s="83"/>
      <c r="G44" s="83"/>
    </row>
    <row r="45" spans="1:7" ht="15.75" customHeight="1">
      <c r="A45" s="99" t="s">
        <v>70</v>
      </c>
      <c r="B45" s="88">
        <v>12863</v>
      </c>
      <c r="C45" s="88">
        <v>13007</v>
      </c>
      <c r="D45" s="88">
        <v>13048</v>
      </c>
      <c r="E45" s="88">
        <v>12915</v>
      </c>
      <c r="F45" s="88">
        <v>12740</v>
      </c>
      <c r="G45" s="88">
        <v>12532</v>
      </c>
    </row>
    <row r="46" spans="1:7" ht="15.75" customHeight="1">
      <c r="A46" s="101" t="s">
        <v>33</v>
      </c>
      <c r="B46" s="88"/>
      <c r="C46" s="88"/>
      <c r="D46" s="88"/>
      <c r="E46" s="88"/>
      <c r="F46" s="88"/>
      <c r="G46" s="88"/>
    </row>
    <row r="47" spans="1:7" ht="15.75" customHeight="1">
      <c r="A47" s="99" t="s">
        <v>43</v>
      </c>
      <c r="B47" s="88">
        <v>5521</v>
      </c>
      <c r="C47" s="88">
        <v>5555</v>
      </c>
      <c r="D47" s="88">
        <v>5599</v>
      </c>
      <c r="E47" s="88">
        <v>5466</v>
      </c>
      <c r="F47" s="88">
        <v>5298</v>
      </c>
      <c r="G47" s="88">
        <v>5101</v>
      </c>
    </row>
    <row r="48" spans="1:7" ht="15.75" customHeight="1">
      <c r="A48" s="100" t="s">
        <v>44</v>
      </c>
      <c r="B48" s="90">
        <v>7342</v>
      </c>
      <c r="C48" s="90">
        <v>7452</v>
      </c>
      <c r="D48" s="90">
        <v>7449</v>
      </c>
      <c r="E48" s="90">
        <v>7449</v>
      </c>
      <c r="F48" s="90">
        <v>7442</v>
      </c>
      <c r="G48" s="90">
        <v>7431</v>
      </c>
    </row>
    <row r="49" spans="1:7" ht="12" customHeight="1">
      <c r="A49" s="23" t="s">
        <v>321</v>
      </c>
      <c r="B49" s="23"/>
      <c r="C49" s="23"/>
      <c r="D49" s="23"/>
      <c r="E49" s="23"/>
      <c r="F49" s="23"/>
      <c r="G49" s="23"/>
    </row>
    <row r="50" spans="1:7" ht="12" customHeight="1">
      <c r="A50" s="4" t="s">
        <v>135</v>
      </c>
      <c r="B50" s="1"/>
      <c r="C50" s="1"/>
      <c r="D50" s="1"/>
      <c r="E50" s="8"/>
      <c r="F50" s="174"/>
      <c r="G50" s="174"/>
    </row>
    <row r="51" spans="1:7" ht="12" customHeight="1">
      <c r="A51" s="4" t="s">
        <v>45</v>
      </c>
      <c r="B51" s="1"/>
      <c r="C51" s="1"/>
      <c r="D51" s="1"/>
      <c r="E51" s="8"/>
      <c r="F51" s="8"/>
      <c r="G51" s="31"/>
    </row>
    <row r="52" spans="1:7" ht="12" customHeight="1">
      <c r="A52" s="32" t="s">
        <v>209</v>
      </c>
      <c r="B52" s="1"/>
      <c r="C52" s="1"/>
      <c r="D52" s="1"/>
      <c r="E52" s="1"/>
      <c r="F52" s="1"/>
      <c r="G52" s="1"/>
    </row>
    <row r="53" spans="2:7" ht="12" customHeight="1">
      <c r="B53" s="1"/>
      <c r="C53" s="1"/>
      <c r="D53" s="1"/>
      <c r="E53" s="1"/>
      <c r="F53" s="1"/>
      <c r="G53" s="1"/>
    </row>
  </sheetData>
  <printOptions/>
  <pageMargins left="0.5905511811023623" right="0.59" top="0.708661417322834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3" sqref="A13"/>
    </sheetView>
  </sheetViews>
  <sheetFormatPr defaultColWidth="9.00390625" defaultRowHeight="12.75"/>
  <cols>
    <col min="1" max="1" width="13.375" style="1" customWidth="1"/>
    <col min="2" max="10" width="10.125" style="1" customWidth="1"/>
    <col min="11" max="16384" width="9.125" style="1" customWidth="1"/>
  </cols>
  <sheetData>
    <row r="1" ht="17.25">
      <c r="A1" s="120" t="s">
        <v>234</v>
      </c>
    </row>
    <row r="2" spans="1:10" ht="4.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" customHeight="1">
      <c r="A3" s="45"/>
      <c r="B3" s="34"/>
      <c r="C3" s="35"/>
      <c r="D3" s="35" t="s">
        <v>149</v>
      </c>
      <c r="E3" s="35"/>
      <c r="F3" s="35"/>
      <c r="G3" s="35"/>
      <c r="H3" s="35"/>
      <c r="I3" s="74" t="s">
        <v>137</v>
      </c>
      <c r="J3" s="35"/>
    </row>
    <row r="4" spans="1:10" ht="15" customHeight="1">
      <c r="A4" s="78"/>
      <c r="B4" s="80"/>
      <c r="C4" s="80"/>
      <c r="D4" s="79" t="s">
        <v>46</v>
      </c>
      <c r="E4" s="79" t="s">
        <v>139</v>
      </c>
      <c r="F4" s="80"/>
      <c r="G4" s="79" t="s">
        <v>138</v>
      </c>
      <c r="H4" s="80"/>
      <c r="I4" s="80"/>
      <c r="J4" s="79" t="s">
        <v>47</v>
      </c>
    </row>
    <row r="5" spans="1:10" ht="15" customHeight="1">
      <c r="A5" s="102" t="s">
        <v>72</v>
      </c>
      <c r="B5" s="96" t="s">
        <v>2</v>
      </c>
      <c r="C5" s="96" t="s">
        <v>19</v>
      </c>
      <c r="D5" s="96" t="s">
        <v>144</v>
      </c>
      <c r="E5" s="96" t="s">
        <v>144</v>
      </c>
      <c r="F5" s="96" t="s">
        <v>20</v>
      </c>
      <c r="G5" s="97" t="s">
        <v>140</v>
      </c>
      <c r="H5" s="96" t="s">
        <v>21</v>
      </c>
      <c r="I5" s="96" t="s">
        <v>23</v>
      </c>
      <c r="J5" s="96" t="s">
        <v>141</v>
      </c>
    </row>
    <row r="6" spans="1:10" ht="16.5" customHeight="1">
      <c r="A6" s="81" t="s">
        <v>145</v>
      </c>
      <c r="B6" s="91">
        <f>SUM(C6:H6)</f>
        <v>7629299</v>
      </c>
      <c r="C6" s="91">
        <v>2355406</v>
      </c>
      <c r="D6" s="91">
        <v>219834</v>
      </c>
      <c r="E6" s="91">
        <v>1684297</v>
      </c>
      <c r="F6" s="91">
        <v>3349771</v>
      </c>
      <c r="G6" s="91">
        <v>2671</v>
      </c>
      <c r="H6" s="91">
        <v>17320</v>
      </c>
      <c r="I6" s="91">
        <v>44428</v>
      </c>
      <c r="J6" s="91">
        <v>4239404</v>
      </c>
    </row>
    <row r="7" spans="1:10" ht="15" customHeight="1">
      <c r="A7" s="52"/>
      <c r="B7" s="91"/>
      <c r="C7" s="91"/>
      <c r="D7" s="91"/>
      <c r="E7" s="91"/>
      <c r="F7" s="91"/>
      <c r="G7" s="91"/>
      <c r="H7" s="91"/>
      <c r="I7" s="91"/>
      <c r="J7" s="91"/>
    </row>
    <row r="8" spans="1:10" ht="16.5" customHeight="1">
      <c r="A8" s="51" t="s">
        <v>48</v>
      </c>
      <c r="B8" s="91">
        <f aca="true" t="shared" si="0" ref="B8:B37">SUM(C8:H8)</f>
        <v>2258693</v>
      </c>
      <c r="C8" s="91">
        <v>480104</v>
      </c>
      <c r="D8" s="91">
        <v>134405</v>
      </c>
      <c r="E8" s="91">
        <v>671355</v>
      </c>
      <c r="F8" s="91">
        <v>970865</v>
      </c>
      <c r="G8" s="91">
        <v>1142</v>
      </c>
      <c r="H8" s="91">
        <v>822</v>
      </c>
      <c r="I8" s="136">
        <v>13320</v>
      </c>
      <c r="J8" s="136">
        <v>1163975</v>
      </c>
    </row>
    <row r="9" spans="1:10" ht="16.5" customHeight="1">
      <c r="A9" s="51" t="s">
        <v>49</v>
      </c>
      <c r="B9" s="91">
        <f t="shared" si="0"/>
        <v>771775</v>
      </c>
      <c r="C9" s="91">
        <v>267858</v>
      </c>
      <c r="D9" s="91">
        <v>19009</v>
      </c>
      <c r="E9" s="91">
        <v>62258</v>
      </c>
      <c r="F9" s="91">
        <v>421921</v>
      </c>
      <c r="G9" s="91">
        <v>122</v>
      </c>
      <c r="H9" s="91">
        <v>607</v>
      </c>
      <c r="I9" s="136">
        <v>3835</v>
      </c>
      <c r="J9" s="136">
        <v>378405</v>
      </c>
    </row>
    <row r="10" spans="1:10" ht="16.5" customHeight="1">
      <c r="A10" s="51" t="s">
        <v>50</v>
      </c>
      <c r="B10" s="91">
        <f t="shared" si="0"/>
        <v>779546</v>
      </c>
      <c r="C10" s="91">
        <v>155019</v>
      </c>
      <c r="D10" s="91">
        <v>91</v>
      </c>
      <c r="E10" s="91">
        <v>154711</v>
      </c>
      <c r="F10" s="91">
        <v>469159</v>
      </c>
      <c r="G10" s="91">
        <v>147</v>
      </c>
      <c r="H10" s="91">
        <v>419</v>
      </c>
      <c r="I10" s="136">
        <v>4200</v>
      </c>
      <c r="J10" s="136">
        <v>343170</v>
      </c>
    </row>
    <row r="11" spans="1:10" ht="16.5" customHeight="1">
      <c r="A11" s="51" t="s">
        <v>51</v>
      </c>
      <c r="B11" s="91">
        <f t="shared" si="0"/>
        <v>378753</v>
      </c>
      <c r="C11" s="91">
        <v>121163</v>
      </c>
      <c r="D11" s="91">
        <v>10476</v>
      </c>
      <c r="E11" s="91">
        <v>66670</v>
      </c>
      <c r="F11" s="91">
        <v>179803</v>
      </c>
      <c r="G11" s="91">
        <v>552</v>
      </c>
      <c r="H11" s="91">
        <v>89</v>
      </c>
      <c r="I11" s="136">
        <v>2292</v>
      </c>
      <c r="J11" s="136">
        <v>208807</v>
      </c>
    </row>
    <row r="12" spans="1:10" ht="16.5" customHeight="1">
      <c r="A12" s="51" t="s">
        <v>52</v>
      </c>
      <c r="B12" s="91">
        <f t="shared" si="0"/>
        <v>683668</v>
      </c>
      <c r="C12" s="91">
        <v>196744</v>
      </c>
      <c r="D12" s="91">
        <v>4536</v>
      </c>
      <c r="E12" s="91">
        <v>303934</v>
      </c>
      <c r="F12" s="91">
        <v>178351</v>
      </c>
      <c r="G12" s="91">
        <v>47</v>
      </c>
      <c r="H12" s="91">
        <v>56</v>
      </c>
      <c r="I12" s="136">
        <v>5334</v>
      </c>
      <c r="J12" s="136">
        <v>520051</v>
      </c>
    </row>
    <row r="13" spans="1:10" ht="16.5" customHeight="1">
      <c r="A13" s="51" t="s">
        <v>53</v>
      </c>
      <c r="B13" s="91">
        <f t="shared" si="0"/>
        <v>37488</v>
      </c>
      <c r="C13" s="91">
        <v>17073</v>
      </c>
      <c r="D13" s="91">
        <v>0</v>
      </c>
      <c r="E13" s="91">
        <v>2386</v>
      </c>
      <c r="F13" s="91">
        <v>18029</v>
      </c>
      <c r="G13" s="91">
        <v>0</v>
      </c>
      <c r="H13" s="91">
        <v>0</v>
      </c>
      <c r="I13" s="136">
        <v>210</v>
      </c>
      <c r="J13" s="136">
        <v>23902</v>
      </c>
    </row>
    <row r="14" spans="1:10" ht="16.5" customHeight="1">
      <c r="A14" s="51" t="s">
        <v>54</v>
      </c>
      <c r="B14" s="91">
        <f t="shared" si="0"/>
        <v>150710</v>
      </c>
      <c r="C14" s="91">
        <v>41084</v>
      </c>
      <c r="D14" s="91">
        <v>1276</v>
      </c>
      <c r="E14" s="91">
        <v>84072</v>
      </c>
      <c r="F14" s="91">
        <v>23494</v>
      </c>
      <c r="G14" s="91">
        <v>0</v>
      </c>
      <c r="H14" s="91">
        <v>784</v>
      </c>
      <c r="I14" s="136">
        <v>941</v>
      </c>
      <c r="J14" s="136">
        <v>118839</v>
      </c>
    </row>
    <row r="15" spans="1:10" ht="16.5" customHeight="1">
      <c r="A15" s="51" t="s">
        <v>55</v>
      </c>
      <c r="B15" s="91">
        <f t="shared" si="0"/>
        <v>274089</v>
      </c>
      <c r="C15" s="91">
        <v>78874</v>
      </c>
      <c r="D15" s="91">
        <v>20055</v>
      </c>
      <c r="E15" s="91">
        <v>55228</v>
      </c>
      <c r="F15" s="91">
        <v>119835</v>
      </c>
      <c r="G15" s="91">
        <v>67</v>
      </c>
      <c r="H15" s="91">
        <v>30</v>
      </c>
      <c r="I15" s="136">
        <v>1848</v>
      </c>
      <c r="J15" s="136">
        <v>163155</v>
      </c>
    </row>
    <row r="16" spans="1:10" ht="16.5" customHeight="1">
      <c r="A16" s="51" t="s">
        <v>56</v>
      </c>
      <c r="B16" s="91">
        <f t="shared" si="0"/>
        <v>27310</v>
      </c>
      <c r="C16" s="91">
        <v>14436</v>
      </c>
      <c r="D16" s="91">
        <v>0</v>
      </c>
      <c r="E16" s="91">
        <v>237</v>
      </c>
      <c r="F16" s="91">
        <v>12543</v>
      </c>
      <c r="G16" s="91">
        <v>94</v>
      </c>
      <c r="H16" s="91">
        <v>0</v>
      </c>
      <c r="I16" s="136">
        <v>176</v>
      </c>
      <c r="J16" s="136">
        <v>18359</v>
      </c>
    </row>
    <row r="17" spans="1:10" ht="16.5" customHeight="1">
      <c r="A17" s="51" t="s">
        <v>57</v>
      </c>
      <c r="B17" s="91">
        <f t="shared" si="0"/>
        <v>108660</v>
      </c>
      <c r="C17" s="91">
        <v>53584</v>
      </c>
      <c r="D17" s="91">
        <v>4674</v>
      </c>
      <c r="E17" s="91">
        <v>7536</v>
      </c>
      <c r="F17" s="91">
        <v>36901</v>
      </c>
      <c r="G17" s="91">
        <v>0</v>
      </c>
      <c r="H17" s="91">
        <v>5965</v>
      </c>
      <c r="I17" s="136">
        <v>470</v>
      </c>
      <c r="J17" s="136">
        <v>48681</v>
      </c>
    </row>
    <row r="18" spans="1:10" ht="16.5" customHeight="1">
      <c r="A18" s="51" t="s">
        <v>152</v>
      </c>
      <c r="B18" s="119">
        <f t="shared" si="0"/>
        <v>249356</v>
      </c>
      <c r="C18" s="91">
        <v>136789</v>
      </c>
      <c r="D18" s="91">
        <v>0</v>
      </c>
      <c r="E18" s="91">
        <v>27508</v>
      </c>
      <c r="F18" s="91">
        <v>83831</v>
      </c>
      <c r="G18" s="91">
        <v>210</v>
      </c>
      <c r="H18" s="91">
        <v>1018</v>
      </c>
      <c r="I18" s="136">
        <v>1759</v>
      </c>
      <c r="J18" s="136">
        <v>182311</v>
      </c>
    </row>
    <row r="19" spans="1:10" ht="16.5" customHeight="1">
      <c r="A19" s="51" t="s">
        <v>58</v>
      </c>
      <c r="B19" s="91">
        <f t="shared" si="0"/>
        <v>85758</v>
      </c>
      <c r="C19" s="91">
        <v>27808</v>
      </c>
      <c r="D19" s="91">
        <v>0</v>
      </c>
      <c r="E19" s="91">
        <v>6182</v>
      </c>
      <c r="F19" s="91">
        <v>51537</v>
      </c>
      <c r="G19" s="91">
        <v>56</v>
      </c>
      <c r="H19" s="91">
        <v>175</v>
      </c>
      <c r="I19" s="136">
        <v>273</v>
      </c>
      <c r="J19" s="136">
        <v>30931</v>
      </c>
    </row>
    <row r="20" spans="1:10" ht="16.5" customHeight="1">
      <c r="A20" s="51" t="s">
        <v>59</v>
      </c>
      <c r="B20" s="91">
        <f t="shared" si="0"/>
        <v>58390</v>
      </c>
      <c r="C20" s="91">
        <v>28440</v>
      </c>
      <c r="D20" s="91">
        <v>0</v>
      </c>
      <c r="E20" s="91">
        <v>4584</v>
      </c>
      <c r="F20" s="91">
        <v>25091</v>
      </c>
      <c r="G20" s="91">
        <v>0</v>
      </c>
      <c r="H20" s="91">
        <v>275</v>
      </c>
      <c r="I20" s="136">
        <v>310</v>
      </c>
      <c r="J20" s="136">
        <v>34100</v>
      </c>
    </row>
    <row r="21" spans="1:10" ht="16.5" customHeight="1">
      <c r="A21" s="51" t="s">
        <v>60</v>
      </c>
      <c r="B21" s="91">
        <f t="shared" si="0"/>
        <v>255444</v>
      </c>
      <c r="C21" s="91">
        <v>94719</v>
      </c>
      <c r="D21" s="91">
        <v>6504</v>
      </c>
      <c r="E21" s="91">
        <v>113702</v>
      </c>
      <c r="F21" s="91">
        <v>39638</v>
      </c>
      <c r="G21" s="91">
        <v>0</v>
      </c>
      <c r="H21" s="91">
        <v>881</v>
      </c>
      <c r="I21" s="136">
        <v>1932</v>
      </c>
      <c r="J21" s="136">
        <v>220104</v>
      </c>
    </row>
    <row r="22" spans="1:10" ht="16.5" customHeight="1">
      <c r="A22" s="51" t="s">
        <v>61</v>
      </c>
      <c r="B22" s="91">
        <f t="shared" si="0"/>
        <v>101267</v>
      </c>
      <c r="C22" s="91">
        <v>38191</v>
      </c>
      <c r="D22" s="91">
        <v>0</v>
      </c>
      <c r="E22" s="91">
        <v>6936</v>
      </c>
      <c r="F22" s="91">
        <v>55827</v>
      </c>
      <c r="G22" s="91">
        <v>46</v>
      </c>
      <c r="H22" s="91">
        <v>267</v>
      </c>
      <c r="I22" s="136">
        <v>509</v>
      </c>
      <c r="J22" s="136">
        <v>51768</v>
      </c>
    </row>
    <row r="23" spans="1:10" ht="16.5" customHeight="1">
      <c r="A23" s="51" t="s">
        <v>62</v>
      </c>
      <c r="B23" s="91">
        <f t="shared" si="0"/>
        <v>174297</v>
      </c>
      <c r="C23" s="91">
        <v>53870</v>
      </c>
      <c r="D23" s="91">
        <v>199</v>
      </c>
      <c r="E23" s="91">
        <v>5213</v>
      </c>
      <c r="F23" s="91">
        <v>114813</v>
      </c>
      <c r="G23" s="91">
        <v>15</v>
      </c>
      <c r="H23" s="91">
        <v>187</v>
      </c>
      <c r="I23" s="136">
        <v>609</v>
      </c>
      <c r="J23" s="136">
        <v>63889</v>
      </c>
    </row>
    <row r="24" spans="1:10" ht="16.5" customHeight="1">
      <c r="A24" s="51" t="s">
        <v>63</v>
      </c>
      <c r="B24" s="91">
        <f t="shared" si="0"/>
        <v>142263</v>
      </c>
      <c r="C24" s="91">
        <v>88094</v>
      </c>
      <c r="D24" s="91">
        <v>1297</v>
      </c>
      <c r="E24" s="91">
        <v>10443</v>
      </c>
      <c r="F24" s="91">
        <v>41028</v>
      </c>
      <c r="G24" s="91">
        <v>0</v>
      </c>
      <c r="H24" s="91">
        <v>1401</v>
      </c>
      <c r="I24" s="136">
        <v>1240</v>
      </c>
      <c r="J24" s="136">
        <v>114871</v>
      </c>
    </row>
    <row r="25" spans="1:10" ht="16.5" customHeight="1">
      <c r="A25" s="51" t="s">
        <v>64</v>
      </c>
      <c r="B25" s="91">
        <f t="shared" si="0"/>
        <v>58967</v>
      </c>
      <c r="C25" s="91">
        <v>24056</v>
      </c>
      <c r="D25" s="91">
        <v>0</v>
      </c>
      <c r="E25" s="91">
        <v>472</v>
      </c>
      <c r="F25" s="91">
        <v>34416</v>
      </c>
      <c r="G25" s="91">
        <v>0</v>
      </c>
      <c r="H25" s="91">
        <v>23</v>
      </c>
      <c r="I25" s="136">
        <v>338</v>
      </c>
      <c r="J25" s="136">
        <v>30377</v>
      </c>
    </row>
    <row r="26" spans="1:10" ht="16.5" customHeight="1">
      <c r="A26" s="51" t="s">
        <v>65</v>
      </c>
      <c r="B26" s="91">
        <f t="shared" si="0"/>
        <v>119486</v>
      </c>
      <c r="C26" s="91">
        <v>37116</v>
      </c>
      <c r="D26" s="91">
        <v>11761</v>
      </c>
      <c r="E26" s="91">
        <v>10540</v>
      </c>
      <c r="F26" s="91">
        <v>59840</v>
      </c>
      <c r="G26" s="91">
        <v>0</v>
      </c>
      <c r="H26" s="91">
        <v>229</v>
      </c>
      <c r="I26" s="136">
        <v>609</v>
      </c>
      <c r="J26" s="136">
        <v>62065</v>
      </c>
    </row>
    <row r="27" spans="1:10" ht="16.5" customHeight="1">
      <c r="A27" s="51" t="s">
        <v>66</v>
      </c>
      <c r="B27" s="91">
        <f t="shared" si="0"/>
        <v>60304</v>
      </c>
      <c r="C27" s="91">
        <v>21247</v>
      </c>
      <c r="D27" s="91">
        <v>0</v>
      </c>
      <c r="E27" s="91">
        <v>596</v>
      </c>
      <c r="F27" s="91">
        <v>37460</v>
      </c>
      <c r="G27" s="91">
        <v>29</v>
      </c>
      <c r="H27" s="91">
        <v>972</v>
      </c>
      <c r="I27" s="136">
        <v>179</v>
      </c>
      <c r="J27" s="136">
        <v>22483</v>
      </c>
    </row>
    <row r="28" spans="1:10" ht="16.5" customHeight="1">
      <c r="A28" s="52" t="s">
        <v>68</v>
      </c>
      <c r="B28" s="91">
        <f t="shared" si="0"/>
        <v>59586</v>
      </c>
      <c r="C28" s="91">
        <v>25868</v>
      </c>
      <c r="D28" s="91">
        <v>331</v>
      </c>
      <c r="E28" s="91">
        <v>6059</v>
      </c>
      <c r="F28" s="91">
        <v>26542</v>
      </c>
      <c r="G28" s="91">
        <v>0</v>
      </c>
      <c r="H28" s="91">
        <v>786</v>
      </c>
      <c r="I28" s="136">
        <v>224</v>
      </c>
      <c r="J28" s="136">
        <v>24967</v>
      </c>
    </row>
    <row r="29" spans="1:10" ht="16.5" customHeight="1">
      <c r="A29" s="52" t="s">
        <v>224</v>
      </c>
      <c r="B29" s="91">
        <f t="shared" si="0"/>
        <v>18754</v>
      </c>
      <c r="C29" s="91">
        <v>11594</v>
      </c>
      <c r="D29" s="91">
        <v>0</v>
      </c>
      <c r="E29" s="91">
        <v>484</v>
      </c>
      <c r="F29" s="91">
        <v>6195</v>
      </c>
      <c r="G29" s="91">
        <v>0</v>
      </c>
      <c r="H29" s="91">
        <v>481</v>
      </c>
      <c r="I29" s="136">
        <v>67</v>
      </c>
      <c r="J29" s="136">
        <v>10074</v>
      </c>
    </row>
    <row r="30" spans="1:10" ht="16.5" customHeight="1">
      <c r="A30" s="52" t="s">
        <v>225</v>
      </c>
      <c r="B30" s="91">
        <f t="shared" si="0"/>
        <v>77887</v>
      </c>
      <c r="C30" s="91">
        <v>30064</v>
      </c>
      <c r="D30" s="91">
        <v>0</v>
      </c>
      <c r="E30" s="91">
        <v>6488</v>
      </c>
      <c r="F30" s="91">
        <v>40809</v>
      </c>
      <c r="G30" s="91">
        <v>0</v>
      </c>
      <c r="H30" s="91">
        <v>526</v>
      </c>
      <c r="I30" s="136">
        <v>278</v>
      </c>
      <c r="J30" s="136">
        <v>30081</v>
      </c>
    </row>
    <row r="31" spans="1:10" ht="16.5" customHeight="1">
      <c r="A31" s="52" t="s">
        <v>291</v>
      </c>
      <c r="B31" s="91">
        <f t="shared" si="0"/>
        <v>47251</v>
      </c>
      <c r="C31" s="91">
        <v>16077</v>
      </c>
      <c r="D31" s="91">
        <v>0</v>
      </c>
      <c r="E31" s="91">
        <v>5649</v>
      </c>
      <c r="F31" s="91">
        <v>25525</v>
      </c>
      <c r="G31" s="91">
        <v>0</v>
      </c>
      <c r="H31" s="91">
        <v>0</v>
      </c>
      <c r="I31" s="136">
        <v>219</v>
      </c>
      <c r="J31" s="136">
        <v>25977</v>
      </c>
    </row>
    <row r="32" spans="1:10" ht="16.5" customHeight="1">
      <c r="A32" s="52" t="s">
        <v>292</v>
      </c>
      <c r="B32" s="91">
        <f t="shared" si="0"/>
        <v>28030</v>
      </c>
      <c r="C32" s="91">
        <v>13455</v>
      </c>
      <c r="D32" s="91">
        <v>0</v>
      </c>
      <c r="E32" s="91">
        <v>3643</v>
      </c>
      <c r="F32" s="91">
        <v>10905</v>
      </c>
      <c r="G32" s="91">
        <v>0</v>
      </c>
      <c r="H32" s="91">
        <v>27</v>
      </c>
      <c r="I32" s="136">
        <v>132</v>
      </c>
      <c r="J32" s="136">
        <v>15127</v>
      </c>
    </row>
    <row r="33" spans="1:10" ht="16.5" customHeight="1">
      <c r="A33" s="52" t="s">
        <v>293</v>
      </c>
      <c r="B33" s="91">
        <f t="shared" si="0"/>
        <v>23477</v>
      </c>
      <c r="C33" s="91">
        <v>11401</v>
      </c>
      <c r="D33" s="91">
        <v>433</v>
      </c>
      <c r="E33" s="91">
        <v>4308</v>
      </c>
      <c r="F33" s="91">
        <v>7335</v>
      </c>
      <c r="G33" s="91">
        <v>0</v>
      </c>
      <c r="H33" s="91">
        <v>0</v>
      </c>
      <c r="I33" s="136">
        <v>165</v>
      </c>
      <c r="J33" s="136">
        <v>15180</v>
      </c>
    </row>
    <row r="34" spans="1:10" ht="16.5" customHeight="1">
      <c r="A34" s="52" t="s">
        <v>294</v>
      </c>
      <c r="B34" s="91">
        <f t="shared" si="0"/>
        <v>32717</v>
      </c>
      <c r="C34" s="91">
        <v>16570</v>
      </c>
      <c r="D34" s="91">
        <v>293</v>
      </c>
      <c r="E34" s="91">
        <v>1268</v>
      </c>
      <c r="F34" s="91">
        <v>14569</v>
      </c>
      <c r="G34" s="91">
        <v>0</v>
      </c>
      <c r="H34" s="91">
        <v>17</v>
      </c>
      <c r="I34" s="136">
        <v>120</v>
      </c>
      <c r="J34" s="136">
        <v>14493</v>
      </c>
    </row>
    <row r="35" spans="1:10" ht="16.5" customHeight="1">
      <c r="A35" s="52" t="s">
        <v>295</v>
      </c>
      <c r="B35" s="91">
        <f t="shared" si="0"/>
        <v>130176</v>
      </c>
      <c r="C35" s="91">
        <v>45374</v>
      </c>
      <c r="D35" s="91">
        <v>64</v>
      </c>
      <c r="E35" s="91">
        <v>21866</v>
      </c>
      <c r="F35" s="91">
        <v>62733</v>
      </c>
      <c r="G35" s="91">
        <v>98</v>
      </c>
      <c r="H35" s="91">
        <v>41</v>
      </c>
      <c r="I35" s="136">
        <v>540</v>
      </c>
      <c r="J35" s="136">
        <v>56808</v>
      </c>
    </row>
    <row r="36" spans="1:10" ht="8.25" customHeight="1">
      <c r="A36" s="52"/>
      <c r="B36" s="91"/>
      <c r="C36" s="91"/>
      <c r="D36" s="91"/>
      <c r="E36" s="91"/>
      <c r="F36" s="91"/>
      <c r="G36" s="91"/>
      <c r="H36" s="91"/>
      <c r="I36" s="91"/>
      <c r="J36" s="91"/>
    </row>
    <row r="37" spans="1:10" ht="16.5" customHeight="1">
      <c r="A37" s="92" t="s">
        <v>67</v>
      </c>
      <c r="B37" s="137">
        <f t="shared" si="0"/>
        <v>435197</v>
      </c>
      <c r="C37" s="137">
        <v>208734</v>
      </c>
      <c r="D37" s="137">
        <v>4430</v>
      </c>
      <c r="E37" s="137">
        <v>39969</v>
      </c>
      <c r="F37" s="137">
        <v>180776</v>
      </c>
      <c r="G37" s="137">
        <v>46</v>
      </c>
      <c r="H37" s="137">
        <v>1242</v>
      </c>
      <c r="I37" s="137">
        <v>2299</v>
      </c>
      <c r="J37" s="137">
        <v>246454</v>
      </c>
    </row>
    <row r="38" spans="1:10" ht="12" customHeight="1">
      <c r="A38" s="8" t="s">
        <v>296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" customHeight="1">
      <c r="A39" s="4" t="s">
        <v>298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ht="12" customHeight="1">
      <c r="A40" s="4"/>
      <c r="B40" s="8"/>
      <c r="C40" s="8" t="s">
        <v>211</v>
      </c>
      <c r="D40" s="8"/>
      <c r="E40" s="8"/>
      <c r="F40" s="8"/>
      <c r="G40" s="8"/>
      <c r="H40" s="8"/>
      <c r="I40" s="8"/>
      <c r="J40" s="8"/>
    </row>
    <row r="41" ht="17.25">
      <c r="A41" s="120" t="s">
        <v>153</v>
      </c>
    </row>
    <row r="42" spans="1:6" ht="4.5" customHeight="1">
      <c r="A42" s="8"/>
      <c r="B42" s="8"/>
      <c r="C42" s="8"/>
      <c r="D42" s="8"/>
      <c r="E42" s="8"/>
      <c r="F42" s="8"/>
    </row>
    <row r="43" spans="1:8" ht="15" customHeight="1">
      <c r="A43" s="45"/>
      <c r="B43" s="73" t="s">
        <v>156</v>
      </c>
      <c r="C43" s="34"/>
      <c r="D43" s="121" t="s">
        <v>154</v>
      </c>
      <c r="E43" s="35"/>
      <c r="F43" s="34"/>
      <c r="G43" s="121" t="s">
        <v>155</v>
      </c>
      <c r="H43" s="35"/>
    </row>
    <row r="44" spans="1:8" ht="15" customHeight="1">
      <c r="A44" s="93" t="s">
        <v>136</v>
      </c>
      <c r="B44" s="77" t="s">
        <v>3</v>
      </c>
      <c r="C44" s="73" t="s">
        <v>3</v>
      </c>
      <c r="D44" s="34" t="s">
        <v>158</v>
      </c>
      <c r="E44" s="75"/>
      <c r="F44" s="73" t="s">
        <v>3</v>
      </c>
      <c r="G44" s="122" t="s">
        <v>157</v>
      </c>
      <c r="H44" s="76"/>
    </row>
    <row r="45" spans="1:8" ht="12" customHeight="1">
      <c r="A45" s="46" t="s">
        <v>235</v>
      </c>
      <c r="B45" s="87">
        <v>1098247</v>
      </c>
      <c r="C45" s="88">
        <v>1092355</v>
      </c>
      <c r="D45" s="215">
        <v>1143099</v>
      </c>
      <c r="E45" s="215"/>
      <c r="F45" s="88">
        <v>5892</v>
      </c>
      <c r="G45" s="215">
        <v>36977</v>
      </c>
      <c r="H45" s="217"/>
    </row>
    <row r="46" spans="1:8" s="126" customFormat="1" ht="12" customHeight="1">
      <c r="A46" s="127"/>
      <c r="B46" s="123">
        <v>499162</v>
      </c>
      <c r="C46" s="124">
        <v>496978</v>
      </c>
      <c r="D46" s="213">
        <v>695243</v>
      </c>
      <c r="E46" s="213"/>
      <c r="F46" s="124">
        <v>2184</v>
      </c>
      <c r="G46" s="125"/>
      <c r="H46" s="125"/>
    </row>
    <row r="47" spans="1:8" ht="12" customHeight="1">
      <c r="A47" s="46" t="s">
        <v>180</v>
      </c>
      <c r="B47" s="87">
        <v>1246531</v>
      </c>
      <c r="C47" s="88">
        <v>1244207</v>
      </c>
      <c r="D47" s="215">
        <v>2060865</v>
      </c>
      <c r="E47" s="215"/>
      <c r="F47" s="88">
        <v>2324</v>
      </c>
      <c r="G47" s="215">
        <v>15454</v>
      </c>
      <c r="H47" s="215"/>
    </row>
    <row r="48" spans="1:8" s="126" customFormat="1" ht="12" customHeight="1">
      <c r="A48" s="127"/>
      <c r="B48" s="123">
        <v>686053</v>
      </c>
      <c r="C48" s="124">
        <v>685130</v>
      </c>
      <c r="D48" s="213">
        <v>1667924</v>
      </c>
      <c r="E48" s="213"/>
      <c r="F48" s="124">
        <v>923</v>
      </c>
      <c r="G48" s="125"/>
      <c r="H48" s="138"/>
    </row>
    <row r="49" spans="1:8" ht="12" customHeight="1">
      <c r="A49" s="46" t="s">
        <v>212</v>
      </c>
      <c r="B49" s="87">
        <v>976317</v>
      </c>
      <c r="C49" s="88">
        <v>973837</v>
      </c>
      <c r="D49" s="215">
        <v>979031</v>
      </c>
      <c r="E49" s="215"/>
      <c r="F49" s="88">
        <v>2480</v>
      </c>
      <c r="G49" s="218">
        <v>16625</v>
      </c>
      <c r="H49" s="219"/>
    </row>
    <row r="50" spans="1:8" s="126" customFormat="1" ht="12" customHeight="1">
      <c r="A50" s="138"/>
      <c r="B50" s="123">
        <v>481250</v>
      </c>
      <c r="C50" s="124">
        <v>480659</v>
      </c>
      <c r="D50" s="213">
        <v>635436</v>
      </c>
      <c r="E50" s="213"/>
      <c r="F50" s="124">
        <v>591</v>
      </c>
      <c r="G50" s="125"/>
      <c r="H50" s="138"/>
    </row>
    <row r="51" spans="1:8" ht="12" customHeight="1">
      <c r="A51" s="46" t="s">
        <v>226</v>
      </c>
      <c r="B51" s="87">
        <v>1692753</v>
      </c>
      <c r="C51" s="88">
        <v>1685550</v>
      </c>
      <c r="D51" s="215">
        <v>1373003</v>
      </c>
      <c r="E51" s="216"/>
      <c r="F51" s="88">
        <v>7203</v>
      </c>
      <c r="G51" s="215">
        <v>38919</v>
      </c>
      <c r="H51" s="220"/>
    </row>
    <row r="52" spans="1:8" s="126" customFormat="1" ht="12" customHeight="1">
      <c r="A52" s="138"/>
      <c r="B52" s="123">
        <v>1219180</v>
      </c>
      <c r="C52" s="124">
        <v>1216143</v>
      </c>
      <c r="D52" s="213">
        <v>1000783</v>
      </c>
      <c r="E52" s="214"/>
      <c r="F52" s="124">
        <v>3037</v>
      </c>
      <c r="G52" s="125"/>
      <c r="H52" s="138"/>
    </row>
    <row r="53" spans="1:8" s="126" customFormat="1" ht="12" customHeight="1">
      <c r="A53" s="46" t="s">
        <v>236</v>
      </c>
      <c r="B53" s="87">
        <v>981645</v>
      </c>
      <c r="C53" s="88">
        <v>978320</v>
      </c>
      <c r="D53" s="215">
        <v>1214927</v>
      </c>
      <c r="E53" s="216"/>
      <c r="F53" s="88">
        <v>3325</v>
      </c>
      <c r="G53" s="215">
        <v>20902</v>
      </c>
      <c r="H53" s="220"/>
    </row>
    <row r="54" spans="1:8" s="126" customFormat="1" ht="12" customHeight="1">
      <c r="A54" s="128"/>
      <c r="B54" s="148">
        <v>494035</v>
      </c>
      <c r="C54" s="149">
        <v>493533</v>
      </c>
      <c r="D54" s="221">
        <v>863017</v>
      </c>
      <c r="E54" s="222"/>
      <c r="F54" s="149">
        <v>502</v>
      </c>
      <c r="G54" s="129"/>
      <c r="H54" s="128"/>
    </row>
    <row r="55" spans="1:5" ht="12" customHeight="1">
      <c r="A55" s="8" t="s">
        <v>297</v>
      </c>
      <c r="B55" s="36"/>
      <c r="C55" s="36"/>
      <c r="D55" s="36"/>
      <c r="E55" s="36"/>
    </row>
    <row r="56" spans="1:6" ht="12" customHeight="1">
      <c r="A56" s="4" t="s">
        <v>150</v>
      </c>
      <c r="B56" s="8"/>
      <c r="C56" s="8"/>
      <c r="D56" s="8"/>
      <c r="E56" s="8"/>
      <c r="F56" s="8"/>
    </row>
    <row r="57" ht="12" customHeight="1">
      <c r="A57" s="4" t="s">
        <v>151</v>
      </c>
    </row>
    <row r="58" ht="11.25">
      <c r="B58" s="17"/>
    </row>
  </sheetData>
  <mergeCells count="15">
    <mergeCell ref="D53:E53"/>
    <mergeCell ref="G53:H53"/>
    <mergeCell ref="D54:E54"/>
    <mergeCell ref="G51:H51"/>
    <mergeCell ref="G45:H45"/>
    <mergeCell ref="G47:H47"/>
    <mergeCell ref="G49:H49"/>
    <mergeCell ref="D45:E45"/>
    <mergeCell ref="D46:E46"/>
    <mergeCell ref="D48:E48"/>
    <mergeCell ref="D50:E50"/>
    <mergeCell ref="D52:E52"/>
    <mergeCell ref="D47:E47"/>
    <mergeCell ref="D49:E49"/>
    <mergeCell ref="D51:E51"/>
  </mergeCells>
  <printOptions/>
  <pageMargins left="0.5905511811023623" right="0.61" top="0.7086614173228347" bottom="0.6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m096095</cp:lastModifiedBy>
  <cp:lastPrinted>2007-02-05T01:33:27Z</cp:lastPrinted>
  <dcterms:created xsi:type="dcterms:W3CDTF">2002-01-24T07:19:33Z</dcterms:created>
  <dcterms:modified xsi:type="dcterms:W3CDTF">2007-02-05T01:33:30Z</dcterms:modified>
  <cp:category/>
  <cp:version/>
  <cp:contentType/>
  <cp:contentStatus/>
</cp:coreProperties>
</file>