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20" tabRatio="787" activeTab="0"/>
  </bookViews>
  <sheets>
    <sheet name="もくじ" sheetId="1" r:id="rId1"/>
    <sheet name="15.1" sheetId="2" r:id="rId2"/>
    <sheet name="15.2-15.4" sheetId="3" r:id="rId3"/>
    <sheet name="15.5-15.6" sheetId="4" r:id="rId4"/>
    <sheet name="15.6" sheetId="5" r:id="rId5"/>
    <sheet name="15.7" sheetId="6" r:id="rId6"/>
    <sheet name="15.8" sheetId="7" r:id="rId7"/>
    <sheet name="15.9" sheetId="8" r:id="rId8"/>
    <sheet name="15.10" sheetId="9" r:id="rId9"/>
    <sheet name="15.11" sheetId="10" r:id="rId10"/>
    <sheet name="15.12" sheetId="11" r:id="rId11"/>
    <sheet name="15.13.1" sheetId="12" r:id="rId12"/>
    <sheet name="15.13.2" sheetId="13" r:id="rId13"/>
    <sheet name="15.13.3" sheetId="14" r:id="rId14"/>
    <sheet name="15.13.4" sheetId="15" r:id="rId15"/>
    <sheet name="15.14.1" sheetId="16" r:id="rId16"/>
    <sheet name="15.14.2-15.14.3" sheetId="17" r:id="rId17"/>
  </sheets>
  <definedNames>
    <definedName name="_xlnm.Print_Area" localSheetId="1">'15.1'!$A$1:$O$124</definedName>
    <definedName name="_xlnm.Print_Area" localSheetId="12">'15.13.2'!$A$1:$G$86</definedName>
    <definedName name="_xlnm.Print_Area" localSheetId="13">'15.13.3'!$A$1:$G$86</definedName>
    <definedName name="_xlnm.Print_Area" localSheetId="14">'15.13.4'!$A$1:$AC$90</definedName>
    <definedName name="_xlnm.Print_Area" localSheetId="15">'15.14.1'!$A$1:$H$67</definedName>
    <definedName name="_xlnm.Print_Area" localSheetId="2">'15.2-15.4'!$A$1:$P$93</definedName>
    <definedName name="_xlnm.Print_Area" localSheetId="3">'15.5-15.6'!$A$1:$N$69</definedName>
    <definedName name="_xlnm.Print_Area" localSheetId="5">'15.7'!$A$1:$T$100</definedName>
    <definedName name="_xlnm.Print_Titles" localSheetId="1">'15.1'!$4:$6</definedName>
    <definedName name="_xlnm.Print_Titles" localSheetId="8">'15.10'!$C:$C,'15.10'!$4:$7</definedName>
    <definedName name="_xlnm.Print_Titles" localSheetId="9">'15.11'!$B:$C,'15.11'!$1:$6</definedName>
    <definedName name="_xlnm.Print_Titles" localSheetId="5">'15.7'!$B:$C</definedName>
    <definedName name="_xlnm.Print_Titles" localSheetId="6">'15.8'!$3:$6</definedName>
    <definedName name="_xlnm.Print_Titles" localSheetId="7">'15.9'!$3:$6</definedName>
  </definedNames>
  <calcPr fullCalcOnLoad="1"/>
</workbook>
</file>

<file path=xl/sharedStrings.xml><?xml version="1.0" encoding="utf-8"?>
<sst xmlns="http://schemas.openxmlformats.org/spreadsheetml/2006/main" count="2736" uniqueCount="1353">
  <si>
    <t xml:space="preserve">      2 姫路市の高齢者人口は18年1月31日現在､ひとり暮らし高齢者数は17年6月1日現在。</t>
  </si>
  <si>
    <t xml:space="preserve">      3 尼崎市の高齢者人口、ひとり暮らし高齢者数は18年1月1日現在 。</t>
  </si>
  <si>
    <t xml:space="preserve">      4 明石市の高齢者人口は18年1月1日現在､ひとり暮らし高齢者数は17年4月1日現在。</t>
  </si>
  <si>
    <t xml:space="preserve">      5 洲本市のひとり暮らし高齢者数は17年4月1日現在。</t>
  </si>
  <si>
    <t xml:space="preserve">      6 伊丹市の高齢者人口は17年9月1日現在､ひとり暮らし高齢者数は17年6月1日現在。</t>
  </si>
  <si>
    <t xml:space="preserve">      7 相生市の高齢者人口、ひとり暮らし高齢者数は18年1月31日現在 。</t>
  </si>
  <si>
    <t xml:space="preserve">      8 加古川市のひとり暮らし高齢者数は18年2月24日現在。</t>
  </si>
  <si>
    <t xml:space="preserve">      9 赤穂市の高齢者人口は18年1月31日現在､ひとり暮らし高齢者数は17年12月31日現在。</t>
  </si>
  <si>
    <t xml:space="preserve">     10 西脇市のひとり暮らし高齢者数は18年1月1日現在。</t>
  </si>
  <si>
    <t xml:space="preserve">     12 川西市の高齢者人口は18年1月1日現在 。</t>
  </si>
  <si>
    <t xml:space="preserve">     13 小野市の高齢者人口は18年1月31日現在､ひとり暮らし高齢者数は18年2月23日現在。</t>
  </si>
  <si>
    <t xml:space="preserve">     15 南あわじ市の高齢者人口は18年1月31日現在､ひとり暮らし高齢者数は18年2月27日現在。</t>
  </si>
  <si>
    <t xml:space="preserve">     18 家島町のひとり暮らし高齢者数は７０歳以上。</t>
  </si>
  <si>
    <t xml:space="preserve">     11 高砂市の高齢者人口､ひとり暮らし高齢者数は18年1月31日現在。</t>
  </si>
  <si>
    <t xml:space="preserve">     14 三田市のひとり暮らし高齢者数は17年6月1日現在。</t>
  </si>
  <si>
    <t xml:space="preserve">     16 朝来市の高齢者人口､ひとり暮らし高齢者数は18年1月31日現在。</t>
  </si>
  <si>
    <t xml:space="preserve">     17 稲美町の高齢者人口は18年2月28日現在、ひとり暮らし高齢者数は17年5月31日現在。</t>
  </si>
  <si>
    <t xml:space="preserve">     19 要介護認定者数は、18年1月末現在の暫定数値。</t>
  </si>
  <si>
    <t>大腸がん</t>
  </si>
  <si>
    <t>肺がん</t>
  </si>
  <si>
    <t>龍野市　</t>
  </si>
  <si>
    <t>健康診査
受診者数</t>
  </si>
  <si>
    <t>医療受給者証</t>
  </si>
  <si>
    <t>　医療受給者証・健康手帳交付数</t>
  </si>
  <si>
    <t>　　　　　　(集団)健康教育</t>
  </si>
  <si>
    <t>　がん検診受診者数(40才以上)</t>
  </si>
  <si>
    <t>神戸市　</t>
  </si>
  <si>
    <t>　　14年度</t>
  </si>
  <si>
    <t>　　15年度</t>
  </si>
  <si>
    <t>　ヒト免疫不全ウイルス病</t>
  </si>
  <si>
    <t>　　15年度</t>
  </si>
  <si>
    <t>吉川町</t>
  </si>
  <si>
    <t>社町</t>
  </si>
  <si>
    <t>滝野町</t>
  </si>
  <si>
    <t>東条町</t>
  </si>
  <si>
    <t>中町</t>
  </si>
  <si>
    <t>加美町</t>
  </si>
  <si>
    <t>家島町</t>
  </si>
  <si>
    <t>夢前町</t>
  </si>
  <si>
    <t>神崎町</t>
  </si>
  <si>
    <t>市川町</t>
  </si>
  <si>
    <t>福崎町</t>
  </si>
  <si>
    <t>香寺町</t>
  </si>
  <si>
    <t>新宮町</t>
  </si>
  <si>
    <t>御津町</t>
  </si>
  <si>
    <t>上郡町</t>
  </si>
  <si>
    <t>佐用町</t>
  </si>
  <si>
    <t>上月町</t>
  </si>
  <si>
    <t>南光町</t>
  </si>
  <si>
    <t>山崎町</t>
  </si>
  <si>
    <t>安富町</t>
  </si>
  <si>
    <t>一宮町</t>
  </si>
  <si>
    <t>波賀町</t>
  </si>
  <si>
    <t>千種町</t>
  </si>
  <si>
    <t>城崎町</t>
  </si>
  <si>
    <t>竹野町</t>
  </si>
  <si>
    <t>香住町</t>
  </si>
  <si>
    <t>日高町</t>
  </si>
  <si>
    <t>出石町</t>
  </si>
  <si>
    <t>但東町</t>
  </si>
  <si>
    <t>村岡町</t>
  </si>
  <si>
    <t>浜坂町</t>
  </si>
  <si>
    <t>美方町</t>
  </si>
  <si>
    <t>温泉町</t>
  </si>
  <si>
    <t>八鹿町</t>
  </si>
  <si>
    <t>養父町</t>
  </si>
  <si>
    <t>大屋町</t>
  </si>
  <si>
    <t>関宮町</t>
  </si>
  <si>
    <t>生野町</t>
  </si>
  <si>
    <t>山東町</t>
  </si>
  <si>
    <t>朝来町</t>
  </si>
  <si>
    <t>氷上町</t>
  </si>
  <si>
    <t>青垣町</t>
  </si>
  <si>
    <t>春日町</t>
  </si>
  <si>
    <t>山南町</t>
  </si>
  <si>
    <t>市島町</t>
  </si>
  <si>
    <t>津名町</t>
  </si>
  <si>
    <t>淡路町</t>
  </si>
  <si>
    <t>北淡町</t>
  </si>
  <si>
    <t>五色町</t>
  </si>
  <si>
    <t>東浦町</t>
  </si>
  <si>
    <t>緑町</t>
  </si>
  <si>
    <t>西淡町</t>
  </si>
  <si>
    <t>三原町</t>
  </si>
  <si>
    <t>南淡町</t>
  </si>
  <si>
    <t>五色町　</t>
  </si>
  <si>
    <t>東浦町　</t>
  </si>
  <si>
    <t>緑町　</t>
  </si>
  <si>
    <t>西淡町　</t>
  </si>
  <si>
    <t>三原町　</t>
  </si>
  <si>
    <t>南淡町　</t>
  </si>
  <si>
    <t>　　12年度</t>
  </si>
  <si>
    <t>　　平成11年度</t>
  </si>
  <si>
    <t>15.10  処理対象地域し尿等収集処理状況　　　</t>
  </si>
  <si>
    <t>15.11  処理対象地域ごみ収集処理状況</t>
  </si>
  <si>
    <t xml:space="preserve">      3 平成16年より65歳以上を６区分して表章する。平成12年～平成15年における「65～69歳」欄の数値は65歳以上全ての数値を含む。</t>
  </si>
  <si>
    <t>(注)1　医師・歯科医師・薬剤師数は従業地（各年12月末現在）により、保健師・助産師・看護師・准看護師数は業務従事者届（各年12月末現在）</t>
  </si>
  <si>
    <t>　　　　により、2年毎に実施。各市町の数値は平成16年12月末現在であり、西播磨地域計には旧宍粟郡安富町を含む。</t>
  </si>
  <si>
    <t>(－)</t>
  </si>
  <si>
    <t>した後の最高値（2％除外値）が0.10mg/m3以下であり、</t>
  </si>
  <si>
    <t>以下であること。」をいう。</t>
  </si>
  <si>
    <r>
      <t>１時間値が0.2</t>
    </r>
    <r>
      <rPr>
        <sz val="10"/>
        <rFont val="ＭＳ Ｐゴシック"/>
        <family val="3"/>
      </rPr>
      <t>0mg／m</t>
    </r>
    <r>
      <rPr>
        <vertAlign val="superscript"/>
        <sz val="10"/>
        <rFont val="ＭＳ Ｐゴシック"/>
        <family val="3"/>
      </rPr>
      <t>3</t>
    </r>
    <r>
      <rPr>
        <sz val="10"/>
        <rFont val="ＭＳ Ｐゴシック"/>
        <family val="3"/>
      </rPr>
      <t>を超えた時間数</t>
    </r>
  </si>
  <si>
    <r>
      <t>日平均値が0.1</t>
    </r>
    <r>
      <rPr>
        <sz val="10"/>
        <rFont val="ＭＳ Ｐゴシック"/>
        <family val="3"/>
      </rPr>
      <t>0mg／m</t>
    </r>
    <r>
      <rPr>
        <vertAlign val="superscript"/>
        <sz val="10"/>
        <rFont val="ＭＳ Ｐゴシック"/>
        <family val="3"/>
      </rPr>
      <t>3</t>
    </r>
    <r>
      <rPr>
        <sz val="10"/>
        <rFont val="ＭＳ Ｐゴシック"/>
        <family val="3"/>
      </rPr>
      <t>を超えた日数</t>
    </r>
  </si>
  <si>
    <r>
      <t>日平均値の2%除外値(mg/m</t>
    </r>
    <r>
      <rPr>
        <vertAlign val="superscript"/>
        <sz val="10"/>
        <rFont val="ＭＳ Ｐゴシック"/>
        <family val="3"/>
      </rPr>
      <t>3</t>
    </r>
    <r>
      <rPr>
        <sz val="10"/>
        <rFont val="ＭＳ Ｐゴシック"/>
        <family val="3"/>
      </rPr>
      <t>)</t>
    </r>
  </si>
  <si>
    <t>17年度</t>
  </si>
  <si>
    <t>13年度</t>
  </si>
  <si>
    <t>柏原</t>
  </si>
  <si>
    <t>区　　分</t>
  </si>
  <si>
    <t>*国設尼崎（中部）</t>
  </si>
  <si>
    <t>*城内高校（南部）</t>
  </si>
  <si>
    <t>*西宮市役所</t>
  </si>
  <si>
    <t>*鳴尾支所</t>
  </si>
  <si>
    <t>*瓦木公民館</t>
  </si>
  <si>
    <t>*伊丹市役所</t>
  </si>
  <si>
    <t>*よりあいひろば</t>
  </si>
  <si>
    <t>*深江</t>
  </si>
  <si>
    <t>*東灘</t>
  </si>
  <si>
    <t>*灘</t>
  </si>
  <si>
    <t>*葺合</t>
  </si>
  <si>
    <t>*兵庫南部</t>
  </si>
  <si>
    <t>*長田</t>
  </si>
  <si>
    <t>*須磨</t>
  </si>
  <si>
    <t>白川台</t>
  </si>
  <si>
    <t>*垂水</t>
  </si>
  <si>
    <t>*西神</t>
  </si>
  <si>
    <t>*北</t>
  </si>
  <si>
    <t>*播磨町役場</t>
  </si>
  <si>
    <t>*加古川市役所</t>
  </si>
  <si>
    <t>*高砂市役所</t>
  </si>
  <si>
    <t>*八代</t>
  </si>
  <si>
    <t>*広畑</t>
  </si>
  <si>
    <t>*飾磨</t>
  </si>
  <si>
    <t>*白浜</t>
  </si>
  <si>
    <t>*御国野</t>
  </si>
  <si>
    <t>*網干</t>
  </si>
  <si>
    <t>*飾西</t>
  </si>
  <si>
    <t>*豊富</t>
  </si>
  <si>
    <t>*林田</t>
  </si>
  <si>
    <t>*太子町役場</t>
  </si>
  <si>
    <t>*相生市役所</t>
  </si>
  <si>
    <t>*赤穂市役所</t>
  </si>
  <si>
    <t>BOD：Biochemical Oxygen Demand 「生物化学的酸素要求量」</t>
  </si>
  <si>
    <t>　ガス化する時に消費する酸素量をmg/リットルで表したもの。</t>
  </si>
  <si>
    <t>　河川の汚れの度合いを示す指標で、微生物が水中の汚濁物質を無機化あるいは</t>
  </si>
  <si>
    <t>　海水や湖水の汚れの度合いを示す指標で、水中の汚濁物質を酸化剤で酸化する</t>
  </si>
  <si>
    <t>　時に消費する酸素量をmg/リットルで表したもの。</t>
  </si>
  <si>
    <t>　数値が多いほど水中の汚濁物質が多い（水質汚濁が進んでいる）ことを示す。</t>
  </si>
  <si>
    <t>COD：Chemical Oxygen Demand 「化学的酸素要求量」</t>
  </si>
  <si>
    <t>(15.13)</t>
  </si>
  <si>
    <t>浮遊粒子状物質（SPM：Suspended Particulate Matter）</t>
  </si>
  <si>
    <t>　大気中の粒子状物質のうち粒径10ミクロン以下のものをいう。工場等の事業活動や</t>
  </si>
  <si>
    <t>　自動車の走行に伴い発生するほか、風邪による巻き上げ等の自然現象によるものもある。</t>
  </si>
  <si>
    <t>パラチフス</t>
  </si>
  <si>
    <t>急性
灰白髄炎</t>
  </si>
  <si>
    <t>ジフテリア</t>
  </si>
  <si>
    <t>65～69歳</t>
  </si>
  <si>
    <t>70～74歳</t>
  </si>
  <si>
    <t>75～79歳</t>
  </si>
  <si>
    <t>80～84歳</t>
  </si>
  <si>
    <t>85～89歳</t>
  </si>
  <si>
    <t>90歳以上</t>
  </si>
  <si>
    <t xml:space="preserve">     3 兵庫県内での報告があったもののみ表章。</t>
  </si>
  <si>
    <t xml:space="preserve">     2 ５類感染症のうち「ウイルス性肝炎」はA型肝炎及びE型肝炎を除く。また「急性脳炎」はウエストナイル脳炎及び日本脳炎を除く。</t>
  </si>
  <si>
    <t>(注)1 平成15年11月の感染症法改正により、５類感染症が新設されるなど分類が変更された。４類のうち「*」は法改正により追加された疾患。</t>
  </si>
  <si>
    <t>ウイルス性肝炎（注2）</t>
  </si>
  <si>
    <t>急性脳炎（注2）</t>
  </si>
  <si>
    <t>ジアルジア症</t>
  </si>
  <si>
    <t>梅毒</t>
  </si>
  <si>
    <t>破傷風</t>
  </si>
  <si>
    <t>後天性免疫不全症候群</t>
  </si>
  <si>
    <t>　</t>
  </si>
  <si>
    <t>高齢者人口</t>
  </si>
  <si>
    <t>ひとり暮らし</t>
  </si>
  <si>
    <t>要介護認定者数</t>
  </si>
  <si>
    <t>総人口</t>
  </si>
  <si>
    <t>65歳以上</t>
  </si>
  <si>
    <t>75歳以上</t>
  </si>
  <si>
    <t>高齢者</t>
  </si>
  <si>
    <t>要支援</t>
  </si>
  <si>
    <t>要介護1</t>
  </si>
  <si>
    <t>要介護2</t>
  </si>
  <si>
    <t>要介護3</t>
  </si>
  <si>
    <t>要介護4</t>
  </si>
  <si>
    <t>要介護5</t>
  </si>
  <si>
    <t>(推計人口)</t>
  </si>
  <si>
    <t>　</t>
  </si>
  <si>
    <t>(65歳以上)</t>
  </si>
  <si>
    <t>　</t>
  </si>
  <si>
    <t xml:space="preserve"> 県　　計　　</t>
  </si>
  <si>
    <t>(単位：人）県情報事務センター　調</t>
  </si>
  <si>
    <t>15.7  老人保健事業実施状況</t>
  </si>
  <si>
    <t>15.14  水質の状況</t>
  </si>
  <si>
    <t>15.14.1  河川の水域別ＢＯＤ濃度(75%値)経年変化</t>
  </si>
  <si>
    <t>15.13.3  二酸化硫黄濃度(一般環境大気測定局年平均値)経年変化</t>
  </si>
  <si>
    <t>15.13.2  二酸化窒素濃度(一般環境大気測定局年平均値)経年変化</t>
  </si>
  <si>
    <t>15.13  大気の状況</t>
  </si>
  <si>
    <t>15.13.1  自動車排出ガス測定局濃度(年平均)経年変化</t>
  </si>
  <si>
    <t>15.9  環境衛生施設</t>
  </si>
  <si>
    <t>15.9 　環境衛生施設</t>
  </si>
  <si>
    <t>15.10  処理対象地域し尿等収集処理状況</t>
  </si>
  <si>
    <t>15.11 処理対象地域ごみ収集処理状況</t>
  </si>
  <si>
    <t>15.13 大気の状況</t>
  </si>
  <si>
    <t>15.13.1 自動車排出ガス測定局濃度（年平均）経年変化</t>
  </si>
  <si>
    <t>15.13.2 二酸化窒素濃度（一般環境大気測定局年平均値）経年変化</t>
  </si>
  <si>
    <t>15.13.3 二酸化硫黄濃度（一般環境大気測定局年平均値）経年変化</t>
  </si>
  <si>
    <t>15.14 水質の状況</t>
  </si>
  <si>
    <t>15.14.1 河川の水域別ＢＯＤ濃度（７５％値）経年変化</t>
  </si>
  <si>
    <t>(15.9)</t>
  </si>
  <si>
    <t>(15.10)</t>
  </si>
  <si>
    <t>(15.14)</t>
  </si>
  <si>
    <t>15.5  人工妊娠中絶数　</t>
  </si>
  <si>
    <t>区分</t>
  </si>
  <si>
    <t>医師</t>
  </si>
  <si>
    <t>歯科医師</t>
  </si>
  <si>
    <t>薬剤師</t>
  </si>
  <si>
    <t>薬局</t>
  </si>
  <si>
    <t>一般</t>
  </si>
  <si>
    <t>歯科</t>
  </si>
  <si>
    <t>施設数</t>
  </si>
  <si>
    <t>病床数</t>
  </si>
  <si>
    <t>診療所</t>
  </si>
  <si>
    <t>…</t>
  </si>
  <si>
    <t>阪神南地域</t>
  </si>
  <si>
    <t>阪神北地域</t>
  </si>
  <si>
    <t>東播磨地域</t>
  </si>
  <si>
    <t>北播磨地域</t>
  </si>
  <si>
    <t>中播磨地域</t>
  </si>
  <si>
    <t>西播磨地域</t>
  </si>
  <si>
    <t>但馬地域　</t>
  </si>
  <si>
    <t>丹波地域　</t>
  </si>
  <si>
    <t>淡路地域　</t>
  </si>
  <si>
    <t>神戸市　　</t>
  </si>
  <si>
    <t>尼崎市　</t>
  </si>
  <si>
    <t>明石市　</t>
  </si>
  <si>
    <t>西宮市　</t>
  </si>
  <si>
    <t>芦屋市　</t>
  </si>
  <si>
    <t>伊丹市　</t>
  </si>
  <si>
    <t>相生市　</t>
  </si>
  <si>
    <t>加古川市</t>
  </si>
  <si>
    <t>赤穂市　</t>
  </si>
  <si>
    <t>宝塚市　</t>
  </si>
  <si>
    <t>高砂市　</t>
  </si>
  <si>
    <t>川西市　</t>
  </si>
  <si>
    <t>小野市　</t>
  </si>
  <si>
    <t>三田市　</t>
  </si>
  <si>
    <t>加西市　</t>
  </si>
  <si>
    <t>篠山市　</t>
  </si>
  <si>
    <t>猪名川町</t>
  </si>
  <si>
    <t>吉川町　</t>
  </si>
  <si>
    <t>社町　</t>
  </si>
  <si>
    <t>滝野町　</t>
  </si>
  <si>
    <t>東条町　</t>
  </si>
  <si>
    <t>中町　</t>
  </si>
  <si>
    <t>加美町　</t>
  </si>
  <si>
    <t>八千代町</t>
  </si>
  <si>
    <t>黒田庄町</t>
  </si>
  <si>
    <t>稲美町　</t>
  </si>
  <si>
    <t>播磨町　</t>
  </si>
  <si>
    <t>家島町　</t>
  </si>
  <si>
    <t>夢前町　</t>
  </si>
  <si>
    <t>神崎町　</t>
  </si>
  <si>
    <t>市川町　</t>
  </si>
  <si>
    <t>福崎町　</t>
  </si>
  <si>
    <t>香寺町　</t>
  </si>
  <si>
    <t>大河内町</t>
  </si>
  <si>
    <t>新宮町　</t>
  </si>
  <si>
    <t>揖保川町</t>
  </si>
  <si>
    <t>御津町　</t>
  </si>
  <si>
    <t>太子町　</t>
  </si>
  <si>
    <t>上郡町　</t>
  </si>
  <si>
    <t>佐用町　</t>
  </si>
  <si>
    <t>上月町　</t>
  </si>
  <si>
    <t>南光町　</t>
  </si>
  <si>
    <t>三日月町</t>
  </si>
  <si>
    <t>山崎町　</t>
  </si>
  <si>
    <t>安富町　</t>
  </si>
  <si>
    <t>(宍)一宮町　</t>
  </si>
  <si>
    <t>波賀町　</t>
  </si>
  <si>
    <t>千種町　</t>
  </si>
  <si>
    <t>城崎町　</t>
  </si>
  <si>
    <t>竹野町　</t>
  </si>
  <si>
    <t>香住町　</t>
  </si>
  <si>
    <t>日高町　</t>
  </si>
  <si>
    <t>出石町　</t>
  </si>
  <si>
    <t>但東町　</t>
  </si>
  <si>
    <t>村岡町　</t>
  </si>
  <si>
    <t>浜坂町　</t>
  </si>
  <si>
    <t>美方町　</t>
  </si>
  <si>
    <t>温泉町　</t>
  </si>
  <si>
    <t>生野町　</t>
  </si>
  <si>
    <t>和田山町</t>
  </si>
  <si>
    <t>山東町　</t>
  </si>
  <si>
    <t>朝来町　</t>
  </si>
  <si>
    <t>津名町　</t>
  </si>
  <si>
    <t>淡路町　</t>
  </si>
  <si>
    <t>北淡町　</t>
  </si>
  <si>
    <t>(津)一宮町　</t>
  </si>
  <si>
    <t>五色町　</t>
  </si>
  <si>
    <t>東浦町　</t>
  </si>
  <si>
    <t>緑町　</t>
  </si>
  <si>
    <t>西淡町　</t>
  </si>
  <si>
    <t>三原町　</t>
  </si>
  <si>
    <t>南淡町　</t>
  </si>
  <si>
    <t>地域別</t>
  </si>
  <si>
    <t>総数</t>
  </si>
  <si>
    <t>0歳</t>
  </si>
  <si>
    <t>1～14歳</t>
  </si>
  <si>
    <t>年齢不詳</t>
  </si>
  <si>
    <t>01200</t>
  </si>
  <si>
    <t>02100</t>
  </si>
  <si>
    <t>09200</t>
  </si>
  <si>
    <t>09100</t>
  </si>
  <si>
    <t>09300</t>
  </si>
  <si>
    <t>10200</t>
  </si>
  <si>
    <t>18100</t>
  </si>
  <si>
    <t>20100</t>
  </si>
  <si>
    <t>（妊娠週別）</t>
  </si>
  <si>
    <t>　満7週以前</t>
  </si>
  <si>
    <t>　満8週～満11週</t>
  </si>
  <si>
    <t>　満12週～満15週</t>
  </si>
  <si>
    <t>　満16週～満19週</t>
  </si>
  <si>
    <t>　不詳</t>
  </si>
  <si>
    <t>（年齢別）</t>
  </si>
  <si>
    <t>　20歳未満</t>
  </si>
  <si>
    <t>　20～29歳</t>
  </si>
  <si>
    <t>　30～39歳</t>
  </si>
  <si>
    <t>　40～49歳</t>
  </si>
  <si>
    <t>　50歳以上</t>
  </si>
  <si>
    <t>死因</t>
  </si>
  <si>
    <t>総　　　数</t>
  </si>
  <si>
    <t>01000</t>
  </si>
  <si>
    <t>感染症及び寄生虫症</t>
  </si>
  <si>
    <t>01100</t>
  </si>
  <si>
    <t>　腸管感染症</t>
  </si>
  <si>
    <t>　結核</t>
  </si>
  <si>
    <t>01201</t>
  </si>
  <si>
    <t>　　呼吸器結核</t>
  </si>
  <si>
    <t>01202</t>
  </si>
  <si>
    <t>　　その他の結核</t>
  </si>
  <si>
    <t>01300</t>
  </si>
  <si>
    <t>　敗血症</t>
  </si>
  <si>
    <t>01400</t>
  </si>
  <si>
    <t>　ウイルス肝炎</t>
  </si>
  <si>
    <t>01401</t>
  </si>
  <si>
    <t>　　Ｂ型ウイルス肝炎</t>
  </si>
  <si>
    <t>01402</t>
  </si>
  <si>
    <t>　　Ｃ型ウイルス肝炎</t>
  </si>
  <si>
    <t>01403</t>
  </si>
  <si>
    <t>01500</t>
  </si>
  <si>
    <t>01600</t>
  </si>
  <si>
    <t>02000</t>
  </si>
  <si>
    <t>新生物</t>
  </si>
  <si>
    <t>　悪性新生物</t>
  </si>
  <si>
    <t>02101</t>
  </si>
  <si>
    <t>　　口唇、口腔及び咽頭</t>
  </si>
  <si>
    <t>02102</t>
  </si>
  <si>
    <t>02103</t>
  </si>
  <si>
    <t>02104</t>
  </si>
  <si>
    <t>02105</t>
  </si>
  <si>
    <t>02106</t>
  </si>
  <si>
    <t>　　肝及び肝内胆管</t>
  </si>
  <si>
    <t>02107</t>
  </si>
  <si>
    <t>02108</t>
  </si>
  <si>
    <t>02109</t>
  </si>
  <si>
    <t>02110</t>
  </si>
  <si>
    <t>　　気管、気管支及び肺</t>
  </si>
  <si>
    <t>02111</t>
  </si>
  <si>
    <t>02112</t>
  </si>
  <si>
    <t>02113</t>
  </si>
  <si>
    <t>02114</t>
  </si>
  <si>
    <t>02115</t>
  </si>
  <si>
    <t>02116</t>
  </si>
  <si>
    <t>02117</t>
  </si>
  <si>
    <t>　　中枢神経系</t>
  </si>
  <si>
    <t>02118</t>
  </si>
  <si>
    <t>　　悪性リンパ腫</t>
  </si>
  <si>
    <t>02119</t>
  </si>
  <si>
    <t>　　白血病</t>
  </si>
  <si>
    <t>02120</t>
  </si>
  <si>
    <t>02121</t>
  </si>
  <si>
    <t>　　その他の悪性新生物</t>
  </si>
  <si>
    <t>02200</t>
  </si>
  <si>
    <t>　その他の新生物</t>
  </si>
  <si>
    <t>02201</t>
  </si>
  <si>
    <t>02202</t>
  </si>
  <si>
    <t>　　中枢神経系を除く</t>
  </si>
  <si>
    <t>03000</t>
  </si>
  <si>
    <t>03100</t>
  </si>
  <si>
    <t>　貧血</t>
  </si>
  <si>
    <t>03200</t>
  </si>
  <si>
    <t>04000</t>
  </si>
  <si>
    <t>内分泌、栄養及び代謝疾患</t>
  </si>
  <si>
    <t>04100</t>
  </si>
  <si>
    <t>　糖尿病</t>
  </si>
  <si>
    <t>04200</t>
  </si>
  <si>
    <t>05000</t>
  </si>
  <si>
    <t>精神及び行動の障害</t>
  </si>
  <si>
    <t>05100</t>
  </si>
  <si>
    <t>05200</t>
  </si>
  <si>
    <t>06000</t>
  </si>
  <si>
    <t>神経系の疾患</t>
  </si>
  <si>
    <t>06100</t>
  </si>
  <si>
    <t>　髄膜炎</t>
  </si>
  <si>
    <t>06200</t>
  </si>
  <si>
    <t>06300</t>
  </si>
  <si>
    <t>　パーキンソン病</t>
  </si>
  <si>
    <t>06400</t>
  </si>
  <si>
    <t>　アルツハイマー病</t>
  </si>
  <si>
    <t>06500</t>
  </si>
  <si>
    <t>　その他の神経系の疾患</t>
  </si>
  <si>
    <t>07000</t>
  </si>
  <si>
    <t>眼及び付属器の疾患</t>
  </si>
  <si>
    <t>08000</t>
  </si>
  <si>
    <t>耳及び乳様突起の疾患</t>
  </si>
  <si>
    <t>09000</t>
  </si>
  <si>
    <t>循環器系の疾患</t>
  </si>
  <si>
    <t>　高血圧性疾患</t>
  </si>
  <si>
    <t>09101</t>
  </si>
  <si>
    <t>09102</t>
  </si>
  <si>
    <t>　心疾患(高血圧性除く）</t>
  </si>
  <si>
    <t>09201</t>
  </si>
  <si>
    <t>　　慢性リウマチ性心疾患</t>
  </si>
  <si>
    <t>09202</t>
  </si>
  <si>
    <t>　　急性心筋梗塞</t>
  </si>
  <si>
    <t>09203</t>
  </si>
  <si>
    <t>　　その他の虚血性心疾患</t>
  </si>
  <si>
    <t>09204</t>
  </si>
  <si>
    <t>09205</t>
  </si>
  <si>
    <t>　　心筋症</t>
  </si>
  <si>
    <t>09206</t>
  </si>
  <si>
    <t>　　不整脈及び伝導障害</t>
  </si>
  <si>
    <t>09207</t>
  </si>
  <si>
    <t>　　心不全</t>
  </si>
  <si>
    <t>09208</t>
  </si>
  <si>
    <t>　　その他の心疾患</t>
  </si>
  <si>
    <t>　脳血管疾患</t>
  </si>
  <si>
    <t>09301</t>
  </si>
  <si>
    <t>　　くも膜下出血</t>
  </si>
  <si>
    <t>09302</t>
  </si>
  <si>
    <t>　　脳内出血</t>
  </si>
  <si>
    <t>09303</t>
  </si>
  <si>
    <t>　　脳梗塞</t>
  </si>
  <si>
    <t>09304</t>
  </si>
  <si>
    <t>　　その他の脳血管疾患</t>
  </si>
  <si>
    <t>09400</t>
  </si>
  <si>
    <t>　大動脈瘤及び解離</t>
  </si>
  <si>
    <t>09500</t>
  </si>
  <si>
    <t>　その他の循環器系の疾患</t>
  </si>
  <si>
    <t>10000</t>
  </si>
  <si>
    <t>呼吸器系の疾患</t>
  </si>
  <si>
    <t>10100</t>
  </si>
  <si>
    <t>　インフルエンザ</t>
  </si>
  <si>
    <t>　肺炎</t>
  </si>
  <si>
    <t>10300</t>
  </si>
  <si>
    <t>　急性気管支炎</t>
  </si>
  <si>
    <t>10400</t>
  </si>
  <si>
    <t>　慢性閉塞性肺疾患</t>
  </si>
  <si>
    <t>10500</t>
  </si>
  <si>
    <t>　喘息</t>
  </si>
  <si>
    <t>10600</t>
  </si>
  <si>
    <t>　その他の呼吸器系の疾患</t>
  </si>
  <si>
    <t>11000</t>
  </si>
  <si>
    <t>消化器系の疾患</t>
  </si>
  <si>
    <t>11100</t>
  </si>
  <si>
    <t>　胃潰瘍及び十二指腸潰瘍</t>
  </si>
  <si>
    <t>11200</t>
  </si>
  <si>
    <t>11300</t>
  </si>
  <si>
    <t>　肝疾患</t>
  </si>
  <si>
    <t>11301</t>
  </si>
  <si>
    <t>11302</t>
  </si>
  <si>
    <t>　　その他の肝疾患</t>
  </si>
  <si>
    <t>11400</t>
  </si>
  <si>
    <t>　その他の消化器系の疾患</t>
  </si>
  <si>
    <t>12000</t>
  </si>
  <si>
    <t>皮膚及び皮下組織の疾患</t>
  </si>
  <si>
    <t>13000</t>
  </si>
  <si>
    <t>筋骨格系・結合組織の疾患</t>
  </si>
  <si>
    <t>14000</t>
  </si>
  <si>
    <t>尿路性器系の疾患</t>
  </si>
  <si>
    <t>14100</t>
  </si>
  <si>
    <t>14200</t>
  </si>
  <si>
    <t>　腎不全</t>
  </si>
  <si>
    <t>14201</t>
  </si>
  <si>
    <t>　　急性腎不全</t>
  </si>
  <si>
    <t>14202</t>
  </si>
  <si>
    <t>　　慢性腎不全</t>
  </si>
  <si>
    <t>14203</t>
  </si>
  <si>
    <t>　　詳細不明の腎不全</t>
  </si>
  <si>
    <t>14300</t>
  </si>
  <si>
    <t>15000</t>
  </si>
  <si>
    <t>妊娠、分娩及び産じょく</t>
  </si>
  <si>
    <t>16000</t>
  </si>
  <si>
    <t>周産期に発生した病態</t>
  </si>
  <si>
    <t>16100</t>
  </si>
  <si>
    <t>16200</t>
  </si>
  <si>
    <t>　出産外傷</t>
  </si>
  <si>
    <t>16300</t>
  </si>
  <si>
    <t>16400</t>
  </si>
  <si>
    <t>　周産期に特異的な感染症</t>
  </si>
  <si>
    <t>16500</t>
  </si>
  <si>
    <t>16600</t>
  </si>
  <si>
    <t>17000</t>
  </si>
  <si>
    <t>17100</t>
  </si>
  <si>
    <t>　神経系の先天奇形</t>
  </si>
  <si>
    <t>17200</t>
  </si>
  <si>
    <t>　循環器系の先天奇形</t>
  </si>
  <si>
    <t>17201</t>
  </si>
  <si>
    <t>　　心臓の先天奇形</t>
  </si>
  <si>
    <t>17202</t>
  </si>
  <si>
    <t>17300</t>
  </si>
  <si>
    <t>　消化器系の先天奇形</t>
  </si>
  <si>
    <t>17400</t>
  </si>
  <si>
    <t>17500</t>
  </si>
  <si>
    <t>18000</t>
  </si>
  <si>
    <t>　老衰</t>
  </si>
  <si>
    <t>18200</t>
  </si>
  <si>
    <t>　乳幼児突然死症候群</t>
  </si>
  <si>
    <t>18300</t>
  </si>
  <si>
    <t>20000</t>
  </si>
  <si>
    <t>傷病及び死亡の外因</t>
  </si>
  <si>
    <t>　不慮の事故</t>
  </si>
  <si>
    <t>20101</t>
  </si>
  <si>
    <t>　　交通事故</t>
  </si>
  <si>
    <t>20102</t>
  </si>
  <si>
    <t>　　転倒・転落</t>
  </si>
  <si>
    <t>20103</t>
  </si>
  <si>
    <t>　　不慮の溺死及び溺水</t>
  </si>
  <si>
    <t>20104</t>
  </si>
  <si>
    <t>　　不慮の窒息</t>
  </si>
  <si>
    <t>20105</t>
  </si>
  <si>
    <t>20106</t>
  </si>
  <si>
    <t>20107</t>
  </si>
  <si>
    <t>　　その他の不慮の事故</t>
  </si>
  <si>
    <t>20200</t>
  </si>
  <si>
    <t>　自殺</t>
  </si>
  <si>
    <t>20300</t>
  </si>
  <si>
    <t>　他殺</t>
  </si>
  <si>
    <t>　その他の外因</t>
  </si>
  <si>
    <t>興行場</t>
  </si>
  <si>
    <t>簡易宿泊所</t>
  </si>
  <si>
    <t>理容師数</t>
  </si>
  <si>
    <t>美容師数</t>
  </si>
  <si>
    <t>(注)  旅館、簡易宿泊所には季節営業を含む。</t>
  </si>
  <si>
    <t>総計</t>
  </si>
  <si>
    <t>その他</t>
  </si>
  <si>
    <t>大気汚染</t>
  </si>
  <si>
    <t>水質汚濁</t>
  </si>
  <si>
    <t>土壌汚染</t>
  </si>
  <si>
    <t>騒音</t>
  </si>
  <si>
    <t>振動</t>
  </si>
  <si>
    <t>地盤沈下</t>
  </si>
  <si>
    <t>悪臭</t>
  </si>
  <si>
    <t>神戸市</t>
  </si>
  <si>
    <t>尼崎市</t>
  </si>
  <si>
    <t>西宮市</t>
  </si>
  <si>
    <t>芦屋市</t>
  </si>
  <si>
    <t>伊丹市</t>
  </si>
  <si>
    <t>宝塚市</t>
  </si>
  <si>
    <t>川西市</t>
  </si>
  <si>
    <t>三田市</t>
  </si>
  <si>
    <t>明石市</t>
  </si>
  <si>
    <t>高砂市</t>
  </si>
  <si>
    <t>西脇市</t>
  </si>
  <si>
    <t>三木市</t>
  </si>
  <si>
    <t>小野市</t>
  </si>
  <si>
    <t>加西市</t>
  </si>
  <si>
    <t>姫路市</t>
  </si>
  <si>
    <t>相生市</t>
  </si>
  <si>
    <t>龍野市</t>
  </si>
  <si>
    <t>赤穂市</t>
  </si>
  <si>
    <t>豊岡市</t>
  </si>
  <si>
    <t>篠山市</t>
  </si>
  <si>
    <t>洲本市</t>
  </si>
  <si>
    <t>浜田</t>
  </si>
  <si>
    <t>武庫川</t>
  </si>
  <si>
    <t>武庫工業高校</t>
  </si>
  <si>
    <t>－</t>
  </si>
  <si>
    <t>上坂部西公園</t>
  </si>
  <si>
    <t>園和小学校</t>
  </si>
  <si>
    <t>六湛寺</t>
  </si>
  <si>
    <t>津門川</t>
  </si>
  <si>
    <t>河原</t>
  </si>
  <si>
    <t>甲子園</t>
  </si>
  <si>
    <t>塩瀬</t>
  </si>
  <si>
    <t>打出</t>
  </si>
  <si>
    <t>緑ケ丘</t>
  </si>
  <si>
    <t>栄町</t>
  </si>
  <si>
    <t>加茂</t>
  </si>
  <si>
    <t>東部</t>
  </si>
  <si>
    <t>三宮</t>
  </si>
  <si>
    <t>西部</t>
  </si>
  <si>
    <t>垂水</t>
  </si>
  <si>
    <t>西神</t>
  </si>
  <si>
    <t>林崎</t>
  </si>
  <si>
    <t>上本町</t>
  </si>
  <si>
    <t>平岡</t>
  </si>
  <si>
    <t>中島</t>
  </si>
  <si>
    <t>船場</t>
  </si>
  <si>
    <t>小尾崎</t>
  </si>
  <si>
    <t>小久保</t>
  </si>
  <si>
    <t>市立立花北小学校（北部）</t>
  </si>
  <si>
    <t>国設尼崎（中部）</t>
  </si>
  <si>
    <t>城内高校（南部）</t>
  </si>
  <si>
    <t>小田南中学校（東部）</t>
  </si>
  <si>
    <t>西宮市役所</t>
  </si>
  <si>
    <t>鳴尾支所</t>
  </si>
  <si>
    <t>瓦木公民館</t>
  </si>
  <si>
    <t>甲陵中学校</t>
  </si>
  <si>
    <t>山口小学校</t>
  </si>
  <si>
    <t>浜甲子園</t>
  </si>
  <si>
    <t>伊丹市役所</t>
  </si>
  <si>
    <t>川西市役所</t>
  </si>
  <si>
    <t>三田市役所</t>
  </si>
  <si>
    <t>深江</t>
  </si>
  <si>
    <t>東灘</t>
  </si>
  <si>
    <t>灘</t>
  </si>
  <si>
    <t>葺合</t>
  </si>
  <si>
    <t>兵庫南部</t>
  </si>
  <si>
    <t>長田</t>
  </si>
  <si>
    <t>須磨</t>
  </si>
  <si>
    <t>白川台</t>
  </si>
  <si>
    <t>押部谷</t>
  </si>
  <si>
    <t>北</t>
  </si>
  <si>
    <t>北神</t>
  </si>
  <si>
    <t>大久保</t>
  </si>
  <si>
    <t>稲美町</t>
  </si>
  <si>
    <t>稲美町役場</t>
  </si>
  <si>
    <t>播磨町</t>
  </si>
  <si>
    <t>播磨町役場</t>
  </si>
  <si>
    <t>加古川市役所</t>
  </si>
  <si>
    <t>尾上</t>
  </si>
  <si>
    <t>別府</t>
  </si>
  <si>
    <t>神野</t>
  </si>
  <si>
    <t>東神吉</t>
  </si>
  <si>
    <t>平荘</t>
  </si>
  <si>
    <t>高砂市役所</t>
  </si>
  <si>
    <t>西脇市役所</t>
  </si>
  <si>
    <t>八代</t>
  </si>
  <si>
    <t>広畑</t>
  </si>
  <si>
    <t>飾磨</t>
  </si>
  <si>
    <t>白浜</t>
  </si>
  <si>
    <t>御国野</t>
  </si>
  <si>
    <t>網干</t>
  </si>
  <si>
    <t>飾西</t>
  </si>
  <si>
    <t>豊富</t>
  </si>
  <si>
    <t>林田</t>
  </si>
  <si>
    <t>太子町</t>
  </si>
  <si>
    <t>太子町役場</t>
  </si>
  <si>
    <t>相生市役所</t>
  </si>
  <si>
    <t>赤穂市役所</t>
  </si>
  <si>
    <t>柏原町</t>
  </si>
  <si>
    <t>豊岡市役所</t>
  </si>
  <si>
    <t>洲本市役所</t>
  </si>
  <si>
    <t>(単位:ppm)</t>
  </si>
  <si>
    <t>朝日ヶ丘小学校</t>
  </si>
  <si>
    <t>王子</t>
  </si>
  <si>
    <t>二見</t>
  </si>
  <si>
    <t>二見</t>
  </si>
  <si>
    <t>水域名</t>
  </si>
  <si>
    <t>採水地点(市町名)</t>
  </si>
  <si>
    <t>猪名川上流</t>
  </si>
  <si>
    <t>銀橋(川西市)</t>
  </si>
  <si>
    <t>軍行橋(伊丹市)</t>
  </si>
  <si>
    <t>猪名川下流</t>
  </si>
  <si>
    <t>中園橋(尼崎市)</t>
  </si>
  <si>
    <t>神崎川</t>
  </si>
  <si>
    <t>辰巳橋(尼崎市、大阪市)</t>
  </si>
  <si>
    <t>庄下川</t>
  </si>
  <si>
    <t>尾浜大橋(尼崎市)</t>
  </si>
  <si>
    <t>昆陽川</t>
  </si>
  <si>
    <t>尾浜橋(尼崎市）</t>
  </si>
  <si>
    <t>武庫川上流</t>
  </si>
  <si>
    <t>大橋(三田市)</t>
  </si>
  <si>
    <t>武庫川中流</t>
  </si>
  <si>
    <t>百間樋(宝塚市)</t>
  </si>
  <si>
    <t>武庫川下流</t>
  </si>
  <si>
    <t>甲武橋(尼崎市、西宮市)</t>
  </si>
  <si>
    <t>夙川</t>
  </si>
  <si>
    <t>夙川橋(西宮市)</t>
  </si>
  <si>
    <t>福田川</t>
  </si>
  <si>
    <t>福田橋(神戸市)</t>
  </si>
  <si>
    <t>明石川上流</t>
  </si>
  <si>
    <t>上水源取水口(神戸市)</t>
  </si>
  <si>
    <t>明石川下流</t>
  </si>
  <si>
    <t>嘉永橋(明石市)</t>
  </si>
  <si>
    <t>伊川</t>
  </si>
  <si>
    <t>二越橋(神戸市)</t>
  </si>
  <si>
    <t>谷八木川</t>
  </si>
  <si>
    <t>谷八木橋(明石市)</t>
  </si>
  <si>
    <t>喜瀬川</t>
  </si>
  <si>
    <t>野添橋(播磨町)</t>
  </si>
  <si>
    <t>加古川上流</t>
  </si>
  <si>
    <t>加古川下流</t>
  </si>
  <si>
    <t>加古川橋(加古川市)</t>
  </si>
  <si>
    <t>志染川</t>
  </si>
  <si>
    <t>坂本橋(神戸市)</t>
  </si>
  <si>
    <t>別府川</t>
  </si>
  <si>
    <t>十五社橋(加古川市)</t>
  </si>
  <si>
    <t>市川上流</t>
  </si>
  <si>
    <t>神崎橋(福崎町)</t>
  </si>
  <si>
    <t>仁豊野橋(姫路市)</t>
  </si>
  <si>
    <t>市川下流</t>
  </si>
  <si>
    <t>工業用水取水点(姫路市)</t>
  </si>
  <si>
    <t>船場川上流</t>
  </si>
  <si>
    <t>保城橋(姫路市)</t>
  </si>
  <si>
    <t>船場川下流</t>
  </si>
  <si>
    <t>加茂橋(姫路市)</t>
  </si>
  <si>
    <t>夢前川上流</t>
  </si>
  <si>
    <t>蒲田橋(姫路市)</t>
  </si>
  <si>
    <t>夢前川下流</t>
  </si>
  <si>
    <t>京見橋(姫路市)</t>
  </si>
  <si>
    <t>揖保川上流</t>
  </si>
  <si>
    <t>揖保川下流</t>
  </si>
  <si>
    <t>千種川上流</t>
  </si>
  <si>
    <t>千種川下流</t>
  </si>
  <si>
    <t>坂越橋(赤穂市)</t>
  </si>
  <si>
    <t>円山川上流</t>
  </si>
  <si>
    <t>円山川下流</t>
  </si>
  <si>
    <t>立野大橋(豊岡市)</t>
  </si>
  <si>
    <t>竹野川</t>
  </si>
  <si>
    <t>佐津川</t>
  </si>
  <si>
    <t>矢田川上流</t>
  </si>
  <si>
    <t>矢田川下流</t>
  </si>
  <si>
    <t>岸田川上流</t>
  </si>
  <si>
    <t>岸田川下流</t>
  </si>
  <si>
    <t>大阪湾</t>
  </si>
  <si>
    <t>　大阪湾</t>
  </si>
  <si>
    <t>神戸市東部沖1</t>
  </si>
  <si>
    <t>西宮市沖1</t>
  </si>
  <si>
    <t>神戸市東部沖2</t>
  </si>
  <si>
    <t>西宮市沖2</t>
  </si>
  <si>
    <t>神戸市東部沖3</t>
  </si>
  <si>
    <t>神戸市中央部沖</t>
  </si>
  <si>
    <t>神戸市東部沖4</t>
  </si>
  <si>
    <t>神戸市西部沖1</t>
  </si>
  <si>
    <t>神戸市西部沖2</t>
  </si>
  <si>
    <t>　洲本港</t>
  </si>
  <si>
    <t>洲本内港内</t>
  </si>
  <si>
    <t>洲本外港内</t>
  </si>
  <si>
    <t>　兵庫運河</t>
  </si>
  <si>
    <t>材木橋</t>
  </si>
  <si>
    <t>播磨灘</t>
  </si>
  <si>
    <t>　播磨海域</t>
  </si>
  <si>
    <t>明石港内</t>
  </si>
  <si>
    <t>別府港内</t>
  </si>
  <si>
    <t>高砂本港内</t>
  </si>
  <si>
    <t>高砂西港港口先</t>
  </si>
  <si>
    <t>大塩港内</t>
  </si>
  <si>
    <t>東部工業港内</t>
  </si>
  <si>
    <t>広畑港内</t>
  </si>
  <si>
    <t>網干港内</t>
  </si>
  <si>
    <t>材木港内</t>
  </si>
  <si>
    <t>二見港沖</t>
  </si>
  <si>
    <t>別府港沖</t>
  </si>
  <si>
    <t>高砂西港沖</t>
  </si>
  <si>
    <t>白浜沖</t>
  </si>
  <si>
    <t>飾磨港沖</t>
  </si>
  <si>
    <t>網干港沖</t>
  </si>
  <si>
    <t>明石港沖</t>
  </si>
  <si>
    <t>明石林崎沖</t>
  </si>
  <si>
    <t>別府港沖合</t>
  </si>
  <si>
    <t>東部工業港沖合</t>
  </si>
  <si>
    <t>播磨灘北西部</t>
  </si>
  <si>
    <t>　播磨灘北西部海域</t>
  </si>
  <si>
    <t>赤穂市中央部沖</t>
  </si>
  <si>
    <t>赤穂市東部沖</t>
  </si>
  <si>
    <t>淡路島西部南部</t>
  </si>
  <si>
    <t>　淡路島西部南部海域</t>
  </si>
  <si>
    <t>山陰海岸東部西部</t>
  </si>
  <si>
    <t>　津居山港海域</t>
  </si>
  <si>
    <t>津居山港内</t>
  </si>
  <si>
    <t>　山陰海岸地先海域</t>
  </si>
  <si>
    <t>豊岡市津居山沖</t>
  </si>
  <si>
    <t>取水塔前(神戸市)</t>
  </si>
  <si>
    <t>相生市　</t>
  </si>
  <si>
    <t>龍野市　</t>
  </si>
  <si>
    <t>(宍)一宮町　</t>
  </si>
  <si>
    <t>(津)一宮町　</t>
  </si>
  <si>
    <t>市　計</t>
  </si>
  <si>
    <t>　東灘区</t>
  </si>
  <si>
    <t>　灘区</t>
  </si>
  <si>
    <t>　兵庫区</t>
  </si>
  <si>
    <t>　長田区</t>
  </si>
  <si>
    <t>　須磨区</t>
  </si>
  <si>
    <t>　垂水区</t>
  </si>
  <si>
    <t>　北区</t>
  </si>
  <si>
    <t>　中央区</t>
  </si>
  <si>
    <t>　西区</t>
  </si>
  <si>
    <t>朝日ヶ丘小学校</t>
  </si>
  <si>
    <t>王子</t>
  </si>
  <si>
    <t>(単位:人、kl) 県環境整備課  調</t>
  </si>
  <si>
    <t>処理対象</t>
  </si>
  <si>
    <t>地域人口</t>
  </si>
  <si>
    <t>コミニティ</t>
  </si>
  <si>
    <t>浄化槽</t>
  </si>
  <si>
    <t>自家処理人口</t>
  </si>
  <si>
    <t>計画収集人口</t>
  </si>
  <si>
    <t>し尿</t>
  </si>
  <si>
    <t>浄化槽汚泥</t>
  </si>
  <si>
    <t>下水道</t>
  </si>
  <si>
    <t>・プラント</t>
  </si>
  <si>
    <t>し尿処理施設</t>
  </si>
  <si>
    <t>下水道投入</t>
  </si>
  <si>
    <t>海洋投入</t>
  </si>
  <si>
    <t>直営</t>
  </si>
  <si>
    <t>委託</t>
  </si>
  <si>
    <t>許可</t>
  </si>
  <si>
    <t>(単位:人、ｔ) 県環境整備課  調</t>
  </si>
  <si>
    <t>自家処理</t>
  </si>
  <si>
    <t>計画収集</t>
  </si>
  <si>
    <t>排出量</t>
  </si>
  <si>
    <t>自家処理量</t>
  </si>
  <si>
    <t>人口</t>
  </si>
  <si>
    <t>(ｲ)+(ﾛ)+(ﾊ)</t>
  </si>
  <si>
    <t>(ｲ)</t>
  </si>
  <si>
    <t>(ﾛ)</t>
  </si>
  <si>
    <t>焼却</t>
  </si>
  <si>
    <t>埋立</t>
  </si>
  <si>
    <t>資源化</t>
  </si>
  <si>
    <t>一般廃棄物</t>
  </si>
  <si>
    <t>産業廃棄物</t>
  </si>
  <si>
    <t>(単位:人)県情報事務センター  調</t>
  </si>
  <si>
    <t>総     数</t>
  </si>
  <si>
    <t>区　　　分</t>
  </si>
  <si>
    <t>健康手帳</t>
  </si>
  <si>
    <t>開催回数</t>
  </si>
  <si>
    <t>参加延人員</t>
  </si>
  <si>
    <t>被指導延人員</t>
  </si>
  <si>
    <t>基本健康診査</t>
  </si>
  <si>
    <t>胃がん</t>
  </si>
  <si>
    <t>実施施設数</t>
  </si>
  <si>
    <t>実施回数</t>
  </si>
  <si>
    <t>被指導実人員</t>
  </si>
  <si>
    <t>被指導延人員　</t>
  </si>
  <si>
    <t>(注) 1  健康手帳交付数の医療受給証資格数は年度末の現在数である。</t>
  </si>
  <si>
    <t>　　　　　　　　　　　　　　一酸化炭素(ＣＯ)</t>
  </si>
  <si>
    <t>旅館・ﾎﾃﾙ</t>
  </si>
  <si>
    <t>下宿</t>
  </si>
  <si>
    <t>施設数</t>
  </si>
  <si>
    <t>所</t>
  </si>
  <si>
    <t>区　分</t>
  </si>
  <si>
    <t>従　　　業</t>
  </si>
  <si>
    <t>　　　　　　　　　　　　　　　　水洗化人口</t>
  </si>
  <si>
    <t>　　　　　非水洗化人口</t>
  </si>
  <si>
    <t>(単位：件）県環境政策課　調</t>
  </si>
  <si>
    <r>
      <t>　　　　　　　　　　　　　二酸化窒素(ＮＯ</t>
    </r>
    <r>
      <rPr>
        <sz val="6"/>
        <rFont val="ＭＳ Ｐゴシック"/>
        <family val="3"/>
      </rPr>
      <t>2</t>
    </r>
    <r>
      <rPr>
        <sz val="9"/>
        <rFont val="ＭＳ Ｐゴシック"/>
        <family val="3"/>
      </rPr>
      <t>)</t>
    </r>
  </si>
  <si>
    <t>区　分</t>
  </si>
  <si>
    <t>看護師</t>
  </si>
  <si>
    <t>准看護師</t>
  </si>
  <si>
    <t>　　　　　病院</t>
  </si>
  <si>
    <t>15～24歳</t>
  </si>
  <si>
    <t>25～44歳</t>
  </si>
  <si>
    <t>45～64歳</t>
  </si>
  <si>
    <t>区　分</t>
  </si>
  <si>
    <t>（注）1　神戸市三宮は、車道上で測定しているため環境基準の評価対象外である。</t>
  </si>
  <si>
    <t>　　　2　( )は有効測定時間数に達していない年平均値を表す。</t>
  </si>
  <si>
    <t>13年度</t>
  </si>
  <si>
    <t>…</t>
  </si>
  <si>
    <t>六甲アイランド</t>
  </si>
  <si>
    <t>(単位:ppm)県環境情報センター　調</t>
  </si>
  <si>
    <t>地域順</t>
  </si>
  <si>
    <t>　　　　　　　　　健康相談</t>
  </si>
  <si>
    <t>　　　　　　　　　　がん検診受診者数(40才以上)</t>
  </si>
  <si>
    <t>　　　　　　　　　　　　　　　　機能訓練</t>
  </si>
  <si>
    <t>　　　　　　　　　訪問指導</t>
  </si>
  <si>
    <t>(単位：冊、回、人）　県情報事務ｾﾝﾀｰ　調</t>
  </si>
  <si>
    <t>処理内訳</t>
  </si>
  <si>
    <t xml:space="preserve">             収集内訳</t>
  </si>
  <si>
    <t>　　　　　 理容所</t>
  </si>
  <si>
    <t>　　　　　 美容所</t>
  </si>
  <si>
    <t>　　　　公衆浴場</t>
  </si>
  <si>
    <t>計画収集処理内訳</t>
  </si>
  <si>
    <t>県環境情報センター　調</t>
  </si>
  <si>
    <t>人</t>
  </si>
  <si>
    <t>所</t>
  </si>
  <si>
    <t>施設</t>
  </si>
  <si>
    <t>床</t>
  </si>
  <si>
    <t>施設</t>
  </si>
  <si>
    <t>県情報事務ｾﾝﾀｰ・県医療課・県薬務課　調</t>
  </si>
  <si>
    <t>保健師</t>
  </si>
  <si>
    <t>　　　　区　　分</t>
  </si>
  <si>
    <t>飾磨</t>
  </si>
  <si>
    <t>国設尼崎自排</t>
  </si>
  <si>
    <t>14年度</t>
  </si>
  <si>
    <t>砂田こども広場</t>
  </si>
  <si>
    <t>14年度</t>
  </si>
  <si>
    <t>－</t>
  </si>
  <si>
    <t>志方公民館</t>
  </si>
  <si>
    <t>(0.016)</t>
  </si>
  <si>
    <t>浜甲子園</t>
  </si>
  <si>
    <t>(注)  平成14年より年度集計に変更。</t>
  </si>
  <si>
    <t>隈見橋(上郡町)</t>
  </si>
  <si>
    <t xml:space="preserve"> 　15年3月末</t>
  </si>
  <si>
    <t xml:space="preserve"> 　14年</t>
  </si>
  <si>
    <t>助産師</t>
  </si>
  <si>
    <t>　　その他のウイルス肝炎</t>
  </si>
  <si>
    <t>　その他の感染症及び寄生虫症</t>
  </si>
  <si>
    <t>　　直腸Ｓ状結腸移行部及び直腸</t>
  </si>
  <si>
    <t>　　中枢神経系のその他</t>
  </si>
  <si>
    <t>　　その他のリンパ組織、造血組織及び関連組織</t>
  </si>
  <si>
    <t>血液及び造血器の疾患並びに免疫機構の障害</t>
  </si>
  <si>
    <t>　その他の内分泌、栄養及び代謝疾患</t>
  </si>
  <si>
    <t>　血管性及び詳細不明の痴呆</t>
  </si>
  <si>
    <t>　その他の精神及び行動の障害</t>
  </si>
  <si>
    <t>　脊髄性筋萎縮症及び関連症候群　</t>
  </si>
  <si>
    <t>　　高血圧性心疾患及び心腎疾患</t>
  </si>
  <si>
    <t>　　その他の高血圧性疾患</t>
  </si>
  <si>
    <t>　　慢性非リウマチ性心内膜疾患</t>
  </si>
  <si>
    <t>　ヘルニア及び腸閉塞</t>
  </si>
  <si>
    <t>　　肝硬変(アルコール性を除く)</t>
  </si>
  <si>
    <t>　糸球体疾患及び腎尿細管間質性疾患</t>
  </si>
  <si>
    <t>　その他の尿路性器系の疾患</t>
  </si>
  <si>
    <t>　妊娠期間及び胎児発育に関連する障害</t>
  </si>
  <si>
    <t>　周産期に特異的な呼吸障害及び心血管障害</t>
  </si>
  <si>
    <t>　胎児及び新生児の出血性障害及び血液障害</t>
  </si>
  <si>
    <t>　その他の周産期に発生した病態</t>
  </si>
  <si>
    <t>先天奇形、変形及び染色体異常</t>
  </si>
  <si>
    <t>　　その他の循環器系の先天奇形</t>
  </si>
  <si>
    <t>　その他の先天奇形及び変形</t>
  </si>
  <si>
    <t>　染色体異常、他に分類されないもの</t>
  </si>
  <si>
    <t>症状、徴候及び異常臨床所見・異常検査所見で他に分類されないもの</t>
  </si>
  <si>
    <t>　　煙、火及び火炎への曝露</t>
  </si>
  <si>
    <t>　　有害物質による不慮の中毒及び有害物質への曝露</t>
  </si>
  <si>
    <t>(単位:人)  県情報事務センター  調</t>
  </si>
  <si>
    <t xml:space="preserve"> </t>
  </si>
  <si>
    <t xml:space="preserve"> </t>
  </si>
  <si>
    <t xml:space="preserve">15　環境･保健衛生 </t>
  </si>
  <si>
    <t>15.1 　医療施設・医療従事者数</t>
  </si>
  <si>
    <t>15.4 　特定死因の年齢別死亡者数</t>
  </si>
  <si>
    <t>15.5 　人工妊娠中絶数</t>
  </si>
  <si>
    <t>15.7 　老人保健事業実施状況</t>
  </si>
  <si>
    <t>15.1  医療施設・医療従事者数</t>
  </si>
  <si>
    <t>農地還元</t>
  </si>
  <si>
    <t>農地還元</t>
  </si>
  <si>
    <t>クリーニング</t>
  </si>
  <si>
    <t>地域順</t>
  </si>
  <si>
    <t>計画収集処理</t>
  </si>
  <si>
    <t>神戸市　</t>
  </si>
  <si>
    <t>姫路市　</t>
  </si>
  <si>
    <t>尼崎市　</t>
  </si>
  <si>
    <t>明石市　</t>
  </si>
  <si>
    <t>西宮市　</t>
  </si>
  <si>
    <t>洲本市　</t>
  </si>
  <si>
    <t>芦屋市　</t>
  </si>
  <si>
    <t>伊丹市　</t>
  </si>
  <si>
    <t>豊岡市　</t>
  </si>
  <si>
    <t>加古川市</t>
  </si>
  <si>
    <t>赤穂市　</t>
  </si>
  <si>
    <t>西脇市　</t>
  </si>
  <si>
    <t>宝塚市　</t>
  </si>
  <si>
    <t>三木市　</t>
  </si>
  <si>
    <t>高砂市　</t>
  </si>
  <si>
    <t>川西市　</t>
  </si>
  <si>
    <t>小野市　</t>
  </si>
  <si>
    <t>三田市　</t>
  </si>
  <si>
    <t>加西市　</t>
  </si>
  <si>
    <t>篠山市　</t>
  </si>
  <si>
    <t>猪名川町</t>
  </si>
  <si>
    <t>吉川町　</t>
  </si>
  <si>
    <t>社町　</t>
  </si>
  <si>
    <t>滝野町　</t>
  </si>
  <si>
    <t>東条町　</t>
  </si>
  <si>
    <t>中町　</t>
  </si>
  <si>
    <t>加美町　</t>
  </si>
  <si>
    <t>八千代町</t>
  </si>
  <si>
    <t>黒田庄町</t>
  </si>
  <si>
    <t>稲美町　</t>
  </si>
  <si>
    <t>播磨町　</t>
  </si>
  <si>
    <t>家島町　</t>
  </si>
  <si>
    <t>夢前町　</t>
  </si>
  <si>
    <t>神崎町　</t>
  </si>
  <si>
    <t>市川町　</t>
  </si>
  <si>
    <t>福崎町　</t>
  </si>
  <si>
    <t>香寺町　</t>
  </si>
  <si>
    <t>大河内町</t>
  </si>
  <si>
    <t>新宮町　</t>
  </si>
  <si>
    <t>揖保川町</t>
  </si>
  <si>
    <t>御津町　</t>
  </si>
  <si>
    <t>太子町　</t>
  </si>
  <si>
    <t>上郡町　</t>
  </si>
  <si>
    <t>佐用町　</t>
  </si>
  <si>
    <t>上月町　</t>
  </si>
  <si>
    <t>南光町　</t>
  </si>
  <si>
    <t>三日月町</t>
  </si>
  <si>
    <t>山崎町　</t>
  </si>
  <si>
    <t>安富町　</t>
  </si>
  <si>
    <t>波賀町　</t>
  </si>
  <si>
    <t>千種町　</t>
  </si>
  <si>
    <t>城崎町　</t>
  </si>
  <si>
    <t>竹野町　</t>
  </si>
  <si>
    <t>香住町　</t>
  </si>
  <si>
    <t>日高町　</t>
  </si>
  <si>
    <t>出石町　</t>
  </si>
  <si>
    <t>但東町　</t>
  </si>
  <si>
    <t>村岡町　</t>
  </si>
  <si>
    <t>浜坂町　</t>
  </si>
  <si>
    <t>美方町　</t>
  </si>
  <si>
    <t>温泉町　</t>
  </si>
  <si>
    <t>八鹿町　</t>
  </si>
  <si>
    <t>養父町　</t>
  </si>
  <si>
    <t>大屋町　</t>
  </si>
  <si>
    <t>関宮町　</t>
  </si>
  <si>
    <t>生野町　</t>
  </si>
  <si>
    <t>和田山町</t>
  </si>
  <si>
    <t>山東町　</t>
  </si>
  <si>
    <t>朝来町　</t>
  </si>
  <si>
    <t>柏原町　</t>
  </si>
  <si>
    <t>氷上町　</t>
  </si>
  <si>
    <t>青垣町　</t>
  </si>
  <si>
    <t>春日町　</t>
  </si>
  <si>
    <t>山南町　</t>
  </si>
  <si>
    <t>市島町　</t>
  </si>
  <si>
    <t>津名町　</t>
  </si>
  <si>
    <t>淡路町　</t>
  </si>
  <si>
    <t>北淡町　</t>
  </si>
  <si>
    <t>収集量</t>
  </si>
  <si>
    <t>直接搬入</t>
  </si>
  <si>
    <t>(ﾊ)</t>
  </si>
  <si>
    <t>処理内訳</t>
  </si>
  <si>
    <t>計画収集＋直接搬入</t>
  </si>
  <si>
    <t>区　　分</t>
  </si>
  <si>
    <t>収集内容</t>
  </si>
  <si>
    <t>搬入量</t>
  </si>
  <si>
    <t>搬入内訳</t>
  </si>
  <si>
    <t>(注) 1  13年度以降の処理内訳については、一部集団回収分が含まれるため､収集・直接搬入量の合計とは合致しない。</t>
  </si>
  <si>
    <r>
      <t xml:space="preserve">　　 </t>
    </r>
    <r>
      <rPr>
        <sz val="8"/>
        <rFont val="ＭＳ Ｐゴシック"/>
        <family val="3"/>
      </rPr>
      <t>2</t>
    </r>
    <r>
      <rPr>
        <sz val="9"/>
        <rFont val="ＭＳ Ｐゴシック"/>
        <family val="3"/>
      </rPr>
      <t>　</t>
    </r>
    <r>
      <rPr>
        <sz val="8"/>
        <rFont val="ＭＳ Ｐゴシック"/>
        <family val="3"/>
      </rPr>
      <t>処理内訳の「焼却／埋立／資源化」の各欄は、12年度までは中間処理施設において処理されたものの実績を含んでいる。</t>
    </r>
  </si>
  <si>
    <t xml:space="preserve">           13年度以降は、ごみから直接処理されたもののみ計上し､中間処理施設において処理されたものは一括して「その他」欄に計上している。</t>
  </si>
  <si>
    <t>　　 2　病院、一般診療所、歯科診療所数は医療施設調査（各年10月1日現在）による。</t>
  </si>
  <si>
    <t>　　　　　収集処理量</t>
  </si>
  <si>
    <t>区　分</t>
  </si>
  <si>
    <t>公　共</t>
  </si>
  <si>
    <t>し尿</t>
  </si>
  <si>
    <t>　　　　　　　　　　浄化槽汚泥</t>
  </si>
  <si>
    <t>計</t>
  </si>
  <si>
    <t xml:space="preserve"> </t>
  </si>
  <si>
    <t>主な用語解説</t>
  </si>
  <si>
    <t>健康教育：40歳以上の人及びその家族を対象に、健康づくりや生活習慣病の予防等を</t>
  </si>
  <si>
    <t>　図るため、医師や保健婦等が健康教室や講演会を行うもの。</t>
  </si>
  <si>
    <t>健康相談：40歳以上の人及びその家族を対象に､心身の健康や病気に関する悩みや</t>
  </si>
  <si>
    <t>　不安に対し、医師や看護婦等が相談・助言等を行うもの。</t>
  </si>
  <si>
    <t>基本健康診査：40歳以上の人を対象に､健康チェックと生活習慣病の早期発見のため、</t>
  </si>
  <si>
    <t>　年１回、問診、身体測定、血圧測定、検尿、血液検査等を行うもの。</t>
  </si>
  <si>
    <t>機能訓練：40歳以上の人を対象に､老化や脳卒中等の病気により、低下した心身機能の</t>
  </si>
  <si>
    <t>　維持や回復を図るとともに､日常生活の自立を助け、介護が必要な状態になることを</t>
  </si>
  <si>
    <t>　予防するため、理学療法士等による訓練や、手工芸やレクリエーション、軽スポーツ等</t>
  </si>
  <si>
    <t>　による訓練を行うもの</t>
  </si>
  <si>
    <t>訪問指導：40歳以上の人及びその家族を対象に､保健師、栄養士、歯科衛生士等が</t>
  </si>
  <si>
    <t>　訪問し、療養に必要な指導や生活習慣の指導等を行うもの</t>
  </si>
  <si>
    <t>(15.7)</t>
  </si>
  <si>
    <t>一般公衆浴場：温湯を使用し、男女各１浴室に同時に多数人を入浴させる公衆浴場で</t>
  </si>
  <si>
    <t>　あつて、地域住民の日常生活において保健衛生上必要なものとして使用されるもの</t>
  </si>
  <si>
    <t>特殊公衆浴場：一般公衆浴場以外の､保養、美容、娯楽その他日常生活における</t>
  </si>
  <si>
    <t>　通常の保健衛生以外の目的をもって設けられたもの</t>
  </si>
  <si>
    <t>簡易宿泊所：社会福祉法(昭和26年法律第45号)第2条第3項第8号に規定する、生計</t>
  </si>
  <si>
    <t>　困難者の為の低額料金の宿泊所</t>
  </si>
  <si>
    <t>水洗化人口：下水道や浄化槽等を設置し､水洗式となっている状態で便所を使用して</t>
  </si>
  <si>
    <t>　いる人口</t>
  </si>
  <si>
    <t>計画収集処理：一般廃棄物であるごみ・し尿について、市町が処理基本計画を定めた</t>
  </si>
  <si>
    <t>　上で収集処理するもの</t>
  </si>
  <si>
    <t>区</t>
  </si>
  <si>
    <t>分</t>
  </si>
  <si>
    <t>コレラ</t>
  </si>
  <si>
    <t>細菌性赤痢</t>
  </si>
  <si>
    <t>腸チフス</t>
  </si>
  <si>
    <t>オウム病</t>
  </si>
  <si>
    <t>Ｑ熱</t>
  </si>
  <si>
    <t>デング熱</t>
  </si>
  <si>
    <t>レジオネラ症</t>
  </si>
  <si>
    <t>ライム病</t>
  </si>
  <si>
    <t>15.6  死因(簡単分類)別性別死亡者数</t>
  </si>
  <si>
    <t>死因簡単</t>
  </si>
  <si>
    <t>平成13年</t>
  </si>
  <si>
    <t>平成14年</t>
  </si>
  <si>
    <t>分類表番号</t>
  </si>
  <si>
    <t>男</t>
  </si>
  <si>
    <t>女</t>
  </si>
  <si>
    <t>　　食道</t>
  </si>
  <si>
    <t>　　胃</t>
  </si>
  <si>
    <t>　　結腸</t>
  </si>
  <si>
    <t>　　胆のう及びその他の胆道</t>
  </si>
  <si>
    <t>　　膵</t>
  </si>
  <si>
    <t>　　喉頭</t>
  </si>
  <si>
    <t>　　皮膚</t>
  </si>
  <si>
    <t>　　乳房</t>
  </si>
  <si>
    <t>　　子宮</t>
  </si>
  <si>
    <t>　　卵巣</t>
  </si>
  <si>
    <t>　　前立腺</t>
  </si>
  <si>
    <t>　　膀胱</t>
  </si>
  <si>
    <t>　その他の血液及び造血器の疾患並びに免疫機構の障害</t>
  </si>
  <si>
    <t xml:space="preserve"> </t>
  </si>
  <si>
    <t>　その他の症状、徴候及び異常臨床所見・異常検査所見で他に分類されないもの</t>
  </si>
  <si>
    <t>(注)  各年の死亡者総数は月別死亡者数の積上げによる概数であり､当該年における確定数とは異なる場合がある。</t>
  </si>
  <si>
    <t xml:space="preserve"> </t>
  </si>
  <si>
    <t>15.8 　高齢者数及び要介護認定の状況</t>
  </si>
  <si>
    <t xml:space="preserve"> 　15年</t>
  </si>
  <si>
    <t xml:space="preserve">    15年</t>
  </si>
  <si>
    <t xml:space="preserve"> 　16年3月末</t>
  </si>
  <si>
    <t>　　15年度</t>
  </si>
  <si>
    <t>15年度</t>
  </si>
  <si>
    <t>15年度</t>
  </si>
  <si>
    <t>北神</t>
  </si>
  <si>
    <t>柏原</t>
  </si>
  <si>
    <t>よりあいひろば</t>
  </si>
  <si>
    <t>15.14.2　海域の水域別ＣＯＤ濃度(75%値)経年変化</t>
  </si>
  <si>
    <t>（注）数値の前の「＜」は当該数値未満を表す。</t>
  </si>
  <si>
    <t>15.6 　死因（簡単分類）別性別死亡者数</t>
  </si>
  <si>
    <t>平成15年</t>
  </si>
  <si>
    <t>15.14.2 海域の水域別ＣＯＤ濃度（７５％値）経年変化</t>
  </si>
  <si>
    <t>15.4  特定死因の年齢別死亡者数</t>
  </si>
  <si>
    <t xml:space="preserve"> 　16年</t>
  </si>
  <si>
    <t>養父市</t>
  </si>
  <si>
    <t>丹波市</t>
  </si>
  <si>
    <t>南あわじ市</t>
  </si>
  <si>
    <t>　　14年</t>
  </si>
  <si>
    <t>　　15年</t>
  </si>
  <si>
    <t xml:space="preserve">    16年</t>
  </si>
  <si>
    <t>平成16年</t>
  </si>
  <si>
    <t>　　13年度</t>
  </si>
  <si>
    <t>　 14年度</t>
  </si>
  <si>
    <t>　 15年度</t>
  </si>
  <si>
    <t xml:space="preserve"> 　17年3月末</t>
  </si>
  <si>
    <t>16年度</t>
  </si>
  <si>
    <t>その他</t>
  </si>
  <si>
    <t>池之内</t>
  </si>
  <si>
    <t>津名港</t>
  </si>
  <si>
    <t>津名港内</t>
  </si>
  <si>
    <t>飾磨港内1</t>
  </si>
  <si>
    <t>15.14.3 湖沼のＣＯＤ濃度（７５％値）経年変化</t>
  </si>
  <si>
    <t>養父市　</t>
  </si>
  <si>
    <t>丹波市　</t>
  </si>
  <si>
    <t>結核</t>
  </si>
  <si>
    <t>心疾患</t>
  </si>
  <si>
    <t>肺炎</t>
  </si>
  <si>
    <t>老衰</t>
  </si>
  <si>
    <t>悪性新生物</t>
  </si>
  <si>
    <t>高血圧性疾患</t>
  </si>
  <si>
    <t>脳血管疾患</t>
  </si>
  <si>
    <t>不慮の事故</t>
  </si>
  <si>
    <t>(注) 1 原因ごとの数は、主な原因を再掲出したものであり、総数の死亡者数に含まれる。</t>
  </si>
  <si>
    <t xml:space="preserve">      2 悪性新生物の(  )内は胃の悪性新生物による死亡者数(再掲)。</t>
  </si>
  <si>
    <t>腸管出血性
大腸菌感染症</t>
  </si>
  <si>
    <t>つつが虫病</t>
  </si>
  <si>
    <t>日本紅班熱</t>
  </si>
  <si>
    <t>マラリア</t>
  </si>
  <si>
    <t>(単位：人)国立感染症研究所　「感染症発生動向調査」 及び　県　疾病対策課　調</t>
  </si>
  <si>
    <t>(単位：人)国立感染症研究所、県　疾病対策課・生活衛生課 調</t>
  </si>
  <si>
    <t>食中毒</t>
  </si>
  <si>
    <t>５類感染症</t>
  </si>
  <si>
    <t>アメーバ赤痢</t>
  </si>
  <si>
    <t>乳がん</t>
  </si>
  <si>
    <t>子宮がん</t>
  </si>
  <si>
    <t>クロイツフェルト・ヤコブ病</t>
  </si>
  <si>
    <t>15.2  ２類・３類感染症累積報告数</t>
  </si>
  <si>
    <t>２類感染症</t>
  </si>
  <si>
    <t>３類感染症</t>
  </si>
  <si>
    <t>15.3  ４類・５類感染症累積報告数及び食中毒患者数</t>
  </si>
  <si>
    <t>15.2 　２類・３類感染症累積報告数</t>
  </si>
  <si>
    <t>15.3 　４類・５類感染症累積報告数及び食中毒患者数</t>
  </si>
  <si>
    <t>　  　平成13年</t>
  </si>
  <si>
    <t>　  平成16年度</t>
  </si>
  <si>
    <t>　  平成15年度</t>
  </si>
  <si>
    <t>　  平成14年度</t>
  </si>
  <si>
    <t>　</t>
  </si>
  <si>
    <t>　　16年</t>
  </si>
  <si>
    <t>　</t>
  </si>
  <si>
    <t xml:space="preserve"> </t>
  </si>
  <si>
    <t>　　16年</t>
  </si>
  <si>
    <t>(高血圧性を除く)</t>
  </si>
  <si>
    <t>*E型肝炎</t>
  </si>
  <si>
    <t>*A型肝炎</t>
  </si>
  <si>
    <t>(単位：軒、人）県生活衛生課、神戸市生活衛生課　調</t>
  </si>
  <si>
    <t>(単位：ppm) 県環境情報センター　調</t>
  </si>
  <si>
    <t>平成13年</t>
  </si>
  <si>
    <t>平成13年</t>
  </si>
  <si>
    <t>平成13年</t>
  </si>
  <si>
    <t>　　14年</t>
  </si>
  <si>
    <t>　　15年</t>
  </si>
  <si>
    <t>　　16年</t>
  </si>
  <si>
    <t>　　17年</t>
  </si>
  <si>
    <t>　　17年</t>
  </si>
  <si>
    <t>平成17年</t>
  </si>
  <si>
    <t>平成13年</t>
  </si>
  <si>
    <t>　　17年</t>
  </si>
  <si>
    <t>　  平成17年度</t>
  </si>
  <si>
    <t>平成12年度</t>
  </si>
  <si>
    <t>　 16年度</t>
  </si>
  <si>
    <t xml:space="preserve">15.8  高齢者数及び要介護認定の状況(18年2月1日現在) </t>
  </si>
  <si>
    <t xml:space="preserve"> 　平成14年3月末</t>
  </si>
  <si>
    <t xml:space="preserve"> 　18年3月末</t>
  </si>
  <si>
    <t>平成13年度</t>
  </si>
  <si>
    <t>　　14年度</t>
  </si>
  <si>
    <t>　　16年度</t>
  </si>
  <si>
    <t>　　17年度</t>
  </si>
  <si>
    <t>17年度</t>
  </si>
  <si>
    <t>髄膜炎菌性髄膜炎</t>
  </si>
  <si>
    <t>バンコマイシン耐性腸球菌感染症</t>
  </si>
  <si>
    <t>４類感染症及び食中毒</t>
  </si>
  <si>
    <t>劇症型溶血性レンサ球菌感染症</t>
  </si>
  <si>
    <t>16年度</t>
  </si>
  <si>
    <t>井原橋(丹波市)</t>
  </si>
  <si>
    <t>板波橋(加東市)</t>
  </si>
  <si>
    <t>宍粟橋(宍粟市)</t>
  </si>
  <si>
    <t>王子橋(姫路市、たつの市)</t>
  </si>
  <si>
    <t>室橋(宍粟市)</t>
  </si>
  <si>
    <t>上小田橋(養父市)</t>
  </si>
  <si>
    <t>上ノ郷橋(豊岡市)</t>
  </si>
  <si>
    <t>竹野新橋(豊岡市)</t>
  </si>
  <si>
    <t>佐津川橋(香美町)</t>
  </si>
  <si>
    <t>細野橋(香美町)</t>
  </si>
  <si>
    <t>油良橋(香美町)</t>
  </si>
  <si>
    <t>高橋(新温泉町)</t>
  </si>
  <si>
    <t>清富橋(新温泉町)</t>
  </si>
  <si>
    <t>淡路市浜沖</t>
  </si>
  <si>
    <t>淡路市撫沖</t>
  </si>
  <si>
    <t>南あわじ市慶野沖</t>
  </si>
  <si>
    <t>南あわじ市鳥取沖</t>
  </si>
  <si>
    <t>南あわじ市白崎沖</t>
  </si>
  <si>
    <t>豊岡市冠島沖</t>
  </si>
  <si>
    <t>豊岡市浜須井沖</t>
  </si>
  <si>
    <t>香美町無南垣沖</t>
  </si>
  <si>
    <t>千苅水源池</t>
  </si>
  <si>
    <t>12年度</t>
  </si>
  <si>
    <t>15年度</t>
  </si>
  <si>
    <t>17年度</t>
  </si>
  <si>
    <t>利倉橋(豊中市)</t>
  </si>
  <si>
    <t>竜野橋(たつの市)</t>
  </si>
  <si>
    <t>&lt; 0.5</t>
  </si>
  <si>
    <t>&lt; 0.5</t>
  </si>
  <si>
    <t>&lt; 0.5</t>
  </si>
  <si>
    <t>(単位:㎎/l) 県水質課  調</t>
  </si>
  <si>
    <t>採水地点（市町名）</t>
  </si>
  <si>
    <t>12年度</t>
  </si>
  <si>
    <t>13年度</t>
  </si>
  <si>
    <t>14年度</t>
  </si>
  <si>
    <t>15年度</t>
  </si>
  <si>
    <t>16年度</t>
  </si>
  <si>
    <t>17年度</t>
  </si>
  <si>
    <t>(単位:㎎/ｌ)　県水質課　調</t>
  </si>
  <si>
    <t>測定点　神戸市東部沖1(北緯34度39分54秒､東経135度16分03秒)    西宮市沖1(北緯34度40分58秒､東経135度20分00秒)</t>
  </si>
  <si>
    <t>　　　　　 神戸市東部沖2(北緯34度38分48秒､東経135度15分12秒)    西宮市沖2(北緯34度38分02秒､東経135度18分42秒)</t>
  </si>
  <si>
    <t xml:space="preserve">            神戸市東部沖3(北緯34度35分52秒､東経135度15分37秒)    神戸市西部沖1(北緯34度35分00秒､東経135度05分15秒)</t>
  </si>
  <si>
    <t xml:space="preserve">            神戸市東部沖4(北緯34度34分12秒､東経135度12分58秒)    神戸市西部沖2(北緯34度31分57秒､東経135度06分42秒)</t>
  </si>
  <si>
    <t>15.14.3  湖沼のＣＯＤ濃度(75%値)経年変化</t>
  </si>
  <si>
    <t>12年度</t>
  </si>
  <si>
    <t>13年度</t>
  </si>
  <si>
    <t>14年度</t>
  </si>
  <si>
    <t>15年度</t>
  </si>
  <si>
    <t>16年度</t>
  </si>
  <si>
    <t>17年度</t>
  </si>
  <si>
    <t>(単位:㎎/l)　県水質課　調</t>
  </si>
  <si>
    <t>新温泉町鬼門崎沖</t>
  </si>
  <si>
    <t>朝来市　</t>
  </si>
  <si>
    <t>淡路市　</t>
  </si>
  <si>
    <t>宍粟市　</t>
  </si>
  <si>
    <t>社町　　</t>
  </si>
  <si>
    <t>中町　　</t>
  </si>
  <si>
    <t>香美町　</t>
  </si>
  <si>
    <t>町　計</t>
  </si>
  <si>
    <t>15.12  市町別公害苦情件数</t>
  </si>
  <si>
    <t>（騒音のうち
低周波）</t>
  </si>
  <si>
    <t>典型７公害</t>
  </si>
  <si>
    <t>典型７公害以外</t>
  </si>
  <si>
    <t>廃棄物投棄</t>
  </si>
  <si>
    <t>（注）その他の苦情は、害虫等の発生、動物死骸等の放置等である。</t>
  </si>
  <si>
    <t>…</t>
  </si>
  <si>
    <t xml:space="preserve"> 　17年度</t>
  </si>
  <si>
    <t>　　 3　薬局数は平成16年までは12月末現在、平成17年度からは年度末（3月31日）現在。</t>
  </si>
  <si>
    <t>姫路市　（合併後）</t>
  </si>
  <si>
    <t>姫路市　（合併前）</t>
  </si>
  <si>
    <t>朝来市　</t>
  </si>
  <si>
    <t>淡路市　</t>
  </si>
  <si>
    <t>宍粟市　</t>
  </si>
  <si>
    <t>加東市　</t>
  </si>
  <si>
    <t>たつの市</t>
  </si>
  <si>
    <t>多可町　</t>
  </si>
  <si>
    <t>神河町　</t>
  </si>
  <si>
    <t>佐用町　（合併前）</t>
  </si>
  <si>
    <t>香美町　</t>
  </si>
  <si>
    <t>新温泉町</t>
  </si>
  <si>
    <t>鳩里</t>
  </si>
  <si>
    <t>17年度</t>
  </si>
  <si>
    <t>　　　3　鳩里測定局は17年度より測定開始した。</t>
  </si>
  <si>
    <t>　　　4　神戸市「北部」は廃止した。</t>
  </si>
  <si>
    <t>　　　 2　尼崎市「小田南中学校」「大庄公民館」「尼崎東高校」、加古川市「神野」は廃止。</t>
  </si>
  <si>
    <t>(注)　1  (　)は有効測定時間数に達していない年平均値を表す。</t>
  </si>
  <si>
    <t>たつの市</t>
  </si>
  <si>
    <t>たつの市役所</t>
  </si>
  <si>
    <t>丹波市</t>
  </si>
  <si>
    <t>(注)　1　( )は有効測定時間数に達していない年平均値を表す。</t>
  </si>
  <si>
    <t>　　　 2　加古川市神野測定局は16年11月30日で廃止。</t>
  </si>
  <si>
    <t>13年度</t>
  </si>
  <si>
    <t>14年度</t>
  </si>
  <si>
    <t>15年度</t>
  </si>
  <si>
    <t>16年度</t>
  </si>
  <si>
    <t>17年度</t>
  </si>
  <si>
    <t>△</t>
  </si>
  <si>
    <t/>
  </si>
  <si>
    <t>六甲アイランド</t>
  </si>
  <si>
    <r>
      <t>年　平　均　値（mg／m</t>
    </r>
    <r>
      <rPr>
        <vertAlign val="superscript"/>
        <sz val="10"/>
        <rFont val="ＭＳ Ｐゴシック"/>
        <family val="3"/>
      </rPr>
      <t>3</t>
    </r>
    <r>
      <rPr>
        <sz val="10"/>
        <rFont val="ＭＳ Ｐゴシック"/>
        <family val="3"/>
      </rPr>
      <t>）</t>
    </r>
  </si>
  <si>
    <t>姫路市　</t>
  </si>
  <si>
    <t>洲本市　</t>
  </si>
  <si>
    <t>豊岡市　</t>
  </si>
  <si>
    <t>西脇市　</t>
  </si>
  <si>
    <t>三木市　</t>
  </si>
  <si>
    <t>養父市　</t>
  </si>
  <si>
    <t>丹波市　</t>
  </si>
  <si>
    <t>南あわじ市</t>
  </si>
  <si>
    <t>加東市　</t>
  </si>
  <si>
    <t>たつの市</t>
  </si>
  <si>
    <t>多可町　</t>
  </si>
  <si>
    <t>神河町　</t>
  </si>
  <si>
    <t>新温泉町</t>
  </si>
  <si>
    <t>不詳・他</t>
  </si>
  <si>
    <t>15.13.4 浮遊粒子状物質の環境基準との対比</t>
  </si>
  <si>
    <t>15.13.4 浮遊粒子状物質の環境基準との対比</t>
  </si>
  <si>
    <t>15.12 市町別公害苦情件数</t>
  </si>
  <si>
    <t>　　12年度</t>
  </si>
  <si>
    <t>　　13年度</t>
  </si>
  <si>
    <t>神戸市　</t>
  </si>
  <si>
    <t>　東灘区</t>
  </si>
  <si>
    <t>　灘区</t>
  </si>
  <si>
    <t>　兵庫区</t>
  </si>
  <si>
    <t>　長田区</t>
  </si>
  <si>
    <t>　須磨区</t>
  </si>
  <si>
    <t>　垂水区</t>
  </si>
  <si>
    <t>　北区</t>
  </si>
  <si>
    <t>　中央区</t>
  </si>
  <si>
    <t>　西区</t>
  </si>
  <si>
    <t>(注) 1 神戸市の高齢者人口は18年1月31日現在､ひとり暮らし高齢者数は17年12月31日現在推計値。</t>
  </si>
  <si>
    <t>　満20週、満21週</t>
  </si>
  <si>
    <t>(注)　１類感染症については患者が発生していないため表章していない。</t>
  </si>
  <si>
    <t>(単位:人) 県情報事務センター  調</t>
  </si>
  <si>
    <t>　　　 4　*印は昭和51年からの継続測定局。</t>
  </si>
  <si>
    <t>(単位:ppm)　県環境情報センター　調</t>
  </si>
  <si>
    <t>(注)　1　長期的評価における環境基準の達成とは、「1年間全ての測定日数の1日の平均値について、日平均値の高い方から2％分を除外</t>
  </si>
  <si>
    <t>　　　　かつ、日平均値が0.10mg/m3を超える日が2日以上連続しないこと。」をいう。　</t>
  </si>
  <si>
    <t xml:space="preserve">          　短期的評価における環境基準の達成とは、「全ての測定値について、1時間値が0.20mg/m3以下、かつ、日平均値が0.10mg/m3</t>
  </si>
  <si>
    <t>　　　 2　この表において、「日平均値の2％除外値」の欄で「×」は2%除外値が0.10mg/m3を超過したことを、「△」は、2日連続で日平均値</t>
  </si>
  <si>
    <t>が0.10mg/m3を超過したことを示し、長期的評価において環境基準が未達成であることを示す。</t>
  </si>
  <si>
    <t>　　　 3　この表において、「1時間値が0.20mg/m3を超えた時間数」の欄、または、「日平均値が0.10mg/m3を超えた日数」の欄が1以上の</t>
  </si>
  <si>
    <t>数値である地点は、短期的評価で環境基準が未達成であることを示す。</t>
  </si>
  <si>
    <t>神戸市　</t>
  </si>
  <si>
    <t>洲本市　（合併後）</t>
  </si>
  <si>
    <t>洲本市　（合併前）</t>
  </si>
  <si>
    <t>豊岡市　（合併後）</t>
  </si>
  <si>
    <t>豊岡市　（合併前）</t>
  </si>
  <si>
    <t>龍野市　（合併前）</t>
  </si>
  <si>
    <t>西脇市　（合併後）</t>
  </si>
  <si>
    <t>西脇市　（合併前）</t>
  </si>
  <si>
    <t>三木市　（合併後）</t>
  </si>
  <si>
    <t>三木市　（合併前）</t>
  </si>
  <si>
    <t>佐用町　（合併後）</t>
  </si>
  <si>
    <t xml:space="preserve">       2  がん検診受診者数のうち子宮がんは30歳以上の、乳がんは20歳以上の数値である。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</si>
</sst>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0;&quot;－&quot;"/>
    <numFmt numFmtId="177" formatCode="##\ ###"/>
    <numFmt numFmtId="178" formatCode="#\ ###\ ###"/>
    <numFmt numFmtId="179" formatCode="#\ ###\ ###\ ###\ ##0"/>
    <numFmt numFmtId="180" formatCode="#\ ###\ ##0"/>
    <numFmt numFmtId="181" formatCode="0.0"/>
    <numFmt numFmtId="182" formatCode="0.000"/>
    <numFmt numFmtId="183" formatCode="##0.0"/>
    <numFmt numFmtId="184" formatCode="##0.000"/>
    <numFmt numFmtId="185" formatCode="\(0.000\)"/>
    <numFmt numFmtId="186" formatCode="\(0.0\)"/>
    <numFmt numFmtId="187" formatCode="##0.#"/>
    <numFmt numFmtId="188" formatCode="0.0_ "/>
    <numFmt numFmtId="189" formatCode="###\ ###"/>
    <numFmt numFmtId="190" formatCode="#,###,##0;\-#,###,##0;&quot;－&quot;"/>
    <numFmt numFmtId="191" formatCode="###\ ##0"/>
    <numFmt numFmtId="192" formatCode="\(#,##0\)"/>
    <numFmt numFmtId="193" formatCode="\(#,###,##0\);\(\-#,###,##0\);&quot;(－)&quot;"/>
    <numFmt numFmtId="194" formatCode="0.000_);\(0.000\)"/>
    <numFmt numFmtId="195" formatCode="\(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F&quot;\ #,##0_-;&quot;F&quot;\ #,##0\-"/>
    <numFmt numFmtId="205" formatCode="&quot;F&quot;\ #,##0_-;[Red]&quot;F&quot;\ #,##0\-"/>
    <numFmt numFmtId="206" formatCode="&quot;F&quot;\ #,##0.00_-;&quot;F&quot;\ #,##0.00\-"/>
    <numFmt numFmtId="207" formatCode="&quot;F&quot;\ #,##0.00_-;[Red]&quot;F&quot;\ #,##0.00\-"/>
    <numFmt numFmtId="208" formatCode="_-&quot;F&quot;\ * #,##0_-;_-&quot;F&quot;\ * #,##0\-;_-&quot;F&quot;\ * &quot;-&quot;_-;_-@_-"/>
    <numFmt numFmtId="209" formatCode="_-* #,##0_-;_-* #,##0\-;_-* &quot;-&quot;_-;_-@_-"/>
    <numFmt numFmtId="210" formatCode="_-&quot;F&quot;\ * #,##0.00_-;_-&quot;F&quot;\ * #,##0.00\-;_-&quot;F&quot;\ * &quot;-&quot;??_-;_-@_-"/>
    <numFmt numFmtId="211" formatCode="_-* #,##0.00_-;_-* #,##0.00\-;_-* &quot;-&quot;??_-;_-@_-"/>
    <numFmt numFmtId="212" formatCode="###\ ###\ ###\ ##0"/>
    <numFmt numFmtId="213" formatCode="[$-411]gggee&quot;年&quot;m&quot;月&quot;d&quot;日&quot;"/>
    <numFmt numFmtId="214" formatCode="#\ ##0"/>
    <numFmt numFmtId="215" formatCode="0.0000"/>
    <numFmt numFmtId="216" formatCode="0.00000"/>
    <numFmt numFmtId="217" formatCode="&quot;〔&quot;#&quot;〕局&quot;"/>
    <numFmt numFmtId="218" formatCode="#,##0.000;[Red]\-#,##0.000"/>
    <numFmt numFmtId="219" formatCode="0.0%"/>
    <numFmt numFmtId="220" formatCode="0.000000"/>
    <numFmt numFmtId="221" formatCode="&quot;*&quot;0.0"/>
    <numFmt numFmtId="222" formatCode="&quot;＊ &quot;0.0"/>
    <numFmt numFmtId="223" formatCode="&quot;＊ &quot;0.00"/>
    <numFmt numFmtId="224" formatCode="&quot;＊ &quot;0.000"/>
    <numFmt numFmtId="225" formatCode="###.#"/>
    <numFmt numFmtId="226" formatCode="#\ ###"/>
    <numFmt numFmtId="227" formatCode="#,##0_ "/>
    <numFmt numFmtId="228" formatCode="#,##0_);[Red]\(#,##0\)"/>
    <numFmt numFmtId="229" formatCode="0_);[Red]\(0\)"/>
    <numFmt numFmtId="230" formatCode="[&lt;=999]000;000\-00"/>
    <numFmt numFmtId="231" formatCode="#,##0_);\(#,##0\)"/>
    <numFmt numFmtId="232" formatCode="0_ "/>
  </numFmts>
  <fonts count="35">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9"/>
      <color indexed="10"/>
      <name val="ＭＳ Ｐゴシック"/>
      <family val="3"/>
    </font>
    <font>
      <sz val="9"/>
      <name val="ＭＳ Ｐゴシック"/>
      <family val="3"/>
    </font>
    <font>
      <sz val="14"/>
      <name val="ＭＳ Ｐゴシック"/>
      <family val="3"/>
    </font>
    <font>
      <sz val="11"/>
      <name val="ＭＳ 明朝"/>
      <family val="1"/>
    </font>
    <font>
      <b/>
      <sz val="9"/>
      <name val="ＭＳ Ｐゴシック"/>
      <family val="3"/>
    </font>
    <font>
      <sz val="6"/>
      <name val="ＭＳ Ｐゴシック"/>
      <family val="3"/>
    </font>
    <font>
      <sz val="8"/>
      <name val="ＭＳ Ｐゴシック"/>
      <family val="3"/>
    </font>
    <font>
      <sz val="10"/>
      <name val="ＭＳ Ｐゴシック"/>
      <family val="3"/>
    </font>
    <font>
      <sz val="12"/>
      <name val="ＭＳ Ｐゴシック"/>
      <family val="3"/>
    </font>
    <font>
      <sz val="8"/>
      <color indexed="10"/>
      <name val="ＭＳ Ｐゴシック"/>
      <family val="3"/>
    </font>
    <font>
      <sz val="7"/>
      <name val="ＭＳ Ｐゴシック"/>
      <family val="3"/>
    </font>
    <font>
      <sz val="15"/>
      <name val="ＭＳ Ｐゴシック"/>
      <family val="3"/>
    </font>
    <font>
      <sz val="14.5"/>
      <name val="ＭＳ Ｐゴシック"/>
      <family val="3"/>
    </font>
    <font>
      <sz val="12.5"/>
      <name val="ＭＳ Ｐゴシック"/>
      <family val="3"/>
    </font>
    <font>
      <sz val="17.5"/>
      <name val="ＭＳ Ｐゴシック"/>
      <family val="3"/>
    </font>
    <font>
      <sz val="8.5"/>
      <color indexed="10"/>
      <name val="ＭＳ Ｐゴシック"/>
      <family val="3"/>
    </font>
    <font>
      <sz val="8.5"/>
      <name val="ＭＳ Ｐゴシック"/>
      <family val="3"/>
    </font>
    <font>
      <sz val="18.2"/>
      <name val="ＭＳ Ｐゴシック"/>
      <family val="3"/>
    </font>
    <font>
      <sz val="6"/>
      <color indexed="10"/>
      <name val="ＭＳ Ｐゴシック"/>
      <family val="3"/>
    </font>
    <font>
      <sz val="20"/>
      <name val="ＭＳ Ｐゴシック"/>
      <family val="3"/>
    </font>
    <font>
      <sz val="11"/>
      <name val="ＭＳ Ｐゴシック"/>
      <family val="3"/>
    </font>
    <font>
      <sz val="28"/>
      <name val="ＭＳ Ｐゴシック"/>
      <family val="3"/>
    </font>
    <font>
      <sz val="28"/>
      <name val="ＭＳ 明朝"/>
      <family val="1"/>
    </font>
    <font>
      <sz val="7.5"/>
      <name val="ＭＳ Ｐゴシック"/>
      <family val="3"/>
    </font>
    <font>
      <sz val="6.5"/>
      <name val="ＭＳ Ｐゴシック"/>
      <family val="3"/>
    </font>
    <font>
      <sz val="9.5"/>
      <color indexed="10"/>
      <name val="ＭＳ Ｐゴシック"/>
      <family val="3"/>
    </font>
    <font>
      <sz val="9"/>
      <color indexed="8"/>
      <name val="ＭＳ Ｐゴシック"/>
      <family val="3"/>
    </font>
    <font>
      <u val="single"/>
      <sz val="10"/>
      <color indexed="12"/>
      <name val="ＭＳ Ｐゴシック"/>
      <family val="3"/>
    </font>
    <font>
      <u val="single"/>
      <sz val="10"/>
      <color indexed="36"/>
      <name val="ＭＳ Ｐゴシック"/>
      <family val="3"/>
    </font>
    <font>
      <vertAlign val="superscript"/>
      <sz val="10"/>
      <name val="ＭＳ Ｐゴシック"/>
      <family val="3"/>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lignment/>
      <protection/>
    </xf>
    <xf numFmtId="0" fontId="0" fillId="0" borderId="0">
      <alignment/>
      <protection/>
    </xf>
    <xf numFmtId="0" fontId="25" fillId="0" borderId="0">
      <alignment/>
      <protection/>
    </xf>
    <xf numFmtId="0" fontId="25" fillId="0" borderId="0">
      <alignment/>
      <protection/>
    </xf>
    <xf numFmtId="1" fontId="0" fillId="0" borderId="0">
      <alignment/>
      <protection/>
    </xf>
    <xf numFmtId="0" fontId="8" fillId="0" borderId="0">
      <alignment/>
      <protection/>
    </xf>
    <xf numFmtId="0" fontId="33" fillId="0" borderId="0" applyNumberFormat="0" applyFill="0" applyBorder="0" applyAlignment="0" applyProtection="0"/>
  </cellStyleXfs>
  <cellXfs count="513">
    <xf numFmtId="0" fontId="0" fillId="0" borderId="0" xfId="0" applyAlignment="1">
      <alignment/>
    </xf>
    <xf numFmtId="1" fontId="5" fillId="0" borderId="0" xfId="25" applyFont="1" applyAlignment="1">
      <alignment/>
      <protection/>
    </xf>
    <xf numFmtId="1" fontId="6" fillId="0" borderId="0" xfId="25" applyFont="1" applyAlignment="1">
      <alignment/>
      <protection/>
    </xf>
    <xf numFmtId="176" fontId="6" fillId="0" borderId="0" xfId="25" applyNumberFormat="1" applyFont="1" applyAlignment="1">
      <alignment/>
      <protection/>
    </xf>
    <xf numFmtId="177" fontId="6" fillId="0" borderId="0" xfId="25" applyNumberFormat="1" applyFont="1" applyFill="1" applyAlignment="1">
      <alignment/>
      <protection/>
    </xf>
    <xf numFmtId="176" fontId="6" fillId="0" borderId="0" xfId="25" applyNumberFormat="1" applyFont="1" applyFill="1" applyAlignment="1">
      <alignment/>
      <protection/>
    </xf>
    <xf numFmtId="176" fontId="6" fillId="0" borderId="0" xfId="25" applyNumberFormat="1" applyFont="1" applyFill="1" applyAlignment="1" quotePrefix="1">
      <alignment/>
      <protection/>
    </xf>
    <xf numFmtId="176" fontId="6" fillId="0" borderId="0" xfId="25" applyNumberFormat="1" applyFont="1" applyAlignment="1">
      <alignment horizontal="right"/>
      <protection/>
    </xf>
    <xf numFmtId="1" fontId="5" fillId="0" borderId="0" xfId="25" applyFont="1" applyFill="1" applyAlignment="1">
      <alignment/>
      <protection/>
    </xf>
    <xf numFmtId="1" fontId="6" fillId="0" borderId="0" xfId="25" applyFont="1" applyFill="1" applyAlignment="1">
      <alignment/>
      <protection/>
    </xf>
    <xf numFmtId="1" fontId="6" fillId="0" borderId="1" xfId="25" applyFont="1" applyFill="1" applyBorder="1" applyAlignment="1">
      <alignment/>
      <protection/>
    </xf>
    <xf numFmtId="1" fontId="6" fillId="0" borderId="2" xfId="25" applyFont="1" applyBorder="1" applyAlignment="1" quotePrefix="1">
      <alignment horizontal="left"/>
      <protection/>
    </xf>
    <xf numFmtId="176" fontId="6" fillId="0" borderId="0" xfId="25" applyNumberFormat="1" applyFont="1" applyBorder="1" applyAlignment="1">
      <alignment horizontal="right"/>
      <protection/>
    </xf>
    <xf numFmtId="177" fontId="6" fillId="0" borderId="0" xfId="25" applyNumberFormat="1" applyFont="1" applyFill="1" applyBorder="1" applyAlignment="1">
      <alignment horizontal="right"/>
      <protection/>
    </xf>
    <xf numFmtId="176" fontId="6" fillId="0" borderId="0" xfId="25" applyNumberFormat="1" applyFont="1" applyFill="1" applyBorder="1" applyAlignment="1">
      <alignment horizontal="right"/>
      <protection/>
    </xf>
    <xf numFmtId="0" fontId="6" fillId="0" borderId="0" xfId="0" applyFont="1" applyBorder="1" applyAlignment="1">
      <alignment/>
    </xf>
    <xf numFmtId="176" fontId="6" fillId="0" borderId="0" xfId="0" applyNumberFormat="1" applyFont="1" applyBorder="1" applyAlignment="1">
      <alignment/>
    </xf>
    <xf numFmtId="176" fontId="6" fillId="0" borderId="0" xfId="0" applyNumberFormat="1" applyFont="1" applyBorder="1" applyAlignment="1" quotePrefix="1">
      <alignment horizontal="left"/>
    </xf>
    <xf numFmtId="0" fontId="6" fillId="0" borderId="3" xfId="0" applyFont="1" applyBorder="1" applyAlignment="1">
      <alignment/>
    </xf>
    <xf numFmtId="0" fontId="6" fillId="0" borderId="1" xfId="0" applyFont="1" applyBorder="1" applyAlignment="1">
      <alignment/>
    </xf>
    <xf numFmtId="0" fontId="6" fillId="0" borderId="0" xfId="0" applyFont="1" applyBorder="1" applyAlignment="1" quotePrefix="1">
      <alignment horizontal="left"/>
    </xf>
    <xf numFmtId="0" fontId="6" fillId="0" borderId="0" xfId="0" applyFont="1" applyAlignment="1" quotePrefix="1">
      <alignment horizontal="left"/>
    </xf>
    <xf numFmtId="0" fontId="6" fillId="0" borderId="0" xfId="0" applyFont="1" applyAlignment="1">
      <alignment/>
    </xf>
    <xf numFmtId="176" fontId="6" fillId="0" borderId="0" xfId="0" applyNumberFormat="1" applyFont="1" applyAlignment="1">
      <alignment/>
    </xf>
    <xf numFmtId="176" fontId="9" fillId="0" borderId="0" xfId="0" applyNumberFormat="1" applyFont="1" applyAlignment="1">
      <alignment/>
    </xf>
    <xf numFmtId="176" fontId="6" fillId="0" borderId="4" xfId="0" applyNumberFormat="1" applyFont="1" applyBorder="1" applyAlignment="1">
      <alignment/>
    </xf>
    <xf numFmtId="176" fontId="6" fillId="0" borderId="0" xfId="0" applyNumberFormat="1" applyFont="1" applyBorder="1" applyAlignment="1">
      <alignment horizontal="right"/>
    </xf>
    <xf numFmtId="176" fontId="6" fillId="0" borderId="1" xfId="0" applyNumberFormat="1" applyFont="1" applyBorder="1" applyAlignment="1" quotePrefix="1">
      <alignment horizontal="left"/>
    </xf>
    <xf numFmtId="176" fontId="6" fillId="0" borderId="1" xfId="0" applyNumberFormat="1" applyFont="1" applyBorder="1" applyAlignment="1">
      <alignment horizontal="right"/>
    </xf>
    <xf numFmtId="176" fontId="7" fillId="0" borderId="0" xfId="0" applyNumberFormat="1" applyFont="1" applyAlignment="1" quotePrefix="1">
      <alignment horizontal="left"/>
    </xf>
    <xf numFmtId="0" fontId="7" fillId="0" borderId="0" xfId="0" applyFont="1" applyAlignment="1" quotePrefix="1">
      <alignment horizontal="left"/>
    </xf>
    <xf numFmtId="0" fontId="6" fillId="0" borderId="0" xfId="26" applyFont="1" applyBorder="1" applyAlignment="1">
      <alignment/>
      <protection/>
    </xf>
    <xf numFmtId="176" fontId="6" fillId="0" borderId="0" xfId="26" applyNumberFormat="1" applyFont="1" applyBorder="1" applyAlignment="1">
      <alignment/>
      <protection/>
    </xf>
    <xf numFmtId="177" fontId="6" fillId="0" borderId="0" xfId="26" applyNumberFormat="1" applyFont="1" applyBorder="1" applyAlignment="1">
      <alignment/>
      <protection/>
    </xf>
    <xf numFmtId="0" fontId="6" fillId="0" borderId="0" xfId="26" applyFont="1" applyBorder="1" applyAlignment="1">
      <alignment horizontal="right"/>
      <protection/>
    </xf>
    <xf numFmtId="176" fontId="6" fillId="0" borderId="5" xfId="26" applyNumberFormat="1" applyFont="1" applyBorder="1" applyAlignment="1">
      <alignment/>
      <protection/>
    </xf>
    <xf numFmtId="177" fontId="6" fillId="0" borderId="5" xfId="26" applyNumberFormat="1" applyFont="1" applyBorder="1" applyAlignment="1">
      <alignment/>
      <protection/>
    </xf>
    <xf numFmtId="0" fontId="6" fillId="0" borderId="1" xfId="26" applyFont="1" applyBorder="1" applyAlignment="1">
      <alignment/>
      <protection/>
    </xf>
    <xf numFmtId="180" fontId="6" fillId="0" borderId="0" xfId="26" applyNumberFormat="1" applyFont="1" applyBorder="1" applyAlignment="1">
      <alignment/>
      <protection/>
    </xf>
    <xf numFmtId="0" fontId="6" fillId="0" borderId="0" xfId="26" applyFont="1" applyBorder="1" applyAlignment="1" quotePrefix="1">
      <alignment horizontal="left"/>
      <protection/>
    </xf>
    <xf numFmtId="0" fontId="6" fillId="0" borderId="0" xfId="26" applyFont="1">
      <alignment/>
      <protection/>
    </xf>
    <xf numFmtId="0" fontId="6" fillId="0" borderId="0" xfId="26" applyFont="1" applyAlignment="1">
      <alignment/>
      <protection/>
    </xf>
    <xf numFmtId="179" fontId="6" fillId="0" borderId="0" xfId="26" applyNumberFormat="1" applyFont="1" applyAlignment="1">
      <alignment/>
      <protection/>
    </xf>
    <xf numFmtId="180" fontId="6" fillId="0" borderId="0" xfId="26" applyNumberFormat="1" applyFont="1">
      <alignment/>
      <protection/>
    </xf>
    <xf numFmtId="176" fontId="6" fillId="0" borderId="0" xfId="26" applyNumberFormat="1" applyFont="1">
      <alignment/>
      <protection/>
    </xf>
    <xf numFmtId="177" fontId="6" fillId="0" borderId="0" xfId="26" applyNumberFormat="1" applyFont="1">
      <alignment/>
      <protection/>
    </xf>
    <xf numFmtId="177" fontId="7" fillId="0" borderId="0" xfId="26" applyNumberFormat="1" applyFont="1" applyAlignment="1" quotePrefix="1">
      <alignment horizontal="left"/>
      <protection/>
    </xf>
    <xf numFmtId="176" fontId="6" fillId="0" borderId="3" xfId="0" applyNumberFormat="1" applyFont="1" applyBorder="1" applyAlignment="1">
      <alignment/>
    </xf>
    <xf numFmtId="181" fontId="6" fillId="0" borderId="0" xfId="0" applyNumberFormat="1" applyFont="1" applyBorder="1" applyAlignment="1">
      <alignment/>
    </xf>
    <xf numFmtId="182" fontId="6" fillId="0" borderId="0" xfId="0" applyNumberFormat="1" applyFont="1" applyBorder="1" applyAlignment="1">
      <alignment/>
    </xf>
    <xf numFmtId="0" fontId="6" fillId="0" borderId="6" xfId="0" applyFont="1" applyBorder="1" applyAlignment="1" quotePrefix="1">
      <alignment horizontal="left"/>
    </xf>
    <xf numFmtId="0" fontId="6" fillId="0" borderId="4" xfId="0" applyFont="1" applyBorder="1" applyAlignment="1">
      <alignment/>
    </xf>
    <xf numFmtId="184" fontId="6" fillId="0" borderId="0" xfId="0" applyNumberFormat="1" applyFont="1" applyBorder="1" applyAlignment="1">
      <alignment/>
    </xf>
    <xf numFmtId="0" fontId="6" fillId="0" borderId="2" xfId="0" applyFont="1" applyBorder="1" applyAlignment="1">
      <alignment/>
    </xf>
    <xf numFmtId="183" fontId="6" fillId="0" borderId="0" xfId="0" applyNumberFormat="1" applyFont="1" applyBorder="1" applyAlignment="1">
      <alignment/>
    </xf>
    <xf numFmtId="176" fontId="6" fillId="0" borderId="5" xfId="0" applyNumberFormat="1" applyFont="1" applyBorder="1" applyAlignment="1">
      <alignment horizontal="right"/>
    </xf>
    <xf numFmtId="0" fontId="6" fillId="0" borderId="7" xfId="0" applyFont="1" applyBorder="1" applyAlignment="1">
      <alignment/>
    </xf>
    <xf numFmtId="183" fontId="6" fillId="0" borderId="1" xfId="0" applyNumberFormat="1" applyFont="1" applyBorder="1" applyAlignment="1">
      <alignment/>
    </xf>
    <xf numFmtId="184" fontId="6" fillId="0" borderId="1" xfId="0" applyNumberFormat="1" applyFont="1" applyBorder="1" applyAlignment="1">
      <alignment/>
    </xf>
    <xf numFmtId="181" fontId="6" fillId="0" borderId="0" xfId="0" applyNumberFormat="1" applyFont="1" applyAlignment="1">
      <alignment/>
    </xf>
    <xf numFmtId="182" fontId="6" fillId="0" borderId="0" xfId="0" applyNumberFormat="1" applyFont="1" applyAlignment="1">
      <alignment/>
    </xf>
    <xf numFmtId="0" fontId="6" fillId="0" borderId="1" xfId="0" applyFont="1" applyBorder="1" applyAlignment="1">
      <alignment/>
    </xf>
    <xf numFmtId="0" fontId="6" fillId="0" borderId="3" xfId="0" applyFont="1" applyBorder="1" applyAlignment="1">
      <alignment/>
    </xf>
    <xf numFmtId="0" fontId="6" fillId="0" borderId="2" xfId="0" applyFont="1" applyBorder="1" applyAlignment="1">
      <alignment/>
    </xf>
    <xf numFmtId="182" fontId="6" fillId="0" borderId="1" xfId="0" applyNumberFormat="1" applyFont="1" applyAlignment="1">
      <alignment/>
    </xf>
    <xf numFmtId="0" fontId="6" fillId="0" borderId="0" xfId="0" applyFont="1" applyBorder="1" applyAlignment="1" quotePrefix="1">
      <alignment/>
    </xf>
    <xf numFmtId="0" fontId="6" fillId="0" borderId="8" xfId="0" applyFont="1" applyBorder="1" applyAlignment="1">
      <alignment/>
    </xf>
    <xf numFmtId="183" fontId="6" fillId="0" borderId="0" xfId="0" applyNumberFormat="1" applyFont="1" applyBorder="1" applyAlignment="1">
      <alignment horizontal="right"/>
    </xf>
    <xf numFmtId="0" fontId="6" fillId="0" borderId="0" xfId="0" applyFont="1" applyBorder="1" applyAlignment="1" quotePrefix="1">
      <alignment horizontal="distributed"/>
    </xf>
    <xf numFmtId="0" fontId="6" fillId="0" borderId="0" xfId="0" applyFont="1" applyBorder="1" applyAlignment="1">
      <alignment/>
    </xf>
    <xf numFmtId="0" fontId="6" fillId="0" borderId="0" xfId="0" applyFont="1" applyBorder="1" applyAlignment="1">
      <alignment horizontal="distributed"/>
    </xf>
    <xf numFmtId="176" fontId="6" fillId="0" borderId="0" xfId="0" applyNumberFormat="1" applyFont="1" applyFill="1" applyAlignment="1">
      <alignment/>
    </xf>
    <xf numFmtId="176" fontId="6" fillId="0" borderId="0" xfId="0" applyNumberFormat="1" applyFont="1" applyFill="1" applyBorder="1" applyAlignment="1" quotePrefix="1">
      <alignment horizontal="left"/>
    </xf>
    <xf numFmtId="176" fontId="6" fillId="0" borderId="0" xfId="0" applyNumberFormat="1" applyFont="1" applyFill="1" applyBorder="1" applyAlignment="1">
      <alignment/>
    </xf>
    <xf numFmtId="0" fontId="6" fillId="0" borderId="1" xfId="26" applyFont="1" applyBorder="1">
      <alignment/>
      <protection/>
    </xf>
    <xf numFmtId="176" fontId="6" fillId="0" borderId="0" xfId="0" applyNumberFormat="1" applyFont="1" applyAlignment="1">
      <alignment/>
    </xf>
    <xf numFmtId="176" fontId="6" fillId="0" borderId="0" xfId="0" applyNumberFormat="1" applyFont="1" applyAlignment="1" quotePrefix="1">
      <alignment horizontal="right"/>
    </xf>
    <xf numFmtId="176" fontId="6" fillId="0" borderId="9" xfId="0" applyNumberFormat="1" applyFont="1" applyBorder="1" applyAlignment="1">
      <alignment horizontal="right"/>
    </xf>
    <xf numFmtId="1" fontId="5" fillId="0" borderId="1" xfId="25" applyFont="1" applyBorder="1" applyAlignment="1">
      <alignment/>
      <protection/>
    </xf>
    <xf numFmtId="1" fontId="6" fillId="0" borderId="1" xfId="25" applyFont="1" applyBorder="1" applyAlignment="1">
      <alignment/>
      <protection/>
    </xf>
    <xf numFmtId="0" fontId="5"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6" fillId="0" borderId="1" xfId="0" applyFont="1" applyFill="1" applyBorder="1" applyAlignment="1">
      <alignment/>
    </xf>
    <xf numFmtId="1" fontId="5" fillId="0" borderId="0" xfId="25" applyFont="1" applyBorder="1" applyAlignment="1">
      <alignment/>
      <protection/>
    </xf>
    <xf numFmtId="1" fontId="6" fillId="0" borderId="0" xfId="25" applyFont="1" applyBorder="1" applyAlignment="1">
      <alignment/>
      <protection/>
    </xf>
    <xf numFmtId="176" fontId="6" fillId="0" borderId="0" xfId="25" applyNumberFormat="1" applyFont="1" applyFill="1" applyBorder="1" applyAlignment="1">
      <alignment/>
      <protection/>
    </xf>
    <xf numFmtId="0" fontId="6" fillId="0" borderId="0" xfId="0" applyFont="1" applyFill="1" applyAlignment="1">
      <alignment/>
    </xf>
    <xf numFmtId="178" fontId="6" fillId="0" borderId="0" xfId="0" applyNumberFormat="1" applyFont="1" applyFill="1" applyAlignment="1">
      <alignment/>
    </xf>
    <xf numFmtId="178" fontId="6" fillId="0" borderId="0" xfId="0" applyNumberFormat="1" applyFont="1" applyFill="1" applyBorder="1" applyAlignment="1">
      <alignment/>
    </xf>
    <xf numFmtId="178" fontId="6" fillId="0" borderId="0" xfId="0" applyNumberFormat="1" applyFont="1" applyFill="1" applyBorder="1" applyAlignment="1" quotePrefix="1">
      <alignment horizontal="left"/>
    </xf>
    <xf numFmtId="178" fontId="6" fillId="0" borderId="0" xfId="0" applyNumberFormat="1" applyFont="1" applyBorder="1" applyAlignment="1">
      <alignment/>
    </xf>
    <xf numFmtId="178" fontId="6" fillId="0" borderId="0" xfId="0" applyNumberFormat="1" applyFont="1" applyBorder="1" applyAlignment="1" quotePrefix="1">
      <alignment horizontal="left"/>
    </xf>
    <xf numFmtId="178" fontId="6" fillId="0" borderId="0" xfId="0" applyNumberFormat="1" applyFont="1" applyAlignment="1" quotePrefix="1">
      <alignment horizontal="left"/>
    </xf>
    <xf numFmtId="178" fontId="6" fillId="0" borderId="0" xfId="0" applyNumberFormat="1" applyFont="1" applyAlignment="1">
      <alignment/>
    </xf>
    <xf numFmtId="178" fontId="6" fillId="0" borderId="0" xfId="0" applyNumberFormat="1" applyFont="1" applyBorder="1" applyAlignment="1">
      <alignment/>
    </xf>
    <xf numFmtId="1" fontId="6" fillId="0" borderId="3" xfId="25" applyFont="1" applyFill="1" applyBorder="1" applyAlignment="1">
      <alignment/>
      <protection/>
    </xf>
    <xf numFmtId="176" fontId="6" fillId="0" borderId="6" xfId="25" applyNumberFormat="1" applyFont="1" applyFill="1" applyBorder="1" applyAlignment="1" quotePrefix="1">
      <alignment horizontal="left"/>
      <protection/>
    </xf>
    <xf numFmtId="176" fontId="6" fillId="0" borderId="4" xfId="25" applyNumberFormat="1" applyFont="1" applyFill="1" applyBorder="1" applyAlignment="1">
      <alignment/>
      <protection/>
    </xf>
    <xf numFmtId="176" fontId="6" fillId="0" borderId="3" xfId="0" applyNumberFormat="1" applyFont="1" applyBorder="1" applyAlignment="1">
      <alignment horizontal="right"/>
    </xf>
    <xf numFmtId="176" fontId="6" fillId="0" borderId="0" xfId="0" applyNumberFormat="1" applyFont="1" applyBorder="1" applyAlignment="1" quotePrefix="1">
      <alignment horizontal="right"/>
    </xf>
    <xf numFmtId="176" fontId="6" fillId="0" borderId="1" xfId="0" applyNumberFormat="1" applyFont="1" applyBorder="1" applyAlignment="1" quotePrefix="1">
      <alignment horizontal="right"/>
    </xf>
    <xf numFmtId="176" fontId="6" fillId="0" borderId="10" xfId="0" applyNumberFormat="1" applyFont="1" applyBorder="1" applyAlignment="1">
      <alignment horizontal="center"/>
    </xf>
    <xf numFmtId="176" fontId="6" fillId="0" borderId="9" xfId="0" applyNumberFormat="1" applyFont="1" applyBorder="1" applyAlignment="1" quotePrefix="1">
      <alignment horizontal="center"/>
    </xf>
    <xf numFmtId="176" fontId="6" fillId="0" borderId="9" xfId="0" applyNumberFormat="1" applyFont="1" applyBorder="1" applyAlignment="1">
      <alignment horizontal="center"/>
    </xf>
    <xf numFmtId="176" fontId="11" fillId="0" borderId="9" xfId="0" applyNumberFormat="1" applyFont="1" applyBorder="1" applyAlignment="1">
      <alignment horizontal="center"/>
    </xf>
    <xf numFmtId="0" fontId="6" fillId="0" borderId="11" xfId="0" applyFont="1" applyBorder="1" applyAlignment="1">
      <alignment horizontal="center"/>
    </xf>
    <xf numFmtId="0" fontId="11" fillId="0" borderId="3" xfId="0" applyFont="1" applyBorder="1" applyAlignment="1">
      <alignment horizontal="center"/>
    </xf>
    <xf numFmtId="0" fontId="11" fillId="0" borderId="1" xfId="0" applyFont="1" applyBorder="1" applyAlignment="1">
      <alignment horizontal="center"/>
    </xf>
    <xf numFmtId="176" fontId="6" fillId="0" borderId="1" xfId="0" applyNumberFormat="1" applyFont="1" applyBorder="1" applyAlignment="1">
      <alignment/>
    </xf>
    <xf numFmtId="176" fontId="6" fillId="0" borderId="2" xfId="0" applyNumberFormat="1" applyFont="1" applyBorder="1" applyAlignment="1">
      <alignment horizontal="right"/>
    </xf>
    <xf numFmtId="176" fontId="6" fillId="0" borderId="2" xfId="0" applyNumberFormat="1" applyFont="1" applyBorder="1" applyAlignment="1" quotePrefix="1">
      <alignment horizontal="right"/>
    </xf>
    <xf numFmtId="176" fontId="6" fillId="0" borderId="7" xfId="0" applyNumberFormat="1" applyFont="1" applyBorder="1" applyAlignment="1" quotePrefix="1">
      <alignment horizontal="right"/>
    </xf>
    <xf numFmtId="176" fontId="6" fillId="0" borderId="4" xfId="0" applyNumberFormat="1" applyFont="1" applyBorder="1" applyAlignment="1">
      <alignment horizontal="center"/>
    </xf>
    <xf numFmtId="0" fontId="6" fillId="0" borderId="0" xfId="0" applyFont="1" applyBorder="1" applyAlignment="1">
      <alignment horizontal="center"/>
    </xf>
    <xf numFmtId="0" fontId="6" fillId="0" borderId="0" xfId="0" applyFont="1" applyBorder="1" applyAlignment="1" quotePrefix="1">
      <alignment horizontal="center"/>
    </xf>
    <xf numFmtId="0" fontId="6" fillId="0" borderId="1" xfId="0" applyFont="1" applyBorder="1" applyAlignment="1" quotePrefix="1">
      <alignment horizontal="center"/>
    </xf>
    <xf numFmtId="0" fontId="12" fillId="0" borderId="0" xfId="0" applyFont="1" applyAlignment="1">
      <alignment/>
    </xf>
    <xf numFmtId="189" fontId="13" fillId="0" borderId="0" xfId="0" applyNumberFormat="1" applyFont="1" applyAlignment="1">
      <alignment/>
    </xf>
    <xf numFmtId="189" fontId="12" fillId="0" borderId="0" xfId="0" applyNumberFormat="1" applyFont="1" applyAlignment="1">
      <alignment/>
    </xf>
    <xf numFmtId="176" fontId="12" fillId="0" borderId="0" xfId="0" applyNumberFormat="1" applyFont="1" applyAlignment="1">
      <alignment/>
    </xf>
    <xf numFmtId="0" fontId="14" fillId="0" borderId="0" xfId="0" applyFont="1" applyAlignment="1">
      <alignment/>
    </xf>
    <xf numFmtId="0" fontId="11" fillId="0" borderId="0" xfId="0" applyFont="1" applyAlignment="1">
      <alignment/>
    </xf>
    <xf numFmtId="176" fontId="11" fillId="0" borderId="0" xfId="0" applyNumberFormat="1" applyFont="1" applyAlignment="1">
      <alignment/>
    </xf>
    <xf numFmtId="0" fontId="11" fillId="0" borderId="1" xfId="0" applyFont="1" applyBorder="1" applyAlignment="1">
      <alignment/>
    </xf>
    <xf numFmtId="0" fontId="11" fillId="0" borderId="2" xfId="0" applyFont="1" applyBorder="1" applyAlignment="1">
      <alignment/>
    </xf>
    <xf numFmtId="189" fontId="11" fillId="0" borderId="0" xfId="0" applyNumberFormat="1" applyFont="1" applyAlignment="1">
      <alignment/>
    </xf>
    <xf numFmtId="0" fontId="14" fillId="0" borderId="0" xfId="0" applyFont="1" applyFill="1" applyBorder="1" applyAlignment="1">
      <alignment/>
    </xf>
    <xf numFmtId="0" fontId="11" fillId="0" borderId="0" xfId="0" applyFont="1" applyFill="1" applyAlignment="1">
      <alignment/>
    </xf>
    <xf numFmtId="0" fontId="11" fillId="0" borderId="2" xfId="0" applyFont="1" applyFill="1" applyBorder="1" applyAlignment="1">
      <alignment/>
    </xf>
    <xf numFmtId="0" fontId="11" fillId="0" borderId="0" xfId="0" applyFont="1" applyFill="1" applyBorder="1" applyAlignment="1">
      <alignment/>
    </xf>
    <xf numFmtId="0" fontId="14" fillId="0" borderId="1" xfId="0" applyFont="1" applyFill="1" applyBorder="1" applyAlignment="1">
      <alignment/>
    </xf>
    <xf numFmtId="0" fontId="11" fillId="0" borderId="0" xfId="0" applyFont="1" applyFill="1" applyBorder="1" applyAlignment="1">
      <alignment/>
    </xf>
    <xf numFmtId="0" fontId="11" fillId="0" borderId="3" xfId="0" applyFont="1" applyFill="1" applyBorder="1" applyAlignment="1">
      <alignment/>
    </xf>
    <xf numFmtId="176" fontId="11" fillId="0" borderId="3" xfId="0" applyNumberFormat="1" applyFont="1" applyBorder="1" applyAlignment="1">
      <alignment horizontal="right"/>
    </xf>
    <xf numFmtId="0" fontId="11" fillId="0" borderId="3" xfId="0" applyFont="1" applyBorder="1" applyAlignment="1">
      <alignment/>
    </xf>
    <xf numFmtId="0" fontId="11" fillId="0" borderId="0" xfId="0" applyFont="1" applyBorder="1" applyAlignment="1" quotePrefix="1">
      <alignment horizontal="left"/>
    </xf>
    <xf numFmtId="189" fontId="11" fillId="0" borderId="0" xfId="0" applyNumberFormat="1" applyFont="1" applyBorder="1" applyAlignment="1">
      <alignment/>
    </xf>
    <xf numFmtId="0" fontId="6" fillId="0" borderId="0" xfId="26" applyFont="1" applyBorder="1">
      <alignment/>
      <protection/>
    </xf>
    <xf numFmtId="0" fontId="6" fillId="0" borderId="3" xfId="26" applyFont="1" applyBorder="1">
      <alignment/>
      <protection/>
    </xf>
    <xf numFmtId="0" fontId="6" fillId="0" borderId="3" xfId="26" applyFont="1" applyBorder="1" applyAlignment="1">
      <alignment/>
      <protection/>
    </xf>
    <xf numFmtId="176" fontId="6" fillId="0" borderId="11" xfId="26" applyNumberFormat="1" applyFont="1" applyBorder="1" applyAlignment="1">
      <alignment/>
      <protection/>
    </xf>
    <xf numFmtId="177" fontId="6" fillId="0" borderId="6" xfId="26" applyNumberFormat="1" applyFont="1" applyBorder="1" applyAlignment="1" quotePrefix="1">
      <alignment horizontal="left"/>
      <protection/>
    </xf>
    <xf numFmtId="177" fontId="6" fillId="0" borderId="4" xfId="26" applyNumberFormat="1" applyFont="1" applyBorder="1" applyAlignment="1">
      <alignment/>
      <protection/>
    </xf>
    <xf numFmtId="177" fontId="6" fillId="0" borderId="11" xfId="26" applyNumberFormat="1" applyFont="1" applyBorder="1" applyAlignment="1">
      <alignment/>
      <protection/>
    </xf>
    <xf numFmtId="176" fontId="6" fillId="0" borderId="6" xfId="26" applyNumberFormat="1" applyFont="1" applyBorder="1" applyAlignment="1" quotePrefix="1">
      <alignment horizontal="left"/>
      <protection/>
    </xf>
    <xf numFmtId="176" fontId="6" fillId="0" borderId="4" xfId="26" applyNumberFormat="1" applyFont="1" applyBorder="1" applyAlignment="1">
      <alignment/>
      <protection/>
    </xf>
    <xf numFmtId="0" fontId="6" fillId="0" borderId="0" xfId="26" applyFont="1" applyBorder="1" applyAlignment="1" quotePrefix="1">
      <alignment horizontal="right"/>
      <protection/>
    </xf>
    <xf numFmtId="0" fontId="11" fillId="0" borderId="0" xfId="0" applyFont="1" applyBorder="1" applyAlignment="1">
      <alignment/>
    </xf>
    <xf numFmtId="0" fontId="11" fillId="0" borderId="1" xfId="0" applyFont="1" applyFill="1" applyBorder="1" applyAlignment="1">
      <alignment/>
    </xf>
    <xf numFmtId="178" fontId="11" fillId="0" borderId="3" xfId="0" applyNumberFormat="1" applyFont="1" applyBorder="1" applyAlignment="1" quotePrefix="1">
      <alignment horizontal="left"/>
    </xf>
    <xf numFmtId="176" fontId="11" fillId="0" borderId="3" xfId="0" applyNumberFormat="1" applyFont="1" applyBorder="1" applyAlignment="1">
      <alignment/>
    </xf>
    <xf numFmtId="0" fontId="14" fillId="0" borderId="0" xfId="0" applyFont="1" applyFill="1" applyAlignment="1">
      <alignment/>
    </xf>
    <xf numFmtId="178" fontId="11" fillId="0" borderId="4" xfId="0" applyNumberFormat="1" applyFont="1" applyFill="1" applyBorder="1" applyAlignment="1">
      <alignment/>
    </xf>
    <xf numFmtId="178" fontId="11" fillId="0" borderId="6" xfId="0" applyNumberFormat="1" applyFont="1" applyFill="1" applyBorder="1" applyAlignment="1">
      <alignment/>
    </xf>
    <xf numFmtId="178" fontId="11" fillId="0" borderId="9" xfId="0" applyNumberFormat="1" applyFont="1" applyFill="1" applyBorder="1" applyAlignment="1" quotePrefix="1">
      <alignment horizontal="left"/>
    </xf>
    <xf numFmtId="178" fontId="11" fillId="0" borderId="1" xfId="0" applyNumberFormat="1" applyFont="1" applyFill="1" applyBorder="1" applyAlignment="1">
      <alignment/>
    </xf>
    <xf numFmtId="178" fontId="11" fillId="0" borderId="1" xfId="0" applyNumberFormat="1" applyFont="1" applyFill="1" applyBorder="1" applyAlignment="1" quotePrefix="1">
      <alignment horizontal="left"/>
    </xf>
    <xf numFmtId="0" fontId="11" fillId="0" borderId="3" xfId="0" applyFont="1" applyFill="1" applyBorder="1" applyAlignment="1">
      <alignment horizontal="center"/>
    </xf>
    <xf numFmtId="178" fontId="11" fillId="0" borderId="11" xfId="0" applyNumberFormat="1" applyFont="1" applyFill="1" applyBorder="1" applyAlignment="1">
      <alignment horizontal="center"/>
    </xf>
    <xf numFmtId="178" fontId="11" fillId="0" borderId="5" xfId="0" applyNumberFormat="1" applyFont="1" applyFill="1" applyBorder="1" applyAlignment="1">
      <alignment horizontal="center"/>
    </xf>
    <xf numFmtId="0" fontId="11" fillId="0" borderId="1" xfId="0" applyFont="1" applyFill="1" applyBorder="1" applyAlignment="1">
      <alignment horizontal="center"/>
    </xf>
    <xf numFmtId="178" fontId="11" fillId="0" borderId="9" xfId="0" applyNumberFormat="1" applyFont="1" applyFill="1" applyBorder="1" applyAlignment="1">
      <alignment horizontal="center"/>
    </xf>
    <xf numFmtId="176" fontId="6" fillId="0" borderId="6" xfId="0" applyNumberFormat="1" applyFont="1" applyBorder="1" applyAlignment="1">
      <alignment horizontal="center"/>
    </xf>
    <xf numFmtId="176" fontId="6" fillId="0" borderId="6" xfId="0" applyNumberFormat="1" applyFont="1" applyBorder="1" applyAlignment="1" quotePrefix="1">
      <alignment horizontal="center"/>
    </xf>
    <xf numFmtId="176" fontId="6" fillId="0" borderId="4" xfId="0" applyNumberFormat="1" applyFont="1" applyBorder="1" applyAlignment="1">
      <alignment horizontal="left"/>
    </xf>
    <xf numFmtId="0" fontId="13" fillId="0" borderId="0" xfId="0" applyFont="1" applyBorder="1" applyAlignment="1" quotePrefix="1">
      <alignment horizontal="left"/>
    </xf>
    <xf numFmtId="0" fontId="6" fillId="0" borderId="9" xfId="0" applyFont="1" applyBorder="1" applyAlignment="1" quotePrefix="1">
      <alignment horizontal="center"/>
    </xf>
    <xf numFmtId="0" fontId="6" fillId="0" borderId="4" xfId="0" applyFont="1" applyBorder="1" applyAlignment="1">
      <alignment/>
    </xf>
    <xf numFmtId="0" fontId="6" fillId="0" borderId="6" xfId="0" applyFont="1" applyBorder="1" applyAlignment="1" quotePrefix="1">
      <alignment horizontal="center"/>
    </xf>
    <xf numFmtId="0" fontId="6" fillId="0" borderId="4" xfId="0" applyFont="1" applyBorder="1" applyAlignment="1" quotePrefix="1">
      <alignment horizontal="center"/>
    </xf>
    <xf numFmtId="0" fontId="6" fillId="0" borderId="12" xfId="0" applyFont="1" applyBorder="1" applyAlignment="1" quotePrefix="1">
      <alignment horizontal="center"/>
    </xf>
    <xf numFmtId="0" fontId="13" fillId="0" borderId="0" xfId="0" applyFont="1" applyBorder="1" applyAlignment="1">
      <alignment/>
    </xf>
    <xf numFmtId="0" fontId="13" fillId="0" borderId="0" xfId="0" applyFont="1" applyAlignment="1">
      <alignment/>
    </xf>
    <xf numFmtId="0" fontId="6" fillId="0" borderId="4" xfId="0" applyFont="1" applyBorder="1" applyAlignment="1">
      <alignment horizontal="center"/>
    </xf>
    <xf numFmtId="190" fontId="6" fillId="0" borderId="0" xfId="0" applyNumberFormat="1" applyFont="1" applyAlignment="1">
      <alignment/>
    </xf>
    <xf numFmtId="190" fontId="6" fillId="0" borderId="0" xfId="0" applyNumberFormat="1" applyFont="1" applyAlignment="1">
      <alignment horizontal="right"/>
    </xf>
    <xf numFmtId="190" fontId="6" fillId="0" borderId="5" xfId="0" applyNumberFormat="1" applyFont="1" applyBorder="1" applyAlignment="1">
      <alignment/>
    </xf>
    <xf numFmtId="190" fontId="6" fillId="0" borderId="9" xfId="0" applyNumberFormat="1" applyFont="1" applyBorder="1" applyAlignment="1">
      <alignment/>
    </xf>
    <xf numFmtId="190" fontId="6" fillId="0" borderId="1" xfId="0" applyNumberFormat="1" applyFont="1" applyBorder="1" applyAlignment="1">
      <alignment/>
    </xf>
    <xf numFmtId="0" fontId="6" fillId="0" borderId="10" xfId="0" applyFont="1" applyBorder="1" applyAlignment="1">
      <alignment/>
    </xf>
    <xf numFmtId="0" fontId="6" fillId="0" borderId="2" xfId="0" applyFont="1" applyBorder="1" applyAlignment="1">
      <alignment horizontal="right"/>
    </xf>
    <xf numFmtId="0" fontId="6" fillId="0" borderId="2" xfId="0" applyFont="1" applyBorder="1" applyAlignment="1" quotePrefix="1">
      <alignment horizontal="right"/>
    </xf>
    <xf numFmtId="0" fontId="6" fillId="0" borderId="2" xfId="0" applyFont="1" applyBorder="1" applyAlignment="1">
      <alignment horizontal="left"/>
    </xf>
    <xf numFmtId="0" fontId="6" fillId="0" borderId="2" xfId="0" applyFont="1" applyBorder="1" applyAlignment="1" quotePrefix="1">
      <alignment horizontal="left"/>
    </xf>
    <xf numFmtId="190" fontId="11" fillId="0" borderId="0" xfId="0" applyNumberFormat="1" applyFont="1" applyAlignment="1">
      <alignment/>
    </xf>
    <xf numFmtId="176" fontId="6" fillId="0" borderId="13" xfId="26" applyNumberFormat="1" applyFont="1" applyBorder="1" applyAlignment="1">
      <alignment/>
      <protection/>
    </xf>
    <xf numFmtId="176" fontId="6" fillId="0" borderId="9" xfId="26" applyNumberFormat="1" applyFont="1" applyBorder="1" applyAlignment="1">
      <alignment horizontal="center"/>
      <protection/>
    </xf>
    <xf numFmtId="177" fontId="6" fillId="0" borderId="9" xfId="26" applyNumberFormat="1" applyFont="1" applyBorder="1" applyAlignment="1">
      <alignment horizontal="center"/>
      <protection/>
    </xf>
    <xf numFmtId="176" fontId="6" fillId="0" borderId="11" xfId="26" applyNumberFormat="1" applyFont="1" applyBorder="1" applyAlignment="1">
      <alignment horizontal="center"/>
      <protection/>
    </xf>
    <xf numFmtId="176" fontId="6" fillId="0" borderId="5" xfId="26" applyNumberFormat="1" applyFont="1" applyBorder="1" applyAlignment="1">
      <alignment horizontal="center"/>
      <protection/>
    </xf>
    <xf numFmtId="177" fontId="6" fillId="0" borderId="5" xfId="26" applyNumberFormat="1" applyFont="1" applyBorder="1" applyAlignment="1" quotePrefix="1">
      <alignment horizontal="center"/>
      <protection/>
    </xf>
    <xf numFmtId="176" fontId="6" fillId="0" borderId="14" xfId="26" applyNumberFormat="1" applyFont="1" applyBorder="1" applyAlignment="1">
      <alignment horizontal="center"/>
      <protection/>
    </xf>
    <xf numFmtId="176" fontId="6" fillId="0" borderId="1" xfId="26" applyNumberFormat="1" applyFont="1" applyBorder="1" applyAlignment="1">
      <alignment horizontal="center"/>
      <protection/>
    </xf>
    <xf numFmtId="190" fontId="6" fillId="0" borderId="0" xfId="0" applyNumberFormat="1" applyFont="1" applyBorder="1" applyAlignment="1">
      <alignment/>
    </xf>
    <xf numFmtId="0" fontId="6" fillId="0" borderId="2" xfId="0" applyFont="1" applyFill="1" applyBorder="1" applyAlignment="1">
      <alignment horizontal="right"/>
    </xf>
    <xf numFmtId="0" fontId="6" fillId="0" borderId="2" xfId="0" applyFont="1" applyFill="1" applyBorder="1" applyAlignment="1">
      <alignment horizontal="center"/>
    </xf>
    <xf numFmtId="0" fontId="6" fillId="0" borderId="0" xfId="0" applyFont="1" applyFill="1" applyBorder="1" applyAlignment="1">
      <alignment horizontal="center"/>
    </xf>
    <xf numFmtId="0" fontId="6" fillId="0" borderId="7" xfId="0" applyFont="1" applyFill="1" applyBorder="1" applyAlignment="1">
      <alignment horizontal="center"/>
    </xf>
    <xf numFmtId="176" fontId="6" fillId="0" borderId="0" xfId="0" applyNumberFormat="1" applyFont="1" applyBorder="1" applyAlignment="1">
      <alignment horizontal="center"/>
    </xf>
    <xf numFmtId="176" fontId="6" fillId="0" borderId="1" xfId="0" applyNumberFormat="1" applyFont="1" applyBorder="1" applyAlignment="1">
      <alignment horizontal="center"/>
    </xf>
    <xf numFmtId="0" fontId="6" fillId="0" borderId="0" xfId="0" applyFont="1" applyBorder="1" applyAlignment="1">
      <alignment horizontal="right"/>
    </xf>
    <xf numFmtId="0" fontId="6" fillId="0" borderId="7" xfId="0" applyFont="1" applyBorder="1" applyAlignment="1">
      <alignment horizontal="right"/>
    </xf>
    <xf numFmtId="0" fontId="6" fillId="0" borderId="12" xfId="0" applyFont="1" applyBorder="1" applyAlignment="1">
      <alignment horizontal="center"/>
    </xf>
    <xf numFmtId="190" fontId="6" fillId="0" borderId="1" xfId="0" applyNumberFormat="1" applyFont="1" applyBorder="1" applyAlignment="1">
      <alignment horizontal="right"/>
    </xf>
    <xf numFmtId="1" fontId="6" fillId="0" borderId="3" xfId="25" applyFont="1" applyBorder="1" applyAlignment="1" quotePrefix="1">
      <alignment horizontal="left"/>
      <protection/>
    </xf>
    <xf numFmtId="176" fontId="6" fillId="0" borderId="9" xfId="25" applyNumberFormat="1" applyFont="1" applyFill="1" applyBorder="1" applyAlignment="1">
      <alignment horizontal="center"/>
      <protection/>
    </xf>
    <xf numFmtId="177" fontId="6" fillId="0" borderId="9" xfId="25" applyNumberFormat="1" applyFont="1" applyFill="1" applyBorder="1" applyAlignment="1">
      <alignment horizontal="center"/>
      <protection/>
    </xf>
    <xf numFmtId="176" fontId="6" fillId="0" borderId="9" xfId="25" applyNumberFormat="1" applyFont="1" applyFill="1" applyBorder="1" applyAlignment="1" quotePrefix="1">
      <alignment horizontal="center"/>
      <protection/>
    </xf>
    <xf numFmtId="176" fontId="6" fillId="0" borderId="11" xfId="25" applyNumberFormat="1" applyFont="1" applyFill="1" applyBorder="1" applyAlignment="1">
      <alignment horizontal="center"/>
      <protection/>
    </xf>
    <xf numFmtId="1" fontId="6" fillId="0" borderId="2" xfId="25" applyFont="1" applyBorder="1" applyAlignment="1" quotePrefix="1">
      <alignment horizontal="right"/>
      <protection/>
    </xf>
    <xf numFmtId="1" fontId="6" fillId="0" borderId="2" xfId="25" applyFont="1" applyBorder="1" applyAlignment="1" quotePrefix="1">
      <alignment horizontal="center"/>
      <protection/>
    </xf>
    <xf numFmtId="176" fontId="6" fillId="0" borderId="0" xfId="0" applyNumberFormat="1" applyFont="1" applyAlignment="1">
      <alignment horizontal="right"/>
    </xf>
    <xf numFmtId="0" fontId="6" fillId="0" borderId="1" xfId="0" applyFont="1" applyBorder="1" applyAlignment="1">
      <alignment horizontal="center"/>
    </xf>
    <xf numFmtId="0" fontId="16" fillId="0" borderId="0" xfId="0" applyFont="1" applyAlignment="1" quotePrefix="1">
      <alignment horizontal="left"/>
    </xf>
    <xf numFmtId="0" fontId="6" fillId="0" borderId="9" xfId="0" applyFont="1" applyBorder="1" applyAlignment="1">
      <alignment horizontal="center"/>
    </xf>
    <xf numFmtId="176" fontId="6" fillId="0" borderId="14" xfId="0" applyNumberFormat="1" applyFont="1" applyBorder="1" applyAlignment="1">
      <alignment horizontal="center"/>
    </xf>
    <xf numFmtId="176" fontId="6" fillId="0" borderId="2" xfId="0" applyNumberFormat="1" applyFont="1" applyBorder="1" applyAlignment="1">
      <alignment horizontal="center"/>
    </xf>
    <xf numFmtId="0" fontId="11" fillId="0" borderId="10" xfId="0" applyFont="1" applyBorder="1" applyAlignment="1" quotePrefix="1">
      <alignment horizontal="right"/>
    </xf>
    <xf numFmtId="0" fontId="11" fillId="0" borderId="2" xfId="0" applyFont="1" applyBorder="1" applyAlignment="1" quotePrefix="1">
      <alignment horizontal="right"/>
    </xf>
    <xf numFmtId="0" fontId="11" fillId="0" borderId="2" xfId="0" applyFont="1" applyFill="1" applyBorder="1" applyAlignment="1">
      <alignment horizontal="center"/>
    </xf>
    <xf numFmtId="0" fontId="6" fillId="0" borderId="0" xfId="0" applyFont="1" applyAlignment="1">
      <alignment horizontal="center"/>
    </xf>
    <xf numFmtId="0" fontId="6" fillId="0" borderId="15" xfId="0" applyFont="1" applyBorder="1" applyAlignment="1">
      <alignment/>
    </xf>
    <xf numFmtId="0" fontId="6" fillId="0" borderId="8" xfId="0" applyFont="1" applyBorder="1" applyAlignment="1" quotePrefix="1">
      <alignment horizontal="right"/>
    </xf>
    <xf numFmtId="0" fontId="6" fillId="0" borderId="8" xfId="0" applyFont="1" applyBorder="1" applyAlignment="1">
      <alignment horizontal="right"/>
    </xf>
    <xf numFmtId="0" fontId="6" fillId="0" borderId="14" xfId="0" applyFont="1" applyBorder="1" applyAlignment="1" quotePrefix="1">
      <alignment horizontal="right"/>
    </xf>
    <xf numFmtId="0" fontId="6" fillId="0" borderId="0" xfId="0" applyFont="1" applyBorder="1" applyAlignment="1" quotePrefix="1">
      <alignment horizontal="right"/>
    </xf>
    <xf numFmtId="0" fontId="6" fillId="0" borderId="1" xfId="0" applyFont="1" applyBorder="1" applyAlignment="1" quotePrefix="1">
      <alignment horizontal="right"/>
    </xf>
    <xf numFmtId="0" fontId="6" fillId="0" borderId="14" xfId="0" applyFont="1" applyBorder="1" applyAlignment="1">
      <alignment horizontal="right"/>
    </xf>
    <xf numFmtId="181" fontId="6" fillId="0" borderId="4" xfId="0" applyNumberFormat="1" applyFont="1" applyBorder="1" applyAlignment="1">
      <alignment/>
    </xf>
    <xf numFmtId="190" fontId="6" fillId="0" borderId="0" xfId="0" applyNumberFormat="1" applyFont="1" applyFill="1" applyAlignment="1">
      <alignment/>
    </xf>
    <xf numFmtId="190" fontId="6" fillId="0" borderId="1" xfId="0" applyNumberFormat="1" applyFont="1" applyFill="1" applyBorder="1" applyAlignment="1">
      <alignment/>
    </xf>
    <xf numFmtId="176" fontId="6" fillId="0" borderId="9" xfId="0" applyNumberFormat="1" applyFont="1" applyFill="1" applyBorder="1" applyAlignment="1">
      <alignment horizontal="center"/>
    </xf>
    <xf numFmtId="176" fontId="9" fillId="0" borderId="0" xfId="0" applyNumberFormat="1" applyFont="1" applyFill="1" applyAlignment="1">
      <alignment/>
    </xf>
    <xf numFmtId="176" fontId="6" fillId="0" borderId="0" xfId="0" applyNumberFormat="1" applyFont="1" applyFill="1" applyBorder="1" applyAlignment="1">
      <alignment/>
    </xf>
    <xf numFmtId="0" fontId="6" fillId="0" borderId="0" xfId="0" applyFont="1" applyAlignment="1">
      <alignment horizontal="right"/>
    </xf>
    <xf numFmtId="184" fontId="6" fillId="0" borderId="0" xfId="0" applyNumberFormat="1" applyFont="1" applyBorder="1" applyAlignment="1">
      <alignment horizontal="right"/>
    </xf>
    <xf numFmtId="0" fontId="6" fillId="0" borderId="0" xfId="0" applyFont="1" applyFill="1" applyBorder="1" applyAlignment="1">
      <alignment horizontal="right"/>
    </xf>
    <xf numFmtId="0" fontId="17" fillId="0" borderId="0" xfId="0" applyFont="1" applyAlignment="1" quotePrefix="1">
      <alignment horizontal="left"/>
    </xf>
    <xf numFmtId="0" fontId="18" fillId="0" borderId="0" xfId="0" applyFont="1" applyBorder="1" applyAlignment="1" quotePrefix="1">
      <alignment horizontal="left"/>
    </xf>
    <xf numFmtId="1" fontId="17" fillId="0" borderId="0" xfId="25" applyFont="1" applyAlignment="1">
      <alignment/>
      <protection/>
    </xf>
    <xf numFmtId="190" fontId="6" fillId="0" borderId="0" xfId="0" applyNumberFormat="1" applyFont="1" applyBorder="1" applyAlignment="1">
      <alignment horizontal="right"/>
    </xf>
    <xf numFmtId="176" fontId="17" fillId="0" borderId="0" xfId="0" applyNumberFormat="1" applyFont="1" applyAlignment="1" quotePrefix="1">
      <alignment horizontal="left"/>
    </xf>
    <xf numFmtId="0" fontId="17" fillId="0" borderId="0" xfId="0" applyFont="1" applyAlignment="1">
      <alignment horizontal="left"/>
    </xf>
    <xf numFmtId="176" fontId="11" fillId="0" borderId="0" xfId="0" applyNumberFormat="1" applyFont="1" applyBorder="1" applyAlignment="1">
      <alignment horizontal="center"/>
    </xf>
    <xf numFmtId="176" fontId="6" fillId="0" borderId="0" xfId="0" applyNumberFormat="1" applyFont="1" applyBorder="1" applyAlignment="1" quotePrefix="1">
      <alignment horizontal="center"/>
    </xf>
    <xf numFmtId="176" fontId="6" fillId="0" borderId="7" xfId="0" applyNumberFormat="1" applyFont="1" applyBorder="1" applyAlignment="1">
      <alignment horizontal="left"/>
    </xf>
    <xf numFmtId="190" fontId="6" fillId="0" borderId="0" xfId="0" applyNumberFormat="1" applyFont="1" applyFill="1" applyBorder="1" applyAlignment="1">
      <alignment/>
    </xf>
    <xf numFmtId="176" fontId="6" fillId="0" borderId="0" xfId="0" applyNumberFormat="1" applyFont="1" applyBorder="1" applyAlignment="1">
      <alignment/>
    </xf>
    <xf numFmtId="0" fontId="21" fillId="0" borderId="3" xfId="0" applyFont="1" applyBorder="1" applyAlignment="1">
      <alignment/>
    </xf>
    <xf numFmtId="0" fontId="21" fillId="0" borderId="0" xfId="0" applyFont="1" applyAlignment="1">
      <alignment/>
    </xf>
    <xf numFmtId="176" fontId="21" fillId="0" borderId="0" xfId="0" applyNumberFormat="1" applyFont="1" applyAlignment="1">
      <alignment/>
    </xf>
    <xf numFmtId="190" fontId="21" fillId="0" borderId="0" xfId="0" applyNumberFormat="1" applyFont="1" applyAlignment="1">
      <alignment/>
    </xf>
    <xf numFmtId="0" fontId="20" fillId="0" borderId="0" xfId="0" applyFont="1" applyFill="1" applyBorder="1" applyAlignment="1">
      <alignment/>
    </xf>
    <xf numFmtId="0" fontId="20" fillId="0" borderId="1" xfId="0" applyFont="1" applyFill="1" applyBorder="1" applyAlignment="1">
      <alignment/>
    </xf>
    <xf numFmtId="0" fontId="21" fillId="0" borderId="3" xfId="0" applyFont="1" applyFill="1" applyBorder="1" applyAlignment="1">
      <alignment/>
    </xf>
    <xf numFmtId="176" fontId="21" fillId="0" borderId="3" xfId="0" applyNumberFormat="1" applyFont="1" applyBorder="1" applyAlignment="1">
      <alignment horizontal="right"/>
    </xf>
    <xf numFmtId="0" fontId="21" fillId="0" borderId="0" xfId="0" applyFont="1" applyBorder="1" applyAlignment="1" quotePrefix="1">
      <alignment horizontal="left"/>
    </xf>
    <xf numFmtId="189" fontId="21" fillId="0" borderId="0" xfId="0" applyNumberFormat="1" applyFont="1" applyBorder="1" applyAlignment="1">
      <alignment/>
    </xf>
    <xf numFmtId="176" fontId="21" fillId="0" borderId="0" xfId="0" applyNumberFormat="1" applyFont="1" applyBorder="1" applyAlignment="1">
      <alignment/>
    </xf>
    <xf numFmtId="189" fontId="21" fillId="0" borderId="0" xfId="0" applyNumberFormat="1" applyFont="1" applyAlignment="1">
      <alignment/>
    </xf>
    <xf numFmtId="190" fontId="21" fillId="0" borderId="5" xfId="0" applyNumberFormat="1" applyFont="1" applyBorder="1" applyAlignment="1">
      <alignment/>
    </xf>
    <xf numFmtId="0" fontId="21" fillId="0" borderId="0" xfId="0" applyFont="1" applyBorder="1" applyAlignment="1">
      <alignment/>
    </xf>
    <xf numFmtId="0" fontId="19" fillId="0" borderId="0" xfId="0" applyFont="1" applyFill="1" applyAlignment="1" quotePrefix="1">
      <alignment horizontal="left"/>
    </xf>
    <xf numFmtId="190" fontId="21" fillId="0" borderId="9" xfId="0" applyNumberFormat="1" applyFont="1" applyBorder="1" applyAlignment="1">
      <alignment/>
    </xf>
    <xf numFmtId="190" fontId="21" fillId="0" borderId="1" xfId="0" applyNumberFormat="1" applyFont="1" applyBorder="1" applyAlignment="1">
      <alignment/>
    </xf>
    <xf numFmtId="178" fontId="21" fillId="0" borderId="0" xfId="0" applyNumberFormat="1" applyFont="1" applyFill="1" applyBorder="1" applyAlignment="1" quotePrefix="1">
      <alignment horizontal="left"/>
    </xf>
    <xf numFmtId="176" fontId="21" fillId="0" borderId="0" xfId="0" applyNumberFormat="1" applyFont="1" applyFill="1" applyBorder="1" applyAlignment="1">
      <alignment/>
    </xf>
    <xf numFmtId="176" fontId="21" fillId="0" borderId="3" xfId="0" applyNumberFormat="1" applyFont="1" applyFill="1" applyBorder="1" applyAlignment="1">
      <alignment/>
    </xf>
    <xf numFmtId="178" fontId="21" fillId="0" borderId="3" xfId="0" applyNumberFormat="1" applyFont="1" applyFill="1" applyBorder="1" applyAlignment="1" quotePrefix="1">
      <alignment horizontal="left"/>
    </xf>
    <xf numFmtId="178" fontId="11" fillId="0" borderId="3" xfId="0" applyNumberFormat="1" applyFont="1" applyFill="1" applyBorder="1" applyAlignment="1" quotePrefix="1">
      <alignment horizontal="left"/>
    </xf>
    <xf numFmtId="0" fontId="6" fillId="0" borderId="0" xfId="0" applyFont="1" applyBorder="1" applyAlignment="1">
      <alignment horizontal="left"/>
    </xf>
    <xf numFmtId="0" fontId="6" fillId="0" borderId="15" xfId="0" applyFont="1" applyBorder="1" applyAlignment="1">
      <alignment horizontal="center"/>
    </xf>
    <xf numFmtId="190" fontId="21" fillId="0" borderId="5" xfId="0" applyNumberFormat="1" applyFont="1" applyBorder="1" applyAlignment="1">
      <alignment horizontal="right"/>
    </xf>
    <xf numFmtId="190" fontId="21" fillId="0" borderId="9" xfId="0" applyNumberFormat="1" applyFont="1" applyBorder="1" applyAlignment="1">
      <alignment horizontal="right"/>
    </xf>
    <xf numFmtId="190" fontId="21" fillId="0" borderId="1" xfId="0" applyNumberFormat="1" applyFont="1" applyBorder="1" applyAlignment="1">
      <alignment horizontal="right"/>
    </xf>
    <xf numFmtId="190" fontId="21" fillId="0" borderId="0" xfId="0" applyNumberFormat="1" applyFont="1" applyBorder="1" applyAlignment="1">
      <alignment horizontal="right"/>
    </xf>
    <xf numFmtId="0" fontId="11" fillId="0" borderId="2" xfId="0" applyFont="1" applyFill="1" applyBorder="1" applyAlignment="1" quotePrefix="1">
      <alignment horizontal="right"/>
    </xf>
    <xf numFmtId="0" fontId="11" fillId="0" borderId="2" xfId="0" applyFont="1" applyFill="1" applyBorder="1" applyAlignment="1" quotePrefix="1">
      <alignment horizontal="left"/>
    </xf>
    <xf numFmtId="0" fontId="11" fillId="0" borderId="7" xfId="0" applyFont="1" applyFill="1" applyBorder="1" applyAlignment="1">
      <alignment/>
    </xf>
    <xf numFmtId="190" fontId="21" fillId="0" borderId="0" xfId="0" applyNumberFormat="1" applyFont="1" applyBorder="1" applyAlignment="1">
      <alignment/>
    </xf>
    <xf numFmtId="0" fontId="22" fillId="0" borderId="0" xfId="0" applyFont="1" applyFill="1" applyAlignment="1" quotePrefix="1">
      <alignment horizontal="left"/>
    </xf>
    <xf numFmtId="178" fontId="22" fillId="0" borderId="0" xfId="0" applyNumberFormat="1" applyFont="1" applyAlignment="1" quotePrefix="1">
      <alignment horizontal="left"/>
    </xf>
    <xf numFmtId="0" fontId="11" fillId="0" borderId="10" xfId="0" applyFont="1" applyBorder="1" applyAlignment="1">
      <alignment horizontal="center"/>
    </xf>
    <xf numFmtId="0" fontId="11" fillId="0" borderId="7" xfId="0" applyFont="1" applyBorder="1" applyAlignment="1">
      <alignment/>
    </xf>
    <xf numFmtId="0" fontId="11" fillId="0" borderId="2" xfId="0" applyFont="1" applyBorder="1" applyAlignment="1" quotePrefix="1">
      <alignment horizontal="left"/>
    </xf>
    <xf numFmtId="1" fontId="6" fillId="0" borderId="7" xfId="25" applyFont="1" applyBorder="1" applyAlignment="1" quotePrefix="1">
      <alignment horizontal="left"/>
      <protection/>
    </xf>
    <xf numFmtId="1" fontId="23" fillId="0" borderId="0" xfId="25" applyFont="1" applyFill="1" applyAlignment="1">
      <alignment/>
      <protection/>
    </xf>
    <xf numFmtId="1" fontId="10" fillId="0" borderId="0" xfId="25" applyFont="1" applyFill="1" applyBorder="1" applyAlignment="1">
      <alignment/>
      <protection/>
    </xf>
    <xf numFmtId="1" fontId="10" fillId="0" borderId="0" xfId="25" applyFont="1" applyFill="1" applyAlignment="1">
      <alignment/>
      <protection/>
    </xf>
    <xf numFmtId="176" fontId="10" fillId="0" borderId="11" xfId="25" applyNumberFormat="1" applyFont="1" applyFill="1" applyBorder="1" applyAlignment="1">
      <alignment horizontal="right"/>
      <protection/>
    </xf>
    <xf numFmtId="176" fontId="10" fillId="0" borderId="0" xfId="25" applyNumberFormat="1" applyFont="1" applyFill="1" applyBorder="1" applyAlignment="1">
      <alignment horizontal="right"/>
      <protection/>
    </xf>
    <xf numFmtId="1" fontId="24" fillId="0" borderId="0" xfId="25" applyFont="1" applyAlignment="1">
      <alignment/>
      <protection/>
    </xf>
    <xf numFmtId="1" fontId="25" fillId="0" borderId="0" xfId="25" applyFont="1" applyAlignment="1">
      <alignment/>
      <protection/>
    </xf>
    <xf numFmtId="176" fontId="25" fillId="0" borderId="0" xfId="25" applyNumberFormat="1" applyFont="1" applyAlignment="1">
      <alignment/>
      <protection/>
    </xf>
    <xf numFmtId="177" fontId="25" fillId="0" borderId="0" xfId="25" applyNumberFormat="1" applyFont="1" applyFill="1" applyAlignment="1">
      <alignment/>
      <protection/>
    </xf>
    <xf numFmtId="176" fontId="25" fillId="0" borderId="0" xfId="25" applyNumberFormat="1" applyFont="1" applyFill="1" applyAlignment="1">
      <alignment/>
      <protection/>
    </xf>
    <xf numFmtId="190" fontId="6" fillId="0" borderId="5" xfId="0" applyNumberFormat="1" applyFont="1" applyFill="1" applyBorder="1" applyAlignment="1">
      <alignment/>
    </xf>
    <xf numFmtId="187" fontId="6" fillId="0" borderId="0" xfId="0" applyNumberFormat="1" applyFont="1" applyBorder="1" applyAlignment="1">
      <alignment horizontal="right"/>
    </xf>
    <xf numFmtId="182" fontId="6" fillId="0" borderId="0" xfId="0" applyNumberFormat="1" applyFont="1" applyBorder="1" applyAlignment="1">
      <alignment/>
    </xf>
    <xf numFmtId="182" fontId="6" fillId="0" borderId="1" xfId="0" applyNumberFormat="1" applyFont="1" applyBorder="1" applyAlignment="1">
      <alignment/>
    </xf>
    <xf numFmtId="184" fontId="6" fillId="0" borderId="0" xfId="0" applyNumberFormat="1" applyFont="1" applyBorder="1" applyAlignment="1" quotePrefix="1">
      <alignment horizontal="right"/>
    </xf>
    <xf numFmtId="0" fontId="6" fillId="0" borderId="0" xfId="26" applyFont="1" applyFill="1" applyBorder="1" applyAlignment="1" quotePrefix="1">
      <alignment horizontal="right"/>
      <protection/>
    </xf>
    <xf numFmtId="0" fontId="6" fillId="0" borderId="0" xfId="26" applyFont="1" applyFill="1" applyBorder="1" applyAlignment="1" quotePrefix="1">
      <alignment horizontal="left"/>
      <protection/>
    </xf>
    <xf numFmtId="0" fontId="10" fillId="0" borderId="2" xfId="0" applyFont="1" applyBorder="1" applyAlignment="1">
      <alignment horizontal="right"/>
    </xf>
    <xf numFmtId="0" fontId="6" fillId="0" borderId="10" xfId="0" applyFont="1" applyBorder="1" applyAlignment="1">
      <alignment horizontal="left" wrapText="1"/>
    </xf>
    <xf numFmtId="0" fontId="6" fillId="0" borderId="2" xfId="0" applyFont="1" applyBorder="1" applyAlignment="1">
      <alignment horizontal="left" wrapText="1"/>
    </xf>
    <xf numFmtId="0" fontId="15" fillId="0" borderId="2" xfId="0" applyFont="1" applyBorder="1" applyAlignment="1">
      <alignment/>
    </xf>
    <xf numFmtId="0" fontId="11" fillId="0" borderId="2" xfId="0" applyFont="1" applyBorder="1" applyAlignment="1">
      <alignment horizontal="left"/>
    </xf>
    <xf numFmtId="0" fontId="15" fillId="0" borderId="2" xfId="0" applyFont="1" applyBorder="1" applyAlignment="1">
      <alignment horizontal="left"/>
    </xf>
    <xf numFmtId="0" fontId="28" fillId="0" borderId="2" xfId="0" applyFont="1" applyBorder="1" applyAlignment="1">
      <alignment horizontal="left"/>
    </xf>
    <xf numFmtId="0" fontId="28" fillId="0" borderId="2" xfId="0" applyFont="1" applyBorder="1" applyAlignment="1">
      <alignment horizontal="left" wrapText="1"/>
    </xf>
    <xf numFmtId="0" fontId="6" fillId="0" borderId="2" xfId="0" applyFont="1" applyBorder="1" applyAlignment="1">
      <alignment horizontal="right" wrapText="1"/>
    </xf>
    <xf numFmtId="0" fontId="6" fillId="0" borderId="2" xfId="0" applyFont="1" applyFill="1" applyBorder="1" applyAlignment="1">
      <alignment horizontal="left"/>
    </xf>
    <xf numFmtId="190" fontId="6" fillId="0" borderId="0" xfId="0" applyNumberFormat="1" applyFont="1" applyFill="1" applyAlignment="1">
      <alignment horizontal="right"/>
    </xf>
    <xf numFmtId="178" fontId="11" fillId="0" borderId="11" xfId="0" applyNumberFormat="1" applyFont="1" applyFill="1" applyBorder="1" applyAlignment="1" quotePrefix="1">
      <alignment horizontal="left"/>
    </xf>
    <xf numFmtId="178" fontId="11" fillId="0" borderId="3" xfId="0" applyNumberFormat="1" applyFont="1" applyFill="1" applyBorder="1" applyAlignment="1">
      <alignment/>
    </xf>
    <xf numFmtId="178" fontId="11" fillId="0" borderId="4" xfId="0" applyNumberFormat="1" applyFont="1" applyFill="1" applyBorder="1" applyAlignment="1">
      <alignment horizontal="left"/>
    </xf>
    <xf numFmtId="178" fontId="11" fillId="0" borderId="9" xfId="0" applyNumberFormat="1" applyFont="1" applyFill="1" applyBorder="1" applyAlignment="1">
      <alignment/>
    </xf>
    <xf numFmtId="178" fontId="11" fillId="0" borderId="1" xfId="0" applyNumberFormat="1" applyFont="1" applyFill="1" applyBorder="1" applyAlignment="1">
      <alignment horizontal="center"/>
    </xf>
    <xf numFmtId="178" fontId="11" fillId="0" borderId="5" xfId="0" applyNumberFormat="1" applyFont="1" applyFill="1" applyBorder="1" applyAlignment="1">
      <alignment/>
    </xf>
    <xf numFmtId="178" fontId="11" fillId="0" borderId="1" xfId="0" applyNumberFormat="1" applyFont="1" applyFill="1" applyBorder="1" applyAlignment="1" quotePrefix="1">
      <alignment horizontal="center"/>
    </xf>
    <xf numFmtId="0" fontId="29" fillId="0" borderId="2" xfId="0" applyFont="1" applyFill="1" applyBorder="1" applyAlignment="1">
      <alignment horizontal="left" wrapText="1"/>
    </xf>
    <xf numFmtId="0" fontId="11" fillId="0" borderId="2" xfId="0" applyFont="1" applyBorder="1" applyAlignment="1">
      <alignment horizontal="left" wrapText="1"/>
    </xf>
    <xf numFmtId="0" fontId="29" fillId="0" borderId="2" xfId="0" applyFont="1" applyBorder="1" applyAlignment="1">
      <alignment horizontal="left"/>
    </xf>
    <xf numFmtId="177" fontId="21" fillId="0" borderId="5" xfId="26" applyNumberFormat="1" applyFont="1" applyBorder="1" applyAlignment="1">
      <alignment horizontal="center"/>
      <protection/>
    </xf>
    <xf numFmtId="190" fontId="11" fillId="0" borderId="0" xfId="0" applyNumberFormat="1" applyFont="1" applyFill="1" applyAlignment="1">
      <alignment/>
    </xf>
    <xf numFmtId="0" fontId="0" fillId="0" borderId="0" xfId="0" applyBorder="1" applyAlignment="1">
      <alignment/>
    </xf>
    <xf numFmtId="0" fontId="11" fillId="0" borderId="0" xfId="26" applyFont="1" applyBorder="1" applyAlignment="1" quotePrefix="1">
      <alignment horizontal="left"/>
      <protection/>
    </xf>
    <xf numFmtId="178" fontId="11" fillId="0" borderId="11" xfId="0" applyNumberFormat="1" applyFont="1" applyFill="1" applyBorder="1" applyAlignment="1" quotePrefix="1">
      <alignment horizontal="center"/>
    </xf>
    <xf numFmtId="178" fontId="11" fillId="0" borderId="4" xfId="0" applyNumberFormat="1" applyFont="1" applyFill="1" applyBorder="1" applyAlignment="1">
      <alignment horizontal="center"/>
    </xf>
    <xf numFmtId="178" fontId="11" fillId="0" borderId="5" xfId="0" applyNumberFormat="1" applyFont="1" applyFill="1" applyBorder="1" applyAlignment="1" quotePrefix="1">
      <alignment horizontal="center"/>
    </xf>
    <xf numFmtId="178" fontId="11" fillId="0" borderId="13" xfId="0" applyNumberFormat="1" applyFont="1" applyFill="1" applyBorder="1" applyAlignment="1">
      <alignment horizontal="center"/>
    </xf>
    <xf numFmtId="178" fontId="11" fillId="0" borderId="9" xfId="0" applyNumberFormat="1" applyFont="1" applyFill="1" applyBorder="1" applyAlignment="1" quotePrefix="1">
      <alignment horizontal="center"/>
    </xf>
    <xf numFmtId="0" fontId="11" fillId="0" borderId="9" xfId="0" applyFont="1" applyFill="1" applyBorder="1" applyAlignment="1">
      <alignment horizontal="center"/>
    </xf>
    <xf numFmtId="176" fontId="6" fillId="0" borderId="11" xfId="25" applyNumberFormat="1" applyFont="1" applyFill="1" applyBorder="1" applyAlignment="1">
      <alignment/>
      <protection/>
    </xf>
    <xf numFmtId="177" fontId="6" fillId="0" borderId="11" xfId="25" applyNumberFormat="1" applyFont="1" applyFill="1" applyBorder="1" applyAlignment="1">
      <alignment horizontal="center"/>
      <protection/>
    </xf>
    <xf numFmtId="176" fontId="6" fillId="0" borderId="6" xfId="0" applyNumberFormat="1" applyFont="1" applyFill="1" applyBorder="1" applyAlignment="1">
      <alignment horizontal="center"/>
    </xf>
    <xf numFmtId="176" fontId="6" fillId="0" borderId="9" xfId="0" applyNumberFormat="1" applyFont="1" applyBorder="1" applyAlignment="1">
      <alignment horizontal="center" wrapText="1"/>
    </xf>
    <xf numFmtId="176" fontId="6" fillId="0" borderId="0" xfId="0" applyNumberFormat="1" applyFont="1" applyAlignment="1">
      <alignment horizontal="left"/>
    </xf>
    <xf numFmtId="0" fontId="6" fillId="0" borderId="0" xfId="0" applyFont="1" applyAlignment="1">
      <alignment/>
    </xf>
    <xf numFmtId="192" fontId="6" fillId="0" borderId="0" xfId="0" applyNumberFormat="1" applyFont="1" applyBorder="1" applyAlignment="1">
      <alignment/>
    </xf>
    <xf numFmtId="192" fontId="6" fillId="0" borderId="0" xfId="0" applyNumberFormat="1" applyFont="1" applyBorder="1" applyAlignment="1">
      <alignment horizontal="right"/>
    </xf>
    <xf numFmtId="176" fontId="6" fillId="0" borderId="15" xfId="0" applyNumberFormat="1" applyFont="1" applyFill="1" applyBorder="1" applyAlignment="1" quotePrefix="1">
      <alignment horizontal="center"/>
    </xf>
    <xf numFmtId="176" fontId="6" fillId="0" borderId="4" xfId="0" applyNumberFormat="1" applyFont="1" applyFill="1" applyBorder="1" applyAlignment="1" quotePrefix="1">
      <alignment horizontal="center"/>
    </xf>
    <xf numFmtId="177" fontId="6" fillId="0" borderId="11" xfId="26" applyNumberFormat="1" applyFont="1" applyBorder="1" applyAlignment="1">
      <alignment horizontal="center"/>
      <protection/>
    </xf>
    <xf numFmtId="177" fontId="6" fillId="0" borderId="5" xfId="26" applyNumberFormat="1" applyFont="1" applyBorder="1" applyAlignment="1">
      <alignment horizontal="center"/>
      <protection/>
    </xf>
    <xf numFmtId="176" fontId="6" fillId="0" borderId="13" xfId="26" applyNumberFormat="1" applyFont="1" applyBorder="1" applyAlignment="1">
      <alignment horizontal="center"/>
      <protection/>
    </xf>
    <xf numFmtId="176" fontId="6" fillId="0" borderId="0" xfId="26" applyNumberFormat="1" applyFont="1" applyBorder="1" applyAlignment="1">
      <alignment horizontal="center"/>
      <protection/>
    </xf>
    <xf numFmtId="189" fontId="16" fillId="0" borderId="0" xfId="0" applyNumberFormat="1" applyFont="1" applyAlignment="1" quotePrefix="1">
      <alignment horizontal="left"/>
    </xf>
    <xf numFmtId="177" fontId="16" fillId="0" borderId="0" xfId="26" applyNumberFormat="1" applyFont="1" applyAlignment="1" quotePrefix="1">
      <alignment horizontal="left"/>
      <protection/>
    </xf>
    <xf numFmtId="186" fontId="6" fillId="0" borderId="0" xfId="0" applyNumberFormat="1" applyFont="1" applyAlignment="1" quotePrefix="1">
      <alignment horizontal="right"/>
    </xf>
    <xf numFmtId="185" fontId="6" fillId="0" borderId="0" xfId="0" applyNumberFormat="1" applyFont="1" applyBorder="1" applyAlignment="1">
      <alignment/>
    </xf>
    <xf numFmtId="183" fontId="6" fillId="0" borderId="1" xfId="0" applyNumberFormat="1" applyFont="1" applyBorder="1" applyAlignment="1">
      <alignment horizontal="right"/>
    </xf>
    <xf numFmtId="0" fontId="6" fillId="0" borderId="0" xfId="0" applyFont="1" applyFill="1" applyBorder="1" applyAlignment="1" quotePrefix="1">
      <alignment horizontal="center"/>
    </xf>
    <xf numFmtId="49" fontId="6" fillId="0" borderId="0" xfId="0" applyNumberFormat="1" applyFont="1" applyBorder="1" applyAlignment="1">
      <alignment horizontal="left"/>
    </xf>
    <xf numFmtId="49" fontId="6" fillId="0" borderId="0" xfId="0" applyNumberFormat="1" applyFont="1" applyBorder="1" applyAlignment="1">
      <alignment/>
    </xf>
    <xf numFmtId="0" fontId="30" fillId="0" borderId="0" xfId="0" applyFont="1" applyFill="1" applyBorder="1" applyAlignment="1">
      <alignment/>
    </xf>
    <xf numFmtId="0" fontId="30" fillId="0" borderId="1" xfId="0" applyFont="1" applyFill="1" applyBorder="1" applyAlignment="1">
      <alignment/>
    </xf>
    <xf numFmtId="190" fontId="31" fillId="0" borderId="0" xfId="22" applyNumberFormat="1" applyFont="1" applyAlignment="1">
      <alignment horizontal="right"/>
      <protection/>
    </xf>
    <xf numFmtId="190" fontId="31" fillId="0" borderId="0" xfId="22" applyNumberFormat="1" applyFont="1" applyBorder="1" applyAlignment="1">
      <alignment horizontal="right"/>
      <protection/>
    </xf>
    <xf numFmtId="191" fontId="13" fillId="0" borderId="0" xfId="0" applyNumberFormat="1" applyFont="1" applyBorder="1" applyAlignment="1" quotePrefix="1">
      <alignment horizontal="left"/>
    </xf>
    <xf numFmtId="191" fontId="6" fillId="0" borderId="0" xfId="0" applyNumberFormat="1" applyFont="1" applyBorder="1" applyAlignment="1">
      <alignment/>
    </xf>
    <xf numFmtId="0" fontId="6" fillId="0" borderId="3" xfId="0" applyFont="1" applyFill="1" applyBorder="1" applyAlignment="1">
      <alignment/>
    </xf>
    <xf numFmtId="0" fontId="6" fillId="0" borderId="10" xfId="0" applyFont="1" applyFill="1" applyBorder="1" applyAlignment="1">
      <alignment horizontal="center"/>
    </xf>
    <xf numFmtId="190" fontId="6" fillId="0" borderId="3" xfId="0" applyNumberFormat="1" applyFont="1" applyFill="1" applyBorder="1" applyAlignment="1">
      <alignment/>
    </xf>
    <xf numFmtId="176" fontId="6" fillId="0" borderId="4" xfId="0" applyNumberFormat="1" applyFont="1" applyBorder="1" applyAlignment="1">
      <alignment horizontal="right"/>
    </xf>
    <xf numFmtId="192" fontId="6" fillId="0" borderId="5" xfId="0" applyNumberFormat="1" applyFont="1" applyBorder="1" applyAlignment="1">
      <alignment/>
    </xf>
    <xf numFmtId="191" fontId="6" fillId="0" borderId="5" xfId="0" applyNumberFormat="1" applyFont="1" applyBorder="1" applyAlignment="1">
      <alignment/>
    </xf>
    <xf numFmtId="0" fontId="6" fillId="0" borderId="5" xfId="0" applyFont="1" applyBorder="1" applyAlignment="1">
      <alignment/>
    </xf>
    <xf numFmtId="0" fontId="6" fillId="0" borderId="9" xfId="0" applyFont="1" applyBorder="1" applyAlignment="1">
      <alignment/>
    </xf>
    <xf numFmtId="176" fontId="6" fillId="0" borderId="6" xfId="0" applyNumberFormat="1" applyFont="1" applyBorder="1" applyAlignment="1">
      <alignment horizontal="right"/>
    </xf>
    <xf numFmtId="1" fontId="6" fillId="0" borderId="3" xfId="25" applyFont="1" applyBorder="1" applyAlignment="1">
      <alignment/>
      <protection/>
    </xf>
    <xf numFmtId="1" fontId="6" fillId="0" borderId="0" xfId="25" applyFont="1" applyBorder="1" applyAlignment="1" quotePrefix="1">
      <alignment horizontal="left"/>
      <protection/>
    </xf>
    <xf numFmtId="176" fontId="6" fillId="0" borderId="6" xfId="0" applyNumberFormat="1" applyFont="1" applyBorder="1" applyAlignment="1">
      <alignment horizontal="left" vertical="center"/>
    </xf>
    <xf numFmtId="176" fontId="6" fillId="0" borderId="15" xfId="0" applyNumberFormat="1" applyFont="1" applyFill="1" applyBorder="1" applyAlignment="1" quotePrefix="1">
      <alignment horizontal="left" vertical="center" shrinkToFit="1"/>
    </xf>
    <xf numFmtId="176" fontId="6" fillId="0" borderId="4" xfId="0" applyNumberFormat="1" applyFont="1" applyFill="1" applyBorder="1" applyAlignment="1" quotePrefix="1">
      <alignment horizontal="left" vertical="center" shrinkToFit="1"/>
    </xf>
    <xf numFmtId="176" fontId="6" fillId="0" borderId="11" xfId="0" applyNumberFormat="1" applyFont="1" applyBorder="1" applyAlignment="1">
      <alignment horizontal="right"/>
    </xf>
    <xf numFmtId="190" fontId="6" fillId="0" borderId="11" xfId="0" applyNumberFormat="1" applyFont="1" applyBorder="1" applyAlignment="1">
      <alignment horizontal="right"/>
    </xf>
    <xf numFmtId="190" fontId="6" fillId="0" borderId="3" xfId="0" applyNumberFormat="1" applyFont="1" applyBorder="1" applyAlignment="1">
      <alignment horizontal="right"/>
    </xf>
    <xf numFmtId="190" fontId="6" fillId="0" borderId="10" xfId="0" applyNumberFormat="1" applyFont="1" applyBorder="1" applyAlignment="1">
      <alignment horizontal="right"/>
    </xf>
    <xf numFmtId="190" fontId="6" fillId="0" borderId="5" xfId="0" applyNumberFormat="1" applyFont="1" applyBorder="1" applyAlignment="1">
      <alignment horizontal="right"/>
    </xf>
    <xf numFmtId="190" fontId="6" fillId="0" borderId="2" xfId="0" applyNumberFormat="1" applyFont="1" applyBorder="1" applyAlignment="1">
      <alignment horizontal="right"/>
    </xf>
    <xf numFmtId="190" fontId="6" fillId="0" borderId="9" xfId="0" applyNumberFormat="1" applyFont="1" applyBorder="1" applyAlignment="1">
      <alignment horizontal="right"/>
    </xf>
    <xf numFmtId="176" fontId="11" fillId="0" borderId="9" xfId="0" applyNumberFormat="1" applyFont="1" applyBorder="1" applyAlignment="1">
      <alignment horizontal="center" wrapText="1"/>
    </xf>
    <xf numFmtId="176" fontId="11" fillId="0" borderId="6" xfId="0" applyNumberFormat="1" applyFont="1" applyBorder="1" applyAlignment="1">
      <alignment horizontal="center"/>
    </xf>
    <xf numFmtId="176" fontId="11" fillId="0" borderId="6" xfId="0" applyNumberFormat="1" applyFont="1" applyBorder="1" applyAlignment="1" quotePrefix="1">
      <alignment horizontal="center"/>
    </xf>
    <xf numFmtId="190" fontId="6" fillId="0" borderId="6" xfId="0" applyNumberFormat="1" applyFont="1" applyBorder="1" applyAlignment="1">
      <alignment horizontal="right"/>
    </xf>
    <xf numFmtId="190" fontId="6" fillId="0" borderId="4" xfId="0" applyNumberFormat="1" applyFont="1" applyBorder="1" applyAlignment="1">
      <alignment horizontal="right"/>
    </xf>
    <xf numFmtId="190" fontId="6" fillId="0" borderId="15" xfId="0" applyNumberFormat="1" applyFont="1" applyBorder="1" applyAlignment="1">
      <alignment horizontal="right"/>
    </xf>
    <xf numFmtId="0" fontId="11" fillId="0" borderId="6" xfId="0" applyFont="1" applyBorder="1" applyAlignment="1">
      <alignment horizontal="center"/>
    </xf>
    <xf numFmtId="1" fontId="25" fillId="0" borderId="0" xfId="25" applyFont="1" applyBorder="1" applyAlignment="1">
      <alignment/>
      <protection/>
    </xf>
    <xf numFmtId="176" fontId="25" fillId="0" borderId="0" xfId="25" applyNumberFormat="1" applyFont="1" applyBorder="1" applyAlignment="1">
      <alignment/>
      <protection/>
    </xf>
    <xf numFmtId="177" fontId="25" fillId="0" borderId="0" xfId="25" applyNumberFormat="1" applyFont="1" applyFill="1" applyBorder="1" applyAlignment="1">
      <alignment/>
      <protection/>
    </xf>
    <xf numFmtId="176" fontId="25" fillId="0" borderId="0" xfId="25" applyNumberFormat="1" applyFont="1" applyFill="1" applyBorder="1" applyAlignment="1">
      <alignment/>
      <protection/>
    </xf>
    <xf numFmtId="0" fontId="9" fillId="0" borderId="0" xfId="0" applyFont="1" applyBorder="1" applyAlignment="1">
      <alignment/>
    </xf>
    <xf numFmtId="176" fontId="6" fillId="0" borderId="0" xfId="25" applyNumberFormat="1" applyFont="1" applyBorder="1" applyAlignment="1">
      <alignment/>
      <protection/>
    </xf>
    <xf numFmtId="177" fontId="6" fillId="0" borderId="0" xfId="25" applyNumberFormat="1" applyFont="1" applyFill="1" applyBorder="1" applyAlignment="1">
      <alignment/>
      <protection/>
    </xf>
    <xf numFmtId="176" fontId="11" fillId="0" borderId="4" xfId="0" applyNumberFormat="1" applyFont="1" applyBorder="1" applyAlignment="1">
      <alignment horizontal="left"/>
    </xf>
    <xf numFmtId="0" fontId="6" fillId="0" borderId="1" xfId="0" applyFont="1" applyBorder="1" applyAlignment="1">
      <alignment horizontal="right"/>
    </xf>
    <xf numFmtId="176" fontId="11" fillId="0" borderId="6" xfId="0" applyNumberFormat="1" applyFont="1" applyBorder="1" applyAlignment="1">
      <alignment horizontal="center" vertical="center" wrapText="1"/>
    </xf>
    <xf numFmtId="188" fontId="6" fillId="0" borderId="0" xfId="0" applyNumberFormat="1" applyFont="1" applyAlignment="1">
      <alignment/>
    </xf>
    <xf numFmtId="188" fontId="6" fillId="0" borderId="6" xfId="0" applyNumberFormat="1" applyFont="1" applyBorder="1" applyAlignment="1" quotePrefix="1">
      <alignment horizontal="center"/>
    </xf>
    <xf numFmtId="188" fontId="6" fillId="0" borderId="1" xfId="0" applyNumberFormat="1" applyFont="1" applyBorder="1" applyAlignment="1">
      <alignment/>
    </xf>
    <xf numFmtId="188" fontId="13" fillId="0" borderId="0" xfId="0" applyNumberFormat="1" applyFont="1" applyAlignment="1">
      <alignment/>
    </xf>
    <xf numFmtId="176" fontId="6" fillId="0" borderId="3" xfId="0" applyNumberFormat="1" applyFont="1" applyBorder="1" applyAlignment="1">
      <alignment/>
    </xf>
    <xf numFmtId="176" fontId="6" fillId="0" borderId="10" xfId="0" applyNumberFormat="1" applyFont="1" applyBorder="1" applyAlignment="1">
      <alignment/>
    </xf>
    <xf numFmtId="176" fontId="6" fillId="0" borderId="7" xfId="0" applyNumberFormat="1" applyFont="1" applyBorder="1" applyAlignment="1">
      <alignment horizontal="left" vertical="center"/>
    </xf>
    <xf numFmtId="176" fontId="6" fillId="0" borderId="4" xfId="0" applyNumberFormat="1" applyFont="1" applyBorder="1" applyAlignment="1">
      <alignment horizontal="center" vertical="center"/>
    </xf>
    <xf numFmtId="176" fontId="6" fillId="0" borderId="6" xfId="0" applyNumberFormat="1" applyFont="1" applyBorder="1" applyAlignment="1" quotePrefix="1">
      <alignment horizontal="center" vertical="center"/>
    </xf>
    <xf numFmtId="176" fontId="6" fillId="0" borderId="6" xfId="0" applyNumberFormat="1" applyFont="1" applyBorder="1" applyAlignment="1">
      <alignment horizontal="center" vertical="center"/>
    </xf>
    <xf numFmtId="193" fontId="6" fillId="0" borderId="0" xfId="0" applyNumberFormat="1" applyFont="1" applyAlignment="1">
      <alignment/>
    </xf>
    <xf numFmtId="185" fontId="6" fillId="0" borderId="0" xfId="0" applyNumberFormat="1" applyFont="1" applyBorder="1" applyAlignment="1">
      <alignment horizontal="right"/>
    </xf>
    <xf numFmtId="190" fontId="6" fillId="0" borderId="2" xfId="0" applyNumberFormat="1" applyFont="1" applyBorder="1" applyAlignment="1">
      <alignment/>
    </xf>
    <xf numFmtId="0" fontId="6" fillId="0" borderId="12" xfId="24" applyFont="1" applyBorder="1" applyAlignment="1">
      <alignment horizontal="center" vertical="center"/>
      <protection/>
    </xf>
    <xf numFmtId="0" fontId="6" fillId="0" borderId="6" xfId="24" applyFont="1" applyBorder="1" applyAlignment="1">
      <alignment horizontal="center" vertical="center"/>
      <protection/>
    </xf>
    <xf numFmtId="193" fontId="6" fillId="0" borderId="0" xfId="0" applyNumberFormat="1" applyFont="1" applyBorder="1" applyAlignment="1">
      <alignment/>
    </xf>
    <xf numFmtId="0" fontId="11" fillId="0" borderId="1" xfId="0" applyFont="1" applyBorder="1" applyAlignment="1">
      <alignment horizontal="center" vertical="center"/>
    </xf>
    <xf numFmtId="189" fontId="11" fillId="0" borderId="9" xfId="0" applyNumberFormat="1" applyFont="1" applyFill="1" applyBorder="1" applyAlignment="1">
      <alignment horizontal="center" vertical="center"/>
    </xf>
    <xf numFmtId="176" fontId="11" fillId="0" borderId="9" xfId="0" applyNumberFormat="1" applyFont="1" applyFill="1" applyBorder="1" applyAlignment="1">
      <alignment horizontal="center" vertical="center"/>
    </xf>
    <xf numFmtId="189" fontId="11" fillId="0" borderId="6" xfId="0" applyNumberFormat="1" applyFont="1" applyFill="1" applyBorder="1" applyAlignment="1" quotePrefix="1">
      <alignment horizontal="left" vertical="center"/>
    </xf>
    <xf numFmtId="189" fontId="11" fillId="0" borderId="4" xfId="0" applyNumberFormat="1" applyFont="1" applyFill="1" applyBorder="1" applyAlignment="1">
      <alignment vertical="center"/>
    </xf>
    <xf numFmtId="176" fontId="11" fillId="0" borderId="4" xfId="0" applyNumberFormat="1" applyFont="1" applyFill="1" applyBorder="1" applyAlignment="1">
      <alignment vertical="center"/>
    </xf>
    <xf numFmtId="189" fontId="11" fillId="0" borderId="6" xfId="0" applyNumberFormat="1" applyFont="1" applyFill="1" applyBorder="1" applyAlignment="1" quotePrefix="1">
      <alignment horizontal="center" vertical="center" wrapText="1"/>
    </xf>
    <xf numFmtId="176" fontId="11" fillId="0" borderId="3" xfId="0" applyNumberFormat="1" applyFont="1" applyBorder="1" applyAlignment="1" quotePrefix="1">
      <alignment/>
    </xf>
    <xf numFmtId="176" fontId="11" fillId="0" borderId="0" xfId="0" applyNumberFormat="1" applyFont="1" applyBorder="1" applyAlignment="1" quotePrefix="1">
      <alignment horizontal="left"/>
    </xf>
    <xf numFmtId="176" fontId="11" fillId="0" borderId="0" xfId="0" applyNumberFormat="1" applyFont="1" applyBorder="1" applyAlignment="1">
      <alignment/>
    </xf>
    <xf numFmtId="0" fontId="11" fillId="0" borderId="0" xfId="0" applyFont="1" applyAlignment="1">
      <alignment horizontal="right"/>
    </xf>
    <xf numFmtId="176" fontId="11" fillId="0" borderId="0" xfId="0" applyNumberFormat="1" applyFont="1" applyBorder="1" applyAlignment="1">
      <alignment horizontal="left"/>
    </xf>
    <xf numFmtId="190" fontId="6" fillId="0" borderId="3" xfId="21" applyNumberFormat="1" applyFont="1" applyBorder="1" applyAlignment="1">
      <alignment horizontal="right"/>
      <protection/>
    </xf>
    <xf numFmtId="190" fontId="6" fillId="0" borderId="3" xfId="21" applyNumberFormat="1" applyFont="1" applyBorder="1">
      <alignment/>
      <protection/>
    </xf>
    <xf numFmtId="190" fontId="6" fillId="0" borderId="10" xfId="21" applyNumberFormat="1" applyFont="1" applyBorder="1">
      <alignment/>
      <protection/>
    </xf>
    <xf numFmtId="190" fontId="6" fillId="0" borderId="11" xfId="21" applyNumberFormat="1" applyFont="1" applyBorder="1" applyAlignment="1">
      <alignment horizontal="right"/>
      <protection/>
    </xf>
    <xf numFmtId="190" fontId="6" fillId="0" borderId="0" xfId="21" applyNumberFormat="1" applyFont="1" applyBorder="1" applyAlignment="1">
      <alignment horizontal="right"/>
      <protection/>
    </xf>
    <xf numFmtId="190" fontId="6" fillId="0" borderId="0" xfId="21" applyNumberFormat="1" applyFont="1" applyBorder="1">
      <alignment/>
      <protection/>
    </xf>
    <xf numFmtId="190" fontId="6" fillId="0" borderId="2" xfId="21" applyNumberFormat="1" applyFont="1" applyBorder="1">
      <alignment/>
      <protection/>
    </xf>
    <xf numFmtId="190" fontId="6" fillId="0" borderId="5" xfId="21" applyNumberFormat="1" applyFont="1" applyBorder="1" applyAlignment="1">
      <alignment horizontal="right"/>
      <protection/>
    </xf>
    <xf numFmtId="190" fontId="6" fillId="0" borderId="2" xfId="24" applyNumberFormat="1" applyFont="1" applyBorder="1" applyAlignment="1">
      <alignment horizontal="right" vertical="center"/>
      <protection/>
    </xf>
    <xf numFmtId="190" fontId="6" fillId="0" borderId="0" xfId="24" applyNumberFormat="1" applyFont="1" applyBorder="1" applyAlignment="1">
      <alignment horizontal="right" vertical="center"/>
      <protection/>
    </xf>
    <xf numFmtId="190" fontId="6" fillId="0" borderId="0" xfId="21" applyNumberFormat="1" applyFont="1" applyBorder="1" applyAlignment="1">
      <alignment vertical="center" wrapText="1"/>
      <protection/>
    </xf>
    <xf numFmtId="190" fontId="6" fillId="0" borderId="0" xfId="24" applyNumberFormat="1" applyFont="1" applyBorder="1" applyAlignment="1">
      <alignment vertical="center"/>
      <protection/>
    </xf>
    <xf numFmtId="190" fontId="6" fillId="0" borderId="5" xfId="24" applyNumberFormat="1" applyFont="1" applyBorder="1" applyAlignment="1">
      <alignment horizontal="right" vertical="center"/>
      <protection/>
    </xf>
    <xf numFmtId="190" fontId="6" fillId="0" borderId="5" xfId="21" applyNumberFormat="1" applyFont="1" applyBorder="1">
      <alignment/>
      <protection/>
    </xf>
    <xf numFmtId="190" fontId="6" fillId="0" borderId="1" xfId="21" applyNumberFormat="1" applyFont="1" applyBorder="1" applyAlignment="1">
      <alignment horizontal="right"/>
      <protection/>
    </xf>
    <xf numFmtId="190" fontId="6" fillId="0" borderId="1" xfId="21" applyNumberFormat="1" applyFont="1" applyBorder="1">
      <alignment/>
      <protection/>
    </xf>
    <xf numFmtId="190" fontId="6" fillId="0" borderId="7" xfId="21" applyNumberFormat="1" applyFont="1" applyBorder="1">
      <alignment/>
      <protection/>
    </xf>
    <xf numFmtId="190" fontId="6" fillId="0" borderId="9" xfId="21" applyNumberFormat="1" applyFont="1" applyBorder="1">
      <alignment/>
      <protection/>
    </xf>
    <xf numFmtId="182" fontId="6" fillId="0" borderId="3" xfId="21" applyNumberFormat="1" applyFont="1" applyBorder="1">
      <alignment/>
      <protection/>
    </xf>
    <xf numFmtId="182" fontId="6" fillId="0" borderId="10" xfId="21" applyNumberFormat="1" applyFont="1" applyBorder="1">
      <alignment/>
      <protection/>
    </xf>
    <xf numFmtId="182" fontId="6" fillId="0" borderId="3" xfId="21" applyNumberFormat="1" applyFont="1" applyBorder="1" applyAlignment="1">
      <alignment/>
      <protection/>
    </xf>
    <xf numFmtId="182" fontId="6" fillId="0" borderId="0" xfId="21" applyNumberFormat="1" applyFont="1" applyBorder="1">
      <alignment/>
      <protection/>
    </xf>
    <xf numFmtId="182" fontId="6" fillId="0" borderId="2" xfId="21" applyNumberFormat="1" applyFont="1" applyBorder="1">
      <alignment/>
      <protection/>
    </xf>
    <xf numFmtId="182" fontId="6" fillId="0" borderId="0" xfId="21" applyNumberFormat="1" applyFont="1" applyBorder="1" applyAlignment="1">
      <alignment/>
      <protection/>
    </xf>
    <xf numFmtId="0" fontId="6" fillId="0" borderId="0" xfId="21" applyFont="1" applyBorder="1" applyAlignment="1">
      <alignment horizontal="right"/>
      <protection/>
    </xf>
    <xf numFmtId="0" fontId="6" fillId="0" borderId="2" xfId="24" applyFont="1" applyBorder="1" applyAlignment="1">
      <alignment horizontal="right" vertical="center"/>
      <protection/>
    </xf>
    <xf numFmtId="182" fontId="6" fillId="0" borderId="0" xfId="21" applyNumberFormat="1" applyFont="1" applyBorder="1" applyAlignment="1">
      <alignment vertical="center" wrapText="1"/>
      <protection/>
    </xf>
    <xf numFmtId="0" fontId="6" fillId="0" borderId="0" xfId="24" applyFont="1" applyBorder="1" applyAlignment="1">
      <alignment vertical="center"/>
      <protection/>
    </xf>
    <xf numFmtId="0" fontId="6" fillId="0" borderId="0" xfId="24" applyFont="1" applyBorder="1" applyAlignment="1">
      <alignment horizontal="right" vertical="center"/>
      <protection/>
    </xf>
    <xf numFmtId="182" fontId="6" fillId="0" borderId="0" xfId="24" applyNumberFormat="1" applyFont="1" applyBorder="1" applyAlignment="1">
      <alignment vertical="center"/>
      <protection/>
    </xf>
    <xf numFmtId="182" fontId="6" fillId="0" borderId="0" xfId="21" applyNumberFormat="1" applyFont="1" applyBorder="1" applyAlignment="1">
      <alignment horizontal="center"/>
      <protection/>
    </xf>
    <xf numFmtId="182" fontId="6" fillId="0" borderId="0" xfId="21" applyNumberFormat="1" applyFont="1" applyBorder="1" applyAlignment="1">
      <alignment horizontal="right"/>
      <protection/>
    </xf>
    <xf numFmtId="194" fontId="6" fillId="0" borderId="0" xfId="21" applyNumberFormat="1" applyFont="1" applyBorder="1">
      <alignment/>
      <protection/>
    </xf>
    <xf numFmtId="182" fontId="6" fillId="0" borderId="1" xfId="21" applyNumberFormat="1" applyFont="1" applyBorder="1">
      <alignment/>
      <protection/>
    </xf>
    <xf numFmtId="182" fontId="6" fillId="0" borderId="1" xfId="21" applyNumberFormat="1" applyFont="1" applyBorder="1" applyAlignment="1">
      <alignment horizontal="center"/>
      <protection/>
    </xf>
    <xf numFmtId="182" fontId="6" fillId="0" borderId="7" xfId="21" applyNumberFormat="1" applyFont="1" applyBorder="1">
      <alignment/>
      <protection/>
    </xf>
    <xf numFmtId="182" fontId="6" fillId="0" borderId="1" xfId="21" applyNumberFormat="1" applyFont="1" applyBorder="1" applyAlignment="1">
      <alignment horizontal="right"/>
      <protection/>
    </xf>
    <xf numFmtId="0" fontId="21" fillId="0" borderId="0" xfId="0" applyFont="1" applyBorder="1" applyAlignment="1">
      <alignment/>
    </xf>
    <xf numFmtId="0" fontId="21" fillId="0" borderId="0" xfId="0" applyFont="1" applyAlignment="1" quotePrefix="1">
      <alignment horizontal="left"/>
    </xf>
    <xf numFmtId="0" fontId="21" fillId="0" borderId="0" xfId="0" applyFont="1" applyAlignment="1">
      <alignment horizontal="left"/>
    </xf>
    <xf numFmtId="0" fontId="21" fillId="0" borderId="0" xfId="21" applyFont="1">
      <alignment/>
      <protection/>
    </xf>
    <xf numFmtId="0" fontId="21" fillId="0" borderId="0" xfId="23" applyFont="1" applyBorder="1" applyAlignment="1">
      <alignment vertical="center"/>
      <protection/>
    </xf>
    <xf numFmtId="0" fontId="21" fillId="0" borderId="0" xfId="23" applyFont="1" applyBorder="1" applyAlignment="1">
      <alignment horizontal="center" vertical="center"/>
      <protection/>
    </xf>
    <xf numFmtId="182" fontId="21" fillId="0" borderId="0" xfId="23" applyNumberFormat="1" applyFont="1" applyBorder="1" applyAlignment="1">
      <alignment horizontal="right" vertical="center"/>
      <protection/>
    </xf>
    <xf numFmtId="0" fontId="21" fillId="0" borderId="0" xfId="23" applyFont="1">
      <alignment/>
      <protection/>
    </xf>
    <xf numFmtId="0" fontId="21" fillId="0" borderId="0" xfId="21" applyFont="1" applyBorder="1" applyAlignment="1" quotePrefix="1">
      <alignment horizontal="right"/>
      <protection/>
    </xf>
    <xf numFmtId="0" fontId="0" fillId="0" borderId="15" xfId="0" applyBorder="1" applyAlignment="1">
      <alignment/>
    </xf>
    <xf numFmtId="176" fontId="6" fillId="0" borderId="3" xfId="0" applyNumberFormat="1" applyFont="1" applyBorder="1" applyAlignment="1">
      <alignment horizontal="center"/>
    </xf>
    <xf numFmtId="0" fontId="0" fillId="0" borderId="10" xfId="0" applyBorder="1" applyAlignment="1">
      <alignment/>
    </xf>
    <xf numFmtId="1" fontId="26" fillId="0" borderId="0" xfId="25" applyFont="1" applyAlignment="1">
      <alignment horizontal="center"/>
      <protection/>
    </xf>
    <xf numFmtId="0" fontId="27" fillId="0" borderId="0" xfId="0" applyFont="1" applyAlignment="1">
      <alignment horizontal="center"/>
    </xf>
    <xf numFmtId="176" fontId="6" fillId="0" borderId="6" xfId="0" applyNumberFormat="1" applyFont="1" applyBorder="1" applyAlignment="1">
      <alignment horizontal="center"/>
    </xf>
    <xf numFmtId="0" fontId="0" fillId="0" borderId="4" xfId="0" applyBorder="1" applyAlignment="1">
      <alignment horizontal="center"/>
    </xf>
    <xf numFmtId="0" fontId="0" fillId="0" borderId="15" xfId="0" applyBorder="1" applyAlignment="1">
      <alignment horizontal="center"/>
    </xf>
    <xf numFmtId="176" fontId="6" fillId="0" borderId="4" xfId="0" applyNumberFormat="1" applyFont="1" applyBorder="1" applyAlignment="1">
      <alignment horizontal="center"/>
    </xf>
    <xf numFmtId="176" fontId="11" fillId="0" borderId="6" xfId="0" applyNumberFormat="1" applyFont="1" applyBorder="1" applyAlignment="1">
      <alignment horizontal="center" vertical="center" wrapText="1"/>
    </xf>
    <xf numFmtId="176" fontId="11" fillId="0" borderId="4" xfId="0" applyNumberFormat="1" applyFont="1" applyBorder="1" applyAlignment="1">
      <alignment horizontal="center" vertical="center" wrapText="1"/>
    </xf>
    <xf numFmtId="176" fontId="6" fillId="0" borderId="0" xfId="0" applyNumberFormat="1" applyFont="1" applyBorder="1" applyAlignment="1" quotePrefix="1">
      <alignment horizontal="right"/>
    </xf>
    <xf numFmtId="0" fontId="0" fillId="0" borderId="2" xfId="0" applyBorder="1" applyAlignment="1">
      <alignment/>
    </xf>
    <xf numFmtId="176" fontId="6" fillId="0" borderId="0" xfId="0" applyNumberFormat="1" applyFont="1" applyBorder="1" applyAlignment="1">
      <alignment horizontal="right"/>
    </xf>
    <xf numFmtId="177" fontId="6" fillId="0" borderId="6" xfId="26" applyNumberFormat="1" applyFont="1" applyBorder="1" applyAlignment="1" quotePrefix="1">
      <alignment horizontal="center"/>
      <protection/>
    </xf>
    <xf numFmtId="177" fontId="6" fillId="0" borderId="6" xfId="26" applyNumberFormat="1" applyFont="1" applyBorder="1" applyAlignment="1">
      <alignment horizontal="center"/>
      <protection/>
    </xf>
    <xf numFmtId="178" fontId="11" fillId="0" borderId="11" xfId="0" applyNumberFormat="1" applyFont="1" applyFill="1" applyBorder="1" applyAlignment="1">
      <alignment horizontal="center"/>
    </xf>
    <xf numFmtId="0" fontId="0" fillId="0" borderId="3" xfId="0" applyFill="1" applyBorder="1" applyAlignment="1">
      <alignment/>
    </xf>
    <xf numFmtId="178" fontId="11" fillId="0" borderId="9" xfId="0" applyNumberFormat="1" applyFont="1" applyFill="1" applyBorder="1" applyAlignment="1">
      <alignment horizontal="center"/>
    </xf>
    <xf numFmtId="0" fontId="0" fillId="0" borderId="1" xfId="0" applyFill="1" applyBorder="1" applyAlignment="1">
      <alignment horizontal="center"/>
    </xf>
    <xf numFmtId="178" fontId="11" fillId="0" borderId="6" xfId="0" applyNumberFormat="1" applyFont="1" applyFill="1" applyBorder="1" applyAlignment="1" quotePrefix="1">
      <alignment horizontal="center"/>
    </xf>
    <xf numFmtId="0" fontId="0" fillId="0" borderId="4" xfId="0" applyFill="1" applyBorder="1" applyAlignment="1">
      <alignment horizontal="center"/>
    </xf>
    <xf numFmtId="0" fontId="0" fillId="0" borderId="15" xfId="0" applyFill="1" applyBorder="1" applyAlignment="1">
      <alignment horizontal="center"/>
    </xf>
    <xf numFmtId="176" fontId="6" fillId="0" borderId="6"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12" fillId="0" borderId="6" xfId="0" applyNumberFormat="1" applyFont="1" applyBorder="1" applyAlignment="1">
      <alignment horizontal="center" vertical="center"/>
    </xf>
    <xf numFmtId="176" fontId="12" fillId="0" borderId="4" xfId="0" applyNumberFormat="1" applyFont="1" applyBorder="1" applyAlignment="1">
      <alignment horizontal="center" vertical="center"/>
    </xf>
    <xf numFmtId="176" fontId="12" fillId="0" borderId="15" xfId="0" applyNumberFormat="1" applyFont="1" applyBorder="1" applyAlignment="1">
      <alignment horizontal="center" vertical="center"/>
    </xf>
    <xf numFmtId="176" fontId="12" fillId="0" borderId="13" xfId="0" applyNumberFormat="1" applyFont="1" applyBorder="1" applyAlignment="1">
      <alignment horizontal="center" vertical="center"/>
    </xf>
    <xf numFmtId="176" fontId="12" fillId="0" borderId="14" xfId="0" applyNumberFormat="1" applyFont="1" applyBorder="1" applyAlignment="1">
      <alignment horizontal="center" vertical="center"/>
    </xf>
    <xf numFmtId="0" fontId="12" fillId="0" borderId="3" xfId="24" applyFont="1" applyBorder="1" applyAlignment="1">
      <alignment horizontal="center" vertical="center" shrinkToFit="1"/>
      <protection/>
    </xf>
    <xf numFmtId="0" fontId="12" fillId="0" borderId="3" xfId="21" applyFont="1" applyBorder="1" applyAlignment="1">
      <alignment horizontal="center" vertical="center" shrinkToFit="1"/>
      <protection/>
    </xf>
    <xf numFmtId="0" fontId="12" fillId="0" borderId="10" xfId="21" applyFont="1" applyBorder="1" applyAlignment="1">
      <alignment horizontal="center" vertical="center" shrinkToFit="1"/>
      <protection/>
    </xf>
    <xf numFmtId="0" fontId="12" fillId="0" borderId="3" xfId="21" applyFont="1" applyBorder="1" applyAlignment="1">
      <alignment horizontal="center" vertical="center" wrapText="1"/>
      <protection/>
    </xf>
    <xf numFmtId="0" fontId="12" fillId="0" borderId="10" xfId="21" applyFont="1" applyBorder="1" applyAlignment="1">
      <alignment horizontal="center" vertical="center" wrapText="1"/>
      <protection/>
    </xf>
    <xf numFmtId="0" fontId="12" fillId="0" borderId="11" xfId="21" applyFont="1" applyBorder="1" applyAlignment="1">
      <alignment horizontal="center" vertical="center"/>
      <protection/>
    </xf>
    <xf numFmtId="0" fontId="12" fillId="0" borderId="3" xfId="21" applyFont="1" applyBorder="1" applyAlignment="1">
      <alignment horizontal="center" vertical="center"/>
      <protection/>
    </xf>
    <xf numFmtId="0" fontId="6" fillId="0" borderId="12" xfId="24" applyFont="1" applyBorder="1" applyAlignment="1">
      <alignment horizontal="center"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15-12 統計データ（環境情報センター）_SPM(最終）表1、2、3一般" xfId="21"/>
    <cellStyle name="標準_Sheet1" xfId="22"/>
    <cellStyle name="標準_Sheet5" xfId="23"/>
    <cellStyle name="標準_Sheet6" xfId="24"/>
    <cellStyle name="標準_T121401a" xfId="25"/>
    <cellStyle name="標準_T121408a"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1"/>
  <sheetViews>
    <sheetView tabSelected="1" workbookViewId="0" topLeftCell="A1">
      <selection activeCell="L3" sqref="L3"/>
    </sheetView>
  </sheetViews>
  <sheetFormatPr defaultColWidth="9.00390625" defaultRowHeight="12.75"/>
  <cols>
    <col min="1" max="3" width="7.125" style="2" customWidth="1"/>
    <col min="4" max="6" width="7.125" style="3" customWidth="1"/>
    <col min="7" max="7" width="7.125" style="4" customWidth="1"/>
    <col min="8" max="11" width="7.125" style="5" customWidth="1"/>
    <col min="12" max="15" width="7.125" style="3" customWidth="1"/>
    <col min="16" max="33" width="7.125" style="2" customWidth="1"/>
    <col min="34" max="16384" width="8.625" style="2" customWidth="1"/>
  </cols>
  <sheetData>
    <row r="1" spans="1:13" ht="32.25">
      <c r="A1" s="478" t="s">
        <v>926</v>
      </c>
      <c r="B1" s="479"/>
      <c r="C1" s="479"/>
      <c r="D1" s="479"/>
      <c r="E1" s="479"/>
      <c r="F1" s="479"/>
      <c r="G1" s="479"/>
      <c r="H1" s="479"/>
      <c r="I1" s="479"/>
      <c r="J1" s="479"/>
      <c r="K1" s="479"/>
      <c r="L1" s="479"/>
      <c r="M1" s="479"/>
    </row>
    <row r="2" ht="14.25" customHeight="1">
      <c r="A2" s="292"/>
    </row>
    <row r="3" ht="14.25" customHeight="1">
      <c r="A3" s="292"/>
    </row>
    <row r="4" ht="14.25" customHeight="1">
      <c r="A4" s="292"/>
    </row>
    <row r="5" ht="14.25" customHeight="1">
      <c r="A5" s="292"/>
    </row>
    <row r="6" spans="3:15" s="293" customFormat="1" ht="15" customHeight="1">
      <c r="C6" s="293" t="s">
        <v>927</v>
      </c>
      <c r="E6" s="294"/>
      <c r="F6" s="294"/>
      <c r="G6" s="294"/>
      <c r="H6" s="295"/>
      <c r="I6" s="296"/>
      <c r="J6" s="296"/>
      <c r="K6" s="296"/>
      <c r="L6" s="296"/>
      <c r="N6" s="294"/>
      <c r="O6" s="294"/>
    </row>
    <row r="7" spans="3:15" s="293" customFormat="1" ht="15" customHeight="1">
      <c r="C7" s="293" t="s">
        <v>1156</v>
      </c>
      <c r="E7" s="294"/>
      <c r="F7" s="294"/>
      <c r="G7" s="294"/>
      <c r="H7" s="295"/>
      <c r="I7" s="296"/>
      <c r="J7" s="296"/>
      <c r="K7" s="296"/>
      <c r="L7" s="296"/>
      <c r="N7" s="294"/>
      <c r="O7" s="294"/>
    </row>
    <row r="8" spans="3:15" s="293" customFormat="1" ht="15" customHeight="1">
      <c r="C8" s="293" t="s">
        <v>1157</v>
      </c>
      <c r="E8" s="294"/>
      <c r="F8" s="294"/>
      <c r="G8" s="294"/>
      <c r="H8" s="295"/>
      <c r="I8" s="296"/>
      <c r="J8" s="296"/>
      <c r="K8" s="296"/>
      <c r="L8" s="296"/>
      <c r="N8" s="294"/>
      <c r="O8" s="294"/>
    </row>
    <row r="9" spans="3:15" s="293" customFormat="1" ht="15" customHeight="1">
      <c r="C9" s="293" t="s">
        <v>928</v>
      </c>
      <c r="E9" s="294"/>
      <c r="F9" s="294"/>
      <c r="G9" s="294"/>
      <c r="H9" s="295"/>
      <c r="I9" s="296"/>
      <c r="J9" s="296"/>
      <c r="K9" s="296"/>
      <c r="L9" s="296"/>
      <c r="N9" s="294"/>
      <c r="O9" s="294"/>
    </row>
    <row r="10" spans="3:15" s="293" customFormat="1" ht="15" customHeight="1">
      <c r="C10" s="293" t="s">
        <v>929</v>
      </c>
      <c r="E10" s="294"/>
      <c r="F10" s="294"/>
      <c r="G10" s="294"/>
      <c r="H10" s="295"/>
      <c r="I10" s="296"/>
      <c r="J10" s="296"/>
      <c r="K10" s="296"/>
      <c r="L10" s="296"/>
      <c r="N10" s="294"/>
      <c r="O10" s="294"/>
    </row>
    <row r="11" spans="3:15" s="293" customFormat="1" ht="15" customHeight="1">
      <c r="C11" s="293" t="s">
        <v>1105</v>
      </c>
      <c r="E11" s="294"/>
      <c r="F11" s="294"/>
      <c r="G11" s="294"/>
      <c r="H11" s="295"/>
      <c r="I11" s="296"/>
      <c r="J11" s="296"/>
      <c r="K11" s="296"/>
      <c r="L11" s="296"/>
      <c r="N11" s="294"/>
      <c r="O11" s="294"/>
    </row>
    <row r="12" spans="3:15" s="293" customFormat="1" ht="15" customHeight="1">
      <c r="C12" s="293" t="s">
        <v>930</v>
      </c>
      <c r="E12" s="294"/>
      <c r="F12" s="294"/>
      <c r="G12" s="294"/>
      <c r="H12" s="295"/>
      <c r="I12" s="296"/>
      <c r="J12" s="296"/>
      <c r="K12" s="296"/>
      <c r="L12" s="296"/>
      <c r="N12" s="294"/>
      <c r="O12" s="294"/>
    </row>
    <row r="13" spans="3:15" s="293" customFormat="1" ht="15" customHeight="1">
      <c r="C13" s="293" t="s">
        <v>1093</v>
      </c>
      <c r="E13" s="294"/>
      <c r="F13" s="294"/>
      <c r="G13" s="294"/>
      <c r="H13" s="295"/>
      <c r="I13" s="296"/>
      <c r="J13" s="296"/>
      <c r="K13" s="296"/>
      <c r="L13" s="296"/>
      <c r="N13" s="294"/>
      <c r="O13" s="294"/>
    </row>
    <row r="14" spans="3:15" s="293" customFormat="1" ht="15" customHeight="1">
      <c r="C14" s="293" t="s">
        <v>198</v>
      </c>
      <c r="E14" s="294"/>
      <c r="F14" s="294"/>
      <c r="G14" s="294"/>
      <c r="H14" s="295"/>
      <c r="I14" s="296"/>
      <c r="J14" s="296"/>
      <c r="K14" s="296"/>
      <c r="L14" s="296"/>
      <c r="N14" s="294"/>
      <c r="O14" s="294"/>
    </row>
    <row r="15" spans="3:15" s="293" customFormat="1" ht="15" customHeight="1">
      <c r="C15" s="293" t="s">
        <v>199</v>
      </c>
      <c r="E15" s="294"/>
      <c r="F15" s="294"/>
      <c r="G15" s="294"/>
      <c r="H15" s="295"/>
      <c r="I15" s="296"/>
      <c r="J15" s="296"/>
      <c r="K15" s="296"/>
      <c r="L15" s="296"/>
      <c r="N15" s="294"/>
      <c r="O15" s="294"/>
    </row>
    <row r="16" spans="3:15" s="293" customFormat="1" ht="15" customHeight="1">
      <c r="C16" s="293" t="s">
        <v>200</v>
      </c>
      <c r="E16" s="294"/>
      <c r="F16" s="294"/>
      <c r="G16" s="294"/>
      <c r="H16" s="295"/>
      <c r="I16" s="296"/>
      <c r="J16" s="296"/>
      <c r="K16" s="296"/>
      <c r="L16" s="296"/>
      <c r="N16" s="294"/>
      <c r="O16" s="294"/>
    </row>
    <row r="17" spans="3:15" s="293" customFormat="1" ht="15" customHeight="1">
      <c r="C17" s="293" t="s">
        <v>1315</v>
      </c>
      <c r="E17" s="294"/>
      <c r="F17" s="294"/>
      <c r="G17" s="294"/>
      <c r="H17" s="295"/>
      <c r="I17" s="296"/>
      <c r="J17" s="296"/>
      <c r="K17" s="296"/>
      <c r="L17" s="296"/>
      <c r="N17" s="294"/>
      <c r="O17" s="294"/>
    </row>
    <row r="18" spans="3:15" s="293" customFormat="1" ht="15" customHeight="1">
      <c r="C18" s="293" t="s">
        <v>201</v>
      </c>
      <c r="E18" s="294"/>
      <c r="F18" s="294"/>
      <c r="G18" s="294"/>
      <c r="H18" s="295"/>
      <c r="I18" s="296"/>
      <c r="J18" s="296"/>
      <c r="K18" s="296"/>
      <c r="L18" s="296"/>
      <c r="N18" s="294"/>
      <c r="O18" s="294"/>
    </row>
    <row r="19" spans="4:15" s="293" customFormat="1" ht="15" customHeight="1">
      <c r="D19" s="293" t="s">
        <v>202</v>
      </c>
      <c r="E19" s="294"/>
      <c r="F19" s="294"/>
      <c r="G19" s="294"/>
      <c r="H19" s="295"/>
      <c r="I19" s="296"/>
      <c r="J19" s="296"/>
      <c r="K19" s="296"/>
      <c r="L19" s="296"/>
      <c r="N19" s="294"/>
      <c r="O19" s="294"/>
    </row>
    <row r="20" spans="4:15" s="293" customFormat="1" ht="15" customHeight="1">
      <c r="D20" s="293" t="s">
        <v>203</v>
      </c>
      <c r="E20" s="294"/>
      <c r="F20" s="294"/>
      <c r="G20" s="294"/>
      <c r="H20" s="295"/>
      <c r="I20" s="296"/>
      <c r="J20" s="296"/>
      <c r="K20" s="296"/>
      <c r="L20" s="296"/>
      <c r="N20" s="294"/>
      <c r="O20" s="294"/>
    </row>
    <row r="21" spans="4:15" s="293" customFormat="1" ht="15" customHeight="1">
      <c r="D21" s="293" t="s">
        <v>204</v>
      </c>
      <c r="E21" s="294"/>
      <c r="F21" s="294"/>
      <c r="G21" s="294"/>
      <c r="H21" s="295"/>
      <c r="I21" s="296"/>
      <c r="J21" s="296"/>
      <c r="K21" s="296"/>
      <c r="L21" s="296"/>
      <c r="N21" s="294"/>
      <c r="O21" s="294"/>
    </row>
    <row r="22" spans="4:15" s="293" customFormat="1" ht="15" customHeight="1">
      <c r="D22" s="293" t="s">
        <v>1313</v>
      </c>
      <c r="E22" s="294"/>
      <c r="F22" s="294"/>
      <c r="G22" s="294"/>
      <c r="H22" s="295"/>
      <c r="I22" s="296"/>
      <c r="J22" s="296"/>
      <c r="K22" s="296"/>
      <c r="L22" s="296"/>
      <c r="N22" s="294"/>
      <c r="O22" s="294"/>
    </row>
    <row r="23" spans="3:15" s="293" customFormat="1" ht="15" customHeight="1">
      <c r="C23" s="293" t="s">
        <v>205</v>
      </c>
      <c r="E23" s="294"/>
      <c r="F23" s="294"/>
      <c r="G23" s="294"/>
      <c r="H23" s="295"/>
      <c r="I23" s="296"/>
      <c r="J23" s="296"/>
      <c r="K23" s="296"/>
      <c r="L23" s="296"/>
      <c r="N23" s="294"/>
      <c r="O23" s="294"/>
    </row>
    <row r="24" spans="4:15" s="293" customFormat="1" ht="15" customHeight="1">
      <c r="D24" s="293" t="s">
        <v>206</v>
      </c>
      <c r="E24" s="294"/>
      <c r="F24" s="294"/>
      <c r="G24" s="294"/>
      <c r="H24" s="295"/>
      <c r="I24" s="296"/>
      <c r="J24" s="296"/>
      <c r="K24" s="296"/>
      <c r="L24" s="296"/>
      <c r="N24" s="294"/>
      <c r="O24" s="294"/>
    </row>
    <row r="25" spans="4:15" s="293" customFormat="1" ht="15" customHeight="1">
      <c r="D25" s="293" t="s">
        <v>1107</v>
      </c>
      <c r="E25" s="294"/>
      <c r="F25" s="294"/>
      <c r="G25" s="294"/>
      <c r="H25" s="295"/>
      <c r="I25" s="296"/>
      <c r="J25" s="296"/>
      <c r="K25" s="296"/>
      <c r="L25" s="296"/>
      <c r="N25" s="294"/>
      <c r="O25" s="294"/>
    </row>
    <row r="26" spans="4:15" s="293" customFormat="1" ht="15" customHeight="1">
      <c r="D26" s="293" t="s">
        <v>1127</v>
      </c>
      <c r="E26" s="294"/>
      <c r="F26" s="294"/>
      <c r="G26" s="294"/>
      <c r="H26" s="295"/>
      <c r="I26" s="296"/>
      <c r="J26" s="296"/>
      <c r="K26" s="296"/>
      <c r="L26" s="296"/>
      <c r="N26" s="294"/>
      <c r="O26" s="294"/>
    </row>
    <row r="27" spans="2:15" s="293" customFormat="1" ht="16.5" customHeight="1">
      <c r="B27" s="391"/>
      <c r="C27" s="391"/>
      <c r="D27" s="391"/>
      <c r="E27" s="392"/>
      <c r="F27" s="392"/>
      <c r="G27" s="392"/>
      <c r="H27" s="393"/>
      <c r="I27" s="394"/>
      <c r="J27" s="394"/>
      <c r="K27" s="394"/>
      <c r="L27" s="394"/>
      <c r="M27" s="391"/>
      <c r="N27" s="392"/>
      <c r="O27" s="392"/>
    </row>
    <row r="28" spans="2:15" ht="11.25">
      <c r="B28" s="85"/>
      <c r="C28" s="395" t="s">
        <v>1035</v>
      </c>
      <c r="D28" s="85"/>
      <c r="E28" s="396"/>
      <c r="F28" s="396"/>
      <c r="G28" s="396"/>
      <c r="H28" s="397"/>
      <c r="I28" s="86"/>
      <c r="J28" s="86"/>
      <c r="K28" s="86"/>
      <c r="L28" s="86"/>
      <c r="M28" s="396"/>
      <c r="N28" s="396"/>
      <c r="O28" s="396"/>
    </row>
    <row r="29" spans="2:15" ht="11.25">
      <c r="B29" s="85"/>
      <c r="C29" s="20" t="s">
        <v>1048</v>
      </c>
      <c r="D29" s="355" t="s">
        <v>1036</v>
      </c>
      <c r="E29" s="356"/>
      <c r="F29" s="69"/>
      <c r="G29" s="69"/>
      <c r="H29" s="69"/>
      <c r="I29" s="69"/>
      <c r="J29" s="114"/>
      <c r="K29" s="69"/>
      <c r="L29" s="69"/>
      <c r="M29" s="396"/>
      <c r="N29" s="396"/>
      <c r="O29" s="396"/>
    </row>
    <row r="30" spans="2:15" ht="11.25">
      <c r="B30" s="85"/>
      <c r="C30" s="85"/>
      <c r="D30" s="355" t="s">
        <v>1037</v>
      </c>
      <c r="E30" s="356"/>
      <c r="F30" s="69"/>
      <c r="G30" s="69"/>
      <c r="H30" s="69"/>
      <c r="I30" s="69"/>
      <c r="J30" s="114"/>
      <c r="K30" s="69"/>
      <c r="L30" s="69"/>
      <c r="M30" s="396"/>
      <c r="N30" s="396"/>
      <c r="O30" s="396"/>
    </row>
    <row r="31" spans="2:15" ht="11.25">
      <c r="B31" s="85"/>
      <c r="C31" s="85"/>
      <c r="D31" s="355" t="s">
        <v>1038</v>
      </c>
      <c r="E31" s="356"/>
      <c r="F31" s="69"/>
      <c r="G31" s="69"/>
      <c r="H31" s="69"/>
      <c r="I31" s="69"/>
      <c r="J31" s="114"/>
      <c r="K31" s="69"/>
      <c r="L31" s="69"/>
      <c r="M31" s="396"/>
      <c r="N31" s="396"/>
      <c r="O31" s="396"/>
    </row>
    <row r="32" spans="2:15" ht="11.25">
      <c r="B32" s="85"/>
      <c r="C32" s="85"/>
      <c r="D32" s="355" t="s">
        <v>1039</v>
      </c>
      <c r="E32" s="356"/>
      <c r="F32" s="69"/>
      <c r="G32" s="69"/>
      <c r="H32" s="69"/>
      <c r="I32" s="69"/>
      <c r="J32" s="114"/>
      <c r="K32" s="69"/>
      <c r="L32" s="69"/>
      <c r="M32" s="396"/>
      <c r="N32" s="396"/>
      <c r="O32" s="396"/>
    </row>
    <row r="33" spans="2:15" ht="11.25">
      <c r="B33" s="85"/>
      <c r="C33" s="85"/>
      <c r="D33" s="355" t="s">
        <v>1040</v>
      </c>
      <c r="E33" s="356"/>
      <c r="F33" s="69"/>
      <c r="G33" s="69"/>
      <c r="H33" s="69"/>
      <c r="I33" s="69"/>
      <c r="J33" s="114"/>
      <c r="K33" s="69"/>
      <c r="L33" s="69"/>
      <c r="M33" s="396"/>
      <c r="N33" s="396"/>
      <c r="O33" s="396"/>
    </row>
    <row r="34" spans="2:15" ht="11.25">
      <c r="B34" s="85"/>
      <c r="C34" s="85"/>
      <c r="D34" s="355" t="s">
        <v>1041</v>
      </c>
      <c r="E34" s="356"/>
      <c r="F34" s="69"/>
      <c r="G34" s="69"/>
      <c r="H34" s="69"/>
      <c r="I34" s="69"/>
      <c r="J34" s="114"/>
      <c r="K34" s="69"/>
      <c r="L34" s="69"/>
      <c r="M34" s="396"/>
      <c r="N34" s="396"/>
      <c r="O34" s="396"/>
    </row>
    <row r="35" spans="2:15" ht="11.25">
      <c r="B35" s="85"/>
      <c r="C35" s="85"/>
      <c r="D35" s="355" t="s">
        <v>1042</v>
      </c>
      <c r="E35" s="356"/>
      <c r="F35" s="69"/>
      <c r="G35" s="69"/>
      <c r="H35" s="69"/>
      <c r="I35" s="69"/>
      <c r="J35" s="114"/>
      <c r="K35" s="69"/>
      <c r="L35" s="69"/>
      <c r="M35" s="396"/>
      <c r="N35" s="396"/>
      <c r="O35" s="396"/>
    </row>
    <row r="36" spans="2:15" ht="11.25">
      <c r="B36" s="85"/>
      <c r="C36" s="85"/>
      <c r="D36" s="355" t="s">
        <v>1043</v>
      </c>
      <c r="E36" s="356"/>
      <c r="F36" s="69"/>
      <c r="G36" s="69"/>
      <c r="H36" s="69"/>
      <c r="I36" s="69"/>
      <c r="J36" s="114"/>
      <c r="K36" s="69"/>
      <c r="L36" s="69"/>
      <c r="M36" s="396"/>
      <c r="N36" s="396"/>
      <c r="O36" s="396"/>
    </row>
    <row r="37" spans="2:15" ht="11.25">
      <c r="B37" s="85"/>
      <c r="C37" s="85"/>
      <c r="D37" s="355" t="s">
        <v>1044</v>
      </c>
      <c r="E37" s="356"/>
      <c r="F37" s="69"/>
      <c r="G37" s="69"/>
      <c r="H37" s="69"/>
      <c r="I37" s="69"/>
      <c r="J37" s="114"/>
      <c r="K37" s="69"/>
      <c r="L37" s="69"/>
      <c r="M37" s="396"/>
      <c r="N37" s="396"/>
      <c r="O37" s="396"/>
    </row>
    <row r="38" spans="2:15" ht="11.25">
      <c r="B38" s="85"/>
      <c r="C38" s="85"/>
      <c r="D38" s="355" t="s">
        <v>1045</v>
      </c>
      <c r="E38" s="356"/>
      <c r="F38" s="69"/>
      <c r="G38" s="69"/>
      <c r="H38" s="69"/>
      <c r="I38" s="69"/>
      <c r="J38" s="114"/>
      <c r="K38" s="69"/>
      <c r="L38" s="69"/>
      <c r="M38" s="396"/>
      <c r="N38" s="396"/>
      <c r="O38" s="396"/>
    </row>
    <row r="39" spans="2:15" ht="11.25">
      <c r="B39" s="85"/>
      <c r="C39" s="85"/>
      <c r="D39" s="355" t="s">
        <v>1046</v>
      </c>
      <c r="E39" s="356"/>
      <c r="F39" s="69"/>
      <c r="G39" s="69"/>
      <c r="H39" s="69"/>
      <c r="I39" s="69"/>
      <c r="J39" s="114"/>
      <c r="K39" s="69"/>
      <c r="L39" s="69"/>
      <c r="M39" s="396"/>
      <c r="N39" s="396"/>
      <c r="O39" s="396"/>
    </row>
    <row r="40" spans="2:15" ht="11.25">
      <c r="B40" s="85"/>
      <c r="C40" s="85"/>
      <c r="D40" s="355" t="s">
        <v>1047</v>
      </c>
      <c r="E40" s="356"/>
      <c r="F40" s="69"/>
      <c r="G40" s="69"/>
      <c r="H40" s="69"/>
      <c r="I40" s="69"/>
      <c r="J40" s="114"/>
      <c r="K40" s="69"/>
      <c r="L40" s="69"/>
      <c r="M40" s="396"/>
      <c r="N40" s="396"/>
      <c r="O40" s="396"/>
    </row>
    <row r="41" spans="2:15" ht="11.25">
      <c r="B41" s="85"/>
      <c r="C41" s="20" t="s">
        <v>207</v>
      </c>
      <c r="D41" s="355" t="s">
        <v>1049</v>
      </c>
      <c r="E41" s="356"/>
      <c r="F41" s="69"/>
      <c r="G41" s="69"/>
      <c r="H41" s="69"/>
      <c r="I41" s="69"/>
      <c r="J41" s="114"/>
      <c r="K41" s="69"/>
      <c r="L41" s="69"/>
      <c r="M41" s="396"/>
      <c r="N41" s="396"/>
      <c r="O41" s="396"/>
    </row>
    <row r="42" spans="2:15" ht="11.25">
      <c r="B42" s="85"/>
      <c r="C42" s="85"/>
      <c r="D42" s="355" t="s">
        <v>1050</v>
      </c>
      <c r="E42" s="356"/>
      <c r="F42" s="69"/>
      <c r="G42" s="69"/>
      <c r="H42" s="69"/>
      <c r="I42" s="69"/>
      <c r="J42" s="114"/>
      <c r="K42" s="69"/>
      <c r="L42" s="69"/>
      <c r="M42" s="396"/>
      <c r="N42" s="396"/>
      <c r="O42" s="396"/>
    </row>
    <row r="43" spans="2:15" ht="11.25">
      <c r="B43" s="85"/>
      <c r="C43" s="85"/>
      <c r="D43" s="355" t="s">
        <v>1051</v>
      </c>
      <c r="E43" s="356"/>
      <c r="F43" s="69"/>
      <c r="G43" s="69"/>
      <c r="H43" s="69"/>
      <c r="I43" s="69"/>
      <c r="J43" s="114"/>
      <c r="K43" s="69"/>
      <c r="L43" s="69"/>
      <c r="M43" s="396"/>
      <c r="N43" s="396"/>
      <c r="O43" s="396"/>
    </row>
    <row r="44" spans="2:15" ht="11.25">
      <c r="B44" s="85"/>
      <c r="C44" s="85"/>
      <c r="D44" s="355" t="s">
        <v>1052</v>
      </c>
      <c r="E44" s="356"/>
      <c r="F44" s="69"/>
      <c r="G44" s="69"/>
      <c r="H44" s="69"/>
      <c r="I44" s="69"/>
      <c r="J44" s="114"/>
      <c r="K44" s="69"/>
      <c r="L44" s="69"/>
      <c r="M44" s="396"/>
      <c r="N44" s="396"/>
      <c r="O44" s="396"/>
    </row>
    <row r="45" spans="2:15" ht="11.25">
      <c r="B45" s="85"/>
      <c r="C45" s="85"/>
      <c r="D45" s="355" t="s">
        <v>1053</v>
      </c>
      <c r="E45" s="356"/>
      <c r="F45" s="69"/>
      <c r="G45" s="69"/>
      <c r="H45" s="69"/>
      <c r="I45" s="69"/>
      <c r="J45" s="114"/>
      <c r="K45" s="69"/>
      <c r="L45" s="69"/>
      <c r="M45" s="396"/>
      <c r="N45" s="396"/>
      <c r="O45" s="396"/>
    </row>
    <row r="46" spans="2:15" ht="11.25">
      <c r="B46" s="85"/>
      <c r="C46" s="85"/>
      <c r="D46" s="355" t="s">
        <v>1054</v>
      </c>
      <c r="E46" s="356"/>
      <c r="F46" s="69"/>
      <c r="G46" s="69"/>
      <c r="H46" s="69"/>
      <c r="I46" s="69"/>
      <c r="J46" s="114"/>
      <c r="K46" s="69"/>
      <c r="L46" s="69"/>
      <c r="M46" s="396"/>
      <c r="N46" s="396"/>
      <c r="O46" s="396"/>
    </row>
    <row r="47" spans="2:15" ht="11.25">
      <c r="B47" s="85"/>
      <c r="C47" s="20" t="s">
        <v>208</v>
      </c>
      <c r="D47" s="355" t="s">
        <v>1055</v>
      </c>
      <c r="E47" s="356"/>
      <c r="F47" s="69"/>
      <c r="G47" s="69"/>
      <c r="H47" s="69"/>
      <c r="I47" s="69"/>
      <c r="J47" s="114"/>
      <c r="K47" s="69"/>
      <c r="L47" s="69"/>
      <c r="M47" s="396"/>
      <c r="N47" s="396"/>
      <c r="O47" s="396"/>
    </row>
    <row r="48" spans="2:15" ht="11.25">
      <c r="B48" s="85"/>
      <c r="C48" s="85"/>
      <c r="D48" s="355" t="s">
        <v>1056</v>
      </c>
      <c r="E48" s="356"/>
      <c r="F48" s="69"/>
      <c r="G48" s="69"/>
      <c r="H48" s="69"/>
      <c r="I48" s="69"/>
      <c r="J48" s="114"/>
      <c r="K48" s="69"/>
      <c r="L48" s="69"/>
      <c r="M48" s="396"/>
      <c r="N48" s="396"/>
      <c r="O48" s="396"/>
    </row>
    <row r="49" spans="2:15" ht="11.25">
      <c r="B49" s="85"/>
      <c r="C49" s="85"/>
      <c r="D49" s="355" t="s">
        <v>1057</v>
      </c>
      <c r="E49" s="356"/>
      <c r="F49" s="69"/>
      <c r="G49" s="69"/>
      <c r="H49" s="69"/>
      <c r="I49" s="69"/>
      <c r="J49" s="114"/>
      <c r="K49" s="69"/>
      <c r="L49" s="69"/>
      <c r="M49" s="396"/>
      <c r="N49" s="396"/>
      <c r="O49" s="396"/>
    </row>
    <row r="50" spans="2:15" ht="11.25">
      <c r="B50" s="85"/>
      <c r="C50" s="85"/>
      <c r="D50" s="355" t="s">
        <v>1058</v>
      </c>
      <c r="E50" s="356"/>
      <c r="F50" s="69"/>
      <c r="G50" s="69"/>
      <c r="H50" s="69"/>
      <c r="I50" s="69"/>
      <c r="J50" s="114"/>
      <c r="K50" s="69"/>
      <c r="L50" s="69"/>
      <c r="M50" s="396"/>
      <c r="N50" s="396"/>
      <c r="O50" s="396"/>
    </row>
    <row r="51" spans="2:15" ht="11.25">
      <c r="B51" s="85"/>
      <c r="C51" s="20" t="s">
        <v>148</v>
      </c>
      <c r="D51" s="355" t="s">
        <v>149</v>
      </c>
      <c r="E51" s="356"/>
      <c r="F51" s="69"/>
      <c r="G51" s="69"/>
      <c r="H51" s="69"/>
      <c r="I51" s="69"/>
      <c r="J51" s="114"/>
      <c r="K51" s="69"/>
      <c r="L51" s="69"/>
      <c r="M51" s="396"/>
      <c r="N51" s="396"/>
      <c r="O51" s="396"/>
    </row>
    <row r="52" spans="2:15" ht="11.25">
      <c r="B52" s="85"/>
      <c r="C52" s="85"/>
      <c r="D52" s="355" t="s">
        <v>150</v>
      </c>
      <c r="E52" s="356"/>
      <c r="F52" s="69"/>
      <c r="G52" s="69"/>
      <c r="H52" s="69"/>
      <c r="I52" s="69"/>
      <c r="J52" s="114"/>
      <c r="K52" s="69"/>
      <c r="L52" s="69"/>
      <c r="M52" s="396"/>
      <c r="N52" s="396"/>
      <c r="O52" s="396"/>
    </row>
    <row r="53" spans="2:15" ht="11.25">
      <c r="B53" s="85"/>
      <c r="C53" s="85"/>
      <c r="D53" s="355" t="s">
        <v>151</v>
      </c>
      <c r="E53" s="356"/>
      <c r="F53" s="69"/>
      <c r="G53" s="69"/>
      <c r="H53" s="69"/>
      <c r="I53" s="69"/>
      <c r="J53" s="114"/>
      <c r="K53" s="69"/>
      <c r="L53" s="69"/>
      <c r="M53" s="396"/>
      <c r="N53" s="396"/>
      <c r="O53" s="396"/>
    </row>
    <row r="54" spans="2:15" ht="11.25">
      <c r="B54" s="85"/>
      <c r="C54" s="20" t="s">
        <v>209</v>
      </c>
      <c r="D54" s="355" t="s">
        <v>141</v>
      </c>
      <c r="E54" s="356"/>
      <c r="F54" s="396"/>
      <c r="G54" s="397"/>
      <c r="H54" s="86"/>
      <c r="I54" s="86"/>
      <c r="J54" s="86"/>
      <c r="K54" s="86"/>
      <c r="L54" s="396"/>
      <c r="M54" s="396"/>
      <c r="N54" s="396"/>
      <c r="O54" s="396"/>
    </row>
    <row r="55" spans="2:15" ht="11.25">
      <c r="B55" s="85"/>
      <c r="C55" s="85"/>
      <c r="D55" s="355" t="s">
        <v>143</v>
      </c>
      <c r="E55" s="356"/>
      <c r="F55" s="396"/>
      <c r="G55" s="397"/>
      <c r="H55" s="86"/>
      <c r="I55" s="86"/>
      <c r="J55" s="86"/>
      <c r="K55" s="86"/>
      <c r="L55" s="396"/>
      <c r="M55" s="396"/>
      <c r="N55" s="396"/>
      <c r="O55" s="396"/>
    </row>
    <row r="56" spans="3:5" ht="11.25">
      <c r="C56" s="85"/>
      <c r="D56" s="355" t="s">
        <v>142</v>
      </c>
      <c r="E56" s="356"/>
    </row>
    <row r="57" spans="3:5" ht="11.25">
      <c r="C57" s="85"/>
      <c r="D57" s="355" t="s">
        <v>146</v>
      </c>
      <c r="E57" s="356"/>
    </row>
    <row r="58" spans="3:5" ht="11.25">
      <c r="C58" s="85"/>
      <c r="D58" s="355" t="s">
        <v>147</v>
      </c>
      <c r="E58" s="396"/>
    </row>
    <row r="59" spans="3:5" ht="11.25">
      <c r="C59" s="85"/>
      <c r="D59" s="355" t="s">
        <v>144</v>
      </c>
      <c r="E59" s="396"/>
    </row>
    <row r="60" ht="11.25">
      <c r="D60" s="355" t="s">
        <v>145</v>
      </c>
    </row>
    <row r="61" ht="11.25">
      <c r="D61" s="355" t="s">
        <v>146</v>
      </c>
    </row>
  </sheetData>
  <mergeCells count="1">
    <mergeCell ref="A1:M1"/>
  </mergeCells>
  <printOptions/>
  <pageMargins left="0.7874015748031497" right="0.7874015748031497" top="0.49" bottom="0.44" header="0.47" footer="0.39"/>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I115"/>
  <sheetViews>
    <sheetView workbookViewId="0" topLeftCell="B1">
      <selection activeCell="D17" sqref="D17"/>
    </sheetView>
  </sheetViews>
  <sheetFormatPr defaultColWidth="9.00390625" defaultRowHeight="12.75"/>
  <cols>
    <col min="1" max="1" width="10.125" style="87" hidden="1" customWidth="1"/>
    <col min="2" max="2" width="4.25390625" style="87" customWidth="1"/>
    <col min="3" max="3" width="10.125" style="87" customWidth="1"/>
    <col min="4" max="19" width="13.25390625" style="88" customWidth="1"/>
    <col min="20" max="16384" width="9.125" style="87" customWidth="1"/>
  </cols>
  <sheetData>
    <row r="1" spans="2:19" ht="19.5" customHeight="1">
      <c r="B1" s="281" t="s">
        <v>94</v>
      </c>
      <c r="R1" s="87"/>
      <c r="S1" s="87"/>
    </row>
    <row r="2" spans="2:19" ht="19.5" customHeight="1" hidden="1">
      <c r="B2" s="263"/>
      <c r="R2" s="87"/>
      <c r="S2" s="87"/>
    </row>
    <row r="3" spans="2:19" ht="3" customHeight="1">
      <c r="B3" s="83"/>
      <c r="C3" s="82"/>
      <c r="D3" s="89"/>
      <c r="E3" s="89"/>
      <c r="F3" s="89"/>
      <c r="G3" s="89"/>
      <c r="H3" s="89"/>
      <c r="J3" s="327"/>
      <c r="K3" s="327"/>
      <c r="L3" s="327"/>
      <c r="M3" s="89"/>
      <c r="N3" s="89"/>
      <c r="O3" s="90"/>
      <c r="P3" s="89"/>
      <c r="Q3" s="89"/>
      <c r="R3" s="89"/>
      <c r="S3" s="89"/>
    </row>
    <row r="4" spans="1:19" s="128" customFormat="1" ht="9.75" customHeight="1">
      <c r="A4" s="152" t="s">
        <v>935</v>
      </c>
      <c r="C4" s="158"/>
      <c r="D4" s="159"/>
      <c r="E4" s="159"/>
      <c r="F4" s="159"/>
      <c r="G4" s="329"/>
      <c r="H4" s="159"/>
      <c r="I4" s="491" t="s">
        <v>936</v>
      </c>
      <c r="J4" s="492"/>
      <c r="K4" s="492"/>
      <c r="L4" s="492"/>
      <c r="M4" s="154"/>
      <c r="N4" s="330" t="s">
        <v>1016</v>
      </c>
      <c r="O4" s="153"/>
      <c r="P4" s="491" t="s">
        <v>1018</v>
      </c>
      <c r="Q4" s="492"/>
      <c r="R4" s="492"/>
      <c r="S4" s="492"/>
    </row>
    <row r="5" spans="3:19" s="128" customFormat="1" ht="9.75" customHeight="1">
      <c r="C5" s="130" t="s">
        <v>1020</v>
      </c>
      <c r="D5" s="160" t="s">
        <v>791</v>
      </c>
      <c r="E5" s="160" t="s">
        <v>808</v>
      </c>
      <c r="F5" s="160" t="s">
        <v>809</v>
      </c>
      <c r="G5" s="331" t="s">
        <v>810</v>
      </c>
      <c r="H5" s="331" t="s">
        <v>811</v>
      </c>
      <c r="I5" s="332" t="s">
        <v>1015</v>
      </c>
      <c r="J5" s="495" t="s">
        <v>1021</v>
      </c>
      <c r="K5" s="496"/>
      <c r="L5" s="496"/>
      <c r="M5" s="329" t="s">
        <v>1022</v>
      </c>
      <c r="N5" s="495" t="s">
        <v>1023</v>
      </c>
      <c r="O5" s="497"/>
      <c r="P5" s="493" t="s">
        <v>1019</v>
      </c>
      <c r="Q5" s="494"/>
      <c r="R5" s="494"/>
      <c r="S5" s="494"/>
    </row>
    <row r="6" spans="2:19" s="128" customFormat="1" ht="9.75" customHeight="1">
      <c r="B6" s="149"/>
      <c r="C6" s="161"/>
      <c r="D6" s="162" t="s">
        <v>792</v>
      </c>
      <c r="E6" s="162" t="s">
        <v>812</v>
      </c>
      <c r="F6" s="162" t="s">
        <v>812</v>
      </c>
      <c r="G6" s="162" t="s">
        <v>813</v>
      </c>
      <c r="H6" s="162" t="s">
        <v>814</v>
      </c>
      <c r="I6" s="333" t="s">
        <v>815</v>
      </c>
      <c r="J6" s="162" t="s">
        <v>804</v>
      </c>
      <c r="K6" s="162" t="s">
        <v>805</v>
      </c>
      <c r="L6" s="162" t="s">
        <v>806</v>
      </c>
      <c r="M6" s="334" t="s">
        <v>1017</v>
      </c>
      <c r="N6" s="162" t="s">
        <v>819</v>
      </c>
      <c r="O6" s="162" t="s">
        <v>820</v>
      </c>
      <c r="P6" s="162" t="s">
        <v>816</v>
      </c>
      <c r="Q6" s="162" t="s">
        <v>817</v>
      </c>
      <c r="R6" s="162" t="s">
        <v>818</v>
      </c>
      <c r="S6" s="162" t="s">
        <v>544</v>
      </c>
    </row>
    <row r="7" spans="3:19" s="128" customFormat="1" ht="10.5" customHeight="1">
      <c r="C7" s="277" t="s">
        <v>92</v>
      </c>
      <c r="D7" s="261">
        <v>5523704</v>
      </c>
      <c r="E7" s="252">
        <v>111</v>
      </c>
      <c r="F7" s="252">
        <v>5523593</v>
      </c>
      <c r="G7" s="252">
        <v>2676254</v>
      </c>
      <c r="H7" s="252">
        <v>2111</v>
      </c>
      <c r="I7" s="252">
        <v>2321744</v>
      </c>
      <c r="J7" s="252">
        <v>1150062</v>
      </c>
      <c r="K7" s="252">
        <v>488021</v>
      </c>
      <c r="L7" s="252">
        <v>683661</v>
      </c>
      <c r="M7" s="252">
        <v>352399</v>
      </c>
      <c r="N7" s="252">
        <v>322711</v>
      </c>
      <c r="O7" s="252">
        <v>29688</v>
      </c>
      <c r="P7" s="252">
        <v>2121451</v>
      </c>
      <c r="Q7" s="252">
        <v>408875</v>
      </c>
      <c r="R7" s="252">
        <v>132236</v>
      </c>
      <c r="S7" s="252">
        <v>11581</v>
      </c>
    </row>
    <row r="8" spans="3:19" s="128" customFormat="1" ht="10.5" customHeight="1">
      <c r="C8" s="277" t="s">
        <v>91</v>
      </c>
      <c r="D8" s="261">
        <v>5542996</v>
      </c>
      <c r="E8" s="252">
        <v>2894</v>
      </c>
      <c r="F8" s="252">
        <v>5540102</v>
      </c>
      <c r="G8" s="252">
        <v>2721222</v>
      </c>
      <c r="H8" s="252">
        <v>1444</v>
      </c>
      <c r="I8" s="252">
        <v>2381728</v>
      </c>
      <c r="J8" s="252">
        <v>1167585</v>
      </c>
      <c r="K8" s="252">
        <v>506335</v>
      </c>
      <c r="L8" s="252">
        <v>707808</v>
      </c>
      <c r="M8" s="252">
        <v>338050</v>
      </c>
      <c r="N8" s="252">
        <v>316949</v>
      </c>
      <c r="O8" s="252">
        <v>21101</v>
      </c>
      <c r="P8" s="252">
        <v>2193841</v>
      </c>
      <c r="Q8" s="252">
        <v>362849</v>
      </c>
      <c r="R8" s="252">
        <v>155057</v>
      </c>
      <c r="S8" s="252">
        <v>8031</v>
      </c>
    </row>
    <row r="9" spans="3:19" s="128" customFormat="1" ht="10.5" customHeight="1">
      <c r="C9" s="277" t="s">
        <v>1117</v>
      </c>
      <c r="D9" s="261">
        <v>5561552</v>
      </c>
      <c r="E9" s="252">
        <v>59</v>
      </c>
      <c r="F9" s="252">
        <v>5561493</v>
      </c>
      <c r="G9" s="252">
        <v>2636068</v>
      </c>
      <c r="H9" s="252">
        <v>545</v>
      </c>
      <c r="I9" s="252">
        <v>2369260</v>
      </c>
      <c r="J9" s="252">
        <v>1137787</v>
      </c>
      <c r="K9" s="252">
        <v>516192</v>
      </c>
      <c r="L9" s="252">
        <v>715281</v>
      </c>
      <c r="M9" s="252">
        <v>266263</v>
      </c>
      <c r="N9" s="252">
        <v>249716</v>
      </c>
      <c r="O9" s="252">
        <v>16547</v>
      </c>
      <c r="P9" s="252">
        <v>2095624</v>
      </c>
      <c r="Q9" s="252">
        <v>218422</v>
      </c>
      <c r="R9" s="252">
        <v>68847</v>
      </c>
      <c r="S9" s="252">
        <v>288466</v>
      </c>
    </row>
    <row r="10" spans="3:19" s="128" customFormat="1" ht="10.5" customHeight="1">
      <c r="C10" s="277" t="s">
        <v>27</v>
      </c>
      <c r="D10" s="261">
        <v>5573391</v>
      </c>
      <c r="E10" s="280">
        <v>23</v>
      </c>
      <c r="F10" s="280">
        <v>5573368</v>
      </c>
      <c r="G10" s="280">
        <v>2504473</v>
      </c>
      <c r="H10" s="280">
        <v>1209</v>
      </c>
      <c r="I10" s="280">
        <v>2327187</v>
      </c>
      <c r="J10" s="280">
        <v>1126337</v>
      </c>
      <c r="K10" s="280">
        <v>494252</v>
      </c>
      <c r="L10" s="280">
        <v>706598</v>
      </c>
      <c r="M10" s="280">
        <v>176077</v>
      </c>
      <c r="N10" s="280">
        <v>156583</v>
      </c>
      <c r="O10" s="280">
        <v>19494</v>
      </c>
      <c r="P10" s="280">
        <v>2052107</v>
      </c>
      <c r="Q10" s="280">
        <v>94315</v>
      </c>
      <c r="R10" s="280">
        <v>69123</v>
      </c>
      <c r="S10" s="280">
        <v>287719</v>
      </c>
    </row>
    <row r="11" spans="3:19" s="128" customFormat="1" ht="10.5" customHeight="1">
      <c r="C11" s="277" t="s">
        <v>28</v>
      </c>
      <c r="D11" s="261">
        <f aca="true" t="shared" si="0" ref="D11:S11">SUM(D23:D110)</f>
        <v>5638001</v>
      </c>
      <c r="E11" s="280">
        <f t="shared" si="0"/>
        <v>11487</v>
      </c>
      <c r="F11" s="280">
        <f t="shared" si="0"/>
        <v>5626514</v>
      </c>
      <c r="G11" s="280">
        <f t="shared" si="0"/>
        <v>2677236.3</v>
      </c>
      <c r="H11" s="280">
        <f t="shared" si="0"/>
        <v>1365</v>
      </c>
      <c r="I11" s="280">
        <f t="shared" si="0"/>
        <v>2242277</v>
      </c>
      <c r="J11" s="280">
        <f t="shared" si="0"/>
        <v>1058262</v>
      </c>
      <c r="K11" s="280">
        <f t="shared" si="0"/>
        <v>496157</v>
      </c>
      <c r="L11" s="280">
        <f t="shared" si="0"/>
        <v>687858</v>
      </c>
      <c r="M11" s="280">
        <f t="shared" si="0"/>
        <v>433594.3</v>
      </c>
      <c r="N11" s="280">
        <f t="shared" si="0"/>
        <v>190460</v>
      </c>
      <c r="O11" s="280">
        <f t="shared" si="0"/>
        <v>243134.3</v>
      </c>
      <c r="P11" s="280">
        <f t="shared" si="0"/>
        <v>2038737</v>
      </c>
      <c r="Q11" s="280">
        <f t="shared" si="0"/>
        <v>67666</v>
      </c>
      <c r="R11" s="280">
        <f t="shared" si="0"/>
        <v>73718</v>
      </c>
      <c r="S11" s="280">
        <f t="shared" si="0"/>
        <v>497115.3</v>
      </c>
    </row>
    <row r="12" spans="3:19" s="128" customFormat="1" ht="12" customHeight="1">
      <c r="C12" s="278"/>
      <c r="D12" s="261"/>
      <c r="E12" s="252"/>
      <c r="F12" s="252"/>
      <c r="G12" s="252"/>
      <c r="H12" s="252"/>
      <c r="I12" s="252"/>
      <c r="J12" s="252"/>
      <c r="K12" s="252"/>
      <c r="L12" s="252"/>
      <c r="M12" s="252"/>
      <c r="N12" s="252"/>
      <c r="O12" s="252"/>
      <c r="P12" s="252"/>
      <c r="Q12" s="252"/>
      <c r="R12" s="252"/>
      <c r="S12" s="252"/>
    </row>
    <row r="13" spans="1:35" s="128" customFormat="1" ht="10.5" customHeight="1">
      <c r="A13" s="127">
        <v>100</v>
      </c>
      <c r="B13" s="132"/>
      <c r="C13" s="220" t="s">
        <v>222</v>
      </c>
      <c r="D13" s="273">
        <f aca="true" t="shared" si="1" ref="D13:S13">SUM(D25,D27,D29)</f>
        <v>1008519</v>
      </c>
      <c r="E13" s="276">
        <f t="shared" si="1"/>
        <v>11454</v>
      </c>
      <c r="F13" s="276">
        <f t="shared" si="1"/>
        <v>997065</v>
      </c>
      <c r="G13" s="276">
        <f t="shared" si="1"/>
        <v>428497</v>
      </c>
      <c r="H13" s="276">
        <f t="shared" si="1"/>
        <v>243</v>
      </c>
      <c r="I13" s="276">
        <f t="shared" si="1"/>
        <v>394665</v>
      </c>
      <c r="J13" s="276">
        <f t="shared" si="1"/>
        <v>136816</v>
      </c>
      <c r="K13" s="276">
        <f t="shared" si="1"/>
        <v>123607</v>
      </c>
      <c r="L13" s="276">
        <f t="shared" si="1"/>
        <v>134242</v>
      </c>
      <c r="M13" s="276">
        <f t="shared" si="1"/>
        <v>33589</v>
      </c>
      <c r="N13" s="276">
        <f t="shared" si="1"/>
        <v>29842</v>
      </c>
      <c r="O13" s="276">
        <f t="shared" si="1"/>
        <v>3747</v>
      </c>
      <c r="P13" s="276">
        <f t="shared" si="1"/>
        <v>364621</v>
      </c>
      <c r="Q13" s="276">
        <f t="shared" si="1"/>
        <v>333</v>
      </c>
      <c r="R13" s="276">
        <f t="shared" si="1"/>
        <v>26551</v>
      </c>
      <c r="S13" s="276">
        <f t="shared" si="1"/>
        <v>36992</v>
      </c>
      <c r="U13" s="326"/>
      <c r="V13" s="326"/>
      <c r="W13" s="326"/>
      <c r="X13" s="326"/>
      <c r="Y13" s="326"/>
      <c r="Z13" s="326"/>
      <c r="AA13" s="326"/>
      <c r="AB13" s="326"/>
      <c r="AC13" s="326"/>
      <c r="AD13" s="326"/>
      <c r="AE13" s="326"/>
      <c r="AF13" s="326"/>
      <c r="AG13" s="326"/>
      <c r="AH13" s="326"/>
      <c r="AI13" s="326"/>
    </row>
    <row r="14" spans="1:35" s="128" customFormat="1" ht="10.5" customHeight="1">
      <c r="A14" s="127">
        <v>200</v>
      </c>
      <c r="B14" s="132"/>
      <c r="C14" s="220" t="s">
        <v>223</v>
      </c>
      <c r="D14" s="276">
        <f aca="true" t="shared" si="2" ref="D14:S14">SUM(D30,D37,D40,D42,D45)</f>
        <v>716844</v>
      </c>
      <c r="E14" s="276">
        <f t="shared" si="2"/>
        <v>23</v>
      </c>
      <c r="F14" s="276">
        <f t="shared" si="2"/>
        <v>716821</v>
      </c>
      <c r="G14" s="276">
        <f t="shared" si="2"/>
        <v>258512</v>
      </c>
      <c r="H14" s="276">
        <f t="shared" si="2"/>
        <v>8</v>
      </c>
      <c r="I14" s="276">
        <f t="shared" si="2"/>
        <v>236583</v>
      </c>
      <c r="J14" s="276">
        <f t="shared" si="2"/>
        <v>85835</v>
      </c>
      <c r="K14" s="276">
        <f t="shared" si="2"/>
        <v>77962</v>
      </c>
      <c r="L14" s="276">
        <f t="shared" si="2"/>
        <v>72786</v>
      </c>
      <c r="M14" s="276">
        <f t="shared" si="2"/>
        <v>21921</v>
      </c>
      <c r="N14" s="276">
        <f t="shared" si="2"/>
        <v>21921</v>
      </c>
      <c r="O14" s="276">
        <f t="shared" si="2"/>
        <v>0</v>
      </c>
      <c r="P14" s="276">
        <f t="shared" si="2"/>
        <v>217308</v>
      </c>
      <c r="Q14" s="276">
        <f t="shared" si="2"/>
        <v>470</v>
      </c>
      <c r="R14" s="276">
        <f t="shared" si="2"/>
        <v>6408</v>
      </c>
      <c r="S14" s="276">
        <f t="shared" si="2"/>
        <v>34326</v>
      </c>
      <c r="U14" s="326"/>
      <c r="V14" s="326"/>
      <c r="W14" s="326"/>
      <c r="X14" s="326"/>
      <c r="Y14" s="326"/>
      <c r="Z14" s="326"/>
      <c r="AA14" s="326"/>
      <c r="AB14" s="326"/>
      <c r="AC14" s="326"/>
      <c r="AD14" s="326"/>
      <c r="AE14" s="326"/>
      <c r="AF14" s="326"/>
      <c r="AG14" s="326"/>
      <c r="AH14" s="326"/>
      <c r="AI14" s="326"/>
    </row>
    <row r="15" spans="1:35" s="128" customFormat="1" ht="10.5" customHeight="1">
      <c r="A15" s="127">
        <v>300</v>
      </c>
      <c r="B15" s="132"/>
      <c r="C15" s="220" t="s">
        <v>224</v>
      </c>
      <c r="D15" s="276">
        <f aca="true" t="shared" si="3" ref="D15:S15">SUM(D26,D33,D39,D54:D55)</f>
        <v>722313</v>
      </c>
      <c r="E15" s="276">
        <f t="shared" si="3"/>
        <v>0</v>
      </c>
      <c r="F15" s="276">
        <f t="shared" si="3"/>
        <v>722313</v>
      </c>
      <c r="G15" s="276">
        <f t="shared" si="3"/>
        <v>310849</v>
      </c>
      <c r="H15" s="276">
        <f t="shared" si="3"/>
        <v>0</v>
      </c>
      <c r="I15" s="276">
        <f t="shared" si="3"/>
        <v>270920</v>
      </c>
      <c r="J15" s="276">
        <f t="shared" si="3"/>
        <v>99933</v>
      </c>
      <c r="K15" s="276">
        <f t="shared" si="3"/>
        <v>89078</v>
      </c>
      <c r="L15" s="276">
        <f t="shared" si="3"/>
        <v>81909</v>
      </c>
      <c r="M15" s="276">
        <f t="shared" si="3"/>
        <v>39929</v>
      </c>
      <c r="N15" s="276">
        <f t="shared" si="3"/>
        <v>27299</v>
      </c>
      <c r="O15" s="276">
        <f t="shared" si="3"/>
        <v>12630</v>
      </c>
      <c r="P15" s="276">
        <f t="shared" si="3"/>
        <v>260149</v>
      </c>
      <c r="Q15" s="276">
        <f t="shared" si="3"/>
        <v>3790</v>
      </c>
      <c r="R15" s="276">
        <f t="shared" si="3"/>
        <v>7505</v>
      </c>
      <c r="S15" s="276">
        <f t="shared" si="3"/>
        <v>39405</v>
      </c>
      <c r="U15" s="326"/>
      <c r="V15" s="326"/>
      <c r="W15" s="326"/>
      <c r="X15" s="326"/>
      <c r="Y15" s="326"/>
      <c r="Z15" s="326"/>
      <c r="AA15" s="326"/>
      <c r="AB15" s="326"/>
      <c r="AC15" s="326"/>
      <c r="AD15" s="326"/>
      <c r="AE15" s="326"/>
      <c r="AF15" s="326"/>
      <c r="AG15" s="326"/>
      <c r="AH15" s="326"/>
      <c r="AI15" s="326"/>
    </row>
    <row r="16" spans="1:35" s="128" customFormat="1" ht="10.5" customHeight="1">
      <c r="A16" s="127">
        <v>400</v>
      </c>
      <c r="B16" s="132"/>
      <c r="C16" s="220" t="s">
        <v>225</v>
      </c>
      <c r="D16" s="276">
        <f aca="true" t="shared" si="4" ref="D16:S16">SUM(D36,D38,D41,D43,D46:D53)</f>
        <v>298609</v>
      </c>
      <c r="E16" s="276">
        <f t="shared" si="4"/>
        <v>0</v>
      </c>
      <c r="F16" s="276">
        <f t="shared" si="4"/>
        <v>298609</v>
      </c>
      <c r="G16" s="276">
        <f t="shared" si="4"/>
        <v>99389</v>
      </c>
      <c r="H16" s="276">
        <f t="shared" si="4"/>
        <v>500</v>
      </c>
      <c r="I16" s="276">
        <f t="shared" si="4"/>
        <v>85314</v>
      </c>
      <c r="J16" s="276">
        <f t="shared" si="4"/>
        <v>49400</v>
      </c>
      <c r="K16" s="276">
        <f t="shared" si="4"/>
        <v>9389</v>
      </c>
      <c r="L16" s="276">
        <f t="shared" si="4"/>
        <v>26525</v>
      </c>
      <c r="M16" s="276">
        <f t="shared" si="4"/>
        <v>13575</v>
      </c>
      <c r="N16" s="276">
        <f t="shared" si="4"/>
        <v>11541</v>
      </c>
      <c r="O16" s="276">
        <f t="shared" si="4"/>
        <v>2034</v>
      </c>
      <c r="P16" s="276">
        <f t="shared" si="4"/>
        <v>80896</v>
      </c>
      <c r="Q16" s="276">
        <f t="shared" si="4"/>
        <v>10312</v>
      </c>
      <c r="R16" s="276">
        <f t="shared" si="4"/>
        <v>2177</v>
      </c>
      <c r="S16" s="276">
        <f t="shared" si="4"/>
        <v>6004</v>
      </c>
      <c r="U16" s="326"/>
      <c r="V16" s="326"/>
      <c r="W16" s="326"/>
      <c r="X16" s="326"/>
      <c r="Y16" s="326"/>
      <c r="Z16" s="326"/>
      <c r="AA16" s="326"/>
      <c r="AB16" s="326"/>
      <c r="AC16" s="326"/>
      <c r="AD16" s="326"/>
      <c r="AE16" s="326"/>
      <c r="AF16" s="326"/>
      <c r="AG16" s="326"/>
      <c r="AH16" s="326"/>
      <c r="AI16" s="326"/>
    </row>
    <row r="17" spans="1:35" s="128" customFormat="1" ht="10.5" customHeight="1">
      <c r="A17" s="127">
        <v>500</v>
      </c>
      <c r="B17" s="132"/>
      <c r="C17" s="220" t="s">
        <v>226</v>
      </c>
      <c r="D17" s="276">
        <f aca="true" t="shared" si="5" ref="D17:S17">SUM(D24,D56:D62)</f>
        <v>579428</v>
      </c>
      <c r="E17" s="276">
        <f t="shared" si="5"/>
        <v>10</v>
      </c>
      <c r="F17" s="276">
        <f t="shared" si="5"/>
        <v>579418</v>
      </c>
      <c r="G17" s="276">
        <f t="shared" si="5"/>
        <v>458244.3</v>
      </c>
      <c r="H17" s="276">
        <f t="shared" si="5"/>
        <v>10</v>
      </c>
      <c r="I17" s="276">
        <f t="shared" si="5"/>
        <v>211691</v>
      </c>
      <c r="J17" s="276">
        <f t="shared" si="5"/>
        <v>44593</v>
      </c>
      <c r="K17" s="276">
        <f t="shared" si="5"/>
        <v>108806</v>
      </c>
      <c r="L17" s="276">
        <f t="shared" si="5"/>
        <v>58292</v>
      </c>
      <c r="M17" s="276">
        <f t="shared" si="5"/>
        <v>246543.3</v>
      </c>
      <c r="N17" s="276">
        <f t="shared" si="5"/>
        <v>29872</v>
      </c>
      <c r="O17" s="276">
        <f t="shared" si="5"/>
        <v>216671.3</v>
      </c>
      <c r="P17" s="276">
        <f t="shared" si="5"/>
        <v>192460</v>
      </c>
      <c r="Q17" s="276">
        <f t="shared" si="5"/>
        <v>9307</v>
      </c>
      <c r="R17" s="276">
        <f t="shared" si="5"/>
        <v>15872</v>
      </c>
      <c r="S17" s="276">
        <f t="shared" si="5"/>
        <v>240605.3</v>
      </c>
      <c r="U17" s="326"/>
      <c r="V17" s="326"/>
      <c r="W17" s="326"/>
      <c r="X17" s="326"/>
      <c r="Y17" s="326"/>
      <c r="Z17" s="326"/>
      <c r="AA17" s="326"/>
      <c r="AB17" s="326"/>
      <c r="AC17" s="326"/>
      <c r="AD17" s="326"/>
      <c r="AE17" s="326"/>
      <c r="AF17" s="326"/>
      <c r="AG17" s="326"/>
      <c r="AH17" s="326"/>
      <c r="AI17" s="326"/>
    </row>
    <row r="18" spans="1:35" s="128" customFormat="1" ht="10.5" customHeight="1">
      <c r="A18" s="127">
        <v>600</v>
      </c>
      <c r="B18" s="132"/>
      <c r="C18" s="220" t="s">
        <v>227</v>
      </c>
      <c r="D18" s="276">
        <f aca="true" t="shared" si="6" ref="D18:S18">SUM(D31,D34:D35,D63:D76)</f>
        <v>295941</v>
      </c>
      <c r="E18" s="276">
        <f t="shared" si="6"/>
        <v>0</v>
      </c>
      <c r="F18" s="276">
        <f t="shared" si="6"/>
        <v>295941</v>
      </c>
      <c r="G18" s="276">
        <f t="shared" si="6"/>
        <v>104734</v>
      </c>
      <c r="H18" s="276">
        <f t="shared" si="6"/>
        <v>604</v>
      </c>
      <c r="I18" s="276">
        <f t="shared" si="6"/>
        <v>80332</v>
      </c>
      <c r="J18" s="276">
        <f t="shared" si="6"/>
        <v>52418</v>
      </c>
      <c r="K18" s="276">
        <f t="shared" si="6"/>
        <v>13826</v>
      </c>
      <c r="L18" s="276">
        <f t="shared" si="6"/>
        <v>14088</v>
      </c>
      <c r="M18" s="276">
        <f t="shared" si="6"/>
        <v>23798</v>
      </c>
      <c r="N18" s="276">
        <f t="shared" si="6"/>
        <v>21854</v>
      </c>
      <c r="O18" s="276">
        <f t="shared" si="6"/>
        <v>1944</v>
      </c>
      <c r="P18" s="276">
        <f t="shared" si="6"/>
        <v>69564</v>
      </c>
      <c r="Q18" s="276">
        <f t="shared" si="6"/>
        <v>8343</v>
      </c>
      <c r="R18" s="276">
        <f t="shared" si="6"/>
        <v>1182</v>
      </c>
      <c r="S18" s="276">
        <f t="shared" si="6"/>
        <v>25645</v>
      </c>
      <c r="U18" s="326"/>
      <c r="V18" s="326"/>
      <c r="W18" s="326"/>
      <c r="X18" s="326"/>
      <c r="Y18" s="326"/>
      <c r="Z18" s="326"/>
      <c r="AA18" s="326"/>
      <c r="AB18" s="326"/>
      <c r="AC18" s="326"/>
      <c r="AD18" s="326"/>
      <c r="AE18" s="326"/>
      <c r="AF18" s="326"/>
      <c r="AG18" s="326"/>
      <c r="AH18" s="326"/>
      <c r="AI18" s="326"/>
    </row>
    <row r="19" spans="1:35" s="128" customFormat="1" ht="10.5" customHeight="1">
      <c r="A19" s="127">
        <v>700</v>
      </c>
      <c r="B19" s="132"/>
      <c r="C19" s="220" t="s">
        <v>228</v>
      </c>
      <c r="D19" s="276">
        <f aca="true" t="shared" si="7" ref="D19:S19">SUM(D32,D77:D94)</f>
        <v>200782</v>
      </c>
      <c r="E19" s="276">
        <f t="shared" si="7"/>
        <v>0</v>
      </c>
      <c r="F19" s="276">
        <f t="shared" si="7"/>
        <v>200782</v>
      </c>
      <c r="G19" s="276">
        <f t="shared" si="7"/>
        <v>80469</v>
      </c>
      <c r="H19" s="276">
        <f t="shared" si="7"/>
        <v>0</v>
      </c>
      <c r="I19" s="276">
        <f t="shared" si="7"/>
        <v>55872</v>
      </c>
      <c r="J19" s="276">
        <f t="shared" si="7"/>
        <v>21458</v>
      </c>
      <c r="K19" s="276">
        <f t="shared" si="7"/>
        <v>26285</v>
      </c>
      <c r="L19" s="276">
        <f t="shared" si="7"/>
        <v>8129</v>
      </c>
      <c r="M19" s="276">
        <f t="shared" si="7"/>
        <v>24597</v>
      </c>
      <c r="N19" s="276">
        <f t="shared" si="7"/>
        <v>18981</v>
      </c>
      <c r="O19" s="276">
        <f t="shared" si="7"/>
        <v>5616</v>
      </c>
      <c r="P19" s="276">
        <f t="shared" si="7"/>
        <v>59592</v>
      </c>
      <c r="Q19" s="276">
        <f t="shared" si="7"/>
        <v>3315</v>
      </c>
      <c r="R19" s="276">
        <f t="shared" si="7"/>
        <v>3402</v>
      </c>
      <c r="S19" s="276">
        <f t="shared" si="7"/>
        <v>14160</v>
      </c>
      <c r="U19" s="326"/>
      <c r="V19" s="326"/>
      <c r="W19" s="326"/>
      <c r="X19" s="326"/>
      <c r="Y19" s="326"/>
      <c r="Z19" s="326"/>
      <c r="AA19" s="326"/>
      <c r="AB19" s="326"/>
      <c r="AC19" s="326"/>
      <c r="AD19" s="326"/>
      <c r="AE19" s="326"/>
      <c r="AF19" s="326"/>
      <c r="AG19" s="326"/>
      <c r="AH19" s="326"/>
      <c r="AI19" s="326"/>
    </row>
    <row r="20" spans="1:35" s="128" customFormat="1" ht="10.5" customHeight="1">
      <c r="A20" s="127">
        <v>800</v>
      </c>
      <c r="B20" s="132"/>
      <c r="C20" s="220" t="s">
        <v>229</v>
      </c>
      <c r="D20" s="276">
        <f aca="true" t="shared" si="8" ref="D20:S20">SUM(D44,D95:D100)</f>
        <v>121514</v>
      </c>
      <c r="E20" s="276">
        <f t="shared" si="8"/>
        <v>0</v>
      </c>
      <c r="F20" s="276">
        <f t="shared" si="8"/>
        <v>121514</v>
      </c>
      <c r="G20" s="276">
        <f t="shared" si="8"/>
        <v>36032</v>
      </c>
      <c r="H20" s="276">
        <f t="shared" si="8"/>
        <v>0</v>
      </c>
      <c r="I20" s="276">
        <f t="shared" si="8"/>
        <v>19456</v>
      </c>
      <c r="J20" s="276">
        <f t="shared" si="8"/>
        <v>9703</v>
      </c>
      <c r="K20" s="276">
        <f t="shared" si="8"/>
        <v>9753</v>
      </c>
      <c r="L20" s="276">
        <f t="shared" si="8"/>
        <v>0</v>
      </c>
      <c r="M20" s="276">
        <f t="shared" si="8"/>
        <v>16576</v>
      </c>
      <c r="N20" s="276">
        <f t="shared" si="8"/>
        <v>16084</v>
      </c>
      <c r="O20" s="276">
        <f t="shared" si="8"/>
        <v>492</v>
      </c>
      <c r="P20" s="276">
        <f t="shared" si="8"/>
        <v>27298</v>
      </c>
      <c r="Q20" s="276">
        <f t="shared" si="8"/>
        <v>1988</v>
      </c>
      <c r="R20" s="276">
        <f t="shared" si="8"/>
        <v>2632</v>
      </c>
      <c r="S20" s="276">
        <f t="shared" si="8"/>
        <v>4114</v>
      </c>
      <c r="U20" s="326"/>
      <c r="V20" s="326"/>
      <c r="W20" s="326"/>
      <c r="X20" s="326"/>
      <c r="Y20" s="326"/>
      <c r="Z20" s="326"/>
      <c r="AA20" s="326"/>
      <c r="AB20" s="326"/>
      <c r="AC20" s="326"/>
      <c r="AD20" s="326"/>
      <c r="AE20" s="326"/>
      <c r="AF20" s="326"/>
      <c r="AG20" s="326"/>
      <c r="AH20" s="326"/>
      <c r="AI20" s="326"/>
    </row>
    <row r="21" spans="1:35" s="128" customFormat="1" ht="10.5" customHeight="1">
      <c r="A21" s="127">
        <v>900</v>
      </c>
      <c r="B21" s="132"/>
      <c r="C21" s="220" t="s">
        <v>230</v>
      </c>
      <c r="D21" s="276">
        <f aca="true" t="shared" si="9" ref="D21:S21">SUM(D28,D101:D110)</f>
        <v>159456</v>
      </c>
      <c r="E21" s="276">
        <f t="shared" si="9"/>
        <v>0</v>
      </c>
      <c r="F21" s="276">
        <f t="shared" si="9"/>
        <v>159456</v>
      </c>
      <c r="G21" s="276">
        <f t="shared" si="9"/>
        <v>59997</v>
      </c>
      <c r="H21" s="276">
        <f t="shared" si="9"/>
        <v>0</v>
      </c>
      <c r="I21" s="276">
        <f t="shared" si="9"/>
        <v>51939</v>
      </c>
      <c r="J21" s="276">
        <f t="shared" si="9"/>
        <v>6403</v>
      </c>
      <c r="K21" s="276">
        <f t="shared" si="9"/>
        <v>37451</v>
      </c>
      <c r="L21" s="276">
        <f t="shared" si="9"/>
        <v>8085</v>
      </c>
      <c r="M21" s="276">
        <f t="shared" si="9"/>
        <v>8058</v>
      </c>
      <c r="N21" s="276">
        <f t="shared" si="9"/>
        <v>8058</v>
      </c>
      <c r="O21" s="276">
        <f t="shared" si="9"/>
        <v>0</v>
      </c>
      <c r="P21" s="276">
        <f t="shared" si="9"/>
        <v>47870</v>
      </c>
      <c r="Q21" s="276">
        <f t="shared" si="9"/>
        <v>603</v>
      </c>
      <c r="R21" s="276">
        <f t="shared" si="9"/>
        <v>3858</v>
      </c>
      <c r="S21" s="276">
        <f t="shared" si="9"/>
        <v>7666</v>
      </c>
      <c r="U21" s="326"/>
      <c r="V21" s="326"/>
      <c r="W21" s="326"/>
      <c r="X21" s="326"/>
      <c r="Y21" s="326"/>
      <c r="Z21" s="326"/>
      <c r="AA21" s="326"/>
      <c r="AB21" s="326"/>
      <c r="AC21" s="326"/>
      <c r="AD21" s="326"/>
      <c r="AE21" s="326"/>
      <c r="AF21" s="326"/>
      <c r="AG21" s="326"/>
      <c r="AH21" s="326"/>
      <c r="AI21" s="326"/>
    </row>
    <row r="22" spans="3:19" s="128" customFormat="1" ht="1.5" customHeight="1">
      <c r="C22" s="278"/>
      <c r="D22" s="276"/>
      <c r="E22" s="276"/>
      <c r="F22" s="276"/>
      <c r="G22" s="276"/>
      <c r="H22" s="276"/>
      <c r="I22" s="276"/>
      <c r="J22" s="276"/>
      <c r="K22" s="276"/>
      <c r="L22" s="276"/>
      <c r="M22" s="276"/>
      <c r="N22" s="276"/>
      <c r="O22" s="276"/>
      <c r="P22" s="276"/>
      <c r="Q22" s="276"/>
      <c r="R22" s="276"/>
      <c r="S22" s="276"/>
    </row>
    <row r="23" spans="1:19" s="128" customFormat="1" ht="10.5" customHeight="1">
      <c r="A23" s="127">
        <v>1</v>
      </c>
      <c r="B23" s="130">
        <v>100</v>
      </c>
      <c r="C23" s="220" t="s">
        <v>552</v>
      </c>
      <c r="D23" s="276">
        <f aca="true" t="shared" si="10" ref="D23:D54">E23+F23</f>
        <v>1534595</v>
      </c>
      <c r="E23" s="276">
        <v>0</v>
      </c>
      <c r="F23" s="276">
        <v>1534595</v>
      </c>
      <c r="G23" s="276">
        <f aca="true" t="shared" si="11" ref="G23:G54">H23+I23+M23</f>
        <v>840513</v>
      </c>
      <c r="H23" s="276">
        <v>0</v>
      </c>
      <c r="I23" s="276">
        <f aca="true" t="shared" si="12" ref="I23:I54">SUM(J23:L23)</f>
        <v>835505</v>
      </c>
      <c r="J23" s="276">
        <v>551703</v>
      </c>
      <c r="K23" s="276">
        <v>0</v>
      </c>
      <c r="L23" s="276">
        <v>283802</v>
      </c>
      <c r="M23" s="276">
        <f aca="true" t="shared" si="13" ref="M23:M54">N23+O23</f>
        <v>5008</v>
      </c>
      <c r="N23" s="276">
        <v>5008</v>
      </c>
      <c r="O23" s="276">
        <v>0</v>
      </c>
      <c r="P23" s="276">
        <v>718979</v>
      </c>
      <c r="Q23" s="276">
        <v>29205</v>
      </c>
      <c r="R23" s="276">
        <v>4131</v>
      </c>
      <c r="S23" s="276">
        <f aca="true" t="shared" si="14" ref="S23:S54">G23-(P23+Q23+R23)</f>
        <v>88198</v>
      </c>
    </row>
    <row r="24" spans="1:19" s="128" customFormat="1" ht="10.5" customHeight="1">
      <c r="A24" s="127">
        <v>501</v>
      </c>
      <c r="B24" s="132">
        <v>201</v>
      </c>
      <c r="C24" s="220" t="s">
        <v>566</v>
      </c>
      <c r="D24" s="276">
        <f t="shared" si="10"/>
        <v>480684</v>
      </c>
      <c r="E24" s="276">
        <v>0</v>
      </c>
      <c r="F24" s="276">
        <v>480684</v>
      </c>
      <c r="G24" s="276">
        <f t="shared" si="11"/>
        <v>425471.3</v>
      </c>
      <c r="H24" s="276">
        <v>0</v>
      </c>
      <c r="I24" s="276">
        <f t="shared" si="12"/>
        <v>185268</v>
      </c>
      <c r="J24" s="276">
        <v>36617</v>
      </c>
      <c r="K24" s="276">
        <v>94662</v>
      </c>
      <c r="L24" s="276">
        <v>53989</v>
      </c>
      <c r="M24" s="276">
        <f t="shared" si="13"/>
        <v>240203.3</v>
      </c>
      <c r="N24" s="276">
        <v>23532</v>
      </c>
      <c r="O24" s="276">
        <v>216671.3</v>
      </c>
      <c r="P24" s="276">
        <v>173286</v>
      </c>
      <c r="Q24" s="276">
        <v>7169</v>
      </c>
      <c r="R24" s="276">
        <v>13343</v>
      </c>
      <c r="S24" s="276">
        <f t="shared" si="14"/>
        <v>231673.3</v>
      </c>
    </row>
    <row r="25" spans="1:19" s="128" customFormat="1" ht="10.5" customHeight="1">
      <c r="A25" s="127">
        <v>110</v>
      </c>
      <c r="B25" s="132">
        <v>202</v>
      </c>
      <c r="C25" s="220" t="s">
        <v>553</v>
      </c>
      <c r="D25" s="276">
        <f t="shared" si="10"/>
        <v>462995</v>
      </c>
      <c r="E25" s="276">
        <v>0</v>
      </c>
      <c r="F25" s="276">
        <v>462995</v>
      </c>
      <c r="G25" s="276">
        <f t="shared" si="11"/>
        <v>189092</v>
      </c>
      <c r="H25" s="276">
        <v>0</v>
      </c>
      <c r="I25" s="276">
        <f t="shared" si="12"/>
        <v>175978</v>
      </c>
      <c r="J25" s="276">
        <v>58738</v>
      </c>
      <c r="K25" s="276">
        <v>64356</v>
      </c>
      <c r="L25" s="276">
        <v>52884</v>
      </c>
      <c r="M25" s="276">
        <f t="shared" si="13"/>
        <v>13114</v>
      </c>
      <c r="N25" s="276">
        <v>9535</v>
      </c>
      <c r="O25" s="276">
        <v>3579</v>
      </c>
      <c r="P25" s="276">
        <v>161412</v>
      </c>
      <c r="Q25" s="276">
        <v>333</v>
      </c>
      <c r="R25" s="276">
        <v>9482</v>
      </c>
      <c r="S25" s="276">
        <f t="shared" si="14"/>
        <v>17865</v>
      </c>
    </row>
    <row r="26" spans="1:19" s="128" customFormat="1" ht="10.5" customHeight="1">
      <c r="A26" s="127">
        <v>301</v>
      </c>
      <c r="B26" s="132">
        <v>203</v>
      </c>
      <c r="C26" s="220" t="s">
        <v>560</v>
      </c>
      <c r="D26" s="276">
        <f t="shared" si="10"/>
        <v>291812</v>
      </c>
      <c r="E26" s="276">
        <v>0</v>
      </c>
      <c r="F26" s="276">
        <v>291812</v>
      </c>
      <c r="G26" s="276">
        <f t="shared" si="11"/>
        <v>139295</v>
      </c>
      <c r="H26" s="276">
        <v>0</v>
      </c>
      <c r="I26" s="276">
        <f t="shared" si="12"/>
        <v>121486</v>
      </c>
      <c r="J26" s="276">
        <v>47539</v>
      </c>
      <c r="K26" s="276">
        <v>31997</v>
      </c>
      <c r="L26" s="276">
        <v>41950</v>
      </c>
      <c r="M26" s="276">
        <f t="shared" si="13"/>
        <v>17809</v>
      </c>
      <c r="N26" s="276">
        <v>6834</v>
      </c>
      <c r="O26" s="276">
        <v>10975</v>
      </c>
      <c r="P26" s="276">
        <v>113694</v>
      </c>
      <c r="Q26" s="276">
        <v>2469</v>
      </c>
      <c r="R26" s="276">
        <v>0</v>
      </c>
      <c r="S26" s="276">
        <f t="shared" si="14"/>
        <v>23132</v>
      </c>
    </row>
    <row r="27" spans="1:19" s="128" customFormat="1" ht="10.5" customHeight="1">
      <c r="A27" s="127">
        <v>120</v>
      </c>
      <c r="B27" s="132">
        <v>204</v>
      </c>
      <c r="C27" s="220" t="s">
        <v>554</v>
      </c>
      <c r="D27" s="276">
        <f t="shared" si="10"/>
        <v>456257</v>
      </c>
      <c r="E27" s="276">
        <v>11454</v>
      </c>
      <c r="F27" s="276">
        <v>444803</v>
      </c>
      <c r="G27" s="276">
        <f t="shared" si="11"/>
        <v>203229</v>
      </c>
      <c r="H27" s="276">
        <v>243</v>
      </c>
      <c r="I27" s="276">
        <f t="shared" si="12"/>
        <v>188544</v>
      </c>
      <c r="J27" s="276">
        <v>61336</v>
      </c>
      <c r="K27" s="276">
        <v>52146</v>
      </c>
      <c r="L27" s="276">
        <v>75062</v>
      </c>
      <c r="M27" s="276">
        <f t="shared" si="13"/>
        <v>14442</v>
      </c>
      <c r="N27" s="276">
        <v>14274</v>
      </c>
      <c r="O27" s="276">
        <v>168</v>
      </c>
      <c r="P27" s="276">
        <v>169557</v>
      </c>
      <c r="Q27" s="276">
        <v>0</v>
      </c>
      <c r="R27" s="276">
        <v>17069</v>
      </c>
      <c r="S27" s="276">
        <f t="shared" si="14"/>
        <v>16603</v>
      </c>
    </row>
    <row r="28" spans="1:19" s="128" customFormat="1" ht="10.5" customHeight="1">
      <c r="A28" s="127">
        <v>901</v>
      </c>
      <c r="B28" s="132">
        <v>205</v>
      </c>
      <c r="C28" s="220" t="s">
        <v>572</v>
      </c>
      <c r="D28" s="276">
        <f t="shared" si="10"/>
        <v>40117</v>
      </c>
      <c r="E28" s="276">
        <v>0</v>
      </c>
      <c r="F28" s="276">
        <v>40117</v>
      </c>
      <c r="G28" s="276">
        <f t="shared" si="11"/>
        <v>19988</v>
      </c>
      <c r="H28" s="276">
        <v>0</v>
      </c>
      <c r="I28" s="276">
        <f t="shared" si="12"/>
        <v>15591</v>
      </c>
      <c r="J28" s="276">
        <v>3380</v>
      </c>
      <c r="K28" s="276">
        <v>10508</v>
      </c>
      <c r="L28" s="276">
        <v>1703</v>
      </c>
      <c r="M28" s="276">
        <f t="shared" si="13"/>
        <v>4397</v>
      </c>
      <c r="N28" s="276">
        <v>4397</v>
      </c>
      <c r="O28" s="276">
        <v>0</v>
      </c>
      <c r="P28" s="276">
        <v>16175</v>
      </c>
      <c r="Q28" s="276">
        <v>603</v>
      </c>
      <c r="R28" s="276">
        <v>705</v>
      </c>
      <c r="S28" s="276">
        <f t="shared" si="14"/>
        <v>2505</v>
      </c>
    </row>
    <row r="29" spans="1:19" s="128" customFormat="1" ht="10.5" customHeight="1">
      <c r="A29" s="127">
        <v>130</v>
      </c>
      <c r="B29" s="132">
        <v>206</v>
      </c>
      <c r="C29" s="220" t="s">
        <v>555</v>
      </c>
      <c r="D29" s="276">
        <f t="shared" si="10"/>
        <v>89267</v>
      </c>
      <c r="E29" s="276">
        <v>0</v>
      </c>
      <c r="F29" s="276">
        <v>89267</v>
      </c>
      <c r="G29" s="276">
        <f t="shared" si="11"/>
        <v>36176</v>
      </c>
      <c r="H29" s="276">
        <v>0</v>
      </c>
      <c r="I29" s="276">
        <f t="shared" si="12"/>
        <v>30143</v>
      </c>
      <c r="J29" s="276">
        <v>16742</v>
      </c>
      <c r="K29" s="276">
        <v>7105</v>
      </c>
      <c r="L29" s="276">
        <v>6296</v>
      </c>
      <c r="M29" s="276">
        <f t="shared" si="13"/>
        <v>6033</v>
      </c>
      <c r="N29" s="276">
        <v>6033</v>
      </c>
      <c r="O29" s="276">
        <v>0</v>
      </c>
      <c r="P29" s="276">
        <v>33652</v>
      </c>
      <c r="Q29" s="276">
        <v>0</v>
      </c>
      <c r="R29" s="276">
        <v>0</v>
      </c>
      <c r="S29" s="276">
        <f t="shared" si="14"/>
        <v>2524</v>
      </c>
    </row>
    <row r="30" spans="1:19" s="128" customFormat="1" ht="10.5" customHeight="1">
      <c r="A30" s="127">
        <v>201</v>
      </c>
      <c r="B30" s="132">
        <v>207</v>
      </c>
      <c r="C30" s="220" t="s">
        <v>556</v>
      </c>
      <c r="D30" s="276">
        <f t="shared" si="10"/>
        <v>192204</v>
      </c>
      <c r="E30" s="276">
        <v>0</v>
      </c>
      <c r="F30" s="276">
        <v>192204</v>
      </c>
      <c r="G30" s="276">
        <f t="shared" si="11"/>
        <v>80858</v>
      </c>
      <c r="H30" s="276">
        <v>0</v>
      </c>
      <c r="I30" s="276">
        <f t="shared" si="12"/>
        <v>75098</v>
      </c>
      <c r="J30" s="276">
        <v>18350</v>
      </c>
      <c r="K30" s="276">
        <v>22645</v>
      </c>
      <c r="L30" s="276">
        <v>34103</v>
      </c>
      <c r="M30" s="276">
        <f t="shared" si="13"/>
        <v>5760</v>
      </c>
      <c r="N30" s="276">
        <v>5760</v>
      </c>
      <c r="O30" s="276">
        <v>0</v>
      </c>
      <c r="P30" s="276">
        <v>68364</v>
      </c>
      <c r="Q30" s="276">
        <v>0</v>
      </c>
      <c r="R30" s="276">
        <v>932</v>
      </c>
      <c r="S30" s="276">
        <f t="shared" si="14"/>
        <v>11562</v>
      </c>
    </row>
    <row r="31" spans="1:19" s="128" customFormat="1" ht="10.5" customHeight="1">
      <c r="A31" s="127">
        <v>601</v>
      </c>
      <c r="B31" s="132">
        <v>208</v>
      </c>
      <c r="C31" s="220" t="s">
        <v>567</v>
      </c>
      <c r="D31" s="276">
        <f t="shared" si="10"/>
        <v>33423</v>
      </c>
      <c r="E31" s="276">
        <v>0</v>
      </c>
      <c r="F31" s="276">
        <v>33423</v>
      </c>
      <c r="G31" s="276">
        <f t="shared" si="11"/>
        <v>12319</v>
      </c>
      <c r="H31" s="276">
        <v>0</v>
      </c>
      <c r="I31" s="276">
        <f t="shared" si="12"/>
        <v>11168</v>
      </c>
      <c r="J31" s="276">
        <v>8028</v>
      </c>
      <c r="K31" s="276">
        <v>99</v>
      </c>
      <c r="L31" s="276">
        <v>3041</v>
      </c>
      <c r="M31" s="276">
        <f t="shared" si="13"/>
        <v>1151</v>
      </c>
      <c r="N31" s="276">
        <v>1151</v>
      </c>
      <c r="O31" s="276">
        <v>0</v>
      </c>
      <c r="P31" s="276">
        <v>8796</v>
      </c>
      <c r="Q31" s="276">
        <v>677</v>
      </c>
      <c r="R31" s="276">
        <v>0</v>
      </c>
      <c r="S31" s="276">
        <f t="shared" si="14"/>
        <v>2846</v>
      </c>
    </row>
    <row r="32" spans="1:19" s="128" customFormat="1" ht="10.5" customHeight="1">
      <c r="A32" s="127">
        <v>701</v>
      </c>
      <c r="B32" s="132">
        <v>209</v>
      </c>
      <c r="C32" s="220" t="s">
        <v>570</v>
      </c>
      <c r="D32" s="276">
        <f t="shared" si="10"/>
        <v>47385</v>
      </c>
      <c r="E32" s="276">
        <v>0</v>
      </c>
      <c r="F32" s="276">
        <v>47385</v>
      </c>
      <c r="G32" s="276">
        <f t="shared" si="11"/>
        <v>24270</v>
      </c>
      <c r="H32" s="276">
        <v>0</v>
      </c>
      <c r="I32" s="276">
        <f t="shared" si="12"/>
        <v>16660</v>
      </c>
      <c r="J32" s="276">
        <v>0</v>
      </c>
      <c r="K32" s="276">
        <v>11114</v>
      </c>
      <c r="L32" s="276">
        <v>5546</v>
      </c>
      <c r="M32" s="276">
        <f t="shared" si="13"/>
        <v>7610</v>
      </c>
      <c r="N32" s="276">
        <v>5932</v>
      </c>
      <c r="O32" s="276">
        <v>1678</v>
      </c>
      <c r="P32" s="276">
        <v>19203</v>
      </c>
      <c r="Q32" s="276">
        <v>338</v>
      </c>
      <c r="R32" s="276">
        <v>1010</v>
      </c>
      <c r="S32" s="276">
        <f t="shared" si="14"/>
        <v>3719</v>
      </c>
    </row>
    <row r="33" spans="1:19" s="128" customFormat="1" ht="10.5" customHeight="1">
      <c r="A33" s="127">
        <v>302</v>
      </c>
      <c r="B33" s="132">
        <v>210</v>
      </c>
      <c r="C33" s="220" t="s">
        <v>238</v>
      </c>
      <c r="D33" s="276">
        <f t="shared" si="10"/>
        <v>266321</v>
      </c>
      <c r="E33" s="276">
        <v>0</v>
      </c>
      <c r="F33" s="276">
        <v>266321</v>
      </c>
      <c r="G33" s="276">
        <f t="shared" si="11"/>
        <v>103451</v>
      </c>
      <c r="H33" s="276">
        <v>0</v>
      </c>
      <c r="I33" s="276">
        <f t="shared" si="12"/>
        <v>96665</v>
      </c>
      <c r="J33" s="276">
        <v>34062</v>
      </c>
      <c r="K33" s="276">
        <v>32087</v>
      </c>
      <c r="L33" s="276">
        <v>30516</v>
      </c>
      <c r="M33" s="276">
        <f t="shared" si="13"/>
        <v>6786</v>
      </c>
      <c r="N33" s="276">
        <v>6786</v>
      </c>
      <c r="O33" s="276">
        <v>0</v>
      </c>
      <c r="P33" s="276">
        <v>89340</v>
      </c>
      <c r="Q33" s="276">
        <v>0</v>
      </c>
      <c r="R33" s="276">
        <v>6533</v>
      </c>
      <c r="S33" s="276">
        <f t="shared" si="14"/>
        <v>7578</v>
      </c>
    </row>
    <row r="34" spans="1:19" s="128" customFormat="1" ht="10.5" customHeight="1">
      <c r="A34" s="127">
        <v>602</v>
      </c>
      <c r="B34" s="132">
        <v>211</v>
      </c>
      <c r="C34" s="220" t="s">
        <v>568</v>
      </c>
      <c r="D34" s="276">
        <f t="shared" si="10"/>
        <v>40955</v>
      </c>
      <c r="E34" s="276">
        <v>0</v>
      </c>
      <c r="F34" s="276">
        <v>40955</v>
      </c>
      <c r="G34" s="276">
        <f t="shared" si="11"/>
        <v>17396</v>
      </c>
      <c r="H34" s="276">
        <v>0</v>
      </c>
      <c r="I34" s="276">
        <f t="shared" si="12"/>
        <v>15218</v>
      </c>
      <c r="J34" s="276">
        <v>10230</v>
      </c>
      <c r="K34" s="276">
        <v>241</v>
      </c>
      <c r="L34" s="276">
        <v>4747</v>
      </c>
      <c r="M34" s="276">
        <f t="shared" si="13"/>
        <v>2178</v>
      </c>
      <c r="N34" s="276">
        <v>1537</v>
      </c>
      <c r="O34" s="276">
        <v>641</v>
      </c>
      <c r="P34" s="276">
        <v>15134</v>
      </c>
      <c r="Q34" s="276">
        <v>0</v>
      </c>
      <c r="R34" s="276">
        <v>0</v>
      </c>
      <c r="S34" s="276">
        <f t="shared" si="14"/>
        <v>2262</v>
      </c>
    </row>
    <row r="35" spans="1:19" s="128" customFormat="1" ht="10.5" customHeight="1">
      <c r="A35" s="127">
        <v>603</v>
      </c>
      <c r="B35" s="132">
        <v>212</v>
      </c>
      <c r="C35" s="220" t="s">
        <v>569</v>
      </c>
      <c r="D35" s="276">
        <f t="shared" si="10"/>
        <v>53011</v>
      </c>
      <c r="E35" s="276">
        <v>0</v>
      </c>
      <c r="F35" s="276">
        <v>53011</v>
      </c>
      <c r="G35" s="276">
        <f t="shared" si="11"/>
        <v>20296</v>
      </c>
      <c r="H35" s="276">
        <v>0</v>
      </c>
      <c r="I35" s="276">
        <f t="shared" si="12"/>
        <v>13740</v>
      </c>
      <c r="J35" s="276">
        <v>13740</v>
      </c>
      <c r="K35" s="276">
        <v>0</v>
      </c>
      <c r="L35" s="276">
        <v>0</v>
      </c>
      <c r="M35" s="276">
        <f t="shared" si="13"/>
        <v>6556</v>
      </c>
      <c r="N35" s="276">
        <v>6046</v>
      </c>
      <c r="O35" s="276">
        <v>510</v>
      </c>
      <c r="P35" s="276">
        <v>16931</v>
      </c>
      <c r="Q35" s="276">
        <v>940</v>
      </c>
      <c r="R35" s="276">
        <v>46</v>
      </c>
      <c r="S35" s="276">
        <f t="shared" si="14"/>
        <v>2379</v>
      </c>
    </row>
    <row r="36" spans="1:19" s="128" customFormat="1" ht="10.5" customHeight="1">
      <c r="A36" s="127">
        <v>401</v>
      </c>
      <c r="B36" s="132">
        <v>213</v>
      </c>
      <c r="C36" s="220" t="s">
        <v>562</v>
      </c>
      <c r="D36" s="276">
        <f t="shared" si="10"/>
        <v>37154</v>
      </c>
      <c r="E36" s="276">
        <v>0</v>
      </c>
      <c r="F36" s="276">
        <v>37154</v>
      </c>
      <c r="G36" s="276">
        <f t="shared" si="11"/>
        <v>12632</v>
      </c>
      <c r="H36" s="276">
        <v>0</v>
      </c>
      <c r="I36" s="276">
        <f t="shared" si="12"/>
        <v>11036</v>
      </c>
      <c r="J36" s="276">
        <v>8201</v>
      </c>
      <c r="K36" s="276">
        <v>0</v>
      </c>
      <c r="L36" s="276">
        <v>2835</v>
      </c>
      <c r="M36" s="276">
        <f t="shared" si="13"/>
        <v>1596</v>
      </c>
      <c r="N36" s="276">
        <v>1527</v>
      </c>
      <c r="O36" s="276">
        <v>69</v>
      </c>
      <c r="P36" s="276">
        <v>11156</v>
      </c>
      <c r="Q36" s="276">
        <v>596</v>
      </c>
      <c r="R36" s="276">
        <v>31</v>
      </c>
      <c r="S36" s="276">
        <f t="shared" si="14"/>
        <v>849</v>
      </c>
    </row>
    <row r="37" spans="1:19" s="128" customFormat="1" ht="10.5" customHeight="1">
      <c r="A37" s="127">
        <v>202</v>
      </c>
      <c r="B37" s="132">
        <v>214</v>
      </c>
      <c r="C37" s="220" t="s">
        <v>557</v>
      </c>
      <c r="D37" s="276">
        <f t="shared" si="10"/>
        <v>222738</v>
      </c>
      <c r="E37" s="276">
        <v>0</v>
      </c>
      <c r="F37" s="276">
        <v>222738</v>
      </c>
      <c r="G37" s="276">
        <f t="shared" si="11"/>
        <v>76090</v>
      </c>
      <c r="H37" s="276">
        <v>0</v>
      </c>
      <c r="I37" s="276">
        <f t="shared" si="12"/>
        <v>67059</v>
      </c>
      <c r="J37" s="276">
        <v>25244</v>
      </c>
      <c r="K37" s="276">
        <v>25696</v>
      </c>
      <c r="L37" s="276">
        <v>16119</v>
      </c>
      <c r="M37" s="276">
        <f t="shared" si="13"/>
        <v>9031</v>
      </c>
      <c r="N37" s="276">
        <v>9031</v>
      </c>
      <c r="O37" s="276">
        <v>0</v>
      </c>
      <c r="P37" s="276">
        <v>58979</v>
      </c>
      <c r="Q37" s="276">
        <v>0</v>
      </c>
      <c r="R37" s="276">
        <v>0</v>
      </c>
      <c r="S37" s="276">
        <f t="shared" si="14"/>
        <v>17111</v>
      </c>
    </row>
    <row r="38" spans="1:19" s="128" customFormat="1" ht="10.5" customHeight="1">
      <c r="A38" s="127">
        <v>402</v>
      </c>
      <c r="B38" s="132">
        <v>215</v>
      </c>
      <c r="C38" s="220" t="s">
        <v>563</v>
      </c>
      <c r="D38" s="276">
        <f t="shared" si="10"/>
        <v>76567</v>
      </c>
      <c r="E38" s="276">
        <v>0</v>
      </c>
      <c r="F38" s="276">
        <v>76567</v>
      </c>
      <c r="G38" s="276">
        <f t="shared" si="11"/>
        <v>31499</v>
      </c>
      <c r="H38" s="276">
        <v>0</v>
      </c>
      <c r="I38" s="276">
        <f t="shared" si="12"/>
        <v>25521</v>
      </c>
      <c r="J38" s="276">
        <v>15810</v>
      </c>
      <c r="K38" s="276">
        <v>3050</v>
      </c>
      <c r="L38" s="276">
        <v>6661</v>
      </c>
      <c r="M38" s="276">
        <f t="shared" si="13"/>
        <v>5978</v>
      </c>
      <c r="N38" s="276">
        <v>4016</v>
      </c>
      <c r="O38" s="276">
        <v>1962</v>
      </c>
      <c r="P38" s="276">
        <v>22164</v>
      </c>
      <c r="Q38" s="276">
        <v>4751</v>
      </c>
      <c r="R38" s="276">
        <v>95</v>
      </c>
      <c r="S38" s="276">
        <f t="shared" si="14"/>
        <v>4489</v>
      </c>
    </row>
    <row r="39" spans="1:19" s="128" customFormat="1" ht="10.5" customHeight="1">
      <c r="A39" s="127">
        <v>303</v>
      </c>
      <c r="B39" s="132">
        <v>216</v>
      </c>
      <c r="C39" s="220" t="s">
        <v>561</v>
      </c>
      <c r="D39" s="276">
        <f t="shared" si="10"/>
        <v>97207</v>
      </c>
      <c r="E39" s="276">
        <v>0</v>
      </c>
      <c r="F39" s="276">
        <v>97207</v>
      </c>
      <c r="G39" s="276">
        <f t="shared" si="11"/>
        <v>45650</v>
      </c>
      <c r="H39" s="276">
        <v>0</v>
      </c>
      <c r="I39" s="276">
        <f t="shared" si="12"/>
        <v>32499</v>
      </c>
      <c r="J39" s="276">
        <v>11241</v>
      </c>
      <c r="K39" s="276">
        <v>16197</v>
      </c>
      <c r="L39" s="276">
        <v>5061</v>
      </c>
      <c r="M39" s="276">
        <f t="shared" si="13"/>
        <v>13151</v>
      </c>
      <c r="N39" s="276">
        <v>11496</v>
      </c>
      <c r="O39" s="276">
        <v>1655</v>
      </c>
      <c r="P39" s="276">
        <v>38559</v>
      </c>
      <c r="Q39" s="276">
        <v>1321</v>
      </c>
      <c r="R39" s="276">
        <v>508</v>
      </c>
      <c r="S39" s="276">
        <f t="shared" si="14"/>
        <v>5262</v>
      </c>
    </row>
    <row r="40" spans="1:19" s="128" customFormat="1" ht="10.5" customHeight="1">
      <c r="A40" s="127">
        <v>203</v>
      </c>
      <c r="B40" s="132">
        <v>217</v>
      </c>
      <c r="C40" s="220" t="s">
        <v>558</v>
      </c>
      <c r="D40" s="276">
        <f t="shared" si="10"/>
        <v>158228</v>
      </c>
      <c r="E40" s="276">
        <v>23</v>
      </c>
      <c r="F40" s="276">
        <v>158205</v>
      </c>
      <c r="G40" s="276">
        <f t="shared" si="11"/>
        <v>53491</v>
      </c>
      <c r="H40" s="276">
        <v>8</v>
      </c>
      <c r="I40" s="276">
        <f t="shared" si="12"/>
        <v>51601</v>
      </c>
      <c r="J40" s="276">
        <v>26265</v>
      </c>
      <c r="K40" s="276">
        <v>13199</v>
      </c>
      <c r="L40" s="276">
        <v>12137</v>
      </c>
      <c r="M40" s="276">
        <f t="shared" si="13"/>
        <v>1882</v>
      </c>
      <c r="N40" s="276">
        <v>1882</v>
      </c>
      <c r="O40" s="276">
        <v>0</v>
      </c>
      <c r="P40" s="276">
        <v>47685</v>
      </c>
      <c r="Q40" s="276">
        <v>470</v>
      </c>
      <c r="R40" s="276">
        <v>3852</v>
      </c>
      <c r="S40" s="276">
        <f t="shared" si="14"/>
        <v>1484</v>
      </c>
    </row>
    <row r="41" spans="1:19" s="128" customFormat="1" ht="10.5" customHeight="1">
      <c r="A41" s="127">
        <v>403</v>
      </c>
      <c r="B41" s="132">
        <v>218</v>
      </c>
      <c r="C41" s="220" t="s">
        <v>564</v>
      </c>
      <c r="D41" s="276">
        <f t="shared" si="10"/>
        <v>49929</v>
      </c>
      <c r="E41" s="276">
        <v>0</v>
      </c>
      <c r="F41" s="276">
        <v>49929</v>
      </c>
      <c r="G41" s="276">
        <f t="shared" si="11"/>
        <v>17241</v>
      </c>
      <c r="H41" s="276">
        <v>0</v>
      </c>
      <c r="I41" s="276">
        <f t="shared" si="12"/>
        <v>15423</v>
      </c>
      <c r="J41" s="276">
        <v>9566</v>
      </c>
      <c r="K41" s="276">
        <v>1107</v>
      </c>
      <c r="L41" s="276">
        <v>4750</v>
      </c>
      <c r="M41" s="276">
        <f t="shared" si="13"/>
        <v>1818</v>
      </c>
      <c r="N41" s="276">
        <v>1818</v>
      </c>
      <c r="O41" s="276">
        <v>0</v>
      </c>
      <c r="P41" s="276">
        <v>14546</v>
      </c>
      <c r="Q41" s="276">
        <v>1013</v>
      </c>
      <c r="R41" s="276">
        <v>872</v>
      </c>
      <c r="S41" s="276">
        <f t="shared" si="14"/>
        <v>810</v>
      </c>
    </row>
    <row r="42" spans="1:19" s="128" customFormat="1" ht="10.5" customHeight="1">
      <c r="A42" s="127">
        <v>204</v>
      </c>
      <c r="B42" s="132">
        <v>219</v>
      </c>
      <c r="C42" s="220" t="s">
        <v>559</v>
      </c>
      <c r="D42" s="276">
        <f t="shared" si="10"/>
        <v>114019</v>
      </c>
      <c r="E42" s="276">
        <v>0</v>
      </c>
      <c r="F42" s="276">
        <v>114019</v>
      </c>
      <c r="G42" s="276">
        <f t="shared" si="11"/>
        <v>38789</v>
      </c>
      <c r="H42" s="276">
        <v>0</v>
      </c>
      <c r="I42" s="276">
        <f t="shared" si="12"/>
        <v>34180</v>
      </c>
      <c r="J42" s="276">
        <v>10391</v>
      </c>
      <c r="K42" s="276">
        <v>15105</v>
      </c>
      <c r="L42" s="276">
        <v>8684</v>
      </c>
      <c r="M42" s="276">
        <f t="shared" si="13"/>
        <v>4609</v>
      </c>
      <c r="N42" s="276">
        <v>4609</v>
      </c>
      <c r="O42" s="276">
        <v>0</v>
      </c>
      <c r="P42" s="276">
        <v>35154</v>
      </c>
      <c r="Q42" s="276">
        <v>0</v>
      </c>
      <c r="R42" s="276">
        <v>956</v>
      </c>
      <c r="S42" s="276">
        <f t="shared" si="14"/>
        <v>2679</v>
      </c>
    </row>
    <row r="43" spans="1:19" s="128" customFormat="1" ht="10.5" customHeight="1">
      <c r="A43" s="127">
        <v>404</v>
      </c>
      <c r="B43" s="132">
        <v>220</v>
      </c>
      <c r="C43" s="220" t="s">
        <v>565</v>
      </c>
      <c r="D43" s="276">
        <f t="shared" si="10"/>
        <v>51426</v>
      </c>
      <c r="E43" s="276">
        <v>0</v>
      </c>
      <c r="F43" s="276">
        <v>51426</v>
      </c>
      <c r="G43" s="276">
        <f t="shared" si="11"/>
        <v>14439</v>
      </c>
      <c r="H43" s="276">
        <v>0</v>
      </c>
      <c r="I43" s="276">
        <f t="shared" si="12"/>
        <v>13097</v>
      </c>
      <c r="J43" s="276">
        <v>5941</v>
      </c>
      <c r="K43" s="276">
        <v>614</v>
      </c>
      <c r="L43" s="276">
        <v>6542</v>
      </c>
      <c r="M43" s="276">
        <f t="shared" si="13"/>
        <v>1342</v>
      </c>
      <c r="N43" s="276">
        <v>1342</v>
      </c>
      <c r="O43" s="276">
        <v>0</v>
      </c>
      <c r="P43" s="276">
        <v>13325</v>
      </c>
      <c r="Q43" s="276">
        <v>2753</v>
      </c>
      <c r="R43" s="276">
        <v>548</v>
      </c>
      <c r="S43" s="276">
        <f t="shared" si="14"/>
        <v>-2187</v>
      </c>
    </row>
    <row r="44" spans="1:19" s="128" customFormat="1" ht="10.5" customHeight="1">
      <c r="A44" s="127">
        <v>801</v>
      </c>
      <c r="B44" s="132">
        <v>221</v>
      </c>
      <c r="C44" s="220" t="s">
        <v>571</v>
      </c>
      <c r="D44" s="276">
        <f t="shared" si="10"/>
        <v>47608</v>
      </c>
      <c r="E44" s="276">
        <v>0</v>
      </c>
      <c r="F44" s="276">
        <v>47608</v>
      </c>
      <c r="G44" s="276">
        <f t="shared" si="11"/>
        <v>17426</v>
      </c>
      <c r="H44" s="276">
        <v>0</v>
      </c>
      <c r="I44" s="276">
        <f t="shared" si="12"/>
        <v>8610</v>
      </c>
      <c r="J44" s="276">
        <v>7485</v>
      </c>
      <c r="K44" s="276">
        <v>1125</v>
      </c>
      <c r="L44" s="276">
        <v>0</v>
      </c>
      <c r="M44" s="276">
        <f t="shared" si="13"/>
        <v>8816</v>
      </c>
      <c r="N44" s="276">
        <v>8324</v>
      </c>
      <c r="O44" s="276">
        <v>492</v>
      </c>
      <c r="P44" s="276">
        <v>13167</v>
      </c>
      <c r="Q44" s="276">
        <v>932</v>
      </c>
      <c r="R44" s="276">
        <v>758</v>
      </c>
      <c r="S44" s="276">
        <f t="shared" si="14"/>
        <v>2569</v>
      </c>
    </row>
    <row r="45" spans="1:19" s="128" customFormat="1" ht="10.5" customHeight="1">
      <c r="A45" s="127">
        <v>251</v>
      </c>
      <c r="B45" s="132">
        <v>301</v>
      </c>
      <c r="C45" s="220" t="s">
        <v>247</v>
      </c>
      <c r="D45" s="276">
        <f t="shared" si="10"/>
        <v>29655</v>
      </c>
      <c r="E45" s="276">
        <v>0</v>
      </c>
      <c r="F45" s="276">
        <v>29655</v>
      </c>
      <c r="G45" s="276">
        <f t="shared" si="11"/>
        <v>9284</v>
      </c>
      <c r="H45" s="276">
        <v>0</v>
      </c>
      <c r="I45" s="276">
        <f t="shared" si="12"/>
        <v>8645</v>
      </c>
      <c r="J45" s="276">
        <v>5585</v>
      </c>
      <c r="K45" s="276">
        <v>1317</v>
      </c>
      <c r="L45" s="276">
        <v>1743</v>
      </c>
      <c r="M45" s="276">
        <f t="shared" si="13"/>
        <v>639</v>
      </c>
      <c r="N45" s="276">
        <v>639</v>
      </c>
      <c r="O45" s="276">
        <v>0</v>
      </c>
      <c r="P45" s="276">
        <v>7126</v>
      </c>
      <c r="Q45" s="276">
        <v>0</v>
      </c>
      <c r="R45" s="276">
        <v>668</v>
      </c>
      <c r="S45" s="276">
        <f t="shared" si="14"/>
        <v>1490</v>
      </c>
    </row>
    <row r="46" spans="1:19" s="128" customFormat="1" ht="10.5" customHeight="1">
      <c r="A46" s="127">
        <v>451</v>
      </c>
      <c r="B46" s="132">
        <v>321</v>
      </c>
      <c r="C46" s="220" t="s">
        <v>31</v>
      </c>
      <c r="D46" s="276">
        <f t="shared" si="10"/>
        <v>9426</v>
      </c>
      <c r="E46" s="276">
        <v>0</v>
      </c>
      <c r="F46" s="276">
        <v>9426</v>
      </c>
      <c r="G46" s="276">
        <f t="shared" si="11"/>
        <v>3915</v>
      </c>
      <c r="H46" s="276">
        <v>500</v>
      </c>
      <c r="I46" s="276">
        <f t="shared" si="12"/>
        <v>2402</v>
      </c>
      <c r="J46" s="276">
        <v>1628</v>
      </c>
      <c r="K46" s="276">
        <v>484</v>
      </c>
      <c r="L46" s="276">
        <v>290</v>
      </c>
      <c r="M46" s="276">
        <f t="shared" si="13"/>
        <v>1013</v>
      </c>
      <c r="N46" s="276">
        <v>1013</v>
      </c>
      <c r="O46" s="276">
        <v>0</v>
      </c>
      <c r="P46" s="276">
        <v>2551</v>
      </c>
      <c r="Q46" s="276">
        <v>444</v>
      </c>
      <c r="R46" s="276">
        <v>0</v>
      </c>
      <c r="S46" s="276">
        <f t="shared" si="14"/>
        <v>920</v>
      </c>
    </row>
    <row r="47" spans="1:19" s="128" customFormat="1" ht="10.5" customHeight="1">
      <c r="A47" s="127">
        <v>461</v>
      </c>
      <c r="B47" s="132">
        <v>341</v>
      </c>
      <c r="C47" s="220" t="s">
        <v>32</v>
      </c>
      <c r="D47" s="276">
        <f t="shared" si="10"/>
        <v>21492</v>
      </c>
      <c r="E47" s="276">
        <v>0</v>
      </c>
      <c r="F47" s="276">
        <v>21492</v>
      </c>
      <c r="G47" s="276">
        <f t="shared" si="11"/>
        <v>7475</v>
      </c>
      <c r="H47" s="276">
        <v>0</v>
      </c>
      <c r="I47" s="276">
        <f t="shared" si="12"/>
        <v>6290</v>
      </c>
      <c r="J47" s="276">
        <v>3405</v>
      </c>
      <c r="K47" s="276">
        <v>204</v>
      </c>
      <c r="L47" s="276">
        <v>2681</v>
      </c>
      <c r="M47" s="276">
        <f t="shared" si="13"/>
        <v>1185</v>
      </c>
      <c r="N47" s="276">
        <v>1185</v>
      </c>
      <c r="O47" s="276">
        <v>0</v>
      </c>
      <c r="P47" s="276">
        <v>6272</v>
      </c>
      <c r="Q47" s="276">
        <v>509</v>
      </c>
      <c r="R47" s="276">
        <v>417</v>
      </c>
      <c r="S47" s="276">
        <f t="shared" si="14"/>
        <v>277</v>
      </c>
    </row>
    <row r="48" spans="1:19" s="128" customFormat="1" ht="10.5" customHeight="1">
      <c r="A48" s="127">
        <v>462</v>
      </c>
      <c r="B48" s="132">
        <v>342</v>
      </c>
      <c r="C48" s="220" t="s">
        <v>33</v>
      </c>
      <c r="D48" s="276">
        <f t="shared" si="10"/>
        <v>11807</v>
      </c>
      <c r="E48" s="276">
        <v>0</v>
      </c>
      <c r="F48" s="276">
        <v>11807</v>
      </c>
      <c r="G48" s="276">
        <f t="shared" si="11"/>
        <v>3031</v>
      </c>
      <c r="H48" s="276">
        <v>0</v>
      </c>
      <c r="I48" s="276">
        <f t="shared" si="12"/>
        <v>2949</v>
      </c>
      <c r="J48" s="276">
        <v>2126</v>
      </c>
      <c r="K48" s="276">
        <v>0</v>
      </c>
      <c r="L48" s="276">
        <v>823</v>
      </c>
      <c r="M48" s="276">
        <f t="shared" si="13"/>
        <v>82</v>
      </c>
      <c r="N48" s="276">
        <v>82</v>
      </c>
      <c r="O48" s="276">
        <v>0</v>
      </c>
      <c r="P48" s="276">
        <v>2769</v>
      </c>
      <c r="Q48" s="276">
        <v>58</v>
      </c>
      <c r="R48" s="276">
        <v>0</v>
      </c>
      <c r="S48" s="276">
        <f t="shared" si="14"/>
        <v>204</v>
      </c>
    </row>
    <row r="49" spans="1:19" s="128" customFormat="1" ht="10.5" customHeight="1">
      <c r="A49" s="127">
        <v>463</v>
      </c>
      <c r="B49" s="132">
        <v>343</v>
      </c>
      <c r="C49" s="220" t="s">
        <v>34</v>
      </c>
      <c r="D49" s="276">
        <f t="shared" si="10"/>
        <v>7515</v>
      </c>
      <c r="E49" s="276">
        <v>0</v>
      </c>
      <c r="F49" s="276">
        <v>7515</v>
      </c>
      <c r="G49" s="276">
        <f t="shared" si="11"/>
        <v>2269</v>
      </c>
      <c r="H49" s="276">
        <v>0</v>
      </c>
      <c r="I49" s="276">
        <f t="shared" si="12"/>
        <v>2144</v>
      </c>
      <c r="J49" s="276">
        <v>1134</v>
      </c>
      <c r="K49" s="276">
        <v>81</v>
      </c>
      <c r="L49" s="276">
        <v>929</v>
      </c>
      <c r="M49" s="276">
        <f t="shared" si="13"/>
        <v>125</v>
      </c>
      <c r="N49" s="276">
        <v>125</v>
      </c>
      <c r="O49" s="276">
        <v>0</v>
      </c>
      <c r="P49" s="276">
        <v>1987</v>
      </c>
      <c r="Q49" s="276">
        <v>24</v>
      </c>
      <c r="R49" s="276">
        <v>147</v>
      </c>
      <c r="S49" s="276">
        <f t="shared" si="14"/>
        <v>111</v>
      </c>
    </row>
    <row r="50" spans="1:19" s="128" customFormat="1" ht="10.5" customHeight="1">
      <c r="A50" s="127">
        <v>471</v>
      </c>
      <c r="B50" s="132">
        <v>361</v>
      </c>
      <c r="C50" s="220" t="s">
        <v>35</v>
      </c>
      <c r="D50" s="276">
        <f t="shared" si="10"/>
        <v>11662</v>
      </c>
      <c r="E50" s="276">
        <v>0</v>
      </c>
      <c r="F50" s="276">
        <v>11662</v>
      </c>
      <c r="G50" s="276">
        <f t="shared" si="11"/>
        <v>2508</v>
      </c>
      <c r="H50" s="276">
        <v>0</v>
      </c>
      <c r="I50" s="276">
        <f t="shared" si="12"/>
        <v>2316</v>
      </c>
      <c r="J50" s="276">
        <v>3</v>
      </c>
      <c r="K50" s="276">
        <v>1924</v>
      </c>
      <c r="L50" s="276">
        <v>389</v>
      </c>
      <c r="M50" s="276">
        <f t="shared" si="13"/>
        <v>192</v>
      </c>
      <c r="N50" s="276">
        <v>192</v>
      </c>
      <c r="O50" s="276">
        <v>0</v>
      </c>
      <c r="P50" s="276">
        <v>2256</v>
      </c>
      <c r="Q50" s="276">
        <v>46</v>
      </c>
      <c r="R50" s="276">
        <v>30</v>
      </c>
      <c r="S50" s="276">
        <f t="shared" si="14"/>
        <v>176</v>
      </c>
    </row>
    <row r="51" spans="1:19" s="128" customFormat="1" ht="10.5" customHeight="1">
      <c r="A51" s="127">
        <v>472</v>
      </c>
      <c r="B51" s="132">
        <v>362</v>
      </c>
      <c r="C51" s="220" t="s">
        <v>36</v>
      </c>
      <c r="D51" s="276">
        <f t="shared" si="10"/>
        <v>7522</v>
      </c>
      <c r="E51" s="276">
        <v>0</v>
      </c>
      <c r="F51" s="276">
        <v>7522</v>
      </c>
      <c r="G51" s="276">
        <f t="shared" si="11"/>
        <v>1228</v>
      </c>
      <c r="H51" s="276">
        <v>0</v>
      </c>
      <c r="I51" s="276">
        <f t="shared" si="12"/>
        <v>1182</v>
      </c>
      <c r="J51" s="276">
        <v>1</v>
      </c>
      <c r="K51" s="276">
        <v>1027</v>
      </c>
      <c r="L51" s="276">
        <v>154</v>
      </c>
      <c r="M51" s="276">
        <f t="shared" si="13"/>
        <v>46</v>
      </c>
      <c r="N51" s="276">
        <v>46</v>
      </c>
      <c r="O51" s="276">
        <v>0</v>
      </c>
      <c r="P51" s="276">
        <v>1072</v>
      </c>
      <c r="Q51" s="276">
        <v>28</v>
      </c>
      <c r="R51" s="276">
        <v>19</v>
      </c>
      <c r="S51" s="276">
        <f t="shared" si="14"/>
        <v>109</v>
      </c>
    </row>
    <row r="52" spans="1:19" s="128" customFormat="1" ht="10.5" customHeight="1">
      <c r="A52" s="127">
        <v>473</v>
      </c>
      <c r="B52" s="132">
        <v>363</v>
      </c>
      <c r="C52" s="220" t="s">
        <v>254</v>
      </c>
      <c r="D52" s="276">
        <f t="shared" si="10"/>
        <v>6236</v>
      </c>
      <c r="E52" s="276">
        <v>0</v>
      </c>
      <c r="F52" s="276">
        <v>6236</v>
      </c>
      <c r="G52" s="276">
        <f t="shared" si="11"/>
        <v>1074</v>
      </c>
      <c r="H52" s="276">
        <v>0</v>
      </c>
      <c r="I52" s="276">
        <f t="shared" si="12"/>
        <v>1020</v>
      </c>
      <c r="J52" s="276">
        <v>0</v>
      </c>
      <c r="K52" s="276">
        <v>898</v>
      </c>
      <c r="L52" s="276">
        <v>122</v>
      </c>
      <c r="M52" s="276">
        <f t="shared" si="13"/>
        <v>54</v>
      </c>
      <c r="N52" s="276">
        <v>54</v>
      </c>
      <c r="O52" s="276">
        <v>0</v>
      </c>
      <c r="P52" s="276">
        <v>942</v>
      </c>
      <c r="Q52" s="276">
        <v>35</v>
      </c>
      <c r="R52" s="276">
        <v>15</v>
      </c>
      <c r="S52" s="276">
        <f t="shared" si="14"/>
        <v>82</v>
      </c>
    </row>
    <row r="53" spans="1:19" s="128" customFormat="1" ht="10.5" customHeight="1">
      <c r="A53" s="127">
        <v>474</v>
      </c>
      <c r="B53" s="132">
        <v>364</v>
      </c>
      <c r="C53" s="220" t="s">
        <v>255</v>
      </c>
      <c r="D53" s="276">
        <f t="shared" si="10"/>
        <v>7873</v>
      </c>
      <c r="E53" s="276">
        <v>0</v>
      </c>
      <c r="F53" s="276">
        <v>7873</v>
      </c>
      <c r="G53" s="276">
        <f t="shared" si="11"/>
        <v>2078</v>
      </c>
      <c r="H53" s="276">
        <v>0</v>
      </c>
      <c r="I53" s="276">
        <f t="shared" si="12"/>
        <v>1934</v>
      </c>
      <c r="J53" s="276">
        <v>1585</v>
      </c>
      <c r="K53" s="276">
        <v>0</v>
      </c>
      <c r="L53" s="276">
        <v>349</v>
      </c>
      <c r="M53" s="276">
        <f t="shared" si="13"/>
        <v>144</v>
      </c>
      <c r="N53" s="276">
        <v>141</v>
      </c>
      <c r="O53" s="276">
        <v>3</v>
      </c>
      <c r="P53" s="276">
        <v>1856</v>
      </c>
      <c r="Q53" s="276">
        <v>55</v>
      </c>
      <c r="R53" s="276">
        <v>3</v>
      </c>
      <c r="S53" s="276">
        <f t="shared" si="14"/>
        <v>164</v>
      </c>
    </row>
    <row r="54" spans="1:19" s="128" customFormat="1" ht="10.5" customHeight="1">
      <c r="A54" s="127">
        <v>351</v>
      </c>
      <c r="B54" s="132">
        <v>381</v>
      </c>
      <c r="C54" s="220" t="s">
        <v>625</v>
      </c>
      <c r="D54" s="276">
        <f t="shared" si="10"/>
        <v>32892</v>
      </c>
      <c r="E54" s="276">
        <v>0</v>
      </c>
      <c r="F54" s="276">
        <v>32892</v>
      </c>
      <c r="G54" s="276">
        <f t="shared" si="11"/>
        <v>10712</v>
      </c>
      <c r="H54" s="276">
        <v>0</v>
      </c>
      <c r="I54" s="276">
        <f t="shared" si="12"/>
        <v>10687</v>
      </c>
      <c r="J54" s="276">
        <v>0</v>
      </c>
      <c r="K54" s="276">
        <v>7941</v>
      </c>
      <c r="L54" s="276">
        <v>2746</v>
      </c>
      <c r="M54" s="276">
        <f t="shared" si="13"/>
        <v>25</v>
      </c>
      <c r="N54" s="276">
        <v>25</v>
      </c>
      <c r="O54" s="276">
        <v>0</v>
      </c>
      <c r="P54" s="276">
        <v>9208</v>
      </c>
      <c r="Q54" s="276">
        <v>0</v>
      </c>
      <c r="R54" s="276">
        <v>224</v>
      </c>
      <c r="S54" s="276">
        <f t="shared" si="14"/>
        <v>1280</v>
      </c>
    </row>
    <row r="55" spans="1:19" s="128" customFormat="1" ht="10.5" customHeight="1">
      <c r="A55" s="127">
        <v>352</v>
      </c>
      <c r="B55" s="132">
        <v>382</v>
      </c>
      <c r="C55" s="220" t="s">
        <v>627</v>
      </c>
      <c r="D55" s="276">
        <f aca="true" t="shared" si="15" ref="D55:D86">E55+F55</f>
        <v>34081</v>
      </c>
      <c r="E55" s="276">
        <v>0</v>
      </c>
      <c r="F55" s="276">
        <v>34081</v>
      </c>
      <c r="G55" s="276">
        <f aca="true" t="shared" si="16" ref="G55:G86">H55+I55+M55</f>
        <v>11741</v>
      </c>
      <c r="H55" s="276">
        <v>0</v>
      </c>
      <c r="I55" s="276">
        <f aca="true" t="shared" si="17" ref="I55:I86">SUM(J55:L55)</f>
        <v>9583</v>
      </c>
      <c r="J55" s="276">
        <v>7091</v>
      </c>
      <c r="K55" s="276">
        <v>856</v>
      </c>
      <c r="L55" s="276">
        <v>1636</v>
      </c>
      <c r="M55" s="276">
        <f aca="true" t="shared" si="18" ref="M55:M86">N55+O55</f>
        <v>2158</v>
      </c>
      <c r="N55" s="276">
        <v>2158</v>
      </c>
      <c r="O55" s="276">
        <v>0</v>
      </c>
      <c r="P55" s="276">
        <v>9348</v>
      </c>
      <c r="Q55" s="276">
        <v>0</v>
      </c>
      <c r="R55" s="276">
        <v>240</v>
      </c>
      <c r="S55" s="276">
        <f aca="true" t="shared" si="19" ref="S55:S86">G55-(P55+Q55+R55)</f>
        <v>2153</v>
      </c>
    </row>
    <row r="56" spans="1:19" s="128" customFormat="1" ht="10.5" customHeight="1">
      <c r="A56" s="127">
        <v>551</v>
      </c>
      <c r="B56" s="132">
        <v>421</v>
      </c>
      <c r="C56" s="220" t="s">
        <v>37</v>
      </c>
      <c r="D56" s="276">
        <f t="shared" si="15"/>
        <v>8304</v>
      </c>
      <c r="E56" s="276">
        <v>0</v>
      </c>
      <c r="F56" s="276">
        <v>8304</v>
      </c>
      <c r="G56" s="276">
        <f t="shared" si="16"/>
        <v>3436</v>
      </c>
      <c r="H56" s="276">
        <v>0</v>
      </c>
      <c r="I56" s="276">
        <f t="shared" si="17"/>
        <v>2428</v>
      </c>
      <c r="J56" s="276">
        <v>0</v>
      </c>
      <c r="K56" s="276">
        <v>2428</v>
      </c>
      <c r="L56" s="276">
        <v>0</v>
      </c>
      <c r="M56" s="276">
        <f t="shared" si="18"/>
        <v>1008</v>
      </c>
      <c r="N56" s="276">
        <v>1008</v>
      </c>
      <c r="O56" s="276">
        <v>0</v>
      </c>
      <c r="P56" s="276">
        <v>2821</v>
      </c>
      <c r="Q56" s="276">
        <v>0</v>
      </c>
      <c r="R56" s="276">
        <v>0</v>
      </c>
      <c r="S56" s="276">
        <f t="shared" si="19"/>
        <v>615</v>
      </c>
    </row>
    <row r="57" spans="1:19" s="128" customFormat="1" ht="10.5" customHeight="1">
      <c r="A57" s="127">
        <v>552</v>
      </c>
      <c r="B57" s="132">
        <v>422</v>
      </c>
      <c r="C57" s="220" t="s">
        <v>38</v>
      </c>
      <c r="D57" s="276">
        <f t="shared" si="15"/>
        <v>21886</v>
      </c>
      <c r="E57" s="276">
        <v>0</v>
      </c>
      <c r="F57" s="276">
        <v>21886</v>
      </c>
      <c r="G57" s="276">
        <f t="shared" si="16"/>
        <v>7017</v>
      </c>
      <c r="H57" s="276">
        <v>0</v>
      </c>
      <c r="I57" s="276">
        <f t="shared" si="17"/>
        <v>5853</v>
      </c>
      <c r="J57" s="276">
        <v>2422</v>
      </c>
      <c r="K57" s="276">
        <v>2593</v>
      </c>
      <c r="L57" s="276">
        <v>838</v>
      </c>
      <c r="M57" s="276">
        <f t="shared" si="18"/>
        <v>1164</v>
      </c>
      <c r="N57" s="276">
        <v>1164</v>
      </c>
      <c r="O57" s="276">
        <v>0</v>
      </c>
      <c r="P57" s="276">
        <v>4848</v>
      </c>
      <c r="Q57" s="276">
        <v>320</v>
      </c>
      <c r="R57" s="276">
        <v>716</v>
      </c>
      <c r="S57" s="276">
        <f t="shared" si="19"/>
        <v>1133</v>
      </c>
    </row>
    <row r="58" spans="1:19" s="128" customFormat="1" ht="10.5" customHeight="1">
      <c r="A58" s="127">
        <v>561</v>
      </c>
      <c r="B58" s="132">
        <v>441</v>
      </c>
      <c r="C58" s="220" t="s">
        <v>39</v>
      </c>
      <c r="D58" s="276">
        <f t="shared" si="15"/>
        <v>8533</v>
      </c>
      <c r="E58" s="276">
        <v>0</v>
      </c>
      <c r="F58" s="276">
        <v>8533</v>
      </c>
      <c r="G58" s="276">
        <f t="shared" si="16"/>
        <v>1881</v>
      </c>
      <c r="H58" s="276">
        <v>0</v>
      </c>
      <c r="I58" s="276">
        <f t="shared" si="17"/>
        <v>1320</v>
      </c>
      <c r="J58" s="276">
        <v>0</v>
      </c>
      <c r="K58" s="276">
        <v>1320</v>
      </c>
      <c r="L58" s="276">
        <v>0</v>
      </c>
      <c r="M58" s="276">
        <f t="shared" si="18"/>
        <v>561</v>
      </c>
      <c r="N58" s="276">
        <v>561</v>
      </c>
      <c r="O58" s="276">
        <v>0</v>
      </c>
      <c r="P58" s="276">
        <v>0</v>
      </c>
      <c r="Q58" s="276">
        <v>33</v>
      </c>
      <c r="R58" s="276">
        <v>212</v>
      </c>
      <c r="S58" s="276">
        <f t="shared" si="19"/>
        <v>1636</v>
      </c>
    </row>
    <row r="59" spans="1:19" s="128" customFormat="1" ht="10.5" customHeight="1">
      <c r="A59" s="127">
        <v>562</v>
      </c>
      <c r="B59" s="132">
        <v>442</v>
      </c>
      <c r="C59" s="220" t="s">
        <v>40</v>
      </c>
      <c r="D59" s="276">
        <f t="shared" si="15"/>
        <v>15000</v>
      </c>
      <c r="E59" s="276">
        <v>10</v>
      </c>
      <c r="F59" s="276">
        <v>14990</v>
      </c>
      <c r="G59" s="276">
        <f t="shared" si="16"/>
        <v>3207</v>
      </c>
      <c r="H59" s="276">
        <v>10</v>
      </c>
      <c r="I59" s="276">
        <f t="shared" si="17"/>
        <v>2676</v>
      </c>
      <c r="J59" s="276">
        <v>0</v>
      </c>
      <c r="K59" s="276">
        <v>2676</v>
      </c>
      <c r="L59" s="276">
        <v>0</v>
      </c>
      <c r="M59" s="276">
        <f t="shared" si="18"/>
        <v>521</v>
      </c>
      <c r="N59" s="276">
        <v>521</v>
      </c>
      <c r="O59" s="276">
        <v>0</v>
      </c>
      <c r="P59" s="276">
        <v>0</v>
      </c>
      <c r="Q59" s="276">
        <v>79</v>
      </c>
      <c r="R59" s="276">
        <v>374</v>
      </c>
      <c r="S59" s="276">
        <f t="shared" si="19"/>
        <v>2754</v>
      </c>
    </row>
    <row r="60" spans="1:19" s="128" customFormat="1" ht="10.5" customHeight="1">
      <c r="A60" s="127">
        <v>563</v>
      </c>
      <c r="B60" s="132">
        <v>443</v>
      </c>
      <c r="C60" s="220" t="s">
        <v>41</v>
      </c>
      <c r="D60" s="276">
        <f t="shared" si="15"/>
        <v>19555</v>
      </c>
      <c r="E60" s="276">
        <v>0</v>
      </c>
      <c r="F60" s="276">
        <v>19555</v>
      </c>
      <c r="G60" s="276">
        <f t="shared" si="16"/>
        <v>8203</v>
      </c>
      <c r="H60" s="276">
        <v>0</v>
      </c>
      <c r="I60" s="276">
        <f t="shared" si="17"/>
        <v>7077</v>
      </c>
      <c r="J60" s="276">
        <v>1297</v>
      </c>
      <c r="K60" s="276">
        <v>3370</v>
      </c>
      <c r="L60" s="276">
        <v>2410</v>
      </c>
      <c r="M60" s="276">
        <f t="shared" si="18"/>
        <v>1126</v>
      </c>
      <c r="N60" s="276">
        <v>1126</v>
      </c>
      <c r="O60" s="276">
        <v>0</v>
      </c>
      <c r="P60" s="276">
        <v>6304</v>
      </c>
      <c r="Q60" s="276">
        <v>504</v>
      </c>
      <c r="R60" s="276">
        <v>524</v>
      </c>
      <c r="S60" s="276">
        <f t="shared" si="19"/>
        <v>871</v>
      </c>
    </row>
    <row r="61" spans="1:19" s="128" customFormat="1" ht="10.5" customHeight="1">
      <c r="A61" s="127">
        <v>564</v>
      </c>
      <c r="B61" s="132">
        <v>444</v>
      </c>
      <c r="C61" s="220" t="s">
        <v>42</v>
      </c>
      <c r="D61" s="276">
        <f t="shared" si="15"/>
        <v>20105</v>
      </c>
      <c r="E61" s="276">
        <v>0</v>
      </c>
      <c r="F61" s="276">
        <v>20105</v>
      </c>
      <c r="G61" s="276">
        <f t="shared" si="16"/>
        <v>7928</v>
      </c>
      <c r="H61" s="276">
        <v>0</v>
      </c>
      <c r="I61" s="276">
        <f t="shared" si="17"/>
        <v>6176</v>
      </c>
      <c r="J61" s="276">
        <v>4257</v>
      </c>
      <c r="K61" s="276">
        <v>864</v>
      </c>
      <c r="L61" s="276">
        <v>1055</v>
      </c>
      <c r="M61" s="276">
        <f t="shared" si="18"/>
        <v>1752</v>
      </c>
      <c r="N61" s="276">
        <v>1752</v>
      </c>
      <c r="O61" s="276">
        <v>0</v>
      </c>
      <c r="P61" s="276">
        <v>5201</v>
      </c>
      <c r="Q61" s="276">
        <v>1181</v>
      </c>
      <c r="R61" s="276">
        <v>596</v>
      </c>
      <c r="S61" s="276">
        <f t="shared" si="19"/>
        <v>950</v>
      </c>
    </row>
    <row r="62" spans="1:19" s="128" customFormat="1" ht="10.5" customHeight="1">
      <c r="A62" s="127">
        <v>565</v>
      </c>
      <c r="B62" s="132">
        <v>445</v>
      </c>
      <c r="C62" s="220" t="s">
        <v>264</v>
      </c>
      <c r="D62" s="276">
        <f t="shared" si="15"/>
        <v>5361</v>
      </c>
      <c r="E62" s="276">
        <v>0</v>
      </c>
      <c r="F62" s="276">
        <v>5361</v>
      </c>
      <c r="G62" s="276">
        <f t="shared" si="16"/>
        <v>1101</v>
      </c>
      <c r="H62" s="276">
        <v>0</v>
      </c>
      <c r="I62" s="276">
        <f t="shared" si="17"/>
        <v>893</v>
      </c>
      <c r="J62" s="276">
        <v>0</v>
      </c>
      <c r="K62" s="276">
        <v>893</v>
      </c>
      <c r="L62" s="276">
        <v>0</v>
      </c>
      <c r="M62" s="276">
        <f t="shared" si="18"/>
        <v>208</v>
      </c>
      <c r="N62" s="276">
        <v>208</v>
      </c>
      <c r="O62" s="276">
        <v>0</v>
      </c>
      <c r="P62" s="276">
        <v>0</v>
      </c>
      <c r="Q62" s="276">
        <v>21</v>
      </c>
      <c r="R62" s="276">
        <v>107</v>
      </c>
      <c r="S62" s="276">
        <f t="shared" si="19"/>
        <v>973</v>
      </c>
    </row>
    <row r="63" spans="1:19" s="128" customFormat="1" ht="10.5" customHeight="1">
      <c r="A63" s="127">
        <v>651</v>
      </c>
      <c r="B63" s="132">
        <v>461</v>
      </c>
      <c r="C63" s="220" t="s">
        <v>43</v>
      </c>
      <c r="D63" s="276">
        <f t="shared" si="15"/>
        <v>17080</v>
      </c>
      <c r="E63" s="276">
        <v>0</v>
      </c>
      <c r="F63" s="276">
        <v>17080</v>
      </c>
      <c r="G63" s="276">
        <f t="shared" si="16"/>
        <v>5443</v>
      </c>
      <c r="H63" s="276">
        <v>604</v>
      </c>
      <c r="I63" s="276">
        <f t="shared" si="17"/>
        <v>4341</v>
      </c>
      <c r="J63" s="276">
        <v>3085</v>
      </c>
      <c r="K63" s="276">
        <v>0</v>
      </c>
      <c r="L63" s="276">
        <v>1256</v>
      </c>
      <c r="M63" s="276">
        <f t="shared" si="18"/>
        <v>498</v>
      </c>
      <c r="N63" s="276">
        <v>498</v>
      </c>
      <c r="O63" s="276">
        <v>0</v>
      </c>
      <c r="P63" s="276">
        <v>3486</v>
      </c>
      <c r="Q63" s="276">
        <v>498</v>
      </c>
      <c r="R63" s="276">
        <v>501</v>
      </c>
      <c r="S63" s="276">
        <f t="shared" si="19"/>
        <v>958</v>
      </c>
    </row>
    <row r="64" spans="1:19" s="128" customFormat="1" ht="10.5" customHeight="1">
      <c r="A64" s="127">
        <v>652</v>
      </c>
      <c r="B64" s="132">
        <v>462</v>
      </c>
      <c r="C64" s="220" t="s">
        <v>266</v>
      </c>
      <c r="D64" s="276">
        <f t="shared" si="15"/>
        <v>12807</v>
      </c>
      <c r="E64" s="276">
        <v>0</v>
      </c>
      <c r="F64" s="276">
        <v>12807</v>
      </c>
      <c r="G64" s="276">
        <f t="shared" si="16"/>
        <v>4835</v>
      </c>
      <c r="H64" s="276">
        <v>0</v>
      </c>
      <c r="I64" s="276">
        <f t="shared" si="17"/>
        <v>3942</v>
      </c>
      <c r="J64" s="276">
        <v>3133</v>
      </c>
      <c r="K64" s="276">
        <v>68</v>
      </c>
      <c r="L64" s="276">
        <v>741</v>
      </c>
      <c r="M64" s="276">
        <f t="shared" si="18"/>
        <v>893</v>
      </c>
      <c r="N64" s="276">
        <v>100</v>
      </c>
      <c r="O64" s="276">
        <v>793</v>
      </c>
      <c r="P64" s="276">
        <v>3599</v>
      </c>
      <c r="Q64" s="276">
        <v>0</v>
      </c>
      <c r="R64" s="276">
        <v>0</v>
      </c>
      <c r="S64" s="276">
        <f t="shared" si="19"/>
        <v>1236</v>
      </c>
    </row>
    <row r="65" spans="1:19" s="128" customFormat="1" ht="10.5" customHeight="1">
      <c r="A65" s="127">
        <v>653</v>
      </c>
      <c r="B65" s="132">
        <v>463</v>
      </c>
      <c r="C65" s="220" t="s">
        <v>44</v>
      </c>
      <c r="D65" s="276">
        <f t="shared" si="15"/>
        <v>12182</v>
      </c>
      <c r="E65" s="276">
        <v>0</v>
      </c>
      <c r="F65" s="276">
        <v>12182</v>
      </c>
      <c r="G65" s="276">
        <f t="shared" si="16"/>
        <v>3549</v>
      </c>
      <c r="H65" s="276">
        <v>0</v>
      </c>
      <c r="I65" s="276">
        <f t="shared" si="17"/>
        <v>3279</v>
      </c>
      <c r="J65" s="276">
        <v>2772</v>
      </c>
      <c r="K65" s="276">
        <v>64</v>
      </c>
      <c r="L65" s="276">
        <v>443</v>
      </c>
      <c r="M65" s="276">
        <f t="shared" si="18"/>
        <v>270</v>
      </c>
      <c r="N65" s="276">
        <v>270</v>
      </c>
      <c r="O65" s="276">
        <v>0</v>
      </c>
      <c r="P65" s="276">
        <v>3139</v>
      </c>
      <c r="Q65" s="276">
        <v>0</v>
      </c>
      <c r="R65" s="276">
        <v>0</v>
      </c>
      <c r="S65" s="276">
        <f t="shared" si="19"/>
        <v>410</v>
      </c>
    </row>
    <row r="66" spans="1:19" s="128" customFormat="1" ht="10.5" customHeight="1">
      <c r="A66" s="127">
        <v>654</v>
      </c>
      <c r="B66" s="132">
        <v>464</v>
      </c>
      <c r="C66" s="220" t="s">
        <v>646</v>
      </c>
      <c r="D66" s="276">
        <f t="shared" si="15"/>
        <v>33105</v>
      </c>
      <c r="E66" s="276">
        <v>0</v>
      </c>
      <c r="F66" s="276">
        <v>33105</v>
      </c>
      <c r="G66" s="276">
        <f t="shared" si="16"/>
        <v>11902</v>
      </c>
      <c r="H66" s="276">
        <v>0</v>
      </c>
      <c r="I66" s="276">
        <f t="shared" si="17"/>
        <v>10477</v>
      </c>
      <c r="J66" s="276">
        <v>0</v>
      </c>
      <c r="K66" s="276">
        <v>7936</v>
      </c>
      <c r="L66" s="276">
        <v>2541</v>
      </c>
      <c r="M66" s="276">
        <f t="shared" si="18"/>
        <v>1425</v>
      </c>
      <c r="N66" s="276">
        <v>1425</v>
      </c>
      <c r="O66" s="276">
        <v>0</v>
      </c>
      <c r="P66" s="276">
        <v>8334</v>
      </c>
      <c r="Q66" s="276">
        <v>1037</v>
      </c>
      <c r="R66" s="276">
        <v>0</v>
      </c>
      <c r="S66" s="276">
        <f t="shared" si="19"/>
        <v>2531</v>
      </c>
    </row>
    <row r="67" spans="1:19" s="128" customFormat="1" ht="10.5" customHeight="1">
      <c r="A67" s="127">
        <v>661</v>
      </c>
      <c r="B67" s="132">
        <v>481</v>
      </c>
      <c r="C67" s="220" t="s">
        <v>45</v>
      </c>
      <c r="D67" s="276">
        <f t="shared" si="15"/>
        <v>18529</v>
      </c>
      <c r="E67" s="276">
        <v>0</v>
      </c>
      <c r="F67" s="276">
        <v>18529</v>
      </c>
      <c r="G67" s="276">
        <f t="shared" si="16"/>
        <v>6164</v>
      </c>
      <c r="H67" s="276">
        <v>0</v>
      </c>
      <c r="I67" s="276">
        <f t="shared" si="17"/>
        <v>4059</v>
      </c>
      <c r="J67" s="276">
        <v>4059</v>
      </c>
      <c r="K67" s="276">
        <v>0</v>
      </c>
      <c r="L67" s="276">
        <v>0</v>
      </c>
      <c r="M67" s="276">
        <f t="shared" si="18"/>
        <v>2105</v>
      </c>
      <c r="N67" s="276">
        <v>2105</v>
      </c>
      <c r="O67" s="276">
        <v>0</v>
      </c>
      <c r="P67" s="276">
        <v>4575</v>
      </c>
      <c r="Q67" s="276">
        <v>673</v>
      </c>
      <c r="R67" s="276">
        <v>613</v>
      </c>
      <c r="S67" s="276">
        <f t="shared" si="19"/>
        <v>303</v>
      </c>
    </row>
    <row r="68" spans="1:19" s="128" customFormat="1" ht="10.5" customHeight="1">
      <c r="A68" s="127">
        <v>671</v>
      </c>
      <c r="B68" s="132">
        <v>501</v>
      </c>
      <c r="C68" s="220" t="s">
        <v>46</v>
      </c>
      <c r="D68" s="276">
        <f t="shared" si="15"/>
        <v>8648</v>
      </c>
      <c r="E68" s="276">
        <v>0</v>
      </c>
      <c r="F68" s="276">
        <v>8648</v>
      </c>
      <c r="G68" s="276">
        <f t="shared" si="16"/>
        <v>4778</v>
      </c>
      <c r="H68" s="276">
        <v>0</v>
      </c>
      <c r="I68" s="276">
        <f t="shared" si="17"/>
        <v>2397</v>
      </c>
      <c r="J68" s="276">
        <v>1593</v>
      </c>
      <c r="K68" s="276">
        <v>0</v>
      </c>
      <c r="L68" s="276">
        <v>804</v>
      </c>
      <c r="M68" s="276">
        <f t="shared" si="18"/>
        <v>2381</v>
      </c>
      <c r="N68" s="276">
        <v>2381</v>
      </c>
      <c r="O68" s="276">
        <v>0</v>
      </c>
      <c r="P68" s="276">
        <v>2822</v>
      </c>
      <c r="Q68" s="276">
        <v>1512</v>
      </c>
      <c r="R68" s="276">
        <v>0</v>
      </c>
      <c r="S68" s="276">
        <f t="shared" si="19"/>
        <v>444</v>
      </c>
    </row>
    <row r="69" spans="1:19" s="128" customFormat="1" ht="10.5" customHeight="1">
      <c r="A69" s="127">
        <v>672</v>
      </c>
      <c r="B69" s="132">
        <v>502</v>
      </c>
      <c r="C69" s="220" t="s">
        <v>47</v>
      </c>
      <c r="D69" s="276">
        <f t="shared" si="15"/>
        <v>5689</v>
      </c>
      <c r="E69" s="276">
        <v>0</v>
      </c>
      <c r="F69" s="276">
        <v>5689</v>
      </c>
      <c r="G69" s="276">
        <f t="shared" si="16"/>
        <v>2069</v>
      </c>
      <c r="H69" s="276">
        <v>0</v>
      </c>
      <c r="I69" s="276">
        <f t="shared" si="17"/>
        <v>1141</v>
      </c>
      <c r="J69" s="276">
        <v>986</v>
      </c>
      <c r="K69" s="276">
        <v>0</v>
      </c>
      <c r="L69" s="276">
        <v>155</v>
      </c>
      <c r="M69" s="276">
        <f t="shared" si="18"/>
        <v>928</v>
      </c>
      <c r="N69" s="276">
        <v>928</v>
      </c>
      <c r="O69" s="276">
        <v>0</v>
      </c>
      <c r="P69" s="276">
        <v>1075</v>
      </c>
      <c r="Q69" s="276">
        <v>763</v>
      </c>
      <c r="R69" s="276">
        <v>0</v>
      </c>
      <c r="S69" s="276">
        <f t="shared" si="19"/>
        <v>231</v>
      </c>
    </row>
    <row r="70" spans="1:19" s="128" customFormat="1" ht="10.5" customHeight="1">
      <c r="A70" s="127">
        <v>673</v>
      </c>
      <c r="B70" s="132">
        <v>503</v>
      </c>
      <c r="C70" s="220" t="s">
        <v>48</v>
      </c>
      <c r="D70" s="276">
        <f t="shared" si="15"/>
        <v>4554</v>
      </c>
      <c r="E70" s="276">
        <v>0</v>
      </c>
      <c r="F70" s="276">
        <v>4554</v>
      </c>
      <c r="G70" s="276">
        <f t="shared" si="16"/>
        <v>1804</v>
      </c>
      <c r="H70" s="276">
        <v>0</v>
      </c>
      <c r="I70" s="276">
        <f t="shared" si="17"/>
        <v>900</v>
      </c>
      <c r="J70" s="276">
        <v>650</v>
      </c>
      <c r="K70" s="276">
        <v>0</v>
      </c>
      <c r="L70" s="276">
        <v>250</v>
      </c>
      <c r="M70" s="276">
        <f t="shared" si="18"/>
        <v>904</v>
      </c>
      <c r="N70" s="276">
        <v>904</v>
      </c>
      <c r="O70" s="276">
        <v>0</v>
      </c>
      <c r="P70" s="276">
        <v>984</v>
      </c>
      <c r="Q70" s="276">
        <v>641</v>
      </c>
      <c r="R70" s="276">
        <v>0</v>
      </c>
      <c r="S70" s="276">
        <f t="shared" si="19"/>
        <v>179</v>
      </c>
    </row>
    <row r="71" spans="1:19" s="128" customFormat="1" ht="10.5" customHeight="1">
      <c r="A71" s="127">
        <v>674</v>
      </c>
      <c r="B71" s="132">
        <v>504</v>
      </c>
      <c r="C71" s="220" t="s">
        <v>273</v>
      </c>
      <c r="D71" s="276">
        <f t="shared" si="15"/>
        <v>3448</v>
      </c>
      <c r="E71" s="276">
        <v>0</v>
      </c>
      <c r="F71" s="276">
        <v>3448</v>
      </c>
      <c r="G71" s="276">
        <f t="shared" si="16"/>
        <v>1527</v>
      </c>
      <c r="H71" s="276">
        <v>0</v>
      </c>
      <c r="I71" s="276">
        <f t="shared" si="17"/>
        <v>727</v>
      </c>
      <c r="J71" s="276">
        <v>617</v>
      </c>
      <c r="K71" s="276">
        <v>0</v>
      </c>
      <c r="L71" s="276">
        <v>110</v>
      </c>
      <c r="M71" s="276">
        <f t="shared" si="18"/>
        <v>800</v>
      </c>
      <c r="N71" s="276">
        <v>800</v>
      </c>
      <c r="O71" s="276">
        <v>0</v>
      </c>
      <c r="P71" s="276">
        <v>689</v>
      </c>
      <c r="Q71" s="276">
        <v>691</v>
      </c>
      <c r="R71" s="276">
        <v>0</v>
      </c>
      <c r="S71" s="276">
        <f t="shared" si="19"/>
        <v>147</v>
      </c>
    </row>
    <row r="72" spans="1:19" s="128" customFormat="1" ht="10.5" customHeight="1">
      <c r="A72" s="127">
        <v>681</v>
      </c>
      <c r="B72" s="132">
        <v>521</v>
      </c>
      <c r="C72" s="220" t="s">
        <v>49</v>
      </c>
      <c r="D72" s="276">
        <f t="shared" si="15"/>
        <v>26556</v>
      </c>
      <c r="E72" s="276">
        <v>0</v>
      </c>
      <c r="F72" s="276">
        <v>26556</v>
      </c>
      <c r="G72" s="276">
        <f t="shared" si="16"/>
        <v>6461</v>
      </c>
      <c r="H72" s="276">
        <v>0</v>
      </c>
      <c r="I72" s="276">
        <f t="shared" si="17"/>
        <v>4659</v>
      </c>
      <c r="J72" s="276">
        <v>2442</v>
      </c>
      <c r="K72" s="276">
        <v>2217</v>
      </c>
      <c r="L72" s="276">
        <v>0</v>
      </c>
      <c r="M72" s="276">
        <f t="shared" si="18"/>
        <v>1802</v>
      </c>
      <c r="N72" s="276">
        <v>1802</v>
      </c>
      <c r="O72" s="276">
        <v>0</v>
      </c>
      <c r="P72" s="276">
        <v>0</v>
      </c>
      <c r="Q72" s="276">
        <v>297</v>
      </c>
      <c r="R72" s="276">
        <v>8</v>
      </c>
      <c r="S72" s="276">
        <f t="shared" si="19"/>
        <v>6156</v>
      </c>
    </row>
    <row r="73" spans="1:19" s="128" customFormat="1" ht="10.5" customHeight="1">
      <c r="A73" s="127">
        <v>682</v>
      </c>
      <c r="B73" s="132">
        <v>522</v>
      </c>
      <c r="C73" s="220" t="s">
        <v>50</v>
      </c>
      <c r="D73" s="276">
        <f t="shared" si="15"/>
        <v>6009</v>
      </c>
      <c r="E73" s="276">
        <v>0</v>
      </c>
      <c r="F73" s="276">
        <v>6009</v>
      </c>
      <c r="G73" s="276">
        <f t="shared" si="16"/>
        <v>1903</v>
      </c>
      <c r="H73" s="276">
        <v>0</v>
      </c>
      <c r="I73" s="276">
        <f t="shared" si="17"/>
        <v>1083</v>
      </c>
      <c r="J73" s="276">
        <v>1083</v>
      </c>
      <c r="K73" s="276">
        <v>0</v>
      </c>
      <c r="L73" s="276">
        <v>0</v>
      </c>
      <c r="M73" s="276">
        <f t="shared" si="18"/>
        <v>820</v>
      </c>
      <c r="N73" s="276">
        <v>820</v>
      </c>
      <c r="O73" s="276">
        <v>0</v>
      </c>
      <c r="P73" s="276">
        <v>0</v>
      </c>
      <c r="Q73" s="276">
        <v>614</v>
      </c>
      <c r="R73" s="276">
        <v>0</v>
      </c>
      <c r="S73" s="276">
        <f t="shared" si="19"/>
        <v>1289</v>
      </c>
    </row>
    <row r="74" spans="1:19" s="128" customFormat="1" ht="10.5" customHeight="1">
      <c r="A74" s="127">
        <v>683</v>
      </c>
      <c r="B74" s="132">
        <v>523</v>
      </c>
      <c r="C74" s="220" t="s">
        <v>51</v>
      </c>
      <c r="D74" s="276">
        <f t="shared" si="15"/>
        <v>10904</v>
      </c>
      <c r="E74" s="276">
        <v>0</v>
      </c>
      <c r="F74" s="276">
        <v>10904</v>
      </c>
      <c r="G74" s="276">
        <f t="shared" si="16"/>
        <v>2326</v>
      </c>
      <c r="H74" s="276">
        <v>0</v>
      </c>
      <c r="I74" s="276">
        <f t="shared" si="17"/>
        <v>1818</v>
      </c>
      <c r="J74" s="276">
        <v>0</v>
      </c>
      <c r="K74" s="276">
        <v>1818</v>
      </c>
      <c r="L74" s="276">
        <v>0</v>
      </c>
      <c r="M74" s="276">
        <f t="shared" si="18"/>
        <v>508</v>
      </c>
      <c r="N74" s="276">
        <v>508</v>
      </c>
      <c r="O74" s="276">
        <v>0</v>
      </c>
      <c r="P74" s="276">
        <v>0</v>
      </c>
      <c r="Q74" s="276">
        <v>0</v>
      </c>
      <c r="R74" s="276">
        <v>9</v>
      </c>
      <c r="S74" s="276">
        <f t="shared" si="19"/>
        <v>2317</v>
      </c>
    </row>
    <row r="75" spans="1:19" s="128" customFormat="1" ht="10.5" customHeight="1">
      <c r="A75" s="127">
        <v>684</v>
      </c>
      <c r="B75" s="132">
        <v>524</v>
      </c>
      <c r="C75" s="220" t="s">
        <v>52</v>
      </c>
      <c r="D75" s="276">
        <f t="shared" si="15"/>
        <v>4913</v>
      </c>
      <c r="E75" s="276">
        <v>0</v>
      </c>
      <c r="F75" s="276">
        <v>4913</v>
      </c>
      <c r="G75" s="276">
        <f t="shared" si="16"/>
        <v>1134</v>
      </c>
      <c r="H75" s="276">
        <v>0</v>
      </c>
      <c r="I75" s="276">
        <f t="shared" si="17"/>
        <v>796</v>
      </c>
      <c r="J75" s="276">
        <v>0</v>
      </c>
      <c r="K75" s="276">
        <v>796</v>
      </c>
      <c r="L75" s="276">
        <v>0</v>
      </c>
      <c r="M75" s="276">
        <f t="shared" si="18"/>
        <v>338</v>
      </c>
      <c r="N75" s="276">
        <v>338</v>
      </c>
      <c r="O75" s="276">
        <v>0</v>
      </c>
      <c r="P75" s="276">
        <v>0</v>
      </c>
      <c r="Q75" s="276">
        <v>0</v>
      </c>
      <c r="R75" s="276">
        <v>3</v>
      </c>
      <c r="S75" s="276">
        <f t="shared" si="19"/>
        <v>1131</v>
      </c>
    </row>
    <row r="76" spans="1:19" s="128" customFormat="1" ht="10.5" customHeight="1">
      <c r="A76" s="127">
        <v>685</v>
      </c>
      <c r="B76" s="132">
        <v>525</v>
      </c>
      <c r="C76" s="220" t="s">
        <v>53</v>
      </c>
      <c r="D76" s="276">
        <f t="shared" si="15"/>
        <v>4128</v>
      </c>
      <c r="E76" s="276">
        <v>0</v>
      </c>
      <c r="F76" s="276">
        <v>4128</v>
      </c>
      <c r="G76" s="276">
        <f t="shared" si="16"/>
        <v>828</v>
      </c>
      <c r="H76" s="276">
        <v>0</v>
      </c>
      <c r="I76" s="276">
        <f t="shared" si="17"/>
        <v>587</v>
      </c>
      <c r="J76" s="276">
        <v>0</v>
      </c>
      <c r="K76" s="276">
        <v>587</v>
      </c>
      <c r="L76" s="276">
        <v>0</v>
      </c>
      <c r="M76" s="276">
        <f t="shared" si="18"/>
        <v>241</v>
      </c>
      <c r="N76" s="276">
        <v>241</v>
      </c>
      <c r="O76" s="276">
        <v>0</v>
      </c>
      <c r="P76" s="276">
        <v>0</v>
      </c>
      <c r="Q76" s="276">
        <v>0</v>
      </c>
      <c r="R76" s="276">
        <v>2</v>
      </c>
      <c r="S76" s="276">
        <f t="shared" si="19"/>
        <v>826</v>
      </c>
    </row>
    <row r="77" spans="1:19" s="128" customFormat="1" ht="10.5" customHeight="1">
      <c r="A77" s="127">
        <v>751</v>
      </c>
      <c r="B77" s="132">
        <v>541</v>
      </c>
      <c r="C77" s="220" t="s">
        <v>54</v>
      </c>
      <c r="D77" s="276">
        <f t="shared" si="15"/>
        <v>4232</v>
      </c>
      <c r="E77" s="276">
        <v>0</v>
      </c>
      <c r="F77" s="276">
        <v>4232</v>
      </c>
      <c r="G77" s="276">
        <f t="shared" si="16"/>
        <v>2883</v>
      </c>
      <c r="H77" s="276">
        <v>0</v>
      </c>
      <c r="I77" s="276">
        <f t="shared" si="17"/>
        <v>2384</v>
      </c>
      <c r="J77" s="276">
        <v>1170</v>
      </c>
      <c r="K77" s="276">
        <v>288</v>
      </c>
      <c r="L77" s="276">
        <v>926</v>
      </c>
      <c r="M77" s="276">
        <f t="shared" si="18"/>
        <v>499</v>
      </c>
      <c r="N77" s="276">
        <v>467</v>
      </c>
      <c r="O77" s="276">
        <v>32</v>
      </c>
      <c r="P77" s="276">
        <v>2529</v>
      </c>
      <c r="Q77" s="276">
        <v>6</v>
      </c>
      <c r="R77" s="276">
        <v>140</v>
      </c>
      <c r="S77" s="276">
        <f t="shared" si="19"/>
        <v>208</v>
      </c>
    </row>
    <row r="78" spans="1:19" s="128" customFormat="1" ht="10.5" customHeight="1">
      <c r="A78" s="127">
        <v>752</v>
      </c>
      <c r="B78" s="132">
        <v>542</v>
      </c>
      <c r="C78" s="220" t="s">
        <v>55</v>
      </c>
      <c r="D78" s="276">
        <f t="shared" si="15"/>
        <v>5967</v>
      </c>
      <c r="E78" s="276">
        <v>0</v>
      </c>
      <c r="F78" s="276">
        <v>5967</v>
      </c>
      <c r="G78" s="276">
        <f t="shared" si="16"/>
        <v>1882</v>
      </c>
      <c r="H78" s="276">
        <v>0</v>
      </c>
      <c r="I78" s="276">
        <f t="shared" si="17"/>
        <v>1538</v>
      </c>
      <c r="J78" s="276">
        <v>0</v>
      </c>
      <c r="K78" s="276">
        <v>1200</v>
      </c>
      <c r="L78" s="276">
        <v>338</v>
      </c>
      <c r="M78" s="276">
        <f t="shared" si="18"/>
        <v>344</v>
      </c>
      <c r="N78" s="276">
        <v>267</v>
      </c>
      <c r="O78" s="276">
        <v>77</v>
      </c>
      <c r="P78" s="276">
        <v>1554</v>
      </c>
      <c r="Q78" s="276">
        <v>7</v>
      </c>
      <c r="R78" s="276">
        <v>99</v>
      </c>
      <c r="S78" s="276">
        <f t="shared" si="19"/>
        <v>222</v>
      </c>
    </row>
    <row r="79" spans="1:19" s="128" customFormat="1" ht="10.5" customHeight="1">
      <c r="A79" s="127">
        <v>753</v>
      </c>
      <c r="B79" s="132">
        <v>543</v>
      </c>
      <c r="C79" s="220" t="s">
        <v>56</v>
      </c>
      <c r="D79" s="276">
        <f t="shared" si="15"/>
        <v>13960</v>
      </c>
      <c r="E79" s="276">
        <v>0</v>
      </c>
      <c r="F79" s="276">
        <v>13960</v>
      </c>
      <c r="G79" s="276">
        <f t="shared" si="16"/>
        <v>5383</v>
      </c>
      <c r="H79" s="276">
        <v>0</v>
      </c>
      <c r="I79" s="276">
        <f t="shared" si="17"/>
        <v>3082</v>
      </c>
      <c r="J79" s="276">
        <v>2940</v>
      </c>
      <c r="K79" s="276">
        <v>0</v>
      </c>
      <c r="L79" s="276">
        <v>142</v>
      </c>
      <c r="M79" s="276">
        <f t="shared" si="18"/>
        <v>2301</v>
      </c>
      <c r="N79" s="276">
        <v>2301</v>
      </c>
      <c r="O79" s="276">
        <v>0</v>
      </c>
      <c r="P79" s="276">
        <v>3818</v>
      </c>
      <c r="Q79" s="276">
        <v>188</v>
      </c>
      <c r="R79" s="276">
        <v>0</v>
      </c>
      <c r="S79" s="276">
        <f t="shared" si="19"/>
        <v>1377</v>
      </c>
    </row>
    <row r="80" spans="1:19" s="128" customFormat="1" ht="10.5" customHeight="1">
      <c r="A80" s="127">
        <v>754</v>
      </c>
      <c r="B80" s="132">
        <v>544</v>
      </c>
      <c r="C80" s="220" t="s">
        <v>57</v>
      </c>
      <c r="D80" s="276">
        <f t="shared" si="15"/>
        <v>18605</v>
      </c>
      <c r="E80" s="276">
        <v>0</v>
      </c>
      <c r="F80" s="276">
        <v>18605</v>
      </c>
      <c r="G80" s="276">
        <f t="shared" si="16"/>
        <v>6169</v>
      </c>
      <c r="H80" s="276">
        <v>0</v>
      </c>
      <c r="I80" s="276">
        <f t="shared" si="17"/>
        <v>4543</v>
      </c>
      <c r="J80" s="276">
        <v>0</v>
      </c>
      <c r="K80" s="276">
        <v>3385</v>
      </c>
      <c r="L80" s="276">
        <v>1158</v>
      </c>
      <c r="M80" s="276">
        <f t="shared" si="18"/>
        <v>1626</v>
      </c>
      <c r="N80" s="276">
        <v>1390</v>
      </c>
      <c r="O80" s="276">
        <v>236</v>
      </c>
      <c r="P80" s="276">
        <v>4908</v>
      </c>
      <c r="Q80" s="276">
        <v>0</v>
      </c>
      <c r="R80" s="276">
        <v>299</v>
      </c>
      <c r="S80" s="276">
        <f t="shared" si="19"/>
        <v>962</v>
      </c>
    </row>
    <row r="81" spans="1:19" s="128" customFormat="1" ht="10.5" customHeight="1">
      <c r="A81" s="127">
        <v>761</v>
      </c>
      <c r="B81" s="132">
        <v>561</v>
      </c>
      <c r="C81" s="220" t="s">
        <v>58</v>
      </c>
      <c r="D81" s="276">
        <f t="shared" si="15"/>
        <v>11387</v>
      </c>
      <c r="E81" s="276">
        <v>0</v>
      </c>
      <c r="F81" s="276">
        <v>11387</v>
      </c>
      <c r="G81" s="276">
        <f t="shared" si="16"/>
        <v>4016</v>
      </c>
      <c r="H81" s="276">
        <v>0</v>
      </c>
      <c r="I81" s="276">
        <f t="shared" si="17"/>
        <v>3067</v>
      </c>
      <c r="J81" s="276">
        <v>0</v>
      </c>
      <c r="K81" s="276">
        <v>3067</v>
      </c>
      <c r="L81" s="276">
        <v>0</v>
      </c>
      <c r="M81" s="276">
        <f t="shared" si="18"/>
        <v>949</v>
      </c>
      <c r="N81" s="276">
        <v>705</v>
      </c>
      <c r="O81" s="276">
        <v>244</v>
      </c>
      <c r="P81" s="276">
        <v>3061</v>
      </c>
      <c r="Q81" s="276">
        <v>0</v>
      </c>
      <c r="R81" s="276">
        <v>184</v>
      </c>
      <c r="S81" s="276">
        <f t="shared" si="19"/>
        <v>771</v>
      </c>
    </row>
    <row r="82" spans="1:19" s="128" customFormat="1" ht="10.5" customHeight="1">
      <c r="A82" s="127">
        <v>762</v>
      </c>
      <c r="B82" s="132">
        <v>562</v>
      </c>
      <c r="C82" s="220" t="s">
        <v>59</v>
      </c>
      <c r="D82" s="276">
        <f t="shared" si="15"/>
        <v>5690</v>
      </c>
      <c r="E82" s="276">
        <v>0</v>
      </c>
      <c r="F82" s="276">
        <v>5690</v>
      </c>
      <c r="G82" s="276">
        <f t="shared" si="16"/>
        <v>1664</v>
      </c>
      <c r="H82" s="276">
        <v>0</v>
      </c>
      <c r="I82" s="276">
        <f t="shared" si="17"/>
        <v>1460</v>
      </c>
      <c r="J82" s="276">
        <v>0</v>
      </c>
      <c r="K82" s="276">
        <v>1441</v>
      </c>
      <c r="L82" s="276">
        <v>19</v>
      </c>
      <c r="M82" s="276">
        <f t="shared" si="18"/>
        <v>204</v>
      </c>
      <c r="N82" s="276">
        <v>204</v>
      </c>
      <c r="O82" s="276">
        <v>0</v>
      </c>
      <c r="P82" s="276">
        <v>1020</v>
      </c>
      <c r="Q82" s="276">
        <v>0</v>
      </c>
      <c r="R82" s="276">
        <v>339</v>
      </c>
      <c r="S82" s="276">
        <f t="shared" si="19"/>
        <v>305</v>
      </c>
    </row>
    <row r="83" spans="1:19" s="128" customFormat="1" ht="10.5" customHeight="1">
      <c r="A83" s="127">
        <v>771</v>
      </c>
      <c r="B83" s="132">
        <v>581</v>
      </c>
      <c r="C83" s="220" t="s">
        <v>60</v>
      </c>
      <c r="D83" s="276">
        <f t="shared" si="15"/>
        <v>6648</v>
      </c>
      <c r="E83" s="276">
        <v>0</v>
      </c>
      <c r="F83" s="276">
        <v>6648</v>
      </c>
      <c r="G83" s="276">
        <f t="shared" si="16"/>
        <v>1461</v>
      </c>
      <c r="H83" s="276">
        <v>0</v>
      </c>
      <c r="I83" s="276">
        <f t="shared" si="17"/>
        <v>1116</v>
      </c>
      <c r="J83" s="276">
        <v>0</v>
      </c>
      <c r="K83" s="276">
        <v>1116</v>
      </c>
      <c r="L83" s="276">
        <v>0</v>
      </c>
      <c r="M83" s="276">
        <f t="shared" si="18"/>
        <v>345</v>
      </c>
      <c r="N83" s="276">
        <v>345</v>
      </c>
      <c r="O83" s="276">
        <v>0</v>
      </c>
      <c r="P83" s="276">
        <v>958</v>
      </c>
      <c r="Q83" s="276">
        <v>20</v>
      </c>
      <c r="R83" s="276">
        <v>0</v>
      </c>
      <c r="S83" s="276">
        <f t="shared" si="19"/>
        <v>483</v>
      </c>
    </row>
    <row r="84" spans="1:19" s="128" customFormat="1" ht="10.5" customHeight="1">
      <c r="A84" s="127">
        <v>772</v>
      </c>
      <c r="B84" s="132">
        <v>582</v>
      </c>
      <c r="C84" s="220" t="s">
        <v>61</v>
      </c>
      <c r="D84" s="276">
        <f t="shared" si="15"/>
        <v>11324</v>
      </c>
      <c r="E84" s="276">
        <v>0</v>
      </c>
      <c r="F84" s="276">
        <v>11324</v>
      </c>
      <c r="G84" s="276">
        <f t="shared" si="16"/>
        <v>3948</v>
      </c>
      <c r="H84" s="276">
        <v>0</v>
      </c>
      <c r="I84" s="276">
        <f t="shared" si="17"/>
        <v>2516</v>
      </c>
      <c r="J84" s="276">
        <v>0</v>
      </c>
      <c r="K84" s="276">
        <v>2516</v>
      </c>
      <c r="L84" s="276">
        <v>0</v>
      </c>
      <c r="M84" s="276">
        <f t="shared" si="18"/>
        <v>1432</v>
      </c>
      <c r="N84" s="276">
        <v>1432</v>
      </c>
      <c r="O84" s="276">
        <v>0</v>
      </c>
      <c r="P84" s="276">
        <v>3437</v>
      </c>
      <c r="Q84" s="276">
        <v>0</v>
      </c>
      <c r="R84" s="276">
        <v>0</v>
      </c>
      <c r="S84" s="276">
        <f t="shared" si="19"/>
        <v>511</v>
      </c>
    </row>
    <row r="85" spans="1:19" s="128" customFormat="1" ht="10.5" customHeight="1">
      <c r="A85" s="127">
        <v>773</v>
      </c>
      <c r="B85" s="132">
        <v>583</v>
      </c>
      <c r="C85" s="220" t="s">
        <v>62</v>
      </c>
      <c r="D85" s="276">
        <f t="shared" si="15"/>
        <v>2664</v>
      </c>
      <c r="E85" s="276">
        <v>0</v>
      </c>
      <c r="F85" s="276">
        <v>2664</v>
      </c>
      <c r="G85" s="276">
        <f t="shared" si="16"/>
        <v>502</v>
      </c>
      <c r="H85" s="276">
        <v>0</v>
      </c>
      <c r="I85" s="276">
        <f t="shared" si="17"/>
        <v>405</v>
      </c>
      <c r="J85" s="276">
        <v>405</v>
      </c>
      <c r="K85" s="276">
        <v>0</v>
      </c>
      <c r="L85" s="276">
        <v>0</v>
      </c>
      <c r="M85" s="276">
        <f t="shared" si="18"/>
        <v>97</v>
      </c>
      <c r="N85" s="276">
        <v>97</v>
      </c>
      <c r="O85" s="276">
        <v>0</v>
      </c>
      <c r="P85" s="276">
        <v>353</v>
      </c>
      <c r="Q85" s="276">
        <v>0</v>
      </c>
      <c r="R85" s="276">
        <v>9</v>
      </c>
      <c r="S85" s="276">
        <f t="shared" si="19"/>
        <v>140</v>
      </c>
    </row>
    <row r="86" spans="1:19" s="128" customFormat="1" ht="10.5" customHeight="1">
      <c r="A86" s="127">
        <v>774</v>
      </c>
      <c r="B86" s="132">
        <v>584</v>
      </c>
      <c r="C86" s="220" t="s">
        <v>63</v>
      </c>
      <c r="D86" s="276">
        <f t="shared" si="15"/>
        <v>7402</v>
      </c>
      <c r="E86" s="276">
        <v>0</v>
      </c>
      <c r="F86" s="276">
        <v>7402</v>
      </c>
      <c r="G86" s="276">
        <f t="shared" si="16"/>
        <v>2311</v>
      </c>
      <c r="H86" s="276">
        <v>0</v>
      </c>
      <c r="I86" s="276">
        <f t="shared" si="17"/>
        <v>2158</v>
      </c>
      <c r="J86" s="276">
        <v>0</v>
      </c>
      <c r="K86" s="276">
        <v>2158</v>
      </c>
      <c r="L86" s="276">
        <v>0</v>
      </c>
      <c r="M86" s="276">
        <f t="shared" si="18"/>
        <v>153</v>
      </c>
      <c r="N86" s="276">
        <v>153</v>
      </c>
      <c r="O86" s="276">
        <v>0</v>
      </c>
      <c r="P86" s="276">
        <v>1999</v>
      </c>
      <c r="Q86" s="276">
        <v>0</v>
      </c>
      <c r="R86" s="276">
        <v>0</v>
      </c>
      <c r="S86" s="276">
        <f t="shared" si="19"/>
        <v>312</v>
      </c>
    </row>
    <row r="87" spans="1:19" s="128" customFormat="1" ht="10.5" customHeight="1">
      <c r="A87" s="127">
        <v>781</v>
      </c>
      <c r="B87" s="132">
        <v>601</v>
      </c>
      <c r="C87" s="220" t="s">
        <v>64</v>
      </c>
      <c r="D87" s="276">
        <f aca="true" t="shared" si="20" ref="D87:D110">E87+F87</f>
        <v>11681</v>
      </c>
      <c r="E87" s="276">
        <v>0</v>
      </c>
      <c r="F87" s="276">
        <v>11681</v>
      </c>
      <c r="G87" s="276">
        <f aca="true" t="shared" si="21" ref="G87:G110">H87+I87+M87</f>
        <v>4774</v>
      </c>
      <c r="H87" s="276">
        <v>0</v>
      </c>
      <c r="I87" s="276">
        <f aca="true" t="shared" si="22" ref="I87:I110">SUM(J87:L87)</f>
        <v>3958</v>
      </c>
      <c r="J87" s="276">
        <v>3958</v>
      </c>
      <c r="K87" s="276">
        <v>0</v>
      </c>
      <c r="L87" s="276">
        <v>0</v>
      </c>
      <c r="M87" s="276">
        <f aca="true" t="shared" si="23" ref="M87:M110">N87+O87</f>
        <v>816</v>
      </c>
      <c r="N87" s="276">
        <v>408</v>
      </c>
      <c r="O87" s="276">
        <v>408</v>
      </c>
      <c r="P87" s="276">
        <v>3328</v>
      </c>
      <c r="Q87" s="276">
        <v>138</v>
      </c>
      <c r="R87" s="276">
        <v>538</v>
      </c>
      <c r="S87" s="276">
        <f aca="true" t="shared" si="24" ref="S87:S110">G87-(P87+Q87+R87)</f>
        <v>770</v>
      </c>
    </row>
    <row r="88" spans="1:19" s="128" customFormat="1" ht="10.5" customHeight="1">
      <c r="A88" s="127">
        <v>782</v>
      </c>
      <c r="B88" s="132">
        <v>602</v>
      </c>
      <c r="C88" s="220" t="s">
        <v>65</v>
      </c>
      <c r="D88" s="276">
        <f t="shared" si="20"/>
        <v>8592</v>
      </c>
      <c r="E88" s="276">
        <v>0</v>
      </c>
      <c r="F88" s="276">
        <v>8592</v>
      </c>
      <c r="G88" s="276">
        <f t="shared" si="21"/>
        <v>2923</v>
      </c>
      <c r="H88" s="276">
        <v>0</v>
      </c>
      <c r="I88" s="276">
        <f t="shared" si="22"/>
        <v>2411</v>
      </c>
      <c r="J88" s="276">
        <v>2411</v>
      </c>
      <c r="K88" s="276">
        <v>0</v>
      </c>
      <c r="L88" s="276">
        <v>0</v>
      </c>
      <c r="M88" s="276">
        <f t="shared" si="23"/>
        <v>512</v>
      </c>
      <c r="N88" s="276">
        <v>256</v>
      </c>
      <c r="O88" s="276">
        <v>256</v>
      </c>
      <c r="P88" s="276">
        <v>2247</v>
      </c>
      <c r="Q88" s="276">
        <v>52</v>
      </c>
      <c r="R88" s="276">
        <v>41</v>
      </c>
      <c r="S88" s="276">
        <f t="shared" si="24"/>
        <v>583</v>
      </c>
    </row>
    <row r="89" spans="1:19" s="128" customFormat="1" ht="10.5" customHeight="1">
      <c r="A89" s="127">
        <v>783</v>
      </c>
      <c r="B89" s="132">
        <v>603</v>
      </c>
      <c r="C89" s="220" t="s">
        <v>66</v>
      </c>
      <c r="D89" s="276">
        <f t="shared" si="20"/>
        <v>4557</v>
      </c>
      <c r="E89" s="276">
        <v>0</v>
      </c>
      <c r="F89" s="276">
        <v>4557</v>
      </c>
      <c r="G89" s="276">
        <f t="shared" si="21"/>
        <v>1412</v>
      </c>
      <c r="H89" s="276">
        <v>0</v>
      </c>
      <c r="I89" s="276">
        <f t="shared" si="22"/>
        <v>1218</v>
      </c>
      <c r="J89" s="276">
        <v>1218</v>
      </c>
      <c r="K89" s="276">
        <v>0</v>
      </c>
      <c r="L89" s="276">
        <v>0</v>
      </c>
      <c r="M89" s="276">
        <f t="shared" si="23"/>
        <v>194</v>
      </c>
      <c r="N89" s="276">
        <v>97</v>
      </c>
      <c r="O89" s="276">
        <v>97</v>
      </c>
      <c r="P89" s="276">
        <v>956</v>
      </c>
      <c r="Q89" s="276">
        <v>57</v>
      </c>
      <c r="R89" s="276">
        <v>165</v>
      </c>
      <c r="S89" s="276">
        <f t="shared" si="24"/>
        <v>234</v>
      </c>
    </row>
    <row r="90" spans="1:19" s="128" customFormat="1" ht="10.5" customHeight="1">
      <c r="A90" s="127">
        <v>784</v>
      </c>
      <c r="B90" s="132">
        <v>604</v>
      </c>
      <c r="C90" s="220" t="s">
        <v>67</v>
      </c>
      <c r="D90" s="276">
        <f t="shared" si="20"/>
        <v>4446</v>
      </c>
      <c r="E90" s="276">
        <v>0</v>
      </c>
      <c r="F90" s="276">
        <v>4446</v>
      </c>
      <c r="G90" s="276">
        <f t="shared" si="21"/>
        <v>1332</v>
      </c>
      <c r="H90" s="276">
        <v>0</v>
      </c>
      <c r="I90" s="276">
        <f t="shared" si="22"/>
        <v>1072</v>
      </c>
      <c r="J90" s="276">
        <v>1072</v>
      </c>
      <c r="K90" s="276">
        <v>0</v>
      </c>
      <c r="L90" s="276">
        <v>0</v>
      </c>
      <c r="M90" s="276">
        <f t="shared" si="23"/>
        <v>260</v>
      </c>
      <c r="N90" s="276">
        <v>130</v>
      </c>
      <c r="O90" s="276">
        <v>130</v>
      </c>
      <c r="P90" s="276">
        <v>947</v>
      </c>
      <c r="Q90" s="276">
        <v>26</v>
      </c>
      <c r="R90" s="276">
        <v>69</v>
      </c>
      <c r="S90" s="276">
        <f t="shared" si="24"/>
        <v>290</v>
      </c>
    </row>
    <row r="91" spans="1:19" s="128" customFormat="1" ht="10.5" customHeight="1">
      <c r="A91" s="127">
        <v>791</v>
      </c>
      <c r="B91" s="132">
        <v>621</v>
      </c>
      <c r="C91" s="220" t="s">
        <v>68</v>
      </c>
      <c r="D91" s="276">
        <f t="shared" si="20"/>
        <v>4947</v>
      </c>
      <c r="E91" s="276">
        <v>0</v>
      </c>
      <c r="F91" s="276">
        <v>4947</v>
      </c>
      <c r="G91" s="276">
        <f t="shared" si="21"/>
        <v>2257</v>
      </c>
      <c r="H91" s="276">
        <v>0</v>
      </c>
      <c r="I91" s="276">
        <f t="shared" si="22"/>
        <v>1213</v>
      </c>
      <c r="J91" s="276">
        <v>1213</v>
      </c>
      <c r="K91" s="276">
        <v>0</v>
      </c>
      <c r="L91" s="276">
        <v>0</v>
      </c>
      <c r="M91" s="276">
        <f t="shared" si="23"/>
        <v>1044</v>
      </c>
      <c r="N91" s="276">
        <v>761</v>
      </c>
      <c r="O91" s="276">
        <v>283</v>
      </c>
      <c r="P91" s="276">
        <v>1430</v>
      </c>
      <c r="Q91" s="276">
        <v>290</v>
      </c>
      <c r="R91" s="276">
        <v>73</v>
      </c>
      <c r="S91" s="276">
        <f t="shared" si="24"/>
        <v>464</v>
      </c>
    </row>
    <row r="92" spans="1:19" s="128" customFormat="1" ht="10.5" customHeight="1">
      <c r="A92" s="127">
        <v>792</v>
      </c>
      <c r="B92" s="132">
        <v>622</v>
      </c>
      <c r="C92" s="220" t="s">
        <v>290</v>
      </c>
      <c r="D92" s="276">
        <f t="shared" si="20"/>
        <v>17491</v>
      </c>
      <c r="E92" s="276">
        <v>0</v>
      </c>
      <c r="F92" s="276">
        <v>17491</v>
      </c>
      <c r="G92" s="276">
        <f t="shared" si="21"/>
        <v>7002</v>
      </c>
      <c r="H92" s="276">
        <v>0</v>
      </c>
      <c r="I92" s="276">
        <f t="shared" si="22"/>
        <v>4252</v>
      </c>
      <c r="J92" s="276">
        <v>4252</v>
      </c>
      <c r="K92" s="276">
        <v>0</v>
      </c>
      <c r="L92" s="276">
        <v>0</v>
      </c>
      <c r="M92" s="276">
        <f t="shared" si="23"/>
        <v>2750</v>
      </c>
      <c r="N92" s="276">
        <v>1960</v>
      </c>
      <c r="O92" s="276">
        <v>790</v>
      </c>
      <c r="P92" s="276">
        <v>4877</v>
      </c>
      <c r="Q92" s="276">
        <v>798</v>
      </c>
      <c r="R92" s="276">
        <v>242</v>
      </c>
      <c r="S92" s="276">
        <f t="shared" si="24"/>
        <v>1085</v>
      </c>
    </row>
    <row r="93" spans="1:19" s="128" customFormat="1" ht="10.5" customHeight="1">
      <c r="A93" s="127">
        <v>793</v>
      </c>
      <c r="B93" s="132">
        <v>623</v>
      </c>
      <c r="C93" s="220" t="s">
        <v>69</v>
      </c>
      <c r="D93" s="276">
        <f t="shared" si="20"/>
        <v>6519</v>
      </c>
      <c r="E93" s="276">
        <v>0</v>
      </c>
      <c r="F93" s="276">
        <v>6519</v>
      </c>
      <c r="G93" s="276">
        <f t="shared" si="21"/>
        <v>2458</v>
      </c>
      <c r="H93" s="276">
        <v>0</v>
      </c>
      <c r="I93" s="276">
        <f t="shared" si="22"/>
        <v>1367</v>
      </c>
      <c r="J93" s="276">
        <v>1367</v>
      </c>
      <c r="K93" s="276">
        <v>0</v>
      </c>
      <c r="L93" s="276">
        <v>0</v>
      </c>
      <c r="M93" s="276">
        <f t="shared" si="23"/>
        <v>1091</v>
      </c>
      <c r="N93" s="276">
        <v>646</v>
      </c>
      <c r="O93" s="276">
        <v>445</v>
      </c>
      <c r="P93" s="276">
        <v>1312</v>
      </c>
      <c r="Q93" s="276">
        <v>447</v>
      </c>
      <c r="R93" s="276">
        <v>95</v>
      </c>
      <c r="S93" s="276">
        <f t="shared" si="24"/>
        <v>604</v>
      </c>
    </row>
    <row r="94" spans="1:19" s="128" customFormat="1" ht="10.5" customHeight="1">
      <c r="A94" s="127">
        <v>794</v>
      </c>
      <c r="B94" s="132">
        <v>624</v>
      </c>
      <c r="C94" s="220" t="s">
        <v>70</v>
      </c>
      <c r="D94" s="276">
        <f t="shared" si="20"/>
        <v>7285</v>
      </c>
      <c r="E94" s="276">
        <v>0</v>
      </c>
      <c r="F94" s="276">
        <v>7285</v>
      </c>
      <c r="G94" s="276">
        <f t="shared" si="21"/>
        <v>3822</v>
      </c>
      <c r="H94" s="276">
        <v>0</v>
      </c>
      <c r="I94" s="276">
        <f t="shared" si="22"/>
        <v>1452</v>
      </c>
      <c r="J94" s="276">
        <v>1452</v>
      </c>
      <c r="K94" s="276">
        <v>0</v>
      </c>
      <c r="L94" s="276">
        <v>0</v>
      </c>
      <c r="M94" s="276">
        <f t="shared" si="23"/>
        <v>2370</v>
      </c>
      <c r="N94" s="276">
        <v>1430</v>
      </c>
      <c r="O94" s="276">
        <v>940</v>
      </c>
      <c r="P94" s="276">
        <v>1655</v>
      </c>
      <c r="Q94" s="276">
        <v>948</v>
      </c>
      <c r="R94" s="276">
        <v>99</v>
      </c>
      <c r="S94" s="276">
        <f t="shared" si="24"/>
        <v>1120</v>
      </c>
    </row>
    <row r="95" spans="1:19" s="128" customFormat="1" ht="10.5" customHeight="1">
      <c r="A95" s="127">
        <v>851</v>
      </c>
      <c r="B95" s="132">
        <v>641</v>
      </c>
      <c r="C95" s="220" t="s">
        <v>650</v>
      </c>
      <c r="D95" s="276">
        <f t="shared" si="20"/>
        <v>10180</v>
      </c>
      <c r="E95" s="276">
        <v>0</v>
      </c>
      <c r="F95" s="276">
        <v>10180</v>
      </c>
      <c r="G95" s="276">
        <f t="shared" si="21"/>
        <v>3494</v>
      </c>
      <c r="H95" s="276">
        <v>0</v>
      </c>
      <c r="I95" s="276">
        <f t="shared" si="22"/>
        <v>2026</v>
      </c>
      <c r="J95" s="276">
        <v>0</v>
      </c>
      <c r="K95" s="276">
        <v>2026</v>
      </c>
      <c r="L95" s="276">
        <v>0</v>
      </c>
      <c r="M95" s="276">
        <f t="shared" si="23"/>
        <v>1468</v>
      </c>
      <c r="N95" s="276">
        <v>1468</v>
      </c>
      <c r="O95" s="276">
        <v>0</v>
      </c>
      <c r="P95" s="276">
        <v>2989</v>
      </c>
      <c r="Q95" s="276">
        <v>0</v>
      </c>
      <c r="R95" s="276">
        <v>0</v>
      </c>
      <c r="S95" s="276">
        <f t="shared" si="24"/>
        <v>505</v>
      </c>
    </row>
    <row r="96" spans="1:19" s="128" customFormat="1" ht="10.5" customHeight="1">
      <c r="A96" s="127">
        <v>852</v>
      </c>
      <c r="B96" s="132">
        <v>642</v>
      </c>
      <c r="C96" s="220" t="s">
        <v>71</v>
      </c>
      <c r="D96" s="276">
        <f t="shared" si="20"/>
        <v>19310</v>
      </c>
      <c r="E96" s="276">
        <v>0</v>
      </c>
      <c r="F96" s="276">
        <v>19310</v>
      </c>
      <c r="G96" s="276">
        <f t="shared" si="21"/>
        <v>6301</v>
      </c>
      <c r="H96" s="276">
        <v>0</v>
      </c>
      <c r="I96" s="276">
        <f t="shared" si="22"/>
        <v>2652</v>
      </c>
      <c r="J96" s="276">
        <v>1327</v>
      </c>
      <c r="K96" s="276">
        <v>1325</v>
      </c>
      <c r="L96" s="276">
        <v>0</v>
      </c>
      <c r="M96" s="276">
        <f t="shared" si="23"/>
        <v>3649</v>
      </c>
      <c r="N96" s="276">
        <v>3649</v>
      </c>
      <c r="O96" s="276">
        <v>0</v>
      </c>
      <c r="P96" s="276">
        <v>4563</v>
      </c>
      <c r="Q96" s="276">
        <v>97</v>
      </c>
      <c r="R96" s="276">
        <v>1641</v>
      </c>
      <c r="S96" s="276">
        <f t="shared" si="24"/>
        <v>0</v>
      </c>
    </row>
    <row r="97" spans="1:19" s="128" customFormat="1" ht="10.5" customHeight="1">
      <c r="A97" s="127">
        <v>853</v>
      </c>
      <c r="B97" s="132">
        <v>643</v>
      </c>
      <c r="C97" s="220" t="s">
        <v>72</v>
      </c>
      <c r="D97" s="276">
        <f t="shared" si="20"/>
        <v>7517</v>
      </c>
      <c r="E97" s="276">
        <v>0</v>
      </c>
      <c r="F97" s="276">
        <v>7517</v>
      </c>
      <c r="G97" s="276">
        <f t="shared" si="21"/>
        <v>1100</v>
      </c>
      <c r="H97" s="276">
        <v>0</v>
      </c>
      <c r="I97" s="276">
        <f t="shared" si="22"/>
        <v>891</v>
      </c>
      <c r="J97" s="276">
        <v>891</v>
      </c>
      <c r="K97" s="276">
        <v>0</v>
      </c>
      <c r="L97" s="276">
        <v>0</v>
      </c>
      <c r="M97" s="276">
        <f t="shared" si="23"/>
        <v>209</v>
      </c>
      <c r="N97" s="276">
        <v>209</v>
      </c>
      <c r="O97" s="276">
        <v>0</v>
      </c>
      <c r="P97" s="276">
        <v>829</v>
      </c>
      <c r="Q97" s="276">
        <v>0</v>
      </c>
      <c r="R97" s="276">
        <v>124</v>
      </c>
      <c r="S97" s="276">
        <f t="shared" si="24"/>
        <v>147</v>
      </c>
    </row>
    <row r="98" spans="1:19" s="128" customFormat="1" ht="10.5" customHeight="1">
      <c r="A98" s="127">
        <v>854</v>
      </c>
      <c r="B98" s="132">
        <v>644</v>
      </c>
      <c r="C98" s="220" t="s">
        <v>73</v>
      </c>
      <c r="D98" s="276">
        <f t="shared" si="20"/>
        <v>12706</v>
      </c>
      <c r="E98" s="276">
        <v>0</v>
      </c>
      <c r="F98" s="276">
        <v>12706</v>
      </c>
      <c r="G98" s="276">
        <f t="shared" si="21"/>
        <v>2748</v>
      </c>
      <c r="H98" s="276">
        <v>0</v>
      </c>
      <c r="I98" s="276">
        <f t="shared" si="22"/>
        <v>1528</v>
      </c>
      <c r="J98" s="276">
        <v>0</v>
      </c>
      <c r="K98" s="276">
        <v>1528</v>
      </c>
      <c r="L98" s="276">
        <v>0</v>
      </c>
      <c r="M98" s="276">
        <f t="shared" si="23"/>
        <v>1220</v>
      </c>
      <c r="N98" s="276">
        <v>1220</v>
      </c>
      <c r="O98" s="276">
        <v>0</v>
      </c>
      <c r="P98" s="276">
        <v>1827</v>
      </c>
      <c r="Q98" s="276">
        <v>134</v>
      </c>
      <c r="R98" s="276">
        <v>0</v>
      </c>
      <c r="S98" s="276">
        <f t="shared" si="24"/>
        <v>787</v>
      </c>
    </row>
    <row r="99" spans="1:19" s="128" customFormat="1" ht="10.5" customHeight="1">
      <c r="A99" s="127">
        <v>855</v>
      </c>
      <c r="B99" s="132">
        <v>645</v>
      </c>
      <c r="C99" s="220" t="s">
        <v>74</v>
      </c>
      <c r="D99" s="276">
        <f t="shared" si="20"/>
        <v>13666</v>
      </c>
      <c r="E99" s="276">
        <v>0</v>
      </c>
      <c r="F99" s="276">
        <v>13666</v>
      </c>
      <c r="G99" s="276">
        <f t="shared" si="21"/>
        <v>3248</v>
      </c>
      <c r="H99" s="276">
        <v>0</v>
      </c>
      <c r="I99" s="276">
        <f t="shared" si="22"/>
        <v>2303</v>
      </c>
      <c r="J99" s="276">
        <v>0</v>
      </c>
      <c r="K99" s="276">
        <v>2303</v>
      </c>
      <c r="L99" s="276">
        <v>0</v>
      </c>
      <c r="M99" s="276">
        <f t="shared" si="23"/>
        <v>945</v>
      </c>
      <c r="N99" s="276">
        <v>945</v>
      </c>
      <c r="O99" s="276">
        <v>0</v>
      </c>
      <c r="P99" s="276">
        <v>2314</v>
      </c>
      <c r="Q99" s="276">
        <v>825</v>
      </c>
      <c r="R99" s="276">
        <v>0</v>
      </c>
      <c r="S99" s="276">
        <f t="shared" si="24"/>
        <v>109</v>
      </c>
    </row>
    <row r="100" spans="1:19" s="128" customFormat="1" ht="10.5" customHeight="1">
      <c r="A100" s="127">
        <v>856</v>
      </c>
      <c r="B100" s="132">
        <v>646</v>
      </c>
      <c r="C100" s="220" t="s">
        <v>75</v>
      </c>
      <c r="D100" s="276">
        <f t="shared" si="20"/>
        <v>10527</v>
      </c>
      <c r="E100" s="276">
        <v>0</v>
      </c>
      <c r="F100" s="276">
        <v>10527</v>
      </c>
      <c r="G100" s="276">
        <f t="shared" si="21"/>
        <v>1715</v>
      </c>
      <c r="H100" s="276">
        <v>0</v>
      </c>
      <c r="I100" s="276">
        <f t="shared" si="22"/>
        <v>1446</v>
      </c>
      <c r="J100" s="276">
        <v>0</v>
      </c>
      <c r="K100" s="276">
        <v>1446</v>
      </c>
      <c r="L100" s="276">
        <v>0</v>
      </c>
      <c r="M100" s="276">
        <f t="shared" si="23"/>
        <v>269</v>
      </c>
      <c r="N100" s="276">
        <v>269</v>
      </c>
      <c r="O100" s="276">
        <v>0</v>
      </c>
      <c r="P100" s="276">
        <v>1609</v>
      </c>
      <c r="Q100" s="276">
        <v>0</v>
      </c>
      <c r="R100" s="276">
        <v>109</v>
      </c>
      <c r="S100" s="276">
        <f t="shared" si="24"/>
        <v>-3</v>
      </c>
    </row>
    <row r="101" spans="1:19" s="128" customFormat="1" ht="10.5" customHeight="1">
      <c r="A101" s="127">
        <v>951</v>
      </c>
      <c r="B101" s="132">
        <v>681</v>
      </c>
      <c r="C101" s="220" t="s">
        <v>76</v>
      </c>
      <c r="D101" s="276">
        <f t="shared" si="20"/>
        <v>17016</v>
      </c>
      <c r="E101" s="276">
        <v>0</v>
      </c>
      <c r="F101" s="276">
        <v>17016</v>
      </c>
      <c r="G101" s="276">
        <f t="shared" si="21"/>
        <v>6640</v>
      </c>
      <c r="H101" s="276">
        <v>0</v>
      </c>
      <c r="I101" s="276">
        <f t="shared" si="22"/>
        <v>6406</v>
      </c>
      <c r="J101" s="276">
        <v>0</v>
      </c>
      <c r="K101" s="276">
        <v>4227</v>
      </c>
      <c r="L101" s="276">
        <v>2179</v>
      </c>
      <c r="M101" s="276">
        <f t="shared" si="23"/>
        <v>234</v>
      </c>
      <c r="N101" s="276">
        <v>234</v>
      </c>
      <c r="O101" s="276">
        <v>0</v>
      </c>
      <c r="P101" s="276">
        <v>5337</v>
      </c>
      <c r="Q101" s="276">
        <v>0</v>
      </c>
      <c r="R101" s="276">
        <v>0</v>
      </c>
      <c r="S101" s="276">
        <f t="shared" si="24"/>
        <v>1303</v>
      </c>
    </row>
    <row r="102" spans="1:19" s="128" customFormat="1" ht="10.5" customHeight="1">
      <c r="A102" s="127">
        <v>952</v>
      </c>
      <c r="B102" s="132">
        <v>682</v>
      </c>
      <c r="C102" s="220" t="s">
        <v>77</v>
      </c>
      <c r="D102" s="276">
        <f t="shared" si="20"/>
        <v>6925</v>
      </c>
      <c r="E102" s="276">
        <v>0</v>
      </c>
      <c r="F102" s="276">
        <v>6925</v>
      </c>
      <c r="G102" s="276">
        <f t="shared" si="21"/>
        <v>3301</v>
      </c>
      <c r="H102" s="276">
        <v>0</v>
      </c>
      <c r="I102" s="276">
        <f t="shared" si="22"/>
        <v>3083</v>
      </c>
      <c r="J102" s="276">
        <v>0</v>
      </c>
      <c r="K102" s="276">
        <v>3083</v>
      </c>
      <c r="L102" s="276">
        <v>0</v>
      </c>
      <c r="M102" s="276">
        <f t="shared" si="23"/>
        <v>218</v>
      </c>
      <c r="N102" s="276">
        <v>218</v>
      </c>
      <c r="O102" s="276">
        <v>0</v>
      </c>
      <c r="P102" s="276">
        <v>2771</v>
      </c>
      <c r="Q102" s="276">
        <v>0</v>
      </c>
      <c r="R102" s="276">
        <v>272</v>
      </c>
      <c r="S102" s="276">
        <f t="shared" si="24"/>
        <v>258</v>
      </c>
    </row>
    <row r="103" spans="1:19" s="128" customFormat="1" ht="10.5" customHeight="1">
      <c r="A103" s="127">
        <v>953</v>
      </c>
      <c r="B103" s="132">
        <v>683</v>
      </c>
      <c r="C103" s="220" t="s">
        <v>78</v>
      </c>
      <c r="D103" s="276">
        <f t="shared" si="20"/>
        <v>10465</v>
      </c>
      <c r="E103" s="276">
        <v>0</v>
      </c>
      <c r="F103" s="276">
        <v>10465</v>
      </c>
      <c r="G103" s="276">
        <f t="shared" si="21"/>
        <v>3030</v>
      </c>
      <c r="H103" s="276">
        <v>0</v>
      </c>
      <c r="I103" s="276">
        <f t="shared" si="22"/>
        <v>2736</v>
      </c>
      <c r="J103" s="276">
        <v>0</v>
      </c>
      <c r="K103" s="276">
        <v>2736</v>
      </c>
      <c r="L103" s="276">
        <v>0</v>
      </c>
      <c r="M103" s="276">
        <f t="shared" si="23"/>
        <v>294</v>
      </c>
      <c r="N103" s="276">
        <v>294</v>
      </c>
      <c r="O103" s="276">
        <v>0</v>
      </c>
      <c r="P103" s="276">
        <v>2055</v>
      </c>
      <c r="Q103" s="276">
        <v>0</v>
      </c>
      <c r="R103" s="276">
        <v>0</v>
      </c>
      <c r="S103" s="276">
        <f t="shared" si="24"/>
        <v>975</v>
      </c>
    </row>
    <row r="104" spans="1:19" s="128" customFormat="1" ht="10.5" customHeight="1">
      <c r="A104" s="127">
        <v>954</v>
      </c>
      <c r="B104" s="132">
        <v>684</v>
      </c>
      <c r="C104" s="220" t="s">
        <v>51</v>
      </c>
      <c r="D104" s="276">
        <f t="shared" si="20"/>
        <v>9471</v>
      </c>
      <c r="E104" s="276">
        <v>0</v>
      </c>
      <c r="F104" s="276">
        <v>9471</v>
      </c>
      <c r="G104" s="276">
        <f t="shared" si="21"/>
        <v>2474</v>
      </c>
      <c r="H104" s="276">
        <v>0</v>
      </c>
      <c r="I104" s="276">
        <f t="shared" si="22"/>
        <v>2356</v>
      </c>
      <c r="J104" s="276">
        <v>0</v>
      </c>
      <c r="K104" s="276">
        <v>1709</v>
      </c>
      <c r="L104" s="276">
        <v>647</v>
      </c>
      <c r="M104" s="276">
        <f t="shared" si="23"/>
        <v>118</v>
      </c>
      <c r="N104" s="276">
        <v>118</v>
      </c>
      <c r="O104" s="276">
        <v>0</v>
      </c>
      <c r="P104" s="276">
        <v>2051</v>
      </c>
      <c r="Q104" s="276">
        <v>0</v>
      </c>
      <c r="R104" s="276">
        <v>128</v>
      </c>
      <c r="S104" s="276">
        <f t="shared" si="24"/>
        <v>295</v>
      </c>
    </row>
    <row r="105" spans="1:19" s="128" customFormat="1" ht="10.5" customHeight="1">
      <c r="A105" s="127">
        <v>955</v>
      </c>
      <c r="B105" s="132">
        <v>685</v>
      </c>
      <c r="C105" s="220" t="s">
        <v>79</v>
      </c>
      <c r="D105" s="276">
        <f t="shared" si="20"/>
        <v>11506</v>
      </c>
      <c r="E105" s="276">
        <v>0</v>
      </c>
      <c r="F105" s="276">
        <v>11506</v>
      </c>
      <c r="G105" s="276">
        <f t="shared" si="21"/>
        <v>3055</v>
      </c>
      <c r="H105" s="276">
        <v>0</v>
      </c>
      <c r="I105" s="276">
        <f t="shared" si="22"/>
        <v>2922</v>
      </c>
      <c r="J105" s="276">
        <v>0</v>
      </c>
      <c r="K105" s="276">
        <v>2922</v>
      </c>
      <c r="L105" s="276">
        <v>0</v>
      </c>
      <c r="M105" s="276">
        <f t="shared" si="23"/>
        <v>133</v>
      </c>
      <c r="N105" s="276">
        <v>133</v>
      </c>
      <c r="O105" s="276">
        <v>0</v>
      </c>
      <c r="P105" s="276">
        <v>2172</v>
      </c>
      <c r="Q105" s="276">
        <v>0</v>
      </c>
      <c r="R105" s="276">
        <v>536</v>
      </c>
      <c r="S105" s="276">
        <f t="shared" si="24"/>
        <v>347</v>
      </c>
    </row>
    <row r="106" spans="1:19" s="128" customFormat="1" ht="10.5" customHeight="1">
      <c r="A106" s="127">
        <v>956</v>
      </c>
      <c r="B106" s="132">
        <v>686</v>
      </c>
      <c r="C106" s="220" t="s">
        <v>80</v>
      </c>
      <c r="D106" s="276">
        <f t="shared" si="20"/>
        <v>8721</v>
      </c>
      <c r="E106" s="276">
        <v>0</v>
      </c>
      <c r="F106" s="276">
        <v>8721</v>
      </c>
      <c r="G106" s="276">
        <f t="shared" si="21"/>
        <v>3377</v>
      </c>
      <c r="H106" s="276">
        <v>0</v>
      </c>
      <c r="I106" s="276">
        <f t="shared" si="22"/>
        <v>3097</v>
      </c>
      <c r="J106" s="276">
        <v>0</v>
      </c>
      <c r="K106" s="276">
        <v>2508</v>
      </c>
      <c r="L106" s="276">
        <v>589</v>
      </c>
      <c r="M106" s="276">
        <f t="shared" si="23"/>
        <v>280</v>
      </c>
      <c r="N106" s="276">
        <v>280</v>
      </c>
      <c r="O106" s="276">
        <v>0</v>
      </c>
      <c r="P106" s="276">
        <v>2679</v>
      </c>
      <c r="Q106" s="276">
        <v>0</v>
      </c>
      <c r="R106" s="276">
        <v>385</v>
      </c>
      <c r="S106" s="276">
        <f t="shared" si="24"/>
        <v>313</v>
      </c>
    </row>
    <row r="107" spans="1:19" s="128" customFormat="1" ht="10.5" customHeight="1">
      <c r="A107" s="127">
        <v>961</v>
      </c>
      <c r="B107" s="132">
        <v>701</v>
      </c>
      <c r="C107" s="220" t="s">
        <v>81</v>
      </c>
      <c r="D107" s="276">
        <f t="shared" si="20"/>
        <v>6202</v>
      </c>
      <c r="E107" s="276">
        <v>0</v>
      </c>
      <c r="F107" s="276">
        <v>6202</v>
      </c>
      <c r="G107" s="276">
        <f t="shared" si="21"/>
        <v>2437</v>
      </c>
      <c r="H107" s="276">
        <v>0</v>
      </c>
      <c r="I107" s="276">
        <f t="shared" si="22"/>
        <v>1764</v>
      </c>
      <c r="J107" s="276">
        <v>0</v>
      </c>
      <c r="K107" s="276">
        <v>1764</v>
      </c>
      <c r="L107" s="276">
        <v>0</v>
      </c>
      <c r="M107" s="276">
        <f t="shared" si="23"/>
        <v>673</v>
      </c>
      <c r="N107" s="276">
        <v>673</v>
      </c>
      <c r="O107" s="276">
        <v>0</v>
      </c>
      <c r="P107" s="276">
        <v>2138</v>
      </c>
      <c r="Q107" s="276">
        <v>0</v>
      </c>
      <c r="R107" s="276">
        <v>22</v>
      </c>
      <c r="S107" s="276">
        <f t="shared" si="24"/>
        <v>277</v>
      </c>
    </row>
    <row r="108" spans="1:19" s="128" customFormat="1" ht="10.5" customHeight="1">
      <c r="A108" s="127">
        <v>962</v>
      </c>
      <c r="B108" s="132">
        <v>702</v>
      </c>
      <c r="C108" s="220" t="s">
        <v>82</v>
      </c>
      <c r="D108" s="276">
        <f t="shared" si="20"/>
        <v>12480</v>
      </c>
      <c r="E108" s="276">
        <v>0</v>
      </c>
      <c r="F108" s="276">
        <v>12480</v>
      </c>
      <c r="G108" s="276">
        <f t="shared" si="21"/>
        <v>4035</v>
      </c>
      <c r="H108" s="276">
        <v>0</v>
      </c>
      <c r="I108" s="276">
        <f t="shared" si="22"/>
        <v>3462</v>
      </c>
      <c r="J108" s="276">
        <v>2938</v>
      </c>
      <c r="K108" s="276">
        <v>0</v>
      </c>
      <c r="L108" s="276">
        <v>524</v>
      </c>
      <c r="M108" s="276">
        <f t="shared" si="23"/>
        <v>573</v>
      </c>
      <c r="N108" s="276">
        <v>573</v>
      </c>
      <c r="O108" s="276">
        <v>0</v>
      </c>
      <c r="P108" s="276">
        <v>3045</v>
      </c>
      <c r="Q108" s="276">
        <v>0</v>
      </c>
      <c r="R108" s="276">
        <v>704</v>
      </c>
      <c r="S108" s="276">
        <f t="shared" si="24"/>
        <v>286</v>
      </c>
    </row>
    <row r="109" spans="1:19" s="128" customFormat="1" ht="10.5" customHeight="1">
      <c r="A109" s="127">
        <v>963</v>
      </c>
      <c r="B109" s="132">
        <v>703</v>
      </c>
      <c r="C109" s="220" t="s">
        <v>83</v>
      </c>
      <c r="D109" s="276">
        <f t="shared" si="20"/>
        <v>16692</v>
      </c>
      <c r="E109" s="276">
        <v>0</v>
      </c>
      <c r="F109" s="276">
        <v>16692</v>
      </c>
      <c r="G109" s="276">
        <f t="shared" si="21"/>
        <v>4723</v>
      </c>
      <c r="H109" s="276">
        <v>0</v>
      </c>
      <c r="I109" s="276">
        <f t="shared" si="22"/>
        <v>4337</v>
      </c>
      <c r="J109" s="276">
        <v>0</v>
      </c>
      <c r="K109" s="276">
        <v>3251</v>
      </c>
      <c r="L109" s="276">
        <v>1086</v>
      </c>
      <c r="M109" s="276">
        <f t="shared" si="23"/>
        <v>386</v>
      </c>
      <c r="N109" s="276">
        <v>386</v>
      </c>
      <c r="O109" s="276">
        <v>0</v>
      </c>
      <c r="P109" s="276">
        <v>4095</v>
      </c>
      <c r="Q109" s="276">
        <v>0</v>
      </c>
      <c r="R109" s="276">
        <v>361</v>
      </c>
      <c r="S109" s="276">
        <f t="shared" si="24"/>
        <v>267</v>
      </c>
    </row>
    <row r="110" spans="1:19" s="128" customFormat="1" ht="10.5" customHeight="1">
      <c r="A110" s="127">
        <v>964</v>
      </c>
      <c r="B110" s="132">
        <v>704</v>
      </c>
      <c r="C110" s="220" t="s">
        <v>84</v>
      </c>
      <c r="D110" s="276">
        <f t="shared" si="20"/>
        <v>19861</v>
      </c>
      <c r="E110" s="276">
        <v>0</v>
      </c>
      <c r="F110" s="276">
        <v>19861</v>
      </c>
      <c r="G110" s="276">
        <f t="shared" si="21"/>
        <v>6937</v>
      </c>
      <c r="H110" s="276">
        <v>0</v>
      </c>
      <c r="I110" s="276">
        <f t="shared" si="22"/>
        <v>6185</v>
      </c>
      <c r="J110" s="276">
        <v>85</v>
      </c>
      <c r="K110" s="276">
        <v>4743</v>
      </c>
      <c r="L110" s="276">
        <v>1357</v>
      </c>
      <c r="M110" s="276">
        <f t="shared" si="23"/>
        <v>752</v>
      </c>
      <c r="N110" s="276">
        <v>752</v>
      </c>
      <c r="O110" s="276">
        <v>0</v>
      </c>
      <c r="P110" s="276">
        <v>5352</v>
      </c>
      <c r="Q110" s="276">
        <v>0</v>
      </c>
      <c r="R110" s="276">
        <v>745</v>
      </c>
      <c r="S110" s="276">
        <f t="shared" si="24"/>
        <v>840</v>
      </c>
    </row>
    <row r="111" spans="1:19" s="128" customFormat="1" ht="1.5" customHeight="1">
      <c r="A111" s="131"/>
      <c r="B111" s="149"/>
      <c r="C111" s="279"/>
      <c r="D111" s="274"/>
      <c r="E111" s="275"/>
      <c r="F111" s="275"/>
      <c r="G111" s="275"/>
      <c r="H111" s="275"/>
      <c r="I111" s="275"/>
      <c r="J111" s="275"/>
      <c r="K111" s="275"/>
      <c r="L111" s="275"/>
      <c r="M111" s="275"/>
      <c r="N111" s="275"/>
      <c r="O111" s="275"/>
      <c r="P111" s="275"/>
      <c r="Q111" s="275"/>
      <c r="R111" s="275"/>
      <c r="S111" s="275"/>
    </row>
    <row r="112" spans="2:31" s="128" customFormat="1" ht="9.75" customHeight="1">
      <c r="B112" s="270" t="s">
        <v>807</v>
      </c>
      <c r="C112" s="130"/>
      <c r="D112" s="266"/>
      <c r="E112" s="267"/>
      <c r="F112" s="267"/>
      <c r="G112" s="267"/>
      <c r="H112" s="268"/>
      <c r="I112" s="268"/>
      <c r="J112" s="269"/>
      <c r="K112" s="268"/>
      <c r="L112" s="268"/>
      <c r="M112" s="268"/>
      <c r="N112" s="268"/>
      <c r="O112" s="268"/>
      <c r="P112" s="268"/>
      <c r="Q112" s="268"/>
      <c r="R112" s="268"/>
      <c r="S112" s="268"/>
      <c r="T112" s="132"/>
      <c r="U112" s="132"/>
      <c r="V112" s="132"/>
      <c r="W112" s="132"/>
      <c r="X112" s="132"/>
      <c r="Y112" s="132"/>
      <c r="Z112" s="132"/>
      <c r="AA112" s="132"/>
      <c r="AB112" s="132"/>
      <c r="AC112" s="132"/>
      <c r="AD112" s="132"/>
      <c r="AE112" s="132"/>
    </row>
    <row r="113" spans="2:31" ht="11.25">
      <c r="B113" s="328" t="s">
        <v>1024</v>
      </c>
      <c r="C113" s="82"/>
      <c r="D113" s="267"/>
      <c r="E113" s="267"/>
      <c r="F113" s="267"/>
      <c r="G113" s="267"/>
      <c r="H113" s="267"/>
      <c r="I113" s="267"/>
      <c r="J113" s="267"/>
      <c r="K113" s="267"/>
      <c r="L113" s="267"/>
      <c r="M113" s="267"/>
      <c r="N113" s="267"/>
      <c r="O113" s="267"/>
      <c r="P113" s="267"/>
      <c r="Q113" s="267"/>
      <c r="R113" s="267"/>
      <c r="S113" s="267"/>
      <c r="T113" s="81"/>
      <c r="U113" s="81"/>
      <c r="V113" s="81"/>
      <c r="W113" s="81"/>
      <c r="X113" s="81"/>
      <c r="Y113" s="81"/>
      <c r="Z113" s="81"/>
      <c r="AA113" s="81"/>
      <c r="AB113" s="81"/>
      <c r="AC113" s="81"/>
      <c r="AD113" s="81"/>
      <c r="AE113" s="81"/>
    </row>
    <row r="114" spans="2:31" ht="11.25">
      <c r="B114" s="87" t="s">
        <v>1025</v>
      </c>
      <c r="C114" s="82"/>
      <c r="D114" s="73"/>
      <c r="E114" s="73"/>
      <c r="F114" s="73"/>
      <c r="G114" s="73"/>
      <c r="H114" s="73"/>
      <c r="I114" s="73"/>
      <c r="J114" s="73"/>
      <c r="K114" s="73"/>
      <c r="L114" s="73"/>
      <c r="M114" s="73"/>
      <c r="N114" s="73"/>
      <c r="O114" s="73"/>
      <c r="P114" s="73"/>
      <c r="Q114" s="73"/>
      <c r="R114" s="73"/>
      <c r="S114" s="73"/>
      <c r="T114" s="81"/>
      <c r="U114" s="81"/>
      <c r="V114" s="81"/>
      <c r="W114" s="81"/>
      <c r="X114" s="81"/>
      <c r="Y114" s="81"/>
      <c r="Z114" s="81"/>
      <c r="AA114" s="81"/>
      <c r="AB114" s="81"/>
      <c r="AC114" s="81"/>
      <c r="AD114" s="81"/>
      <c r="AE114" s="81"/>
    </row>
    <row r="115" ht="11.25">
      <c r="B115" s="128" t="s">
        <v>1026</v>
      </c>
    </row>
  </sheetData>
  <mergeCells count="5">
    <mergeCell ref="P4:S4"/>
    <mergeCell ref="P5:S5"/>
    <mergeCell ref="J5:L5"/>
    <mergeCell ref="N5:O5"/>
    <mergeCell ref="I4:L4"/>
  </mergeCells>
  <printOptions/>
  <pageMargins left="0.64" right="0.58" top="0.48" bottom="0.47" header="0.2755905511811024" footer="0.1968503937007874"/>
  <pageSetup horizontalDpi="600" verticalDpi="600" orientation="portrait" paperSize="9" scale="68" r:id="rId1"/>
</worksheet>
</file>

<file path=xl/worksheets/sheet11.xml><?xml version="1.0" encoding="utf-8"?>
<worksheet xmlns="http://schemas.openxmlformats.org/spreadsheetml/2006/main" xmlns:r="http://schemas.openxmlformats.org/officeDocument/2006/relationships">
  <sheetPr>
    <pageSetUpPr fitToPage="1"/>
  </sheetPr>
  <dimension ref="A1:M78"/>
  <sheetViews>
    <sheetView workbookViewId="0" topLeftCell="A77">
      <selection activeCell="A78" sqref="A78"/>
    </sheetView>
  </sheetViews>
  <sheetFormatPr defaultColWidth="9.00390625" defaultRowHeight="12.75"/>
  <cols>
    <col min="1" max="1" width="4.75390625" style="23" customWidth="1"/>
    <col min="2" max="2" width="9.00390625" style="23" customWidth="1"/>
    <col min="3" max="7" width="9.25390625" style="23" customWidth="1"/>
    <col min="8" max="8" width="9.375" style="23" customWidth="1"/>
    <col min="9" max="11" width="9.25390625" style="23" customWidth="1"/>
    <col min="12" max="12" width="9.375" style="23" customWidth="1"/>
    <col min="13" max="13" width="9.25390625" style="23" customWidth="1"/>
    <col min="14" max="16384" width="8.875" style="23" customWidth="1"/>
  </cols>
  <sheetData>
    <row r="1" spans="1:2" ht="15.75" customHeight="1">
      <c r="A1" s="29" t="s">
        <v>1258</v>
      </c>
      <c r="B1" s="29"/>
    </row>
    <row r="2" spans="2:13" ht="4.5" customHeight="1">
      <c r="B2" s="16"/>
      <c r="C2" s="16"/>
      <c r="D2" s="16"/>
      <c r="E2" s="16"/>
      <c r="F2" s="16"/>
      <c r="G2" s="16"/>
      <c r="H2" s="16"/>
      <c r="I2" s="16"/>
      <c r="J2" s="17"/>
      <c r="K2" s="16"/>
      <c r="L2" s="16"/>
      <c r="M2" s="16"/>
    </row>
    <row r="3" spans="1:13" ht="15.75" customHeight="1">
      <c r="A3" s="405"/>
      <c r="B3" s="406"/>
      <c r="C3" s="503" t="s">
        <v>543</v>
      </c>
      <c r="D3" s="500" t="s">
        <v>1260</v>
      </c>
      <c r="E3" s="501"/>
      <c r="F3" s="501"/>
      <c r="G3" s="501"/>
      <c r="H3" s="501"/>
      <c r="I3" s="501"/>
      <c r="J3" s="501"/>
      <c r="K3" s="502"/>
      <c r="L3" s="498" t="s">
        <v>1261</v>
      </c>
      <c r="M3" s="499"/>
    </row>
    <row r="4" spans="1:13" ht="20.25" customHeight="1">
      <c r="A4" s="109"/>
      <c r="B4" s="407" t="s">
        <v>211</v>
      </c>
      <c r="C4" s="504"/>
      <c r="D4" s="408" t="s">
        <v>545</v>
      </c>
      <c r="E4" s="409" t="s">
        <v>546</v>
      </c>
      <c r="F4" s="410" t="s">
        <v>547</v>
      </c>
      <c r="G4" s="410" t="s">
        <v>548</v>
      </c>
      <c r="H4" s="400" t="s">
        <v>1259</v>
      </c>
      <c r="I4" s="410" t="s">
        <v>549</v>
      </c>
      <c r="J4" s="410" t="s">
        <v>550</v>
      </c>
      <c r="K4" s="410" t="s">
        <v>551</v>
      </c>
      <c r="L4" s="410" t="s">
        <v>1262</v>
      </c>
      <c r="M4" s="410" t="s">
        <v>544</v>
      </c>
    </row>
    <row r="5" spans="2:13" ht="13.5" customHeight="1">
      <c r="B5" s="26" t="s">
        <v>1189</v>
      </c>
      <c r="C5" s="177">
        <v>3768</v>
      </c>
      <c r="D5" s="175">
        <v>1275</v>
      </c>
      <c r="E5" s="175">
        <v>408</v>
      </c>
      <c r="F5" s="175">
        <v>15</v>
      </c>
      <c r="G5" s="175">
        <v>638</v>
      </c>
      <c r="H5" s="176" t="s">
        <v>1264</v>
      </c>
      <c r="I5" s="175">
        <v>93</v>
      </c>
      <c r="J5" s="175">
        <v>0</v>
      </c>
      <c r="K5" s="175">
        <v>455</v>
      </c>
      <c r="L5" s="176" t="s">
        <v>1264</v>
      </c>
      <c r="M5" s="175">
        <v>884</v>
      </c>
    </row>
    <row r="6" spans="2:13" ht="13.5" customHeight="1">
      <c r="B6" s="26" t="s">
        <v>1190</v>
      </c>
      <c r="C6" s="177">
        <v>3676</v>
      </c>
      <c r="D6" s="175">
        <v>1101</v>
      </c>
      <c r="E6" s="175">
        <v>424</v>
      </c>
      <c r="F6" s="175">
        <v>8</v>
      </c>
      <c r="G6" s="175">
        <v>664</v>
      </c>
      <c r="H6" s="176" t="s">
        <v>1264</v>
      </c>
      <c r="I6" s="175">
        <v>105</v>
      </c>
      <c r="J6" s="175">
        <v>0</v>
      </c>
      <c r="K6" s="175">
        <v>400</v>
      </c>
      <c r="L6" s="176" t="s">
        <v>1264</v>
      </c>
      <c r="M6" s="175">
        <v>974</v>
      </c>
    </row>
    <row r="7" spans="2:13" ht="13.5" customHeight="1">
      <c r="B7" s="26" t="s">
        <v>1097</v>
      </c>
      <c r="C7" s="177">
        <v>3588</v>
      </c>
      <c r="D7" s="175">
        <v>1043</v>
      </c>
      <c r="E7" s="175">
        <v>402</v>
      </c>
      <c r="F7" s="175">
        <v>8</v>
      </c>
      <c r="G7" s="175">
        <v>605</v>
      </c>
      <c r="H7" s="176" t="s">
        <v>1264</v>
      </c>
      <c r="I7" s="175">
        <v>71</v>
      </c>
      <c r="J7" s="175">
        <v>0</v>
      </c>
      <c r="K7" s="175">
        <v>407</v>
      </c>
      <c r="L7" s="176" t="s">
        <v>1264</v>
      </c>
      <c r="M7" s="175">
        <v>1052</v>
      </c>
    </row>
    <row r="8" spans="2:13" ht="13.5" customHeight="1">
      <c r="B8" s="26" t="s">
        <v>1191</v>
      </c>
      <c r="C8" s="177">
        <v>3375</v>
      </c>
      <c r="D8" s="175">
        <v>993</v>
      </c>
      <c r="E8" s="175">
        <v>383</v>
      </c>
      <c r="F8" s="175">
        <v>8</v>
      </c>
      <c r="G8" s="175">
        <v>631</v>
      </c>
      <c r="H8" s="411">
        <v>3</v>
      </c>
      <c r="I8" s="175">
        <v>91</v>
      </c>
      <c r="J8" s="175">
        <v>1</v>
      </c>
      <c r="K8" s="175">
        <v>431</v>
      </c>
      <c r="L8" s="176">
        <v>323</v>
      </c>
      <c r="M8" s="175">
        <v>514</v>
      </c>
    </row>
    <row r="9" spans="2:13" ht="13.5" customHeight="1">
      <c r="B9" s="26" t="s">
        <v>1192</v>
      </c>
      <c r="C9" s="177">
        <f>SUM(D9:G9,I9:M9)</f>
        <v>3753</v>
      </c>
      <c r="D9" s="175">
        <f>SUM(D11,D42)</f>
        <v>1131</v>
      </c>
      <c r="E9" s="175">
        <f aca="true" t="shared" si="0" ref="E9:M9">SUM(E11,E42)</f>
        <v>449</v>
      </c>
      <c r="F9" s="175">
        <f t="shared" si="0"/>
        <v>5</v>
      </c>
      <c r="G9" s="175">
        <f t="shared" si="0"/>
        <v>620</v>
      </c>
      <c r="H9" s="411">
        <f t="shared" si="0"/>
        <v>6</v>
      </c>
      <c r="I9" s="175">
        <f t="shared" si="0"/>
        <v>90</v>
      </c>
      <c r="J9" s="175">
        <f t="shared" si="0"/>
        <v>0</v>
      </c>
      <c r="K9" s="175">
        <f t="shared" si="0"/>
        <v>509</v>
      </c>
      <c r="L9" s="175">
        <f t="shared" si="0"/>
        <v>466</v>
      </c>
      <c r="M9" s="175">
        <f t="shared" si="0"/>
        <v>483</v>
      </c>
    </row>
    <row r="10" spans="2:13" ht="4.5" customHeight="1">
      <c r="B10" s="16"/>
      <c r="C10" s="177"/>
      <c r="D10" s="194"/>
      <c r="E10" s="194"/>
      <c r="F10" s="194"/>
      <c r="G10" s="194"/>
      <c r="H10" s="194"/>
      <c r="I10" s="194"/>
      <c r="J10" s="194"/>
      <c r="K10" s="194"/>
      <c r="L10" s="194"/>
      <c r="M10" s="194"/>
    </row>
    <row r="11" spans="2:13" ht="11.25">
      <c r="B11" s="199" t="s">
        <v>778</v>
      </c>
      <c r="C11" s="177">
        <f>SUM(D11:G11,I11:M11)</f>
        <v>3363</v>
      </c>
      <c r="D11" s="175">
        <f>SUM(D13:D40)</f>
        <v>1058</v>
      </c>
      <c r="E11" s="175">
        <f aca="true" t="shared" si="1" ref="E11:M11">SUM(E13:E40)</f>
        <v>401</v>
      </c>
      <c r="F11" s="175">
        <f t="shared" si="1"/>
        <v>5</v>
      </c>
      <c r="G11" s="175">
        <f t="shared" si="1"/>
        <v>600</v>
      </c>
      <c r="H11" s="411">
        <f t="shared" si="1"/>
        <v>6</v>
      </c>
      <c r="I11" s="175">
        <f t="shared" si="1"/>
        <v>90</v>
      </c>
      <c r="J11" s="175">
        <f t="shared" si="1"/>
        <v>0</v>
      </c>
      <c r="K11" s="175">
        <f t="shared" si="1"/>
        <v>484</v>
      </c>
      <c r="L11" s="175">
        <f t="shared" si="1"/>
        <v>327</v>
      </c>
      <c r="M11" s="175">
        <f t="shared" si="1"/>
        <v>398</v>
      </c>
    </row>
    <row r="12" spans="2:13" ht="4.5" customHeight="1">
      <c r="B12" s="16"/>
      <c r="C12" s="177"/>
      <c r="D12" s="194"/>
      <c r="E12" s="194"/>
      <c r="F12" s="194"/>
      <c r="G12" s="194"/>
      <c r="H12" s="194"/>
      <c r="I12" s="194"/>
      <c r="J12" s="194"/>
      <c r="K12" s="194"/>
      <c r="L12" s="194"/>
      <c r="M12" s="194"/>
    </row>
    <row r="13" spans="1:13" ht="12" customHeight="1">
      <c r="A13" s="23">
        <v>100</v>
      </c>
      <c r="B13" s="199" t="s">
        <v>552</v>
      </c>
      <c r="C13" s="177">
        <f aca="true" t="shared" si="2" ref="C13:C40">SUM(D13:G13,I13:M13)</f>
        <v>583</v>
      </c>
      <c r="D13" s="175">
        <v>287</v>
      </c>
      <c r="E13" s="175">
        <v>15</v>
      </c>
      <c r="F13" s="175">
        <v>0</v>
      </c>
      <c r="G13" s="175">
        <v>133</v>
      </c>
      <c r="H13" s="411">
        <v>1</v>
      </c>
      <c r="I13" s="175">
        <v>26</v>
      </c>
      <c r="J13" s="175">
        <v>0</v>
      </c>
      <c r="K13" s="175">
        <v>108</v>
      </c>
      <c r="L13" s="175">
        <v>1</v>
      </c>
      <c r="M13" s="175">
        <v>13</v>
      </c>
    </row>
    <row r="14" spans="1:13" ht="12" customHeight="1">
      <c r="A14" s="23">
        <v>201</v>
      </c>
      <c r="B14" s="199" t="s">
        <v>566</v>
      </c>
      <c r="C14" s="177">
        <f t="shared" si="2"/>
        <v>442</v>
      </c>
      <c r="D14" s="175">
        <v>179</v>
      </c>
      <c r="E14" s="175">
        <v>77</v>
      </c>
      <c r="F14" s="175">
        <v>0</v>
      </c>
      <c r="G14" s="175">
        <v>66</v>
      </c>
      <c r="H14" s="411">
        <v>0</v>
      </c>
      <c r="I14" s="175">
        <v>11</v>
      </c>
      <c r="J14" s="175">
        <v>0</v>
      </c>
      <c r="K14" s="175">
        <v>50</v>
      </c>
      <c r="L14" s="175">
        <v>18</v>
      </c>
      <c r="M14" s="175">
        <v>41</v>
      </c>
    </row>
    <row r="15" spans="1:13" ht="12" customHeight="1">
      <c r="A15" s="23">
        <v>202</v>
      </c>
      <c r="B15" s="199" t="s">
        <v>553</v>
      </c>
      <c r="C15" s="177">
        <f t="shared" si="2"/>
        <v>353</v>
      </c>
      <c r="D15" s="175">
        <v>155</v>
      </c>
      <c r="E15" s="175">
        <v>20</v>
      </c>
      <c r="F15" s="175">
        <v>2</v>
      </c>
      <c r="G15" s="175">
        <v>115</v>
      </c>
      <c r="H15" s="411">
        <v>0</v>
      </c>
      <c r="I15" s="175">
        <v>18</v>
      </c>
      <c r="J15" s="175">
        <v>0</v>
      </c>
      <c r="K15" s="175">
        <v>19</v>
      </c>
      <c r="L15" s="175">
        <v>0</v>
      </c>
      <c r="M15" s="175">
        <v>24</v>
      </c>
    </row>
    <row r="16" spans="1:13" ht="12" customHeight="1">
      <c r="A16" s="23">
        <v>203</v>
      </c>
      <c r="B16" s="199" t="s">
        <v>560</v>
      </c>
      <c r="C16" s="177">
        <f t="shared" si="2"/>
        <v>44</v>
      </c>
      <c r="D16" s="175">
        <v>18</v>
      </c>
      <c r="E16" s="175">
        <v>8</v>
      </c>
      <c r="F16" s="175">
        <v>0</v>
      </c>
      <c r="G16" s="175">
        <v>11</v>
      </c>
      <c r="H16" s="411">
        <v>1</v>
      </c>
      <c r="I16" s="175">
        <v>1</v>
      </c>
      <c r="J16" s="175">
        <v>0</v>
      </c>
      <c r="K16" s="175">
        <v>6</v>
      </c>
      <c r="L16" s="175">
        <v>0</v>
      </c>
      <c r="M16" s="175">
        <v>0</v>
      </c>
    </row>
    <row r="17" spans="1:13" ht="12" customHeight="1">
      <c r="A17" s="23">
        <v>204</v>
      </c>
      <c r="B17" s="199" t="s">
        <v>554</v>
      </c>
      <c r="C17" s="177">
        <f t="shared" si="2"/>
        <v>100</v>
      </c>
      <c r="D17" s="175">
        <v>32</v>
      </c>
      <c r="E17" s="175">
        <v>10</v>
      </c>
      <c r="F17" s="175">
        <v>0</v>
      </c>
      <c r="G17" s="175">
        <v>31</v>
      </c>
      <c r="H17" s="411">
        <v>0</v>
      </c>
      <c r="I17" s="175">
        <v>9</v>
      </c>
      <c r="J17" s="175">
        <v>0</v>
      </c>
      <c r="K17" s="175">
        <v>18</v>
      </c>
      <c r="L17" s="175">
        <v>0</v>
      </c>
      <c r="M17" s="175">
        <v>0</v>
      </c>
    </row>
    <row r="18" spans="1:13" ht="12" customHeight="1">
      <c r="A18" s="23">
        <v>205</v>
      </c>
      <c r="B18" s="199" t="s">
        <v>572</v>
      </c>
      <c r="C18" s="177">
        <f t="shared" si="2"/>
        <v>35</v>
      </c>
      <c r="D18" s="175">
        <v>5</v>
      </c>
      <c r="E18" s="175">
        <v>7</v>
      </c>
      <c r="F18" s="175">
        <v>0</v>
      </c>
      <c r="G18" s="175">
        <v>4</v>
      </c>
      <c r="H18" s="411">
        <v>0</v>
      </c>
      <c r="I18" s="175">
        <v>1</v>
      </c>
      <c r="J18" s="175">
        <v>0</v>
      </c>
      <c r="K18" s="175">
        <v>16</v>
      </c>
      <c r="L18" s="175">
        <v>1</v>
      </c>
      <c r="M18" s="175">
        <v>1</v>
      </c>
    </row>
    <row r="19" spans="1:13" ht="12" customHeight="1">
      <c r="A19" s="23">
        <v>206</v>
      </c>
      <c r="B19" s="199" t="s">
        <v>555</v>
      </c>
      <c r="C19" s="177">
        <f t="shared" si="2"/>
        <v>72</v>
      </c>
      <c r="D19" s="175">
        <v>5</v>
      </c>
      <c r="E19" s="175">
        <v>6</v>
      </c>
      <c r="F19" s="175">
        <v>0</v>
      </c>
      <c r="G19" s="175">
        <v>38</v>
      </c>
      <c r="H19" s="411">
        <v>0</v>
      </c>
      <c r="I19" s="175">
        <v>4</v>
      </c>
      <c r="J19" s="175">
        <v>0</v>
      </c>
      <c r="K19" s="175">
        <v>9</v>
      </c>
      <c r="L19" s="175">
        <v>0</v>
      </c>
      <c r="M19" s="175">
        <v>10</v>
      </c>
    </row>
    <row r="20" spans="1:13" ht="12" customHeight="1">
      <c r="A20" s="23">
        <v>207</v>
      </c>
      <c r="B20" s="199" t="s">
        <v>556</v>
      </c>
      <c r="C20" s="177">
        <f t="shared" si="2"/>
        <v>63</v>
      </c>
      <c r="D20" s="175">
        <v>24</v>
      </c>
      <c r="E20" s="175">
        <v>7</v>
      </c>
      <c r="F20" s="175">
        <v>0</v>
      </c>
      <c r="G20" s="175">
        <v>17</v>
      </c>
      <c r="H20" s="411">
        <v>1</v>
      </c>
      <c r="I20" s="175">
        <v>2</v>
      </c>
      <c r="J20" s="175">
        <v>0</v>
      </c>
      <c r="K20" s="175">
        <v>9</v>
      </c>
      <c r="L20" s="175">
        <v>0</v>
      </c>
      <c r="M20" s="175">
        <v>4</v>
      </c>
    </row>
    <row r="21" spans="1:13" ht="12" customHeight="1">
      <c r="A21" s="23">
        <v>208</v>
      </c>
      <c r="B21" s="199" t="s">
        <v>567</v>
      </c>
      <c r="C21" s="177">
        <f t="shared" si="2"/>
        <v>38</v>
      </c>
      <c r="D21" s="175">
        <v>1</v>
      </c>
      <c r="E21" s="175">
        <v>5</v>
      </c>
      <c r="F21" s="175">
        <v>0</v>
      </c>
      <c r="G21" s="175">
        <v>5</v>
      </c>
      <c r="H21" s="411">
        <v>1</v>
      </c>
      <c r="I21" s="175">
        <v>0</v>
      </c>
      <c r="J21" s="175">
        <v>0</v>
      </c>
      <c r="K21" s="175">
        <v>2</v>
      </c>
      <c r="L21" s="175">
        <v>6</v>
      </c>
      <c r="M21" s="175">
        <v>19</v>
      </c>
    </row>
    <row r="22" spans="1:13" ht="12" customHeight="1">
      <c r="A22" s="23">
        <v>209</v>
      </c>
      <c r="B22" s="199" t="s">
        <v>570</v>
      </c>
      <c r="C22" s="177">
        <f t="shared" si="2"/>
        <v>104</v>
      </c>
      <c r="D22" s="175">
        <v>10</v>
      </c>
      <c r="E22" s="175">
        <v>46</v>
      </c>
      <c r="F22" s="175">
        <v>0</v>
      </c>
      <c r="G22" s="175">
        <v>6</v>
      </c>
      <c r="H22" s="411">
        <v>0</v>
      </c>
      <c r="I22" s="175">
        <v>2</v>
      </c>
      <c r="J22" s="175">
        <v>0</v>
      </c>
      <c r="K22" s="175">
        <v>11</v>
      </c>
      <c r="L22" s="175">
        <v>23</v>
      </c>
      <c r="M22" s="175">
        <v>6</v>
      </c>
    </row>
    <row r="23" spans="1:13" ht="12" customHeight="1">
      <c r="A23" s="23">
        <v>210</v>
      </c>
      <c r="B23" s="199" t="s">
        <v>238</v>
      </c>
      <c r="C23" s="177">
        <f t="shared" si="2"/>
        <v>346</v>
      </c>
      <c r="D23" s="175">
        <v>123</v>
      </c>
      <c r="E23" s="175">
        <v>32</v>
      </c>
      <c r="F23" s="175">
        <v>0</v>
      </c>
      <c r="G23" s="175">
        <v>41</v>
      </c>
      <c r="H23" s="411">
        <v>0</v>
      </c>
      <c r="I23" s="175">
        <v>4</v>
      </c>
      <c r="J23" s="175">
        <v>0</v>
      </c>
      <c r="K23" s="175">
        <v>134</v>
      </c>
      <c r="L23" s="175">
        <v>10</v>
      </c>
      <c r="M23" s="175">
        <v>2</v>
      </c>
    </row>
    <row r="24" spans="1:13" ht="12" customHeight="1">
      <c r="A24" s="23">
        <v>211</v>
      </c>
      <c r="B24" s="199" t="s">
        <v>568</v>
      </c>
      <c r="C24" s="177">
        <f t="shared" si="2"/>
        <v>15</v>
      </c>
      <c r="D24" s="175">
        <v>5</v>
      </c>
      <c r="E24" s="175">
        <v>3</v>
      </c>
      <c r="F24" s="175">
        <v>0</v>
      </c>
      <c r="G24" s="175">
        <v>0</v>
      </c>
      <c r="H24" s="411">
        <v>0</v>
      </c>
      <c r="I24" s="175">
        <v>1</v>
      </c>
      <c r="J24" s="175">
        <v>0</v>
      </c>
      <c r="K24" s="175">
        <v>1</v>
      </c>
      <c r="L24" s="175">
        <v>0</v>
      </c>
      <c r="M24" s="175">
        <v>5</v>
      </c>
    </row>
    <row r="25" spans="1:13" ht="12" customHeight="1">
      <c r="A25" s="23">
        <v>212</v>
      </c>
      <c r="B25" s="199" t="s">
        <v>569</v>
      </c>
      <c r="C25" s="177">
        <f t="shared" si="2"/>
        <v>18</v>
      </c>
      <c r="D25" s="175">
        <v>6</v>
      </c>
      <c r="E25" s="175">
        <v>4</v>
      </c>
      <c r="F25" s="175">
        <v>0</v>
      </c>
      <c r="G25" s="175">
        <v>3</v>
      </c>
      <c r="H25" s="411">
        <v>0</v>
      </c>
      <c r="I25" s="175">
        <v>0</v>
      </c>
      <c r="J25" s="175">
        <v>0</v>
      </c>
      <c r="K25" s="175">
        <v>1</v>
      </c>
      <c r="L25" s="175">
        <v>1</v>
      </c>
      <c r="M25" s="175">
        <v>3</v>
      </c>
    </row>
    <row r="26" spans="1:13" ht="12" customHeight="1">
      <c r="A26" s="23">
        <v>213</v>
      </c>
      <c r="B26" s="199" t="s">
        <v>562</v>
      </c>
      <c r="C26" s="177">
        <f t="shared" si="2"/>
        <v>41</v>
      </c>
      <c r="D26" s="175">
        <v>9</v>
      </c>
      <c r="E26" s="175">
        <v>6</v>
      </c>
      <c r="F26" s="175">
        <v>0</v>
      </c>
      <c r="G26" s="175">
        <v>1</v>
      </c>
      <c r="H26" s="411">
        <v>0</v>
      </c>
      <c r="I26" s="175">
        <v>0</v>
      </c>
      <c r="J26" s="175">
        <v>0</v>
      </c>
      <c r="K26" s="175">
        <v>7</v>
      </c>
      <c r="L26" s="175">
        <v>9</v>
      </c>
      <c r="M26" s="175">
        <v>9</v>
      </c>
    </row>
    <row r="27" spans="1:13" ht="12" customHeight="1">
      <c r="A27" s="23">
        <v>214</v>
      </c>
      <c r="B27" s="199" t="s">
        <v>557</v>
      </c>
      <c r="C27" s="177">
        <f t="shared" si="2"/>
        <v>112</v>
      </c>
      <c r="D27" s="175">
        <v>38</v>
      </c>
      <c r="E27" s="175">
        <v>15</v>
      </c>
      <c r="F27" s="175">
        <v>0</v>
      </c>
      <c r="G27" s="175">
        <v>27</v>
      </c>
      <c r="H27" s="411">
        <v>0</v>
      </c>
      <c r="I27" s="175">
        <v>0</v>
      </c>
      <c r="J27" s="175">
        <v>0</v>
      </c>
      <c r="K27" s="175">
        <v>7</v>
      </c>
      <c r="L27" s="175">
        <v>8</v>
      </c>
      <c r="M27" s="175">
        <v>17</v>
      </c>
    </row>
    <row r="28" spans="1:13" ht="12" customHeight="1">
      <c r="A28" s="23">
        <v>215</v>
      </c>
      <c r="B28" s="199" t="s">
        <v>563</v>
      </c>
      <c r="C28" s="177">
        <f t="shared" si="2"/>
        <v>244</v>
      </c>
      <c r="D28" s="175">
        <v>2</v>
      </c>
      <c r="E28" s="175">
        <v>10</v>
      </c>
      <c r="F28" s="175">
        <v>1</v>
      </c>
      <c r="G28" s="175">
        <v>19</v>
      </c>
      <c r="H28" s="411">
        <v>0</v>
      </c>
      <c r="I28" s="175">
        <v>1</v>
      </c>
      <c r="J28" s="175">
        <v>0</v>
      </c>
      <c r="K28" s="175">
        <v>7</v>
      </c>
      <c r="L28" s="175">
        <v>74</v>
      </c>
      <c r="M28" s="175">
        <v>130</v>
      </c>
    </row>
    <row r="29" spans="1:13" ht="12" customHeight="1">
      <c r="A29" s="23">
        <v>216</v>
      </c>
      <c r="B29" s="199" t="s">
        <v>561</v>
      </c>
      <c r="C29" s="177">
        <f t="shared" si="2"/>
        <v>150</v>
      </c>
      <c r="D29" s="175">
        <v>58</v>
      </c>
      <c r="E29" s="175">
        <v>14</v>
      </c>
      <c r="F29" s="175">
        <v>0</v>
      </c>
      <c r="G29" s="175">
        <v>25</v>
      </c>
      <c r="H29" s="411">
        <v>0</v>
      </c>
      <c r="I29" s="175">
        <v>9</v>
      </c>
      <c r="J29" s="175">
        <v>0</v>
      </c>
      <c r="K29" s="175">
        <v>22</v>
      </c>
      <c r="L29" s="175">
        <v>16</v>
      </c>
      <c r="M29" s="175">
        <v>6</v>
      </c>
    </row>
    <row r="30" spans="1:13" ht="12" customHeight="1">
      <c r="A30" s="23">
        <v>217</v>
      </c>
      <c r="B30" s="199" t="s">
        <v>558</v>
      </c>
      <c r="C30" s="177">
        <f t="shared" si="2"/>
        <v>49</v>
      </c>
      <c r="D30" s="175">
        <v>27</v>
      </c>
      <c r="E30" s="175">
        <v>3</v>
      </c>
      <c r="F30" s="175">
        <v>0</v>
      </c>
      <c r="G30" s="175">
        <v>8</v>
      </c>
      <c r="H30" s="411">
        <v>0</v>
      </c>
      <c r="I30" s="175">
        <v>0</v>
      </c>
      <c r="J30" s="175">
        <v>0</v>
      </c>
      <c r="K30" s="175">
        <v>5</v>
      </c>
      <c r="L30" s="175">
        <v>2</v>
      </c>
      <c r="M30" s="175">
        <v>4</v>
      </c>
    </row>
    <row r="31" spans="1:13" ht="12" customHeight="1">
      <c r="A31" s="23">
        <v>218</v>
      </c>
      <c r="B31" s="199" t="s">
        <v>564</v>
      </c>
      <c r="C31" s="177">
        <f t="shared" si="2"/>
        <v>65</v>
      </c>
      <c r="D31" s="175">
        <v>10</v>
      </c>
      <c r="E31" s="175">
        <v>13</v>
      </c>
      <c r="F31" s="175">
        <v>0</v>
      </c>
      <c r="G31" s="175">
        <v>16</v>
      </c>
      <c r="H31" s="411">
        <v>0</v>
      </c>
      <c r="I31" s="175">
        <v>0</v>
      </c>
      <c r="J31" s="175">
        <v>0</v>
      </c>
      <c r="K31" s="175">
        <v>8</v>
      </c>
      <c r="L31" s="175">
        <v>0</v>
      </c>
      <c r="M31" s="175">
        <v>18</v>
      </c>
    </row>
    <row r="32" spans="1:13" ht="12" customHeight="1">
      <c r="A32" s="23">
        <v>219</v>
      </c>
      <c r="B32" s="199" t="s">
        <v>559</v>
      </c>
      <c r="C32" s="177">
        <f t="shared" si="2"/>
        <v>45</v>
      </c>
      <c r="D32" s="175">
        <v>7</v>
      </c>
      <c r="E32" s="175">
        <v>12</v>
      </c>
      <c r="F32" s="175">
        <v>0</v>
      </c>
      <c r="G32" s="175">
        <v>9</v>
      </c>
      <c r="H32" s="411">
        <v>0</v>
      </c>
      <c r="I32" s="175">
        <v>0</v>
      </c>
      <c r="J32" s="175">
        <v>0</v>
      </c>
      <c r="K32" s="175">
        <v>6</v>
      </c>
      <c r="L32" s="175">
        <v>2</v>
      </c>
      <c r="M32" s="175">
        <v>9</v>
      </c>
    </row>
    <row r="33" spans="1:13" ht="12" customHeight="1">
      <c r="A33" s="23">
        <v>220</v>
      </c>
      <c r="B33" s="199" t="s">
        <v>565</v>
      </c>
      <c r="C33" s="177">
        <f t="shared" si="2"/>
        <v>35</v>
      </c>
      <c r="D33" s="175">
        <v>3</v>
      </c>
      <c r="E33" s="175">
        <v>8</v>
      </c>
      <c r="F33" s="175">
        <v>0</v>
      </c>
      <c r="G33" s="175">
        <v>12</v>
      </c>
      <c r="H33" s="411">
        <v>0</v>
      </c>
      <c r="I33" s="175">
        <v>1</v>
      </c>
      <c r="J33" s="175">
        <v>0</v>
      </c>
      <c r="K33" s="175">
        <v>5</v>
      </c>
      <c r="L33" s="175">
        <v>1</v>
      </c>
      <c r="M33" s="175">
        <v>5</v>
      </c>
    </row>
    <row r="34" spans="1:13" ht="12" customHeight="1">
      <c r="A34" s="23">
        <v>221</v>
      </c>
      <c r="B34" s="199" t="s">
        <v>571</v>
      </c>
      <c r="C34" s="177">
        <f t="shared" si="2"/>
        <v>26</v>
      </c>
      <c r="D34" s="175">
        <v>3</v>
      </c>
      <c r="E34" s="175">
        <v>18</v>
      </c>
      <c r="F34" s="175">
        <v>0</v>
      </c>
      <c r="G34" s="175">
        <v>0</v>
      </c>
      <c r="H34" s="411">
        <v>0</v>
      </c>
      <c r="I34" s="175">
        <v>0</v>
      </c>
      <c r="J34" s="175">
        <v>0</v>
      </c>
      <c r="K34" s="175">
        <v>0</v>
      </c>
      <c r="L34" s="175">
        <v>4</v>
      </c>
      <c r="M34" s="175">
        <v>1</v>
      </c>
    </row>
    <row r="35" spans="1:13" ht="12" customHeight="1">
      <c r="A35" s="23">
        <v>222</v>
      </c>
      <c r="B35" s="199" t="s">
        <v>1110</v>
      </c>
      <c r="C35" s="177">
        <f t="shared" si="2"/>
        <v>13</v>
      </c>
      <c r="D35" s="175">
        <v>4</v>
      </c>
      <c r="E35" s="175">
        <v>4</v>
      </c>
      <c r="F35" s="175">
        <v>0</v>
      </c>
      <c r="G35" s="175">
        <v>2</v>
      </c>
      <c r="H35" s="411">
        <v>0</v>
      </c>
      <c r="I35" s="175">
        <v>0</v>
      </c>
      <c r="J35" s="175">
        <v>0</v>
      </c>
      <c r="K35" s="175">
        <v>0</v>
      </c>
      <c r="L35" s="175">
        <v>2</v>
      </c>
      <c r="M35" s="175">
        <v>1</v>
      </c>
    </row>
    <row r="36" spans="1:13" ht="12" customHeight="1">
      <c r="A36" s="23">
        <v>223</v>
      </c>
      <c r="B36" s="199" t="s">
        <v>1111</v>
      </c>
      <c r="C36" s="177">
        <f t="shared" si="2"/>
        <v>285</v>
      </c>
      <c r="D36" s="175">
        <v>34</v>
      </c>
      <c r="E36" s="175">
        <v>42</v>
      </c>
      <c r="F36" s="175">
        <v>1</v>
      </c>
      <c r="G36" s="175">
        <v>9</v>
      </c>
      <c r="H36" s="411">
        <v>2</v>
      </c>
      <c r="I36" s="175">
        <v>0</v>
      </c>
      <c r="J36" s="175">
        <v>0</v>
      </c>
      <c r="K36" s="175">
        <v>15</v>
      </c>
      <c r="L36" s="175">
        <v>125</v>
      </c>
      <c r="M36" s="175">
        <v>59</v>
      </c>
    </row>
    <row r="37" spans="1:13" ht="12" customHeight="1">
      <c r="A37" s="23">
        <v>224</v>
      </c>
      <c r="B37" s="199" t="s">
        <v>1112</v>
      </c>
      <c r="C37" s="177">
        <f t="shared" si="2"/>
        <v>22</v>
      </c>
      <c r="D37" s="175">
        <v>5</v>
      </c>
      <c r="E37" s="175">
        <v>6</v>
      </c>
      <c r="F37" s="175">
        <v>0</v>
      </c>
      <c r="G37" s="175">
        <v>2</v>
      </c>
      <c r="H37" s="411">
        <v>0</v>
      </c>
      <c r="I37" s="175">
        <v>0</v>
      </c>
      <c r="J37" s="175">
        <v>0</v>
      </c>
      <c r="K37" s="175">
        <v>5</v>
      </c>
      <c r="L37" s="175">
        <v>2</v>
      </c>
      <c r="M37" s="175">
        <v>2</v>
      </c>
    </row>
    <row r="38" spans="1:13" ht="12" customHeight="1">
      <c r="A38" s="23">
        <v>225</v>
      </c>
      <c r="B38" s="199" t="s">
        <v>1251</v>
      </c>
      <c r="C38" s="177">
        <f t="shared" si="2"/>
        <v>21</v>
      </c>
      <c r="D38" s="175">
        <v>4</v>
      </c>
      <c r="E38" s="175">
        <v>6</v>
      </c>
      <c r="F38" s="175">
        <v>0</v>
      </c>
      <c r="G38" s="175">
        <v>0</v>
      </c>
      <c r="H38" s="411">
        <v>0</v>
      </c>
      <c r="I38" s="175">
        <v>0</v>
      </c>
      <c r="J38" s="175">
        <v>0</v>
      </c>
      <c r="K38" s="175">
        <v>2</v>
      </c>
      <c r="L38" s="175">
        <v>8</v>
      </c>
      <c r="M38" s="175">
        <v>1</v>
      </c>
    </row>
    <row r="39" spans="1:13" ht="12" customHeight="1">
      <c r="A39" s="23">
        <v>226</v>
      </c>
      <c r="B39" s="199" t="s">
        <v>1252</v>
      </c>
      <c r="C39" s="177">
        <f t="shared" si="2"/>
        <v>11</v>
      </c>
      <c r="D39" s="175">
        <v>3</v>
      </c>
      <c r="E39" s="175">
        <v>3</v>
      </c>
      <c r="F39" s="175">
        <v>0</v>
      </c>
      <c r="G39" s="175">
        <v>0</v>
      </c>
      <c r="H39" s="411">
        <v>0</v>
      </c>
      <c r="I39" s="175">
        <v>0</v>
      </c>
      <c r="J39" s="175">
        <v>0</v>
      </c>
      <c r="K39" s="175">
        <v>4</v>
      </c>
      <c r="L39" s="175">
        <v>1</v>
      </c>
      <c r="M39" s="175">
        <v>0</v>
      </c>
    </row>
    <row r="40" spans="1:13" ht="12" customHeight="1">
      <c r="A40" s="23">
        <v>227</v>
      </c>
      <c r="B40" s="199" t="s">
        <v>1253</v>
      </c>
      <c r="C40" s="177">
        <f t="shared" si="2"/>
        <v>31</v>
      </c>
      <c r="D40" s="175">
        <v>1</v>
      </c>
      <c r="E40" s="175">
        <v>1</v>
      </c>
      <c r="F40" s="175">
        <v>1</v>
      </c>
      <c r="G40" s="175">
        <v>0</v>
      </c>
      <c r="H40" s="411">
        <v>0</v>
      </c>
      <c r="I40" s="175">
        <v>0</v>
      </c>
      <c r="J40" s="175">
        <v>0</v>
      </c>
      <c r="K40" s="175">
        <v>7</v>
      </c>
      <c r="L40" s="175">
        <v>13</v>
      </c>
      <c r="M40" s="175">
        <v>8</v>
      </c>
    </row>
    <row r="41" spans="2:13" ht="4.5" customHeight="1">
      <c r="B41" s="199"/>
      <c r="C41" s="177"/>
      <c r="D41" s="175"/>
      <c r="E41" s="175"/>
      <c r="F41" s="175"/>
      <c r="G41" s="175"/>
      <c r="H41" s="411"/>
      <c r="I41" s="175"/>
      <c r="J41" s="175"/>
      <c r="K41" s="175"/>
      <c r="L41" s="175"/>
      <c r="M41" s="175"/>
    </row>
    <row r="42" spans="2:13" ht="12" customHeight="1">
      <c r="B42" s="199" t="s">
        <v>1257</v>
      </c>
      <c r="C42" s="177">
        <f>SUM(D42:G42,I42:M42)</f>
        <v>390</v>
      </c>
      <c r="D42" s="175">
        <f>SUM(D44:D75)</f>
        <v>73</v>
      </c>
      <c r="E42" s="175">
        <f aca="true" t="shared" si="3" ref="E42:M42">SUM(E44:E75)</f>
        <v>48</v>
      </c>
      <c r="F42" s="175">
        <f t="shared" si="3"/>
        <v>0</v>
      </c>
      <c r="G42" s="175">
        <f t="shared" si="3"/>
        <v>20</v>
      </c>
      <c r="H42" s="411">
        <f t="shared" si="3"/>
        <v>0</v>
      </c>
      <c r="I42" s="175">
        <f t="shared" si="3"/>
        <v>0</v>
      </c>
      <c r="J42" s="175">
        <f t="shared" si="3"/>
        <v>0</v>
      </c>
      <c r="K42" s="175">
        <f t="shared" si="3"/>
        <v>25</v>
      </c>
      <c r="L42" s="175">
        <f t="shared" si="3"/>
        <v>139</v>
      </c>
      <c r="M42" s="175">
        <f t="shared" si="3"/>
        <v>85</v>
      </c>
    </row>
    <row r="43" spans="2:13" ht="4.5" customHeight="1">
      <c r="B43" s="217"/>
      <c r="C43" s="194"/>
      <c r="D43" s="194"/>
      <c r="E43" s="194"/>
      <c r="F43" s="194"/>
      <c r="G43" s="194"/>
      <c r="H43" s="411"/>
      <c r="I43" s="194"/>
      <c r="J43" s="194"/>
      <c r="K43" s="194"/>
      <c r="L43" s="194"/>
      <c r="M43" s="194"/>
    </row>
    <row r="44" spans="1:13" ht="12" customHeight="1">
      <c r="A44" s="23">
        <v>301</v>
      </c>
      <c r="B44" s="199" t="s">
        <v>247</v>
      </c>
      <c r="C44" s="177">
        <f aca="true" t="shared" si="4" ref="C44:C75">SUM(D44:G44,I44:M44)</f>
        <v>71</v>
      </c>
      <c r="D44" s="175">
        <v>12</v>
      </c>
      <c r="E44" s="175">
        <v>7</v>
      </c>
      <c r="F44" s="175">
        <v>0</v>
      </c>
      <c r="G44" s="175">
        <v>3</v>
      </c>
      <c r="H44" s="411">
        <v>0</v>
      </c>
      <c r="I44" s="175">
        <v>0</v>
      </c>
      <c r="J44" s="175">
        <v>0</v>
      </c>
      <c r="K44" s="175">
        <v>0</v>
      </c>
      <c r="L44" s="175">
        <v>44</v>
      </c>
      <c r="M44" s="175">
        <v>5</v>
      </c>
    </row>
    <row r="45" spans="1:13" ht="12" customHeight="1">
      <c r="A45" s="23">
        <v>321</v>
      </c>
      <c r="B45" s="199" t="s">
        <v>248</v>
      </c>
      <c r="C45" s="177">
        <f t="shared" si="4"/>
        <v>2</v>
      </c>
      <c r="D45" s="175">
        <v>1</v>
      </c>
      <c r="E45" s="175">
        <v>0</v>
      </c>
      <c r="F45" s="175">
        <v>0</v>
      </c>
      <c r="G45" s="175">
        <v>0</v>
      </c>
      <c r="H45" s="411">
        <v>0</v>
      </c>
      <c r="I45" s="175">
        <v>0</v>
      </c>
      <c r="J45" s="175">
        <v>0</v>
      </c>
      <c r="K45" s="175">
        <v>0</v>
      </c>
      <c r="L45" s="175">
        <v>1</v>
      </c>
      <c r="M45" s="175">
        <v>0</v>
      </c>
    </row>
    <row r="46" spans="1:13" ht="12" customHeight="1">
      <c r="A46" s="23">
        <v>341</v>
      </c>
      <c r="B46" s="199" t="s">
        <v>1254</v>
      </c>
      <c r="C46" s="177">
        <f t="shared" si="4"/>
        <v>37</v>
      </c>
      <c r="D46" s="175">
        <v>2</v>
      </c>
      <c r="E46" s="175">
        <v>1</v>
      </c>
      <c r="F46" s="175">
        <v>0</v>
      </c>
      <c r="G46" s="175">
        <v>0</v>
      </c>
      <c r="H46" s="411">
        <v>0</v>
      </c>
      <c r="I46" s="175">
        <v>0</v>
      </c>
      <c r="J46" s="175">
        <v>0</v>
      </c>
      <c r="K46" s="175">
        <v>0</v>
      </c>
      <c r="L46" s="175">
        <v>34</v>
      </c>
      <c r="M46" s="175">
        <v>0</v>
      </c>
    </row>
    <row r="47" spans="1:13" ht="12" customHeight="1">
      <c r="A47" s="23">
        <v>342</v>
      </c>
      <c r="B47" s="199" t="s">
        <v>250</v>
      </c>
      <c r="C47" s="177">
        <f t="shared" si="4"/>
        <v>8</v>
      </c>
      <c r="D47" s="175">
        <v>7</v>
      </c>
      <c r="E47" s="175">
        <v>0</v>
      </c>
      <c r="F47" s="175">
        <v>0</v>
      </c>
      <c r="G47" s="175">
        <v>0</v>
      </c>
      <c r="H47" s="411">
        <v>0</v>
      </c>
      <c r="I47" s="175">
        <v>0</v>
      </c>
      <c r="J47" s="175">
        <v>0</v>
      </c>
      <c r="K47" s="175">
        <v>1</v>
      </c>
      <c r="L47" s="175">
        <v>0</v>
      </c>
      <c r="M47" s="175">
        <v>0</v>
      </c>
    </row>
    <row r="48" spans="1:13" ht="12" customHeight="1">
      <c r="A48" s="23">
        <v>343</v>
      </c>
      <c r="B48" s="199" t="s">
        <v>251</v>
      </c>
      <c r="C48" s="177">
        <f t="shared" si="4"/>
        <v>21</v>
      </c>
      <c r="D48" s="175">
        <v>9</v>
      </c>
      <c r="E48" s="175">
        <v>0</v>
      </c>
      <c r="F48" s="175">
        <v>0</v>
      </c>
      <c r="G48" s="175">
        <v>0</v>
      </c>
      <c r="H48" s="411">
        <v>0</v>
      </c>
      <c r="I48" s="175">
        <v>0</v>
      </c>
      <c r="J48" s="175">
        <v>0</v>
      </c>
      <c r="K48" s="175">
        <v>0</v>
      </c>
      <c r="L48" s="175">
        <v>11</v>
      </c>
      <c r="M48" s="175">
        <v>1</v>
      </c>
    </row>
    <row r="49" spans="1:13" ht="12" customHeight="1">
      <c r="A49" s="23">
        <v>361</v>
      </c>
      <c r="B49" s="199" t="s">
        <v>1255</v>
      </c>
      <c r="C49" s="177">
        <f t="shared" si="4"/>
        <v>0</v>
      </c>
      <c r="D49" s="175">
        <v>0</v>
      </c>
      <c r="E49" s="175">
        <v>0</v>
      </c>
      <c r="F49" s="175">
        <v>0</v>
      </c>
      <c r="G49" s="175">
        <v>0</v>
      </c>
      <c r="H49" s="411">
        <v>0</v>
      </c>
      <c r="I49" s="175">
        <v>0</v>
      </c>
      <c r="J49" s="175">
        <v>0</v>
      </c>
      <c r="K49" s="175">
        <v>0</v>
      </c>
      <c r="L49" s="175">
        <v>0</v>
      </c>
      <c r="M49" s="175">
        <v>0</v>
      </c>
    </row>
    <row r="50" spans="1:13" ht="12" customHeight="1">
      <c r="A50" s="23">
        <v>362</v>
      </c>
      <c r="B50" s="199" t="s">
        <v>253</v>
      </c>
      <c r="C50" s="177">
        <f t="shared" si="4"/>
        <v>2</v>
      </c>
      <c r="D50" s="175">
        <v>1</v>
      </c>
      <c r="E50" s="175">
        <v>0</v>
      </c>
      <c r="F50" s="175">
        <v>0</v>
      </c>
      <c r="G50" s="175">
        <v>1</v>
      </c>
      <c r="H50" s="411">
        <v>0</v>
      </c>
      <c r="I50" s="175">
        <v>0</v>
      </c>
      <c r="J50" s="175">
        <v>0</v>
      </c>
      <c r="K50" s="175">
        <v>0</v>
      </c>
      <c r="L50" s="175">
        <v>0</v>
      </c>
      <c r="M50" s="175">
        <v>0</v>
      </c>
    </row>
    <row r="51" spans="1:13" ht="12" customHeight="1">
      <c r="A51" s="23">
        <v>363</v>
      </c>
      <c r="B51" s="199" t="s">
        <v>254</v>
      </c>
      <c r="C51" s="177">
        <f t="shared" si="4"/>
        <v>0</v>
      </c>
      <c r="D51" s="175">
        <v>0</v>
      </c>
      <c r="E51" s="175">
        <v>0</v>
      </c>
      <c r="F51" s="175">
        <v>0</v>
      </c>
      <c r="G51" s="175">
        <v>0</v>
      </c>
      <c r="H51" s="411">
        <v>0</v>
      </c>
      <c r="I51" s="175">
        <v>0</v>
      </c>
      <c r="J51" s="175">
        <v>0</v>
      </c>
      <c r="K51" s="175">
        <v>0</v>
      </c>
      <c r="L51" s="175">
        <v>0</v>
      </c>
      <c r="M51" s="175">
        <v>0</v>
      </c>
    </row>
    <row r="52" spans="1:13" ht="12" customHeight="1">
      <c r="A52" s="23">
        <v>364</v>
      </c>
      <c r="B52" s="199" t="s">
        <v>255</v>
      </c>
      <c r="C52" s="177">
        <f t="shared" si="4"/>
        <v>0</v>
      </c>
      <c r="D52" s="175">
        <v>0</v>
      </c>
      <c r="E52" s="175">
        <v>0</v>
      </c>
      <c r="F52" s="175">
        <v>0</v>
      </c>
      <c r="G52" s="175">
        <v>0</v>
      </c>
      <c r="H52" s="411">
        <v>0</v>
      </c>
      <c r="I52" s="175">
        <v>0</v>
      </c>
      <c r="J52" s="175">
        <v>0</v>
      </c>
      <c r="K52" s="175">
        <v>0</v>
      </c>
      <c r="L52" s="175">
        <v>0</v>
      </c>
      <c r="M52" s="175">
        <v>0</v>
      </c>
    </row>
    <row r="53" spans="1:13" ht="12" customHeight="1">
      <c r="A53" s="23">
        <v>381</v>
      </c>
      <c r="B53" s="199" t="s">
        <v>256</v>
      </c>
      <c r="C53" s="177">
        <f t="shared" si="4"/>
        <v>57</v>
      </c>
      <c r="D53" s="175">
        <v>18</v>
      </c>
      <c r="E53" s="175">
        <v>3</v>
      </c>
      <c r="F53" s="175">
        <v>0</v>
      </c>
      <c r="G53" s="175">
        <v>7</v>
      </c>
      <c r="H53" s="411">
        <v>0</v>
      </c>
      <c r="I53" s="175">
        <v>0</v>
      </c>
      <c r="J53" s="175">
        <v>0</v>
      </c>
      <c r="K53" s="175">
        <v>9</v>
      </c>
      <c r="L53" s="175">
        <v>4</v>
      </c>
      <c r="M53" s="175">
        <v>16</v>
      </c>
    </row>
    <row r="54" spans="1:13" ht="12" customHeight="1">
      <c r="A54" s="23">
        <v>382</v>
      </c>
      <c r="B54" s="199" t="s">
        <v>257</v>
      </c>
      <c r="C54" s="177">
        <f t="shared" si="4"/>
        <v>56</v>
      </c>
      <c r="D54" s="175">
        <v>8</v>
      </c>
      <c r="E54" s="175">
        <v>1</v>
      </c>
      <c r="F54" s="175">
        <v>0</v>
      </c>
      <c r="G54" s="175">
        <v>3</v>
      </c>
      <c r="H54" s="411">
        <v>0</v>
      </c>
      <c r="I54" s="175">
        <v>0</v>
      </c>
      <c r="J54" s="175">
        <v>0</v>
      </c>
      <c r="K54" s="175">
        <v>7</v>
      </c>
      <c r="L54" s="175">
        <v>12</v>
      </c>
      <c r="M54" s="175">
        <v>25</v>
      </c>
    </row>
    <row r="55" spans="1:13" ht="12" customHeight="1">
      <c r="A55" s="23">
        <v>421</v>
      </c>
      <c r="B55" s="199" t="s">
        <v>258</v>
      </c>
      <c r="C55" s="177">
        <f>SUM(D55:G55,I55:M55)</f>
        <v>0</v>
      </c>
      <c r="D55" s="175">
        <v>0</v>
      </c>
      <c r="E55" s="175">
        <v>0</v>
      </c>
      <c r="F55" s="175">
        <v>0</v>
      </c>
      <c r="G55" s="175">
        <v>0</v>
      </c>
      <c r="H55" s="411">
        <v>0</v>
      </c>
      <c r="I55" s="175">
        <v>0</v>
      </c>
      <c r="J55" s="175">
        <v>0</v>
      </c>
      <c r="K55" s="175">
        <v>0</v>
      </c>
      <c r="L55" s="175">
        <v>0</v>
      </c>
      <c r="M55" s="175">
        <v>0</v>
      </c>
    </row>
    <row r="56" spans="1:13" ht="12" customHeight="1">
      <c r="A56" s="23">
        <v>422</v>
      </c>
      <c r="B56" s="199" t="s">
        <v>259</v>
      </c>
      <c r="C56" s="177">
        <f t="shared" si="4"/>
        <v>16</v>
      </c>
      <c r="D56" s="175">
        <v>3</v>
      </c>
      <c r="E56" s="175">
        <v>2</v>
      </c>
      <c r="F56" s="175">
        <v>0</v>
      </c>
      <c r="G56" s="175">
        <v>0</v>
      </c>
      <c r="H56" s="411">
        <v>0</v>
      </c>
      <c r="I56" s="175">
        <v>0</v>
      </c>
      <c r="J56" s="175">
        <v>0</v>
      </c>
      <c r="K56" s="175">
        <v>0</v>
      </c>
      <c r="L56" s="175">
        <v>9</v>
      </c>
      <c r="M56" s="175">
        <v>2</v>
      </c>
    </row>
    <row r="57" spans="1:13" ht="12" customHeight="1">
      <c r="A57" s="23">
        <v>441</v>
      </c>
      <c r="B57" s="199" t="s">
        <v>260</v>
      </c>
      <c r="C57" s="177">
        <f>SUM(D57:G57,I57:M57)</f>
        <v>0</v>
      </c>
      <c r="D57" s="175">
        <v>0</v>
      </c>
      <c r="E57" s="175">
        <v>0</v>
      </c>
      <c r="F57" s="175">
        <v>0</v>
      </c>
      <c r="G57" s="175">
        <v>0</v>
      </c>
      <c r="H57" s="411">
        <v>0</v>
      </c>
      <c r="I57" s="175">
        <v>0</v>
      </c>
      <c r="J57" s="175">
        <v>0</v>
      </c>
      <c r="K57" s="175">
        <v>0</v>
      </c>
      <c r="L57" s="175">
        <v>0</v>
      </c>
      <c r="M57" s="175">
        <v>0</v>
      </c>
    </row>
    <row r="58" spans="1:13" ht="12" customHeight="1">
      <c r="A58" s="23">
        <v>442</v>
      </c>
      <c r="B58" s="199" t="s">
        <v>261</v>
      </c>
      <c r="C58" s="177">
        <f t="shared" si="4"/>
        <v>4</v>
      </c>
      <c r="D58" s="175">
        <v>0</v>
      </c>
      <c r="E58" s="175">
        <v>1</v>
      </c>
      <c r="F58" s="175">
        <v>0</v>
      </c>
      <c r="G58" s="175">
        <v>0</v>
      </c>
      <c r="H58" s="411">
        <v>0</v>
      </c>
      <c r="I58" s="175">
        <v>0</v>
      </c>
      <c r="J58" s="175">
        <v>0</v>
      </c>
      <c r="K58" s="175">
        <v>0</v>
      </c>
      <c r="L58" s="175">
        <v>0</v>
      </c>
      <c r="M58" s="175">
        <v>3</v>
      </c>
    </row>
    <row r="59" spans="1:13" ht="12" customHeight="1">
      <c r="A59" s="23">
        <v>443</v>
      </c>
      <c r="B59" s="199" t="s">
        <v>262</v>
      </c>
      <c r="C59" s="177">
        <f t="shared" si="4"/>
        <v>52</v>
      </c>
      <c r="D59" s="175">
        <v>0</v>
      </c>
      <c r="E59" s="175">
        <v>11</v>
      </c>
      <c r="F59" s="175">
        <v>0</v>
      </c>
      <c r="G59" s="175">
        <v>1</v>
      </c>
      <c r="H59" s="411">
        <v>0</v>
      </c>
      <c r="I59" s="175">
        <v>0</v>
      </c>
      <c r="J59" s="175">
        <v>0</v>
      </c>
      <c r="K59" s="175">
        <v>6</v>
      </c>
      <c r="L59" s="175">
        <v>12</v>
      </c>
      <c r="M59" s="175">
        <v>22</v>
      </c>
    </row>
    <row r="60" spans="1:13" ht="12" customHeight="1">
      <c r="A60" s="23">
        <v>444</v>
      </c>
      <c r="B60" s="199" t="s">
        <v>263</v>
      </c>
      <c r="C60" s="177">
        <f t="shared" si="4"/>
        <v>4</v>
      </c>
      <c r="D60" s="175">
        <v>0</v>
      </c>
      <c r="E60" s="175">
        <v>4</v>
      </c>
      <c r="F60" s="175">
        <v>0</v>
      </c>
      <c r="G60" s="175">
        <v>0</v>
      </c>
      <c r="H60" s="411">
        <v>0</v>
      </c>
      <c r="I60" s="175">
        <v>0</v>
      </c>
      <c r="J60" s="175">
        <v>0</v>
      </c>
      <c r="K60" s="175">
        <v>0</v>
      </c>
      <c r="L60" s="175">
        <v>0</v>
      </c>
      <c r="M60" s="175">
        <v>0</v>
      </c>
    </row>
    <row r="61" spans="1:13" ht="12" customHeight="1">
      <c r="A61" s="23">
        <v>445</v>
      </c>
      <c r="B61" s="199" t="s">
        <v>264</v>
      </c>
      <c r="C61" s="177">
        <f>SUM(D61:G61,I61:M61)</f>
        <v>0</v>
      </c>
      <c r="D61" s="175">
        <v>0</v>
      </c>
      <c r="E61" s="175">
        <v>0</v>
      </c>
      <c r="F61" s="175">
        <v>0</v>
      </c>
      <c r="G61" s="175">
        <v>0</v>
      </c>
      <c r="H61" s="411">
        <v>0</v>
      </c>
      <c r="I61" s="175">
        <v>0</v>
      </c>
      <c r="J61" s="175">
        <v>0</v>
      </c>
      <c r="K61" s="175">
        <v>0</v>
      </c>
      <c r="L61" s="175">
        <v>0</v>
      </c>
      <c r="M61" s="175">
        <v>0</v>
      </c>
    </row>
    <row r="62" spans="1:13" ht="12" customHeight="1">
      <c r="A62" s="23">
        <v>461</v>
      </c>
      <c r="B62" s="199" t="s">
        <v>265</v>
      </c>
      <c r="C62" s="177">
        <f t="shared" si="4"/>
        <v>3</v>
      </c>
      <c r="D62" s="175">
        <v>0</v>
      </c>
      <c r="E62" s="175">
        <v>1</v>
      </c>
      <c r="F62" s="175">
        <v>0</v>
      </c>
      <c r="G62" s="175">
        <v>0</v>
      </c>
      <c r="H62" s="411">
        <v>0</v>
      </c>
      <c r="I62" s="175">
        <v>0</v>
      </c>
      <c r="J62" s="175">
        <v>0</v>
      </c>
      <c r="K62" s="175">
        <v>0</v>
      </c>
      <c r="L62" s="175">
        <v>0</v>
      </c>
      <c r="M62" s="175">
        <v>2</v>
      </c>
    </row>
    <row r="63" spans="1:13" ht="12" customHeight="1">
      <c r="A63" s="23">
        <v>462</v>
      </c>
      <c r="B63" s="199" t="s">
        <v>266</v>
      </c>
      <c r="C63" s="177">
        <f t="shared" si="4"/>
        <v>3</v>
      </c>
      <c r="D63" s="175">
        <v>0</v>
      </c>
      <c r="E63" s="175">
        <v>2</v>
      </c>
      <c r="F63" s="175">
        <v>0</v>
      </c>
      <c r="G63" s="175">
        <v>0</v>
      </c>
      <c r="H63" s="411">
        <v>0</v>
      </c>
      <c r="I63" s="175">
        <v>0</v>
      </c>
      <c r="J63" s="175">
        <v>0</v>
      </c>
      <c r="K63" s="175">
        <v>0</v>
      </c>
      <c r="L63" s="175">
        <v>1</v>
      </c>
      <c r="M63" s="175">
        <v>0</v>
      </c>
    </row>
    <row r="64" spans="1:13" ht="12" customHeight="1">
      <c r="A64" s="23">
        <v>463</v>
      </c>
      <c r="B64" s="199" t="s">
        <v>267</v>
      </c>
      <c r="C64" s="177">
        <f>SUM(D64:G64,I64:M64)</f>
        <v>0</v>
      </c>
      <c r="D64" s="175">
        <v>0</v>
      </c>
      <c r="E64" s="175">
        <v>0</v>
      </c>
      <c r="F64" s="175">
        <v>0</v>
      </c>
      <c r="G64" s="175">
        <v>0</v>
      </c>
      <c r="H64" s="411">
        <v>0</v>
      </c>
      <c r="I64" s="175">
        <v>0</v>
      </c>
      <c r="J64" s="175">
        <v>0</v>
      </c>
      <c r="K64" s="175">
        <v>0</v>
      </c>
      <c r="L64" s="175">
        <v>0</v>
      </c>
      <c r="M64" s="175">
        <v>0</v>
      </c>
    </row>
    <row r="65" spans="1:13" ht="12" customHeight="1">
      <c r="A65" s="23">
        <v>464</v>
      </c>
      <c r="B65" s="199" t="s">
        <v>268</v>
      </c>
      <c r="C65" s="177">
        <f t="shared" si="4"/>
        <v>19</v>
      </c>
      <c r="D65" s="175">
        <v>6</v>
      </c>
      <c r="E65" s="175">
        <v>6</v>
      </c>
      <c r="F65" s="175">
        <v>0</v>
      </c>
      <c r="G65" s="175">
        <v>2</v>
      </c>
      <c r="H65" s="411">
        <v>0</v>
      </c>
      <c r="I65" s="175">
        <v>0</v>
      </c>
      <c r="J65" s="175">
        <v>0</v>
      </c>
      <c r="K65" s="175">
        <v>0</v>
      </c>
      <c r="L65" s="175">
        <v>0</v>
      </c>
      <c r="M65" s="175">
        <v>5</v>
      </c>
    </row>
    <row r="66" spans="1:13" ht="12" customHeight="1">
      <c r="A66" s="23">
        <v>481</v>
      </c>
      <c r="B66" s="199" t="s">
        <v>269</v>
      </c>
      <c r="C66" s="177">
        <f t="shared" si="4"/>
        <v>20</v>
      </c>
      <c r="D66" s="175">
        <v>3</v>
      </c>
      <c r="E66" s="175">
        <v>3</v>
      </c>
      <c r="F66" s="175">
        <v>0</v>
      </c>
      <c r="G66" s="175">
        <v>2</v>
      </c>
      <c r="H66" s="411">
        <v>0</v>
      </c>
      <c r="I66" s="175">
        <v>0</v>
      </c>
      <c r="J66" s="175">
        <v>0</v>
      </c>
      <c r="K66" s="175">
        <v>1</v>
      </c>
      <c r="L66" s="175">
        <v>9</v>
      </c>
      <c r="M66" s="175">
        <v>2</v>
      </c>
    </row>
    <row r="67" spans="1:13" ht="12" customHeight="1">
      <c r="A67" s="23">
        <v>501</v>
      </c>
      <c r="B67" s="199" t="s">
        <v>270</v>
      </c>
      <c r="C67" s="177">
        <f>SUM(D67:G67,I67:M67)</f>
        <v>0</v>
      </c>
      <c r="D67" s="175">
        <v>0</v>
      </c>
      <c r="E67" s="175">
        <v>0</v>
      </c>
      <c r="F67" s="175">
        <v>0</v>
      </c>
      <c r="G67" s="175">
        <v>0</v>
      </c>
      <c r="H67" s="411">
        <v>0</v>
      </c>
      <c r="I67" s="175">
        <v>0</v>
      </c>
      <c r="J67" s="175">
        <v>0</v>
      </c>
      <c r="K67" s="175">
        <v>0</v>
      </c>
      <c r="L67" s="175">
        <v>0</v>
      </c>
      <c r="M67" s="175">
        <v>0</v>
      </c>
    </row>
    <row r="68" spans="1:13" ht="12" customHeight="1">
      <c r="A68" s="23">
        <v>502</v>
      </c>
      <c r="B68" s="199" t="s">
        <v>271</v>
      </c>
      <c r="C68" s="177">
        <f t="shared" si="4"/>
        <v>1</v>
      </c>
      <c r="D68" s="175">
        <v>0</v>
      </c>
      <c r="E68" s="175">
        <v>0</v>
      </c>
      <c r="F68" s="175">
        <v>0</v>
      </c>
      <c r="G68" s="175">
        <v>0</v>
      </c>
      <c r="H68" s="411">
        <v>0</v>
      </c>
      <c r="I68" s="175">
        <v>0</v>
      </c>
      <c r="J68" s="175">
        <v>0</v>
      </c>
      <c r="K68" s="175">
        <v>0</v>
      </c>
      <c r="L68" s="175">
        <v>0</v>
      </c>
      <c r="M68" s="175">
        <v>1</v>
      </c>
    </row>
    <row r="69" spans="1:13" ht="12" customHeight="1">
      <c r="A69" s="23">
        <v>503</v>
      </c>
      <c r="B69" s="199" t="s">
        <v>272</v>
      </c>
      <c r="C69" s="177">
        <f>SUM(D69:G69,I69:M69)</f>
        <v>0</v>
      </c>
      <c r="D69" s="175">
        <v>0</v>
      </c>
      <c r="E69" s="175">
        <v>0</v>
      </c>
      <c r="F69" s="175">
        <v>0</v>
      </c>
      <c r="G69" s="175">
        <v>0</v>
      </c>
      <c r="H69" s="411">
        <v>0</v>
      </c>
      <c r="I69" s="175">
        <v>0</v>
      </c>
      <c r="J69" s="175">
        <v>0</v>
      </c>
      <c r="K69" s="175">
        <v>0</v>
      </c>
      <c r="L69" s="175">
        <v>0</v>
      </c>
      <c r="M69" s="175">
        <v>0</v>
      </c>
    </row>
    <row r="70" spans="1:13" ht="12" customHeight="1">
      <c r="A70" s="23">
        <v>504</v>
      </c>
      <c r="B70" s="199" t="s">
        <v>273</v>
      </c>
      <c r="C70" s="177">
        <f>SUM(D70:G70,I70:M70)</f>
        <v>0</v>
      </c>
      <c r="D70" s="175">
        <v>0</v>
      </c>
      <c r="E70" s="175">
        <v>0</v>
      </c>
      <c r="F70" s="175">
        <v>0</v>
      </c>
      <c r="G70" s="175">
        <v>0</v>
      </c>
      <c r="H70" s="411">
        <v>0</v>
      </c>
      <c r="I70" s="175">
        <v>0</v>
      </c>
      <c r="J70" s="175">
        <v>0</v>
      </c>
      <c r="K70" s="175">
        <v>0</v>
      </c>
      <c r="L70" s="175">
        <v>0</v>
      </c>
      <c r="M70" s="175">
        <v>0</v>
      </c>
    </row>
    <row r="71" spans="1:13" ht="12" customHeight="1">
      <c r="A71" s="23">
        <v>522</v>
      </c>
      <c r="B71" s="199" t="s">
        <v>275</v>
      </c>
      <c r="C71" s="177">
        <f t="shared" si="4"/>
        <v>3</v>
      </c>
      <c r="D71" s="175">
        <v>2</v>
      </c>
      <c r="E71" s="175">
        <v>0</v>
      </c>
      <c r="F71" s="175">
        <v>0</v>
      </c>
      <c r="G71" s="175">
        <v>1</v>
      </c>
      <c r="H71" s="411">
        <v>0</v>
      </c>
      <c r="I71" s="175">
        <v>0</v>
      </c>
      <c r="J71" s="175">
        <v>0</v>
      </c>
      <c r="K71" s="175">
        <v>0</v>
      </c>
      <c r="L71" s="175">
        <v>0</v>
      </c>
      <c r="M71" s="175">
        <v>0</v>
      </c>
    </row>
    <row r="72" spans="1:13" ht="12" customHeight="1">
      <c r="A72" s="23">
        <v>582</v>
      </c>
      <c r="B72" s="199" t="s">
        <v>286</v>
      </c>
      <c r="C72" s="177">
        <f t="shared" si="4"/>
        <v>2</v>
      </c>
      <c r="D72" s="175">
        <v>0</v>
      </c>
      <c r="E72" s="175">
        <v>1</v>
      </c>
      <c r="F72" s="175">
        <v>0</v>
      </c>
      <c r="G72" s="175">
        <v>0</v>
      </c>
      <c r="H72" s="411">
        <v>0</v>
      </c>
      <c r="I72" s="175">
        <v>0</v>
      </c>
      <c r="J72" s="175">
        <v>0</v>
      </c>
      <c r="K72" s="175">
        <v>0</v>
      </c>
      <c r="L72" s="175">
        <v>1</v>
      </c>
      <c r="M72" s="175">
        <v>0</v>
      </c>
    </row>
    <row r="73" spans="1:13" ht="12" customHeight="1">
      <c r="A73" s="23">
        <v>584</v>
      </c>
      <c r="B73" s="199" t="s">
        <v>288</v>
      </c>
      <c r="C73" s="177">
        <f t="shared" si="4"/>
        <v>2</v>
      </c>
      <c r="D73" s="175">
        <v>0</v>
      </c>
      <c r="E73" s="175">
        <v>2</v>
      </c>
      <c r="F73" s="175">
        <v>0</v>
      </c>
      <c r="G73" s="175">
        <v>0</v>
      </c>
      <c r="H73" s="411">
        <v>0</v>
      </c>
      <c r="I73" s="175">
        <v>0</v>
      </c>
      <c r="J73" s="175">
        <v>0</v>
      </c>
      <c r="K73" s="175">
        <v>0</v>
      </c>
      <c r="L73" s="175">
        <v>0</v>
      </c>
      <c r="M73" s="175">
        <v>0</v>
      </c>
    </row>
    <row r="74" spans="1:13" ht="12" customHeight="1">
      <c r="A74" s="23">
        <v>585</v>
      </c>
      <c r="B74" s="199" t="s">
        <v>1256</v>
      </c>
      <c r="C74" s="177">
        <f t="shared" si="4"/>
        <v>4</v>
      </c>
      <c r="D74" s="175">
        <v>1</v>
      </c>
      <c r="E74" s="175">
        <v>2</v>
      </c>
      <c r="F74" s="175">
        <v>0</v>
      </c>
      <c r="G74" s="175">
        <v>0</v>
      </c>
      <c r="H74" s="411">
        <v>0</v>
      </c>
      <c r="I74" s="175">
        <v>0</v>
      </c>
      <c r="J74" s="175">
        <v>0</v>
      </c>
      <c r="K74" s="175">
        <v>0</v>
      </c>
      <c r="L74" s="175">
        <v>1</v>
      </c>
      <c r="M74" s="175">
        <v>0</v>
      </c>
    </row>
    <row r="75" spans="1:13" ht="12" customHeight="1">
      <c r="A75" s="23">
        <v>685</v>
      </c>
      <c r="B75" s="199" t="s">
        <v>297</v>
      </c>
      <c r="C75" s="177">
        <f t="shared" si="4"/>
        <v>3</v>
      </c>
      <c r="D75" s="175">
        <v>0</v>
      </c>
      <c r="E75" s="175">
        <v>1</v>
      </c>
      <c r="F75" s="175">
        <v>0</v>
      </c>
      <c r="G75" s="175">
        <v>0</v>
      </c>
      <c r="H75" s="411">
        <v>0</v>
      </c>
      <c r="I75" s="175">
        <v>0</v>
      </c>
      <c r="J75" s="175">
        <v>0</v>
      </c>
      <c r="K75" s="175">
        <v>1</v>
      </c>
      <c r="L75" s="175">
        <v>0</v>
      </c>
      <c r="M75" s="175">
        <v>1</v>
      </c>
    </row>
    <row r="76" spans="1:13" ht="5.25" customHeight="1">
      <c r="A76" s="109"/>
      <c r="B76" s="200"/>
      <c r="C76" s="178"/>
      <c r="D76" s="179"/>
      <c r="E76" s="179"/>
      <c r="F76" s="179"/>
      <c r="G76" s="179"/>
      <c r="H76" s="179"/>
      <c r="I76" s="179"/>
      <c r="J76" s="179"/>
      <c r="K76" s="179"/>
      <c r="L76" s="179"/>
      <c r="M76" s="179"/>
    </row>
    <row r="77" spans="1:13" ht="12" customHeight="1">
      <c r="A77" s="16" t="s">
        <v>844</v>
      </c>
      <c r="B77" s="16"/>
      <c r="C77" s="16"/>
      <c r="D77" s="16"/>
      <c r="E77" s="16"/>
      <c r="F77" s="16"/>
      <c r="G77" s="16"/>
      <c r="H77" s="16"/>
      <c r="I77" s="16"/>
      <c r="J77" s="16"/>
      <c r="K77" s="16"/>
      <c r="L77" s="16"/>
      <c r="M77" s="16"/>
    </row>
    <row r="78" spans="1:13" ht="11.25">
      <c r="A78" s="16" t="s">
        <v>1263</v>
      </c>
      <c r="B78" s="16"/>
      <c r="C78" s="16"/>
      <c r="D78" s="16"/>
      <c r="E78" s="16"/>
      <c r="F78" s="16"/>
      <c r="G78" s="16"/>
      <c r="H78" s="16"/>
      <c r="I78" s="16"/>
      <c r="J78" s="16"/>
      <c r="K78" s="16"/>
      <c r="L78" s="16"/>
      <c r="M78" s="16"/>
    </row>
  </sheetData>
  <mergeCells count="3">
    <mergeCell ref="L3:M3"/>
    <mergeCell ref="D3:K3"/>
    <mergeCell ref="C3:C4"/>
  </mergeCells>
  <printOptions/>
  <pageMargins left="0.5905511811023623" right="0.59" top="0.6" bottom="0.58" header="0.31496062992125984" footer="0.5118110236220472"/>
  <pageSetup fitToHeight="1" fitToWidth="1"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dimension ref="A1:M63"/>
  <sheetViews>
    <sheetView workbookViewId="0" topLeftCell="A1">
      <selection activeCell="A9" sqref="A9"/>
    </sheetView>
  </sheetViews>
  <sheetFormatPr defaultColWidth="9.00390625" defaultRowHeight="12.75"/>
  <cols>
    <col min="1" max="1" width="7.875" style="22" customWidth="1"/>
    <col min="2" max="2" width="8.75390625" style="22" customWidth="1"/>
    <col min="3" max="3" width="9.125" style="59" customWidth="1"/>
    <col min="4" max="7" width="9.125" style="23" customWidth="1"/>
    <col min="8" max="8" width="8.875" style="60" customWidth="1"/>
    <col min="9" max="16384" width="9.125" style="22" customWidth="1"/>
  </cols>
  <sheetData>
    <row r="1" ht="16.5" customHeight="1">
      <c r="A1" s="238" t="s">
        <v>195</v>
      </c>
    </row>
    <row r="2" spans="1:12" ht="15.75" customHeight="1">
      <c r="A2" s="239" t="s">
        <v>196</v>
      </c>
      <c r="C2" s="48"/>
      <c r="D2" s="16"/>
      <c r="E2" s="16"/>
      <c r="F2" s="16"/>
      <c r="G2" s="16"/>
      <c r="H2" s="49"/>
      <c r="I2" s="15"/>
      <c r="J2" s="61"/>
      <c r="K2" s="61"/>
      <c r="L2" s="61"/>
    </row>
    <row r="3" spans="1:12" ht="15" customHeight="1">
      <c r="A3" s="18"/>
      <c r="B3" s="62"/>
      <c r="C3" s="50" t="s">
        <v>835</v>
      </c>
      <c r="D3" s="25"/>
      <c r="E3" s="25"/>
      <c r="F3" s="25"/>
      <c r="G3" s="25"/>
      <c r="H3" s="50" t="s">
        <v>845</v>
      </c>
      <c r="I3" s="51"/>
      <c r="J3" s="61"/>
      <c r="K3" s="61"/>
      <c r="L3" s="61"/>
    </row>
    <row r="4" spans="1:12" ht="15" customHeight="1">
      <c r="A4" s="61"/>
      <c r="B4" s="19" t="s">
        <v>853</v>
      </c>
      <c r="C4" s="103" t="s">
        <v>856</v>
      </c>
      <c r="D4" s="103" t="s">
        <v>883</v>
      </c>
      <c r="E4" s="103" t="s">
        <v>1098</v>
      </c>
      <c r="F4" s="103" t="s">
        <v>1121</v>
      </c>
      <c r="G4" s="103" t="s">
        <v>1193</v>
      </c>
      <c r="H4" s="167" t="s">
        <v>856</v>
      </c>
      <c r="I4" s="167" t="s">
        <v>885</v>
      </c>
      <c r="J4" s="167" t="s">
        <v>1099</v>
      </c>
      <c r="K4" s="103" t="s">
        <v>1121</v>
      </c>
      <c r="L4" s="103" t="s">
        <v>1280</v>
      </c>
    </row>
    <row r="5" spans="1:12" ht="15" customHeight="1">
      <c r="A5" s="114" t="s">
        <v>553</v>
      </c>
      <c r="B5" s="181" t="s">
        <v>573</v>
      </c>
      <c r="C5" s="16">
        <v>0</v>
      </c>
      <c r="D5" s="16">
        <v>0</v>
      </c>
      <c r="E5" s="16">
        <v>0</v>
      </c>
      <c r="F5" s="16">
        <v>0</v>
      </c>
      <c r="G5" s="16">
        <v>0</v>
      </c>
      <c r="H5" s="299">
        <v>0.028</v>
      </c>
      <c r="I5" s="60">
        <v>0.027</v>
      </c>
      <c r="J5" s="60">
        <v>0.028</v>
      </c>
      <c r="K5" s="60">
        <v>0.026</v>
      </c>
      <c r="L5" s="60">
        <v>0.025</v>
      </c>
    </row>
    <row r="6" spans="1:12" ht="15" customHeight="1">
      <c r="A6" s="221"/>
      <c r="B6" s="181" t="s">
        <v>574</v>
      </c>
      <c r="C6" s="69">
        <v>0.8</v>
      </c>
      <c r="D6" s="22">
        <v>0.7</v>
      </c>
      <c r="E6" s="22">
        <v>0.8</v>
      </c>
      <c r="F6" s="22">
        <v>0.7</v>
      </c>
      <c r="G6" s="22">
        <v>0.7</v>
      </c>
      <c r="H6" s="299">
        <v>0.034</v>
      </c>
      <c r="I6" s="60">
        <v>0.035</v>
      </c>
      <c r="J6" s="60">
        <v>0.037</v>
      </c>
      <c r="K6" s="60">
        <v>0.036</v>
      </c>
      <c r="L6" s="60">
        <v>0.036</v>
      </c>
    </row>
    <row r="7" spans="1:12" ht="15" customHeight="1">
      <c r="A7" s="221"/>
      <c r="B7" s="181" t="s">
        <v>575</v>
      </c>
      <c r="C7" s="26" t="s">
        <v>576</v>
      </c>
      <c r="D7" s="26" t="s">
        <v>576</v>
      </c>
      <c r="E7" s="26">
        <v>0</v>
      </c>
      <c r="F7" s="26" t="s">
        <v>576</v>
      </c>
      <c r="G7" s="26" t="s">
        <v>576</v>
      </c>
      <c r="H7" s="299">
        <v>0.035</v>
      </c>
      <c r="I7" s="60">
        <v>0.035</v>
      </c>
      <c r="J7" s="60">
        <v>0.035</v>
      </c>
      <c r="K7" s="60">
        <v>0.032</v>
      </c>
      <c r="L7" s="60">
        <v>0.029</v>
      </c>
    </row>
    <row r="8" spans="1:12" ht="15" customHeight="1">
      <c r="A8" s="221"/>
      <c r="B8" s="181" t="s">
        <v>884</v>
      </c>
      <c r="C8" s="54">
        <v>1</v>
      </c>
      <c r="D8" s="54">
        <v>1</v>
      </c>
      <c r="E8" s="54">
        <v>0.8</v>
      </c>
      <c r="F8" s="54">
        <v>0.7</v>
      </c>
      <c r="G8" s="54">
        <v>0.7</v>
      </c>
      <c r="H8" s="299">
        <v>0.036</v>
      </c>
      <c r="I8" s="60">
        <v>0.036</v>
      </c>
      <c r="J8" s="60">
        <v>0.036</v>
      </c>
      <c r="K8" s="60">
        <v>0.034</v>
      </c>
      <c r="L8" s="60">
        <v>0.035</v>
      </c>
    </row>
    <row r="9" spans="1:12" ht="15" customHeight="1">
      <c r="A9" s="221"/>
      <c r="B9" s="181" t="s">
        <v>577</v>
      </c>
      <c r="C9" s="26" t="s">
        <v>576</v>
      </c>
      <c r="D9" s="26" t="s">
        <v>576</v>
      </c>
      <c r="E9" s="26">
        <v>0</v>
      </c>
      <c r="F9" s="26" t="s">
        <v>576</v>
      </c>
      <c r="G9" s="26" t="s">
        <v>576</v>
      </c>
      <c r="H9" s="299">
        <v>0.032</v>
      </c>
      <c r="I9" s="60">
        <v>0.033</v>
      </c>
      <c r="J9" s="60">
        <v>0.034</v>
      </c>
      <c r="K9" s="60">
        <v>0.032</v>
      </c>
      <c r="L9" s="60">
        <v>0.03</v>
      </c>
    </row>
    <row r="10" spans="1:12" ht="15" customHeight="1">
      <c r="A10" s="221"/>
      <c r="B10" s="181" t="s">
        <v>578</v>
      </c>
      <c r="C10" s="26" t="s">
        <v>576</v>
      </c>
      <c r="D10" s="26" t="s">
        <v>576</v>
      </c>
      <c r="E10" s="26">
        <v>0</v>
      </c>
      <c r="F10" s="26" t="s">
        <v>576</v>
      </c>
      <c r="G10" s="26" t="s">
        <v>576</v>
      </c>
      <c r="H10" s="299">
        <v>0.029</v>
      </c>
      <c r="I10" s="60">
        <v>0.028</v>
      </c>
      <c r="J10" s="60">
        <v>0.028</v>
      </c>
      <c r="K10" s="60">
        <v>0.026</v>
      </c>
      <c r="L10" s="60">
        <v>0.026</v>
      </c>
    </row>
    <row r="11" spans="1:12" ht="15" customHeight="1">
      <c r="A11" s="221"/>
      <c r="B11" s="181" t="s">
        <v>882</v>
      </c>
      <c r="C11" s="201" t="s">
        <v>576</v>
      </c>
      <c r="D11" s="298">
        <v>1.2</v>
      </c>
      <c r="E11" s="298">
        <v>1.2</v>
      </c>
      <c r="F11" s="298">
        <v>1.1</v>
      </c>
      <c r="G11" s="298">
        <v>1.1</v>
      </c>
      <c r="H11" s="201" t="s">
        <v>886</v>
      </c>
      <c r="I11" s="235" t="s">
        <v>886</v>
      </c>
      <c r="J11" s="235" t="s">
        <v>886</v>
      </c>
      <c r="K11" s="235" t="s">
        <v>576</v>
      </c>
      <c r="L11" s="235" t="s">
        <v>576</v>
      </c>
    </row>
    <row r="12" spans="1:12" ht="15" customHeight="1">
      <c r="A12" s="221"/>
      <c r="B12" s="181"/>
      <c r="C12" s="201"/>
      <c r="D12" s="298"/>
      <c r="E12" s="298"/>
      <c r="F12" s="298"/>
      <c r="G12" s="298"/>
      <c r="H12" s="201"/>
      <c r="I12" s="235"/>
      <c r="J12" s="235"/>
      <c r="K12" s="235"/>
      <c r="L12" s="235"/>
    </row>
    <row r="13" spans="1:12" ht="15" customHeight="1">
      <c r="A13" s="114" t="s">
        <v>554</v>
      </c>
      <c r="B13" s="181" t="s">
        <v>579</v>
      </c>
      <c r="C13" s="69">
        <v>0.7</v>
      </c>
      <c r="D13" s="22">
        <v>0.7</v>
      </c>
      <c r="E13" s="22">
        <v>0.7</v>
      </c>
      <c r="F13" s="22">
        <v>0.6</v>
      </c>
      <c r="G13" s="22">
        <v>0.6</v>
      </c>
      <c r="H13" s="299">
        <v>0.025</v>
      </c>
      <c r="I13" s="60">
        <v>0.024</v>
      </c>
      <c r="J13" s="60">
        <v>0.024</v>
      </c>
      <c r="K13" s="60">
        <v>0.023</v>
      </c>
      <c r="L13" s="60">
        <v>0.028</v>
      </c>
    </row>
    <row r="14" spans="1:12" ht="15" customHeight="1">
      <c r="A14" s="221"/>
      <c r="B14" s="181" t="s">
        <v>580</v>
      </c>
      <c r="C14" s="69">
        <v>0.8</v>
      </c>
      <c r="D14" s="22">
        <v>0.8</v>
      </c>
      <c r="E14" s="22">
        <v>0.8</v>
      </c>
      <c r="F14" s="22">
        <v>0.6</v>
      </c>
      <c r="G14" s="22">
        <v>0.5</v>
      </c>
      <c r="H14" s="299">
        <v>0.025</v>
      </c>
      <c r="I14" s="60">
        <v>0.03</v>
      </c>
      <c r="J14" s="60">
        <v>0.031</v>
      </c>
      <c r="K14" s="60">
        <v>0.032</v>
      </c>
      <c r="L14" s="60">
        <v>0.029</v>
      </c>
    </row>
    <row r="15" spans="1:12" ht="15" customHeight="1">
      <c r="A15" s="221"/>
      <c r="B15" s="181" t="s">
        <v>581</v>
      </c>
      <c r="C15" s="69">
        <v>0.5</v>
      </c>
      <c r="D15" s="22">
        <v>0.5</v>
      </c>
      <c r="E15" s="22">
        <v>0.5</v>
      </c>
      <c r="F15" s="22">
        <v>0.5</v>
      </c>
      <c r="G15" s="22">
        <v>0.5</v>
      </c>
      <c r="H15" s="299">
        <v>0.029</v>
      </c>
      <c r="I15" s="60">
        <v>0.026</v>
      </c>
      <c r="J15" s="60">
        <v>0.025</v>
      </c>
      <c r="K15" s="60">
        <v>0.025</v>
      </c>
      <c r="L15" s="60">
        <v>0.025</v>
      </c>
    </row>
    <row r="16" spans="1:12" ht="15" customHeight="1">
      <c r="A16" s="221"/>
      <c r="B16" s="181" t="s">
        <v>582</v>
      </c>
      <c r="C16" s="69">
        <v>0.6</v>
      </c>
      <c r="D16" s="22">
        <v>0.7</v>
      </c>
      <c r="E16" s="22">
        <v>0.7</v>
      </c>
      <c r="F16" s="22">
        <v>0.6</v>
      </c>
      <c r="G16" s="22">
        <v>0.6</v>
      </c>
      <c r="H16" s="299">
        <v>0.037</v>
      </c>
      <c r="I16" s="60">
        <v>0.036</v>
      </c>
      <c r="J16" s="60">
        <v>0.035</v>
      </c>
      <c r="K16" s="60">
        <v>0.031</v>
      </c>
      <c r="L16" s="60">
        <v>0.032</v>
      </c>
    </row>
    <row r="17" spans="1:12" ht="15" customHeight="1">
      <c r="A17" s="221"/>
      <c r="B17" s="181" t="s">
        <v>583</v>
      </c>
      <c r="C17" s="69">
        <v>1.1</v>
      </c>
      <c r="D17" s="22">
        <v>0.6</v>
      </c>
      <c r="E17" s="22">
        <v>0.6</v>
      </c>
      <c r="F17" s="22">
        <v>0.5</v>
      </c>
      <c r="G17" s="22">
        <v>0.5</v>
      </c>
      <c r="H17" s="299">
        <v>0.027</v>
      </c>
      <c r="I17" s="60">
        <v>0.027</v>
      </c>
      <c r="J17" s="60">
        <v>0.026</v>
      </c>
      <c r="K17" s="60">
        <v>0.029</v>
      </c>
      <c r="L17" s="60">
        <v>0.028</v>
      </c>
    </row>
    <row r="18" spans="1:12" ht="15" customHeight="1">
      <c r="A18" s="221"/>
      <c r="B18" s="181"/>
      <c r="C18" s="69"/>
      <c r="D18" s="22"/>
      <c r="E18" s="22"/>
      <c r="F18" s="22"/>
      <c r="G18" s="22"/>
      <c r="H18" s="52"/>
      <c r="I18" s="52"/>
      <c r="J18" s="52"/>
      <c r="K18" s="52"/>
      <c r="L18" s="52"/>
    </row>
    <row r="19" spans="1:12" ht="15" customHeight="1">
      <c r="A19" s="114" t="s">
        <v>555</v>
      </c>
      <c r="B19" s="182" t="s">
        <v>584</v>
      </c>
      <c r="C19" s="69">
        <v>0.8</v>
      </c>
      <c r="D19" s="22">
        <v>0.8</v>
      </c>
      <c r="E19" s="22">
        <v>0.7</v>
      </c>
      <c r="F19" s="22">
        <v>0.7</v>
      </c>
      <c r="G19" s="22">
        <v>0.07</v>
      </c>
      <c r="H19" s="299">
        <v>0.038</v>
      </c>
      <c r="I19" s="60">
        <v>0.038</v>
      </c>
      <c r="J19" s="60">
        <v>0.037</v>
      </c>
      <c r="K19" s="60">
        <v>0.038</v>
      </c>
      <c r="L19" s="60">
        <v>0.036</v>
      </c>
    </row>
    <row r="20" spans="1:12" ht="15" customHeight="1">
      <c r="A20" s="221"/>
      <c r="B20" s="182"/>
      <c r="C20" s="69"/>
      <c r="D20" s="22"/>
      <c r="E20" s="22"/>
      <c r="F20" s="22"/>
      <c r="G20" s="22"/>
      <c r="H20" s="52"/>
      <c r="I20" s="52"/>
      <c r="J20" s="52"/>
      <c r="K20" s="52"/>
      <c r="L20" s="52"/>
    </row>
    <row r="21" spans="1:12" ht="15" customHeight="1">
      <c r="A21" s="114" t="s">
        <v>556</v>
      </c>
      <c r="B21" s="182" t="s">
        <v>585</v>
      </c>
      <c r="C21" s="69">
        <v>1.3</v>
      </c>
      <c r="D21" s="22">
        <v>1.3</v>
      </c>
      <c r="E21" s="22">
        <v>1.2</v>
      </c>
      <c r="F21" s="22">
        <v>1.1</v>
      </c>
      <c r="G21" s="22">
        <v>1</v>
      </c>
      <c r="H21" s="299">
        <v>0.042</v>
      </c>
      <c r="I21" s="60">
        <v>0.043</v>
      </c>
      <c r="J21" s="60">
        <v>0.042</v>
      </c>
      <c r="K21" s="60">
        <v>0.042</v>
      </c>
      <c r="L21" s="60">
        <v>0.04</v>
      </c>
    </row>
    <row r="22" spans="1:12" ht="15" customHeight="1">
      <c r="A22" s="221"/>
      <c r="B22" s="182"/>
      <c r="C22" s="69"/>
      <c r="D22" s="22"/>
      <c r="E22" s="22"/>
      <c r="F22" s="22"/>
      <c r="G22" s="22"/>
      <c r="H22" s="52"/>
      <c r="I22" s="52"/>
      <c r="J22" s="52"/>
      <c r="K22" s="52"/>
      <c r="L22" s="52"/>
    </row>
    <row r="23" spans="1:12" ht="15" customHeight="1">
      <c r="A23" s="114" t="s">
        <v>557</v>
      </c>
      <c r="B23" s="181" t="s">
        <v>586</v>
      </c>
      <c r="C23" s="69">
        <v>0.9</v>
      </c>
      <c r="D23" s="69">
        <v>0.8</v>
      </c>
      <c r="E23" s="22">
        <v>0.8</v>
      </c>
      <c r="F23" s="22">
        <v>0.8</v>
      </c>
      <c r="G23" s="22">
        <v>0.7</v>
      </c>
      <c r="H23" s="299">
        <v>0.041</v>
      </c>
      <c r="I23" s="60">
        <v>0.041</v>
      </c>
      <c r="J23" s="60">
        <v>0.044</v>
      </c>
      <c r="K23" s="60">
        <v>0.04</v>
      </c>
      <c r="L23" s="60">
        <v>0.043</v>
      </c>
    </row>
    <row r="24" spans="1:12" ht="15" customHeight="1">
      <c r="A24" s="221"/>
      <c r="B24" s="181"/>
      <c r="C24" s="69"/>
      <c r="D24" s="22"/>
      <c r="E24" s="22"/>
      <c r="F24" s="22"/>
      <c r="G24" s="22"/>
      <c r="H24" s="52"/>
      <c r="I24" s="52"/>
      <c r="J24" s="52"/>
      <c r="K24" s="52"/>
      <c r="L24" s="52"/>
    </row>
    <row r="25" spans="1:12" ht="15" customHeight="1">
      <c r="A25" s="114" t="s">
        <v>558</v>
      </c>
      <c r="B25" s="181" t="s">
        <v>587</v>
      </c>
      <c r="C25" s="69">
        <v>0.7</v>
      </c>
      <c r="D25" s="22">
        <v>0.7</v>
      </c>
      <c r="E25" s="22">
        <v>0.7</v>
      </c>
      <c r="F25" s="22">
        <v>0.6</v>
      </c>
      <c r="G25" s="22">
        <v>0.6</v>
      </c>
      <c r="H25" s="299">
        <v>0.029</v>
      </c>
      <c r="I25" s="60">
        <v>0.027</v>
      </c>
      <c r="J25" s="60">
        <v>0.029</v>
      </c>
      <c r="K25" s="60">
        <v>0.029</v>
      </c>
      <c r="L25" s="60">
        <v>0.027</v>
      </c>
    </row>
    <row r="26" spans="1:12" ht="15" customHeight="1">
      <c r="A26" s="221"/>
      <c r="B26" s="181"/>
      <c r="C26" s="69"/>
      <c r="D26" s="22"/>
      <c r="E26" s="22"/>
      <c r="F26" s="22"/>
      <c r="G26" s="22"/>
      <c r="H26" s="52"/>
      <c r="I26" s="52"/>
      <c r="J26" s="52"/>
      <c r="K26" s="52"/>
      <c r="L26" s="52"/>
    </row>
    <row r="27" spans="1:12" ht="15" customHeight="1">
      <c r="A27" s="114" t="s">
        <v>552</v>
      </c>
      <c r="B27" s="181" t="s">
        <v>588</v>
      </c>
      <c r="C27" s="69">
        <v>0.6</v>
      </c>
      <c r="D27" s="22">
        <v>0.6</v>
      </c>
      <c r="E27" s="22">
        <v>0.5</v>
      </c>
      <c r="F27" s="22">
        <v>0.5</v>
      </c>
      <c r="G27" s="22">
        <v>0.4</v>
      </c>
      <c r="H27" s="299">
        <v>0.034</v>
      </c>
      <c r="I27" s="60">
        <v>0.031</v>
      </c>
      <c r="J27" s="60">
        <v>0.031</v>
      </c>
      <c r="K27" s="60">
        <v>0.03</v>
      </c>
      <c r="L27" s="60">
        <v>0.03</v>
      </c>
    </row>
    <row r="28" spans="1:12" ht="15" customHeight="1">
      <c r="A28" s="221"/>
      <c r="B28" s="181" t="s">
        <v>589</v>
      </c>
      <c r="C28" s="69">
        <v>1.5</v>
      </c>
      <c r="D28" s="69">
        <v>1.4</v>
      </c>
      <c r="E28" s="22">
        <v>1.4</v>
      </c>
      <c r="F28" s="22">
        <v>1.3</v>
      </c>
      <c r="G28" s="22">
        <v>1.2</v>
      </c>
      <c r="H28" s="299">
        <v>0.048</v>
      </c>
      <c r="I28" s="60">
        <v>0.046</v>
      </c>
      <c r="J28" s="60">
        <v>0.046</v>
      </c>
      <c r="K28" s="60">
        <v>0.044</v>
      </c>
      <c r="L28" s="60">
        <v>0.038</v>
      </c>
    </row>
    <row r="29" spans="1:13" ht="15" customHeight="1">
      <c r="A29" s="221"/>
      <c r="B29" s="181" t="s">
        <v>590</v>
      </c>
      <c r="C29" s="69">
        <v>0.6</v>
      </c>
      <c r="D29" s="22">
        <v>0.5</v>
      </c>
      <c r="E29" s="22">
        <v>0.5</v>
      </c>
      <c r="F29" s="22">
        <v>0.4</v>
      </c>
      <c r="G29" s="22">
        <v>0.4</v>
      </c>
      <c r="H29" s="299">
        <v>0.03</v>
      </c>
      <c r="I29" s="60">
        <v>0.026</v>
      </c>
      <c r="J29" s="60">
        <v>0.026</v>
      </c>
      <c r="K29" s="60">
        <v>0.025</v>
      </c>
      <c r="L29" s="60">
        <v>0.026</v>
      </c>
      <c r="M29" s="60"/>
    </row>
    <row r="30" spans="1:12" ht="15" customHeight="1">
      <c r="A30" s="221"/>
      <c r="B30" s="181" t="s">
        <v>591</v>
      </c>
      <c r="C30" s="69">
        <v>0.7</v>
      </c>
      <c r="D30" s="22">
        <v>0.9</v>
      </c>
      <c r="E30" s="22">
        <v>0.8</v>
      </c>
      <c r="F30" s="22">
        <v>0.7</v>
      </c>
      <c r="G30" s="22">
        <v>0.7</v>
      </c>
      <c r="H30" s="299">
        <v>0.033</v>
      </c>
      <c r="I30" s="60">
        <v>0.031</v>
      </c>
      <c r="J30" s="60">
        <v>0.033</v>
      </c>
      <c r="K30" s="60">
        <v>0.033</v>
      </c>
      <c r="L30" s="60">
        <v>0.034</v>
      </c>
    </row>
    <row r="31" spans="1:12" ht="15" customHeight="1">
      <c r="A31" s="221"/>
      <c r="B31" s="181" t="s">
        <v>592</v>
      </c>
      <c r="C31" s="69">
        <v>0.7</v>
      </c>
      <c r="D31" s="22">
        <v>0.7</v>
      </c>
      <c r="E31" s="22">
        <v>0.7</v>
      </c>
      <c r="F31" s="22">
        <v>0.7</v>
      </c>
      <c r="G31" s="22">
        <v>0.6</v>
      </c>
      <c r="H31" s="299">
        <v>0.028</v>
      </c>
      <c r="I31" s="60">
        <v>0.027</v>
      </c>
      <c r="J31" s="60">
        <v>0.028</v>
      </c>
      <c r="K31" s="60">
        <v>0.03</v>
      </c>
      <c r="L31" s="60">
        <v>0.029</v>
      </c>
    </row>
    <row r="32" spans="1:12" ht="15" customHeight="1">
      <c r="A32" s="221"/>
      <c r="B32" s="181" t="s">
        <v>1100</v>
      </c>
      <c r="C32" s="201" t="s">
        <v>576</v>
      </c>
      <c r="D32" s="201" t="s">
        <v>576</v>
      </c>
      <c r="E32" s="351">
        <v>0.4</v>
      </c>
      <c r="F32" s="22">
        <v>0.4</v>
      </c>
      <c r="G32" s="22">
        <v>0.4</v>
      </c>
      <c r="H32" s="26" t="s">
        <v>576</v>
      </c>
      <c r="I32" s="26" t="s">
        <v>576</v>
      </c>
      <c r="J32" s="352">
        <v>0.025</v>
      </c>
      <c r="K32" s="60">
        <v>0.019</v>
      </c>
      <c r="L32" s="60">
        <v>0.019</v>
      </c>
    </row>
    <row r="33" spans="1:12" ht="15" customHeight="1">
      <c r="A33" s="221"/>
      <c r="B33" s="181"/>
      <c r="C33" s="201"/>
      <c r="D33" s="201"/>
      <c r="E33" s="22"/>
      <c r="F33" s="22"/>
      <c r="G33" s="22"/>
      <c r="H33" s="201"/>
      <c r="I33" s="201"/>
      <c r="J33" s="52"/>
      <c r="K33" s="52"/>
      <c r="L33" s="52"/>
    </row>
    <row r="34" spans="1:12" ht="15" customHeight="1">
      <c r="A34" s="114" t="s">
        <v>560</v>
      </c>
      <c r="B34" s="181" t="s">
        <v>593</v>
      </c>
      <c r="C34" s="69">
        <v>0.5</v>
      </c>
      <c r="D34" s="22">
        <v>0.6</v>
      </c>
      <c r="E34" s="22">
        <v>0.5</v>
      </c>
      <c r="F34" s="22">
        <v>0.5</v>
      </c>
      <c r="G34" s="22">
        <v>0.5</v>
      </c>
      <c r="H34" s="299">
        <v>0.024</v>
      </c>
      <c r="I34" s="60">
        <v>0.025</v>
      </c>
      <c r="J34" s="60">
        <v>0.023</v>
      </c>
      <c r="K34" s="60">
        <v>0.024</v>
      </c>
      <c r="L34" s="60">
        <v>0.022</v>
      </c>
    </row>
    <row r="35" spans="1:12" ht="15" customHeight="1">
      <c r="A35" s="221"/>
      <c r="B35" s="181" t="s">
        <v>599</v>
      </c>
      <c r="C35" s="54">
        <v>1</v>
      </c>
      <c r="D35" s="54">
        <v>0.8</v>
      </c>
      <c r="E35" s="54">
        <v>0.6</v>
      </c>
      <c r="F35" s="54">
        <v>0.6</v>
      </c>
      <c r="G35" s="54">
        <v>0.5</v>
      </c>
      <c r="H35" s="299">
        <v>0.028</v>
      </c>
      <c r="I35" s="60">
        <v>0.027</v>
      </c>
      <c r="J35" s="60">
        <v>0.026</v>
      </c>
      <c r="K35" s="60">
        <v>0.025</v>
      </c>
      <c r="L35" s="60">
        <v>0.023</v>
      </c>
    </row>
    <row r="36" spans="1:12" ht="15" customHeight="1">
      <c r="A36" s="221"/>
      <c r="B36" s="181"/>
      <c r="C36" s="69"/>
      <c r="D36" s="22"/>
      <c r="E36" s="22"/>
      <c r="F36" s="22"/>
      <c r="G36" s="22"/>
      <c r="H36" s="52"/>
      <c r="I36" s="52"/>
      <c r="J36" s="52"/>
      <c r="K36" s="52"/>
      <c r="L36" s="52"/>
    </row>
    <row r="37" spans="1:12" ht="15" customHeight="1">
      <c r="A37" s="114" t="s">
        <v>564</v>
      </c>
      <c r="B37" s="181" t="s">
        <v>594</v>
      </c>
      <c r="C37" s="69">
        <v>0.8</v>
      </c>
      <c r="D37" s="22">
        <v>0.8</v>
      </c>
      <c r="E37" s="22">
        <v>0.7</v>
      </c>
      <c r="F37" s="22">
        <v>0.7</v>
      </c>
      <c r="G37" s="22">
        <v>0.6</v>
      </c>
      <c r="H37" s="299">
        <v>0.025</v>
      </c>
      <c r="I37" s="60">
        <v>0.021</v>
      </c>
      <c r="J37" s="60">
        <v>0.02</v>
      </c>
      <c r="K37" s="60">
        <v>0.022</v>
      </c>
      <c r="L37" s="60">
        <v>0.019</v>
      </c>
    </row>
    <row r="38" spans="1:12" ht="15" customHeight="1">
      <c r="A38" s="221"/>
      <c r="B38" s="181"/>
      <c r="C38" s="248"/>
      <c r="H38" s="52"/>
      <c r="I38" s="52"/>
      <c r="J38" s="52"/>
      <c r="K38" s="52"/>
      <c r="L38" s="52"/>
    </row>
    <row r="39" spans="1:12" ht="15" customHeight="1">
      <c r="A39" s="114" t="s">
        <v>238</v>
      </c>
      <c r="B39" s="181" t="s">
        <v>595</v>
      </c>
      <c r="C39" s="69">
        <v>0.4</v>
      </c>
      <c r="D39" s="22">
        <v>0.4</v>
      </c>
      <c r="E39" s="22">
        <v>0.4</v>
      </c>
      <c r="F39" s="22">
        <v>0.5</v>
      </c>
      <c r="G39" s="22">
        <v>0.4</v>
      </c>
      <c r="H39" s="299">
        <v>0.03</v>
      </c>
      <c r="I39" s="60">
        <v>0.024</v>
      </c>
      <c r="J39" s="60">
        <v>0.026</v>
      </c>
      <c r="K39" s="60">
        <v>0.027</v>
      </c>
      <c r="L39" s="60">
        <v>0.025</v>
      </c>
    </row>
    <row r="40" spans="1:12" ht="15" customHeight="1">
      <c r="A40" s="114"/>
      <c r="B40" s="181" t="s">
        <v>1279</v>
      </c>
      <c r="C40" s="201" t="s">
        <v>576</v>
      </c>
      <c r="D40" s="201" t="s">
        <v>576</v>
      </c>
      <c r="E40" s="201" t="s">
        <v>576</v>
      </c>
      <c r="F40" s="201" t="s">
        <v>576</v>
      </c>
      <c r="G40" s="201" t="s">
        <v>576</v>
      </c>
      <c r="H40" s="201" t="s">
        <v>576</v>
      </c>
      <c r="I40" s="201" t="s">
        <v>576</v>
      </c>
      <c r="J40" s="201" t="s">
        <v>576</v>
      </c>
      <c r="K40" s="201" t="s">
        <v>576</v>
      </c>
      <c r="L40" s="60">
        <v>0.024</v>
      </c>
    </row>
    <row r="41" spans="1:12" ht="15" customHeight="1">
      <c r="A41" s="221"/>
      <c r="B41" s="181"/>
      <c r="C41" s="248"/>
      <c r="H41" s="52"/>
      <c r="I41" s="52"/>
      <c r="J41" s="52"/>
      <c r="K41" s="52"/>
      <c r="L41" s="52"/>
    </row>
    <row r="42" spans="1:12" ht="15" customHeight="1">
      <c r="A42" s="114" t="s">
        <v>561</v>
      </c>
      <c r="B42" s="181" t="s">
        <v>596</v>
      </c>
      <c r="C42" s="69">
        <v>0.6</v>
      </c>
      <c r="D42" s="22">
        <v>0.6</v>
      </c>
      <c r="E42" s="22">
        <v>0.6</v>
      </c>
      <c r="F42" s="22">
        <v>0.6</v>
      </c>
      <c r="G42" s="22">
        <v>0.5</v>
      </c>
      <c r="H42" s="299">
        <v>0.025</v>
      </c>
      <c r="I42" s="60">
        <v>0.026</v>
      </c>
      <c r="J42" s="60">
        <v>0.025</v>
      </c>
      <c r="K42" s="60">
        <v>0.026</v>
      </c>
      <c r="L42" s="60">
        <v>0.026</v>
      </c>
    </row>
    <row r="43" spans="1:13" ht="15" customHeight="1">
      <c r="A43" s="221"/>
      <c r="B43" s="181"/>
      <c r="C43" s="248"/>
      <c r="H43" s="52"/>
      <c r="I43" s="52"/>
      <c r="J43" s="52"/>
      <c r="K43" s="52"/>
      <c r="L43" s="52"/>
      <c r="M43" s="60"/>
    </row>
    <row r="44" spans="1:12" ht="15" customHeight="1">
      <c r="A44" s="114" t="s">
        <v>566</v>
      </c>
      <c r="B44" s="181" t="s">
        <v>597</v>
      </c>
      <c r="C44" s="69">
        <v>0.8</v>
      </c>
      <c r="D44" s="22">
        <v>0.6</v>
      </c>
      <c r="E44" s="22">
        <v>0.6</v>
      </c>
      <c r="F44" s="22">
        <v>0.6</v>
      </c>
      <c r="G44" s="22">
        <v>0.6</v>
      </c>
      <c r="H44" s="299">
        <v>0.026</v>
      </c>
      <c r="I44" s="60">
        <v>0.025</v>
      </c>
      <c r="J44" s="60">
        <v>0.029</v>
      </c>
      <c r="K44" s="60">
        <v>0.026</v>
      </c>
      <c r="L44" s="60">
        <v>0.025</v>
      </c>
    </row>
    <row r="45" spans="1:12" ht="15" customHeight="1">
      <c r="A45" s="221"/>
      <c r="B45" s="181" t="s">
        <v>881</v>
      </c>
      <c r="C45" s="69">
        <v>0.7</v>
      </c>
      <c r="D45" s="22">
        <v>0.6</v>
      </c>
      <c r="E45" s="22">
        <v>0.5</v>
      </c>
      <c r="F45" s="22">
        <v>0.5</v>
      </c>
      <c r="G45" s="22">
        <v>0.5</v>
      </c>
      <c r="H45" s="299">
        <v>0.022</v>
      </c>
      <c r="I45" s="60">
        <v>0.025</v>
      </c>
      <c r="J45" s="60">
        <v>0.024</v>
      </c>
      <c r="K45" s="60">
        <v>0.023</v>
      </c>
      <c r="L45" s="60">
        <v>0.025</v>
      </c>
    </row>
    <row r="46" spans="1:12" ht="15" customHeight="1">
      <c r="A46" s="221"/>
      <c r="B46" s="181"/>
      <c r="C46" s="54"/>
      <c r="D46" s="54"/>
      <c r="E46" s="54"/>
      <c r="F46" s="54"/>
      <c r="G46" s="54"/>
      <c r="H46" s="52"/>
      <c r="I46" s="52"/>
      <c r="J46" s="52"/>
      <c r="K46" s="52"/>
      <c r="L46" s="52"/>
    </row>
    <row r="47" spans="1:12" ht="15" customHeight="1">
      <c r="A47" s="114" t="s">
        <v>567</v>
      </c>
      <c r="B47" s="181" t="s">
        <v>1123</v>
      </c>
      <c r="C47" s="69">
        <v>0.5</v>
      </c>
      <c r="D47" s="22">
        <v>0.5</v>
      </c>
      <c r="E47" s="22">
        <v>0.5</v>
      </c>
      <c r="F47" s="22">
        <v>0.4</v>
      </c>
      <c r="G47" s="22">
        <v>0.4</v>
      </c>
      <c r="H47" s="299">
        <v>0.027</v>
      </c>
      <c r="I47" s="60">
        <v>0.028</v>
      </c>
      <c r="J47" s="60">
        <v>0.026</v>
      </c>
      <c r="K47" s="60">
        <v>0.025</v>
      </c>
      <c r="L47" s="60">
        <v>0.025</v>
      </c>
    </row>
    <row r="48" spans="1:12" ht="15" customHeight="1">
      <c r="A48" s="221"/>
      <c r="B48" s="181"/>
      <c r="C48" s="54"/>
      <c r="D48" s="54"/>
      <c r="E48" s="54"/>
      <c r="F48" s="54"/>
      <c r="G48" s="54"/>
      <c r="H48" s="52"/>
      <c r="I48" s="52"/>
      <c r="J48" s="52"/>
      <c r="K48" s="52"/>
      <c r="L48" s="52"/>
    </row>
    <row r="49" spans="1:12" ht="15" customHeight="1">
      <c r="A49" s="213" t="s">
        <v>570</v>
      </c>
      <c r="B49" s="202" t="s">
        <v>598</v>
      </c>
      <c r="C49" s="61">
        <v>0.6</v>
      </c>
      <c r="D49" s="61">
        <v>0.6</v>
      </c>
      <c r="E49" s="61">
        <v>0.6</v>
      </c>
      <c r="F49" s="61">
        <v>0.5</v>
      </c>
      <c r="G49" s="61">
        <v>0.5</v>
      </c>
      <c r="H49" s="300">
        <v>0.015</v>
      </c>
      <c r="I49" s="64">
        <v>0.015</v>
      </c>
      <c r="J49" s="64">
        <v>0.017</v>
      </c>
      <c r="K49" s="64">
        <v>0.016</v>
      </c>
      <c r="L49" s="64">
        <v>0.015</v>
      </c>
    </row>
    <row r="50" spans="1:8" ht="15" customHeight="1">
      <c r="A50" s="15" t="s">
        <v>1171</v>
      </c>
      <c r="C50" s="16"/>
      <c r="D50" s="16"/>
      <c r="E50" s="16"/>
      <c r="F50" s="16"/>
      <c r="G50" s="16"/>
      <c r="H50" s="15"/>
    </row>
    <row r="51" spans="1:8" ht="15" customHeight="1">
      <c r="A51" s="22" t="s">
        <v>854</v>
      </c>
      <c r="C51" s="23"/>
      <c r="F51" s="16"/>
      <c r="G51" s="16"/>
      <c r="H51" s="22"/>
    </row>
    <row r="52" spans="1:8" ht="15" customHeight="1">
      <c r="A52" s="22" t="s">
        <v>855</v>
      </c>
      <c r="C52" s="23"/>
      <c r="F52" s="54"/>
      <c r="G52" s="54"/>
      <c r="H52" s="22"/>
    </row>
    <row r="53" spans="1:8" ht="15" customHeight="1">
      <c r="A53" s="22" t="s">
        <v>1281</v>
      </c>
      <c r="C53" s="23"/>
      <c r="F53" s="54"/>
      <c r="G53" s="54"/>
      <c r="H53" s="22"/>
    </row>
    <row r="54" spans="1:8" ht="15" customHeight="1">
      <c r="A54" s="22" t="s">
        <v>1282</v>
      </c>
      <c r="C54" s="23"/>
      <c r="F54" s="16"/>
      <c r="G54" s="16"/>
      <c r="H54" s="22"/>
    </row>
    <row r="55" spans="3:8" ht="15" customHeight="1">
      <c r="C55" s="23"/>
      <c r="F55" s="54"/>
      <c r="G55" s="54"/>
      <c r="H55" s="22"/>
    </row>
    <row r="56" spans="3:8" ht="15" customHeight="1">
      <c r="C56" s="23"/>
      <c r="F56" s="16"/>
      <c r="G56" s="16"/>
      <c r="H56" s="22"/>
    </row>
    <row r="57" spans="3:8" ht="15" customHeight="1">
      <c r="C57" s="23"/>
      <c r="F57" s="16"/>
      <c r="G57" s="16"/>
      <c r="H57" s="22"/>
    </row>
    <row r="58" spans="3:8" ht="15" customHeight="1">
      <c r="C58" s="23"/>
      <c r="F58" s="54"/>
      <c r="G58" s="54"/>
      <c r="H58" s="22"/>
    </row>
    <row r="59" spans="3:8" ht="15" customHeight="1">
      <c r="C59" s="23"/>
      <c r="F59" s="54"/>
      <c r="G59" s="54"/>
      <c r="H59" s="22"/>
    </row>
    <row r="60" spans="3:8" ht="15" customHeight="1">
      <c r="C60" s="23"/>
      <c r="F60" s="16"/>
      <c r="G60" s="16"/>
      <c r="H60" s="22"/>
    </row>
    <row r="61" spans="3:8" ht="15" customHeight="1">
      <c r="C61" s="23"/>
      <c r="F61" s="16"/>
      <c r="G61" s="16"/>
      <c r="H61" s="22"/>
    </row>
    <row r="62" spans="6:7" ht="11.25">
      <c r="F62" s="54"/>
      <c r="G62" s="54"/>
    </row>
    <row r="63" spans="6:7" ht="11.25">
      <c r="F63" s="16"/>
      <c r="G63" s="16"/>
    </row>
  </sheetData>
  <printOptions/>
  <pageMargins left="0.53" right="0.47" top="0.51" bottom="0.42" header="0.3937007874015748" footer="0.3937007874015748"/>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A1:H95"/>
  <sheetViews>
    <sheetView workbookViewId="0" topLeftCell="A1">
      <selection activeCell="C29" sqref="C29"/>
    </sheetView>
  </sheetViews>
  <sheetFormatPr defaultColWidth="9.00390625" defaultRowHeight="12.75"/>
  <cols>
    <col min="1" max="1" width="9.125" style="22" customWidth="1"/>
    <col min="2" max="2" width="20.75390625" style="22" customWidth="1"/>
    <col min="3" max="3" width="14.75390625" style="60" customWidth="1"/>
    <col min="4" max="7" width="14.75390625" style="22" customWidth="1"/>
    <col min="8" max="16384" width="9.125" style="22" customWidth="1"/>
  </cols>
  <sheetData>
    <row r="1" ht="7.5" customHeight="1">
      <c r="A1" s="30"/>
    </row>
    <row r="2" spans="1:4" ht="13.5" customHeight="1">
      <c r="A2" s="166" t="s">
        <v>194</v>
      </c>
      <c r="C2" s="49"/>
      <c r="D2" s="65"/>
    </row>
    <row r="3" spans="1:7" ht="12" customHeight="1">
      <c r="A3" s="51"/>
      <c r="B3" s="222" t="s">
        <v>880</v>
      </c>
      <c r="C3" s="169" t="s">
        <v>856</v>
      </c>
      <c r="D3" s="169" t="s">
        <v>885</v>
      </c>
      <c r="E3" s="169" t="s">
        <v>1099</v>
      </c>
      <c r="F3" s="164" t="s">
        <v>1121</v>
      </c>
      <c r="G3" s="164" t="s">
        <v>1193</v>
      </c>
    </row>
    <row r="4" spans="1:7" ht="12" customHeight="1">
      <c r="A4" s="115" t="s">
        <v>553</v>
      </c>
      <c r="B4" s="181" t="s">
        <v>600</v>
      </c>
      <c r="C4" s="52">
        <v>0.021</v>
      </c>
      <c r="D4" s="52">
        <v>0.021</v>
      </c>
      <c r="E4" s="52">
        <v>0.019</v>
      </c>
      <c r="F4" s="52">
        <v>0.019</v>
      </c>
      <c r="G4" s="52">
        <v>0.02</v>
      </c>
    </row>
    <row r="5" spans="1:7" ht="12" customHeight="1">
      <c r="A5" s="221"/>
      <c r="B5" s="181" t="s">
        <v>601</v>
      </c>
      <c r="C5" s="52">
        <v>0.024</v>
      </c>
      <c r="D5" s="52">
        <v>0.024</v>
      </c>
      <c r="E5" s="52">
        <v>0.026</v>
      </c>
      <c r="F5" s="52">
        <v>0.024</v>
      </c>
      <c r="G5" s="52">
        <v>0.024</v>
      </c>
    </row>
    <row r="6" spans="1:7" ht="12" customHeight="1">
      <c r="A6" s="221"/>
      <c r="B6" s="181" t="s">
        <v>602</v>
      </c>
      <c r="C6" s="52">
        <v>0.029</v>
      </c>
      <c r="D6" s="52">
        <v>0.028</v>
      </c>
      <c r="E6" s="52">
        <v>0.029</v>
      </c>
      <c r="F6" s="52">
        <v>0.028</v>
      </c>
      <c r="G6" s="52">
        <v>0.028</v>
      </c>
    </row>
    <row r="7" spans="1:7" ht="12" customHeight="1">
      <c r="A7" s="221"/>
      <c r="B7" s="181" t="s">
        <v>603</v>
      </c>
      <c r="C7" s="52">
        <v>0.026</v>
      </c>
      <c r="D7" s="52">
        <v>0.024</v>
      </c>
      <c r="E7" s="236" t="s">
        <v>576</v>
      </c>
      <c r="F7" s="236" t="s">
        <v>576</v>
      </c>
      <c r="G7" s="236" t="s">
        <v>576</v>
      </c>
    </row>
    <row r="8" spans="1:7" ht="3" customHeight="1">
      <c r="A8" s="221"/>
      <c r="B8" s="181"/>
      <c r="C8" s="52"/>
      <c r="D8" s="52"/>
      <c r="E8" s="52"/>
      <c r="F8" s="52"/>
      <c r="G8" s="52"/>
    </row>
    <row r="9" spans="1:7" ht="12" customHeight="1">
      <c r="A9" s="114" t="s">
        <v>554</v>
      </c>
      <c r="B9" s="181" t="s">
        <v>604</v>
      </c>
      <c r="C9" s="52">
        <v>0.027</v>
      </c>
      <c r="D9" s="52">
        <v>0.026</v>
      </c>
      <c r="E9" s="52">
        <v>0.027</v>
      </c>
      <c r="F9" s="52">
        <v>0.027</v>
      </c>
      <c r="G9" s="52">
        <v>0.026</v>
      </c>
    </row>
    <row r="10" spans="1:7" ht="12" customHeight="1">
      <c r="A10" s="221"/>
      <c r="B10" s="181" t="s">
        <v>605</v>
      </c>
      <c r="C10" s="52">
        <v>0.032</v>
      </c>
      <c r="D10" s="52">
        <v>0.031</v>
      </c>
      <c r="E10" s="52">
        <v>0.031</v>
      </c>
      <c r="F10" s="52">
        <v>0.032</v>
      </c>
      <c r="G10" s="52">
        <v>0.031</v>
      </c>
    </row>
    <row r="11" spans="1:7" ht="12" customHeight="1">
      <c r="A11" s="221"/>
      <c r="B11" s="181" t="s">
        <v>606</v>
      </c>
      <c r="C11" s="52">
        <v>0.028</v>
      </c>
      <c r="D11" s="52">
        <v>0.025</v>
      </c>
      <c r="E11" s="52">
        <v>0.025</v>
      </c>
      <c r="F11" s="52">
        <v>0.024</v>
      </c>
      <c r="G11" s="52">
        <v>0.024</v>
      </c>
    </row>
    <row r="12" spans="1:7" ht="12" customHeight="1">
      <c r="A12" s="221"/>
      <c r="B12" s="181" t="s">
        <v>607</v>
      </c>
      <c r="C12" s="52">
        <v>0.017</v>
      </c>
      <c r="D12" s="52">
        <v>0.014</v>
      </c>
      <c r="E12" s="52">
        <v>0.017</v>
      </c>
      <c r="F12" s="52">
        <v>0.018</v>
      </c>
      <c r="G12" s="52">
        <v>0.017</v>
      </c>
    </row>
    <row r="13" spans="1:7" ht="12" customHeight="1">
      <c r="A13" s="221"/>
      <c r="B13" s="181" t="s">
        <v>608</v>
      </c>
      <c r="C13" s="52">
        <v>0.016</v>
      </c>
      <c r="D13" s="52">
        <v>0.015</v>
      </c>
      <c r="E13" s="52">
        <v>0.016</v>
      </c>
      <c r="F13" s="52">
        <v>0.016</v>
      </c>
      <c r="G13" s="52">
        <v>0.016</v>
      </c>
    </row>
    <row r="14" spans="1:7" ht="12" customHeight="1">
      <c r="A14" s="221"/>
      <c r="B14" s="181" t="s">
        <v>609</v>
      </c>
      <c r="C14" s="52">
        <v>0.024</v>
      </c>
      <c r="D14" s="301" t="s">
        <v>888</v>
      </c>
      <c r="E14" s="301">
        <v>0.024</v>
      </c>
      <c r="F14" s="301">
        <v>0.023</v>
      </c>
      <c r="G14" s="301">
        <v>0.023</v>
      </c>
    </row>
    <row r="15" spans="1:7" ht="3" customHeight="1">
      <c r="A15" s="221"/>
      <c r="B15" s="181"/>
      <c r="C15" s="52"/>
      <c r="D15" s="52"/>
      <c r="E15" s="52"/>
      <c r="F15" s="52"/>
      <c r="G15" s="52"/>
    </row>
    <row r="16" spans="1:7" ht="12" customHeight="1">
      <c r="A16" s="114" t="s">
        <v>555</v>
      </c>
      <c r="B16" s="181" t="s">
        <v>654</v>
      </c>
      <c r="C16" s="52">
        <v>0.014</v>
      </c>
      <c r="D16" s="52">
        <v>0.013</v>
      </c>
      <c r="E16" s="52">
        <v>0.012</v>
      </c>
      <c r="F16" s="52">
        <v>0.013</v>
      </c>
      <c r="G16" s="52">
        <v>0.012</v>
      </c>
    </row>
    <row r="17" spans="1:7" ht="3" customHeight="1">
      <c r="A17" s="221"/>
      <c r="B17" s="181"/>
      <c r="C17" s="52"/>
      <c r="D17" s="52"/>
      <c r="E17" s="52"/>
      <c r="F17" s="52"/>
      <c r="G17" s="52"/>
    </row>
    <row r="18" spans="1:7" ht="12" customHeight="1">
      <c r="A18" s="114" t="s">
        <v>556</v>
      </c>
      <c r="B18" s="181" t="s">
        <v>610</v>
      </c>
      <c r="C18" s="52">
        <v>0.022</v>
      </c>
      <c r="D18" s="52">
        <v>0.022</v>
      </c>
      <c r="E18" s="52">
        <v>0.023</v>
      </c>
      <c r="F18" s="52">
        <v>0.022</v>
      </c>
      <c r="G18" s="52">
        <v>0.024</v>
      </c>
    </row>
    <row r="19" spans="1:7" ht="3" customHeight="1">
      <c r="A19" s="221"/>
      <c r="B19" s="181"/>
      <c r="C19" s="52"/>
      <c r="D19" s="52"/>
      <c r="E19" s="52"/>
      <c r="F19" s="52"/>
      <c r="G19" s="52"/>
    </row>
    <row r="20" spans="1:7" ht="12" customHeight="1">
      <c r="A20" s="114" t="s">
        <v>557</v>
      </c>
      <c r="B20" s="181" t="s">
        <v>1102</v>
      </c>
      <c r="C20" s="52">
        <v>0.023</v>
      </c>
      <c r="D20" s="52">
        <v>0.022</v>
      </c>
      <c r="E20" s="52">
        <v>0.022</v>
      </c>
      <c r="F20" s="52">
        <v>0.022</v>
      </c>
      <c r="G20" s="52">
        <v>0.022</v>
      </c>
    </row>
    <row r="21" spans="1:7" ht="3" customHeight="1">
      <c r="A21" s="221"/>
      <c r="B21" s="181"/>
      <c r="C21" s="52"/>
      <c r="D21" s="52"/>
      <c r="E21" s="52"/>
      <c r="F21" s="52"/>
      <c r="G21" s="52"/>
    </row>
    <row r="22" spans="1:7" ht="12" customHeight="1">
      <c r="A22" s="114" t="s">
        <v>558</v>
      </c>
      <c r="B22" s="181" t="s">
        <v>611</v>
      </c>
      <c r="C22" s="52">
        <v>0.017</v>
      </c>
      <c r="D22" s="52">
        <v>0.016</v>
      </c>
      <c r="E22" s="52">
        <v>0.016</v>
      </c>
      <c r="F22" s="52">
        <v>0.016</v>
      </c>
      <c r="G22" s="52">
        <v>0.015</v>
      </c>
    </row>
    <row r="23" spans="1:7" ht="3" customHeight="1">
      <c r="A23" s="221"/>
      <c r="B23" s="181"/>
      <c r="C23" s="52"/>
      <c r="D23" s="52"/>
      <c r="E23" s="52"/>
      <c r="F23" s="52"/>
      <c r="G23" s="52"/>
    </row>
    <row r="24" spans="1:7" ht="12" customHeight="1">
      <c r="A24" s="114" t="s">
        <v>559</v>
      </c>
      <c r="B24" s="181" t="s">
        <v>612</v>
      </c>
      <c r="C24" s="52">
        <v>0.013</v>
      </c>
      <c r="D24" s="52">
        <v>0.012</v>
      </c>
      <c r="E24" s="52">
        <v>0.012</v>
      </c>
      <c r="F24" s="52">
        <v>0.012</v>
      </c>
      <c r="G24" s="52">
        <v>0.012</v>
      </c>
    </row>
    <row r="25" spans="1:7" ht="3" customHeight="1">
      <c r="A25" s="221"/>
      <c r="B25" s="181"/>
      <c r="C25" s="52"/>
      <c r="D25" s="52"/>
      <c r="E25" s="52"/>
      <c r="F25" s="52"/>
      <c r="G25" s="52"/>
    </row>
    <row r="26" spans="1:7" ht="12" customHeight="1">
      <c r="A26" s="114" t="s">
        <v>552</v>
      </c>
      <c r="B26" s="181" t="s">
        <v>613</v>
      </c>
      <c r="C26" s="52">
        <v>0.024</v>
      </c>
      <c r="D26" s="52">
        <v>0.022</v>
      </c>
      <c r="E26" s="52">
        <v>0.023</v>
      </c>
      <c r="F26" s="52">
        <v>0.022</v>
      </c>
      <c r="G26" s="52">
        <v>0.021</v>
      </c>
    </row>
    <row r="27" spans="1:7" ht="12" customHeight="1">
      <c r="A27" s="221"/>
      <c r="B27" s="181" t="s">
        <v>614</v>
      </c>
      <c r="C27" s="52">
        <v>0.022</v>
      </c>
      <c r="D27" s="52">
        <v>0.019</v>
      </c>
      <c r="E27" s="52">
        <v>0.019</v>
      </c>
      <c r="F27" s="52">
        <v>0.021</v>
      </c>
      <c r="G27" s="52">
        <v>0.019</v>
      </c>
    </row>
    <row r="28" spans="1:7" ht="12" customHeight="1">
      <c r="A28" s="221"/>
      <c r="B28" s="181" t="s">
        <v>615</v>
      </c>
      <c r="C28" s="52">
        <v>0.02</v>
      </c>
      <c r="D28" s="52">
        <v>0.019</v>
      </c>
      <c r="E28" s="52">
        <v>0.019</v>
      </c>
      <c r="F28" s="52">
        <v>0.018</v>
      </c>
      <c r="G28" s="52">
        <v>0.018</v>
      </c>
    </row>
    <row r="29" spans="1:7" ht="12" customHeight="1">
      <c r="A29" s="221"/>
      <c r="B29" s="181" t="s">
        <v>616</v>
      </c>
      <c r="C29" s="52">
        <v>0.017</v>
      </c>
      <c r="D29" s="52">
        <v>0.017</v>
      </c>
      <c r="E29" s="52">
        <v>0.015</v>
      </c>
      <c r="F29" s="52">
        <v>0.015</v>
      </c>
      <c r="G29" s="52">
        <v>0.015</v>
      </c>
    </row>
    <row r="30" spans="1:7" ht="12" customHeight="1">
      <c r="A30" s="221"/>
      <c r="B30" s="181" t="s">
        <v>617</v>
      </c>
      <c r="C30" s="52">
        <v>0.028</v>
      </c>
      <c r="D30" s="52">
        <v>0.026</v>
      </c>
      <c r="E30" s="52">
        <v>0.026</v>
      </c>
      <c r="F30" s="52">
        <v>0.025</v>
      </c>
      <c r="G30" s="52">
        <v>0.026</v>
      </c>
    </row>
    <row r="31" spans="1:7" ht="12" customHeight="1">
      <c r="A31" s="221"/>
      <c r="B31" s="181" t="s">
        <v>618</v>
      </c>
      <c r="C31" s="52">
        <v>0.022</v>
      </c>
      <c r="D31" s="52">
        <v>0.021</v>
      </c>
      <c r="E31" s="52">
        <v>0.023</v>
      </c>
      <c r="F31" s="52">
        <v>0.023</v>
      </c>
      <c r="G31" s="52">
        <v>0.022</v>
      </c>
    </row>
    <row r="32" spans="1:7" ht="12" customHeight="1">
      <c r="A32" s="221"/>
      <c r="B32" s="181" t="s">
        <v>619</v>
      </c>
      <c r="C32" s="52">
        <v>0.03</v>
      </c>
      <c r="D32" s="52">
        <v>0.027</v>
      </c>
      <c r="E32" s="52">
        <v>0.026</v>
      </c>
      <c r="F32" s="52">
        <v>0.027</v>
      </c>
      <c r="G32" s="52">
        <v>0.027</v>
      </c>
    </row>
    <row r="33" spans="1:7" ht="12" customHeight="1">
      <c r="A33" s="221"/>
      <c r="B33" s="181" t="s">
        <v>620</v>
      </c>
      <c r="C33" s="52">
        <v>0.016</v>
      </c>
      <c r="D33" s="52">
        <v>0.013</v>
      </c>
      <c r="E33" s="52">
        <v>0.015</v>
      </c>
      <c r="F33" s="52">
        <v>0.015</v>
      </c>
      <c r="G33" s="52">
        <v>0.015</v>
      </c>
    </row>
    <row r="34" spans="1:7" ht="12" customHeight="1">
      <c r="A34" s="221"/>
      <c r="B34" s="181" t="s">
        <v>591</v>
      </c>
      <c r="C34" s="52">
        <v>0.027</v>
      </c>
      <c r="D34" s="52">
        <v>0.025</v>
      </c>
      <c r="E34" s="52">
        <v>0.027</v>
      </c>
      <c r="F34" s="52">
        <v>0.025</v>
      </c>
      <c r="G34" s="52">
        <v>0.023</v>
      </c>
    </row>
    <row r="35" spans="1:7" ht="12" customHeight="1">
      <c r="A35" s="221"/>
      <c r="B35" s="181" t="s">
        <v>592</v>
      </c>
      <c r="C35" s="52">
        <v>0.016</v>
      </c>
      <c r="D35" s="52">
        <v>0.014</v>
      </c>
      <c r="E35" s="52">
        <v>0.015</v>
      </c>
      <c r="F35" s="52">
        <v>0.015</v>
      </c>
      <c r="G35" s="52">
        <v>0.014</v>
      </c>
    </row>
    <row r="36" spans="1:7" ht="12" customHeight="1">
      <c r="A36" s="221"/>
      <c r="B36" s="181" t="s">
        <v>621</v>
      </c>
      <c r="C36" s="52">
        <v>0.014</v>
      </c>
      <c r="D36" s="52">
        <v>0.013</v>
      </c>
      <c r="E36" s="52">
        <v>0.013</v>
      </c>
      <c r="F36" s="52">
        <v>0.011</v>
      </c>
      <c r="G36" s="52">
        <v>0.011</v>
      </c>
    </row>
    <row r="37" spans="1:7" ht="12" customHeight="1">
      <c r="A37" s="221"/>
      <c r="B37" s="181" t="s">
        <v>622</v>
      </c>
      <c r="C37" s="52">
        <v>0.014</v>
      </c>
      <c r="D37" s="52">
        <v>0.012</v>
      </c>
      <c r="E37" s="52">
        <v>0.012</v>
      </c>
      <c r="F37" s="52">
        <v>0.013</v>
      </c>
      <c r="G37" s="52">
        <v>0.012</v>
      </c>
    </row>
    <row r="38" spans="1:7" ht="12" customHeight="1">
      <c r="A38" s="221"/>
      <c r="B38" s="181" t="s">
        <v>623</v>
      </c>
      <c r="C38" s="52">
        <v>0.016</v>
      </c>
      <c r="D38" s="52">
        <v>0.015</v>
      </c>
      <c r="E38" s="52">
        <v>0.015</v>
      </c>
      <c r="F38" s="52">
        <v>0.013</v>
      </c>
      <c r="G38" s="52">
        <v>0.012</v>
      </c>
    </row>
    <row r="39" spans="1:7" ht="12" customHeight="1">
      <c r="A39" s="221"/>
      <c r="B39" s="181" t="s">
        <v>858</v>
      </c>
      <c r="C39" s="52">
        <v>0.026</v>
      </c>
      <c r="D39" s="52">
        <v>0.024</v>
      </c>
      <c r="E39" s="52">
        <v>0.024</v>
      </c>
      <c r="F39" s="52">
        <v>0.024</v>
      </c>
      <c r="G39" s="52">
        <v>0.024</v>
      </c>
    </row>
    <row r="40" spans="1:7" ht="3" customHeight="1">
      <c r="A40" s="221"/>
      <c r="B40" s="181"/>
      <c r="C40" s="52"/>
      <c r="D40" s="52"/>
      <c r="E40" s="52"/>
      <c r="F40" s="52"/>
      <c r="G40" s="52"/>
    </row>
    <row r="41" spans="1:7" ht="12" customHeight="1">
      <c r="A41" s="114" t="s">
        <v>560</v>
      </c>
      <c r="B41" s="181" t="s">
        <v>655</v>
      </c>
      <c r="C41" s="52">
        <v>0.022</v>
      </c>
      <c r="D41" s="52">
        <v>0.021</v>
      </c>
      <c r="E41" s="52">
        <v>0.022</v>
      </c>
      <c r="F41" s="52">
        <v>0.021</v>
      </c>
      <c r="G41" s="52">
        <v>0.02</v>
      </c>
    </row>
    <row r="42" spans="1:8" ht="12" customHeight="1">
      <c r="A42" s="114"/>
      <c r="B42" s="181" t="s">
        <v>656</v>
      </c>
      <c r="C42" s="52">
        <v>0.021</v>
      </c>
      <c r="D42" s="52">
        <v>0.019</v>
      </c>
      <c r="E42" s="52">
        <v>0.02</v>
      </c>
      <c r="F42" s="52">
        <v>0.019</v>
      </c>
      <c r="G42" s="52">
        <v>0.02</v>
      </c>
      <c r="H42" s="60"/>
    </row>
    <row r="43" spans="1:7" ht="12" customHeight="1">
      <c r="A43" s="221"/>
      <c r="B43" s="181" t="s">
        <v>624</v>
      </c>
      <c r="C43" s="52">
        <v>0.023</v>
      </c>
      <c r="D43" s="52">
        <v>0.02</v>
      </c>
      <c r="E43" s="52">
        <v>0.02</v>
      </c>
      <c r="F43" s="52">
        <v>0.02</v>
      </c>
      <c r="G43" s="52">
        <v>0.019</v>
      </c>
    </row>
    <row r="44" spans="1:7" ht="3" customHeight="1">
      <c r="A44" s="221"/>
      <c r="B44" s="181"/>
      <c r="C44" s="52"/>
      <c r="D44" s="52"/>
      <c r="E44" s="52"/>
      <c r="F44" s="52"/>
      <c r="G44" s="52"/>
    </row>
    <row r="45" spans="1:7" ht="12" customHeight="1">
      <c r="A45" s="114" t="s">
        <v>625</v>
      </c>
      <c r="B45" s="181" t="s">
        <v>626</v>
      </c>
      <c r="C45" s="52">
        <v>0.016</v>
      </c>
      <c r="D45" s="52">
        <v>0.016</v>
      </c>
      <c r="E45" s="52">
        <v>0.016</v>
      </c>
      <c r="F45" s="52">
        <v>0.016</v>
      </c>
      <c r="G45" s="52">
        <v>0.016</v>
      </c>
    </row>
    <row r="46" spans="1:7" ht="3" customHeight="1">
      <c r="A46" s="221"/>
      <c r="B46" s="181"/>
      <c r="C46" s="52"/>
      <c r="D46" s="52"/>
      <c r="E46" s="52"/>
      <c r="F46" s="52"/>
      <c r="G46" s="52"/>
    </row>
    <row r="47" spans="1:7" ht="12" customHeight="1">
      <c r="A47" s="114" t="s">
        <v>627</v>
      </c>
      <c r="B47" s="181" t="s">
        <v>628</v>
      </c>
      <c r="C47" s="52">
        <v>0.02</v>
      </c>
      <c r="D47" s="52">
        <v>0.019</v>
      </c>
      <c r="E47" s="52">
        <v>0.02</v>
      </c>
      <c r="F47" s="52">
        <v>0.018</v>
      </c>
      <c r="G47" s="52">
        <v>0.018</v>
      </c>
    </row>
    <row r="48" spans="1:7" ht="3" customHeight="1">
      <c r="A48" s="221"/>
      <c r="B48" s="181"/>
      <c r="C48" s="52"/>
      <c r="D48" s="52"/>
      <c r="E48" s="52"/>
      <c r="F48" s="52"/>
      <c r="G48" s="52"/>
    </row>
    <row r="49" spans="1:7" ht="12" customHeight="1">
      <c r="A49" s="114" t="s">
        <v>238</v>
      </c>
      <c r="B49" s="181" t="s">
        <v>629</v>
      </c>
      <c r="C49" s="52">
        <v>0.022</v>
      </c>
      <c r="D49" s="52">
        <v>0.021</v>
      </c>
      <c r="E49" s="52">
        <v>0.021</v>
      </c>
      <c r="F49" s="52">
        <v>0.019</v>
      </c>
      <c r="G49" s="52">
        <v>0.018</v>
      </c>
    </row>
    <row r="50" spans="1:7" ht="12" customHeight="1">
      <c r="A50" s="114"/>
      <c r="B50" s="181" t="s">
        <v>630</v>
      </c>
      <c r="C50" s="52">
        <v>0.017</v>
      </c>
      <c r="D50" s="52">
        <v>0.016</v>
      </c>
      <c r="E50" s="52">
        <v>0.016</v>
      </c>
      <c r="F50" s="52">
        <v>0.016</v>
      </c>
      <c r="G50" s="52">
        <v>0.016</v>
      </c>
    </row>
    <row r="51" spans="1:7" ht="12" customHeight="1">
      <c r="A51" s="114"/>
      <c r="B51" s="181" t="s">
        <v>887</v>
      </c>
      <c r="C51" s="52">
        <v>0.013</v>
      </c>
      <c r="D51" s="52">
        <v>0.012</v>
      </c>
      <c r="E51" s="52">
        <v>0.012</v>
      </c>
      <c r="F51" s="52">
        <v>0.013</v>
      </c>
      <c r="G51" s="52">
        <v>0.012</v>
      </c>
    </row>
    <row r="52" spans="1:7" ht="12" customHeight="1">
      <c r="A52" s="114"/>
      <c r="B52" s="181" t="s">
        <v>631</v>
      </c>
      <c r="C52" s="52">
        <v>0.022</v>
      </c>
      <c r="D52" s="52">
        <v>0.02</v>
      </c>
      <c r="E52" s="52">
        <v>0.022</v>
      </c>
      <c r="F52" s="52">
        <v>0.021</v>
      </c>
      <c r="G52" s="52">
        <v>0.021</v>
      </c>
    </row>
    <row r="53" spans="1:7" ht="12" customHeight="1">
      <c r="A53" s="114"/>
      <c r="B53" s="181" t="s">
        <v>632</v>
      </c>
      <c r="C53" s="52">
        <v>0.019</v>
      </c>
      <c r="D53" s="52">
        <v>0.018</v>
      </c>
      <c r="E53" s="52">
        <v>0.019</v>
      </c>
      <c r="F53" s="352">
        <v>0.017</v>
      </c>
      <c r="G53" s="412" t="s">
        <v>576</v>
      </c>
    </row>
    <row r="54" spans="1:7" ht="12" customHeight="1">
      <c r="A54" s="114"/>
      <c r="B54" s="181" t="s">
        <v>633</v>
      </c>
      <c r="C54" s="52">
        <v>0.016</v>
      </c>
      <c r="D54" s="52">
        <v>0.014</v>
      </c>
      <c r="E54" s="52">
        <v>0.014</v>
      </c>
      <c r="F54" s="52">
        <v>0.014</v>
      </c>
      <c r="G54" s="52">
        <v>0.014</v>
      </c>
    </row>
    <row r="55" spans="1:7" ht="12" customHeight="1">
      <c r="A55" s="114"/>
      <c r="B55" s="181" t="s">
        <v>634</v>
      </c>
      <c r="C55" s="52">
        <v>0.014</v>
      </c>
      <c r="D55" s="52">
        <v>0.013</v>
      </c>
      <c r="E55" s="52">
        <v>0.013</v>
      </c>
      <c r="F55" s="52">
        <v>0.01</v>
      </c>
      <c r="G55" s="52">
        <v>0.013</v>
      </c>
    </row>
    <row r="56" spans="1:7" ht="3" customHeight="1">
      <c r="A56" s="221"/>
      <c r="B56" s="181"/>
      <c r="C56" s="52"/>
      <c r="D56" s="52"/>
      <c r="E56" s="52"/>
      <c r="F56" s="52"/>
      <c r="G56" s="52"/>
    </row>
    <row r="57" spans="1:7" ht="12" customHeight="1">
      <c r="A57" s="114" t="s">
        <v>561</v>
      </c>
      <c r="B57" s="181" t="s">
        <v>635</v>
      </c>
      <c r="C57" s="52">
        <v>0.02</v>
      </c>
      <c r="D57" s="52">
        <v>0.019</v>
      </c>
      <c r="E57" s="52">
        <v>0.019</v>
      </c>
      <c r="F57" s="52">
        <v>0.018</v>
      </c>
      <c r="G57" s="52">
        <v>0.018</v>
      </c>
    </row>
    <row r="58" spans="1:7" ht="3" customHeight="1">
      <c r="A58" s="221"/>
      <c r="B58" s="181"/>
      <c r="C58" s="52"/>
      <c r="D58" s="52"/>
      <c r="E58" s="52"/>
      <c r="F58" s="52"/>
      <c r="G58" s="52"/>
    </row>
    <row r="59" spans="1:7" ht="12" customHeight="1">
      <c r="A59" s="114" t="s">
        <v>562</v>
      </c>
      <c r="B59" s="181" t="s">
        <v>636</v>
      </c>
      <c r="C59" s="52">
        <v>0.012</v>
      </c>
      <c r="D59" s="52">
        <v>0.009</v>
      </c>
      <c r="E59" s="52">
        <v>0.009</v>
      </c>
      <c r="F59" s="52">
        <v>0.009</v>
      </c>
      <c r="G59" s="52">
        <v>0.009</v>
      </c>
    </row>
    <row r="60" spans="1:7" ht="3" customHeight="1">
      <c r="A60" s="221"/>
      <c r="B60" s="181"/>
      <c r="C60" s="52"/>
      <c r="D60" s="52"/>
      <c r="E60" s="52"/>
      <c r="F60" s="52"/>
      <c r="G60" s="52"/>
    </row>
    <row r="61" spans="1:7" ht="12" customHeight="1">
      <c r="A61" s="114" t="s">
        <v>566</v>
      </c>
      <c r="B61" s="181" t="s">
        <v>637</v>
      </c>
      <c r="C61" s="52">
        <v>0.017</v>
      </c>
      <c r="D61" s="52">
        <v>0.015</v>
      </c>
      <c r="E61" s="52">
        <v>0.016</v>
      </c>
      <c r="F61" s="52">
        <v>0.015</v>
      </c>
      <c r="G61" s="52">
        <v>0.014</v>
      </c>
    </row>
    <row r="62" spans="1:7" ht="12" customHeight="1">
      <c r="A62" s="221"/>
      <c r="B62" s="181" t="s">
        <v>638</v>
      </c>
      <c r="C62" s="52">
        <v>0.021</v>
      </c>
      <c r="D62" s="52">
        <v>0.018</v>
      </c>
      <c r="E62" s="52">
        <v>0.02</v>
      </c>
      <c r="F62" s="52">
        <v>0.019</v>
      </c>
      <c r="G62" s="52">
        <v>0.019</v>
      </c>
    </row>
    <row r="63" spans="1:7" ht="12" customHeight="1">
      <c r="A63" s="221"/>
      <c r="B63" s="181" t="s">
        <v>639</v>
      </c>
      <c r="C63" s="52">
        <v>0.019</v>
      </c>
      <c r="D63" s="52">
        <v>0.015</v>
      </c>
      <c r="E63" s="52">
        <v>0.017</v>
      </c>
      <c r="F63" s="52">
        <v>0.017</v>
      </c>
      <c r="G63" s="52">
        <v>0.017</v>
      </c>
    </row>
    <row r="64" spans="1:7" ht="12" customHeight="1">
      <c r="A64" s="221"/>
      <c r="B64" s="181" t="s">
        <v>640</v>
      </c>
      <c r="C64" s="52">
        <v>0.019</v>
      </c>
      <c r="D64" s="52">
        <v>0.017</v>
      </c>
      <c r="E64" s="52">
        <v>0.019</v>
      </c>
      <c r="F64" s="52">
        <v>0.016</v>
      </c>
      <c r="G64" s="52">
        <v>0.016</v>
      </c>
    </row>
    <row r="65" spans="1:7" ht="12" customHeight="1">
      <c r="A65" s="221"/>
      <c r="B65" s="181" t="s">
        <v>641</v>
      </c>
      <c r="C65" s="52">
        <v>0.018</v>
      </c>
      <c r="D65" s="52">
        <v>0.017</v>
      </c>
      <c r="E65" s="52">
        <v>0.017</v>
      </c>
      <c r="F65" s="52">
        <v>0.015</v>
      </c>
      <c r="G65" s="52">
        <v>0.015</v>
      </c>
    </row>
    <row r="66" spans="1:7" ht="12" customHeight="1">
      <c r="A66" s="221"/>
      <c r="B66" s="181" t="s">
        <v>642</v>
      </c>
      <c r="C66" s="52">
        <v>0.017</v>
      </c>
      <c r="D66" s="52">
        <v>0.017</v>
      </c>
      <c r="E66" s="52">
        <v>0.017</v>
      </c>
      <c r="F66" s="52">
        <v>0.016</v>
      </c>
      <c r="G66" s="52">
        <v>0.015</v>
      </c>
    </row>
    <row r="67" spans="1:7" ht="12" customHeight="1">
      <c r="A67" s="221"/>
      <c r="B67" s="181" t="s">
        <v>643</v>
      </c>
      <c r="C67" s="52">
        <v>0.017</v>
      </c>
      <c r="D67" s="52">
        <v>0.015</v>
      </c>
      <c r="E67" s="52">
        <v>0.017</v>
      </c>
      <c r="F67" s="52">
        <v>0.014</v>
      </c>
      <c r="G67" s="52">
        <v>0.015</v>
      </c>
    </row>
    <row r="68" spans="1:7" ht="12" customHeight="1">
      <c r="A68" s="221"/>
      <c r="B68" s="181" t="s">
        <v>644</v>
      </c>
      <c r="C68" s="52">
        <v>0.013</v>
      </c>
      <c r="D68" s="52">
        <v>0.012</v>
      </c>
      <c r="E68" s="52">
        <v>0.013</v>
      </c>
      <c r="F68" s="52">
        <v>0.012</v>
      </c>
      <c r="G68" s="52">
        <v>0.012</v>
      </c>
    </row>
    <row r="69" spans="1:7" ht="12" customHeight="1">
      <c r="A69" s="221"/>
      <c r="B69" s="181" t="s">
        <v>645</v>
      </c>
      <c r="C69" s="52">
        <v>0.008</v>
      </c>
      <c r="D69" s="52">
        <v>0.008</v>
      </c>
      <c r="E69" s="52">
        <v>0.01</v>
      </c>
      <c r="F69" s="52">
        <v>0.008</v>
      </c>
      <c r="G69" s="52">
        <v>0.007</v>
      </c>
    </row>
    <row r="70" spans="1:7" ht="3" customHeight="1">
      <c r="A70" s="221"/>
      <c r="B70" s="181"/>
      <c r="C70" s="52"/>
      <c r="D70" s="52"/>
      <c r="E70" s="52"/>
      <c r="F70" s="52"/>
      <c r="G70" s="52"/>
    </row>
    <row r="71" spans="1:7" ht="12" customHeight="1">
      <c r="A71" s="114" t="s">
        <v>646</v>
      </c>
      <c r="B71" s="181" t="s">
        <v>647</v>
      </c>
      <c r="C71" s="52">
        <v>0.02</v>
      </c>
      <c r="D71" s="52">
        <v>0.019</v>
      </c>
      <c r="E71" s="52">
        <v>0.017</v>
      </c>
      <c r="F71" s="52">
        <v>0.017</v>
      </c>
      <c r="G71" s="52">
        <v>0.017</v>
      </c>
    </row>
    <row r="72" spans="1:7" ht="3" customHeight="1">
      <c r="A72" s="221"/>
      <c r="B72" s="181"/>
      <c r="C72" s="52"/>
      <c r="D72" s="52"/>
      <c r="E72" s="52"/>
      <c r="F72" s="52"/>
      <c r="G72" s="52"/>
    </row>
    <row r="73" spans="1:8" ht="12" customHeight="1">
      <c r="A73" s="114" t="s">
        <v>1285</v>
      </c>
      <c r="B73" s="181" t="s">
        <v>1286</v>
      </c>
      <c r="C73" s="52">
        <v>0.013</v>
      </c>
      <c r="D73" s="52">
        <v>0.013</v>
      </c>
      <c r="E73" s="52">
        <v>0.012</v>
      </c>
      <c r="F73" s="52">
        <v>0.011</v>
      </c>
      <c r="G73" s="52">
        <v>0.012</v>
      </c>
      <c r="H73" s="60"/>
    </row>
    <row r="74" spans="1:7" ht="3" customHeight="1">
      <c r="A74" s="221"/>
      <c r="B74" s="181"/>
      <c r="C74" s="52"/>
      <c r="D74" s="52"/>
      <c r="E74" s="52"/>
      <c r="F74" s="52"/>
      <c r="G74" s="52"/>
    </row>
    <row r="75" spans="1:7" ht="12" customHeight="1">
      <c r="A75" s="114" t="s">
        <v>567</v>
      </c>
      <c r="B75" s="181" t="s">
        <v>648</v>
      </c>
      <c r="C75" s="52">
        <v>0.019</v>
      </c>
      <c r="D75" s="52">
        <v>0.018</v>
      </c>
      <c r="E75" s="52">
        <v>0.019</v>
      </c>
      <c r="F75" s="52">
        <v>0.018</v>
      </c>
      <c r="G75" s="52">
        <v>0.019</v>
      </c>
    </row>
    <row r="76" spans="1:7" ht="3" customHeight="1">
      <c r="A76" s="221"/>
      <c r="B76" s="181"/>
      <c r="C76" s="52"/>
      <c r="D76" s="52"/>
      <c r="E76" s="52"/>
      <c r="F76" s="52"/>
      <c r="G76" s="52"/>
    </row>
    <row r="77" spans="1:7" ht="12" customHeight="1">
      <c r="A77" s="114" t="s">
        <v>569</v>
      </c>
      <c r="B77" s="181" t="s">
        <v>649</v>
      </c>
      <c r="C77" s="52">
        <v>0.017</v>
      </c>
      <c r="D77" s="52">
        <v>0.017</v>
      </c>
      <c r="E77" s="52">
        <v>0.017</v>
      </c>
      <c r="F77" s="52">
        <v>0.015</v>
      </c>
      <c r="G77" s="52">
        <v>0.017</v>
      </c>
    </row>
    <row r="78" spans="1:7" ht="3" customHeight="1">
      <c r="A78" s="221"/>
      <c r="B78" s="181"/>
      <c r="C78" s="52"/>
      <c r="D78" s="52"/>
      <c r="E78" s="52"/>
      <c r="F78" s="52"/>
      <c r="G78" s="52"/>
    </row>
    <row r="79" spans="1:7" ht="12" customHeight="1">
      <c r="A79" s="114" t="s">
        <v>1287</v>
      </c>
      <c r="B79" s="181" t="s">
        <v>1101</v>
      </c>
      <c r="C79" s="52">
        <v>0.005</v>
      </c>
      <c r="D79" s="52">
        <v>0.005</v>
      </c>
      <c r="E79" s="52">
        <v>0.005</v>
      </c>
      <c r="F79" s="52">
        <v>0.005</v>
      </c>
      <c r="G79" s="52">
        <v>0.006</v>
      </c>
    </row>
    <row r="80" spans="1:7" ht="3" customHeight="1">
      <c r="A80" s="221"/>
      <c r="B80" s="181"/>
      <c r="C80" s="52"/>
      <c r="D80" s="52"/>
      <c r="E80" s="52"/>
      <c r="F80" s="52"/>
      <c r="G80" s="52"/>
    </row>
    <row r="81" spans="1:7" ht="12" customHeight="1">
      <c r="A81" s="114" t="s">
        <v>570</v>
      </c>
      <c r="B81" s="181" t="s">
        <v>651</v>
      </c>
      <c r="C81" s="52">
        <v>0.01</v>
      </c>
      <c r="D81" s="52">
        <v>0.009</v>
      </c>
      <c r="E81" s="52">
        <v>0.009</v>
      </c>
      <c r="F81" s="52">
        <v>0.009</v>
      </c>
      <c r="G81" s="52">
        <v>0.012</v>
      </c>
    </row>
    <row r="82" spans="1:7" ht="3" customHeight="1">
      <c r="A82" s="221"/>
      <c r="B82" s="181"/>
      <c r="C82" s="52"/>
      <c r="D82" s="52"/>
      <c r="E82" s="52"/>
      <c r="F82" s="52"/>
      <c r="G82" s="52"/>
    </row>
    <row r="83" spans="1:7" ht="12" customHeight="1">
      <c r="A83" s="213" t="s">
        <v>572</v>
      </c>
      <c r="B83" s="202" t="s">
        <v>652</v>
      </c>
      <c r="C83" s="58">
        <v>0.016</v>
      </c>
      <c r="D83" s="58">
        <v>0.014</v>
      </c>
      <c r="E83" s="58">
        <v>0.014</v>
      </c>
      <c r="F83" s="58">
        <v>0.014</v>
      </c>
      <c r="G83" s="58">
        <v>0.014</v>
      </c>
    </row>
    <row r="84" spans="1:3" ht="12" customHeight="1">
      <c r="A84" s="15" t="s">
        <v>653</v>
      </c>
      <c r="B84" s="22" t="s">
        <v>872</v>
      </c>
      <c r="C84" s="15"/>
    </row>
    <row r="85" spans="1:3" ht="12" customHeight="1">
      <c r="A85" s="21" t="s">
        <v>1284</v>
      </c>
      <c r="C85" s="22"/>
    </row>
    <row r="86" spans="1:3" ht="11.25">
      <c r="A86" s="21" t="s">
        <v>1283</v>
      </c>
      <c r="C86" s="22"/>
    </row>
    <row r="87" ht="11.25">
      <c r="C87" s="22"/>
    </row>
    <row r="88" ht="11.25">
      <c r="C88" s="22"/>
    </row>
    <row r="89" ht="11.25">
      <c r="C89" s="22"/>
    </row>
    <row r="90" ht="11.25">
      <c r="C90" s="22"/>
    </row>
    <row r="91" ht="11.25">
      <c r="C91" s="22"/>
    </row>
    <row r="92" ht="11.25">
      <c r="C92" s="22"/>
    </row>
    <row r="93" ht="11.25">
      <c r="C93" s="22"/>
    </row>
    <row r="94" ht="11.25">
      <c r="C94" s="22"/>
    </row>
    <row r="95" ht="11.25">
      <c r="C95" s="22"/>
    </row>
  </sheetData>
  <printOptions/>
  <pageMargins left="0.5905511811023623" right="0.59" top="0.54" bottom="0.38" header="0.29" footer="0.1968503937007874"/>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dimension ref="A1:G85"/>
  <sheetViews>
    <sheetView workbookViewId="0" topLeftCell="A1">
      <selection activeCell="C14" sqref="C14"/>
    </sheetView>
  </sheetViews>
  <sheetFormatPr defaultColWidth="9.00390625" defaultRowHeight="12.75"/>
  <cols>
    <col min="1" max="1" width="9.125" style="22" customWidth="1"/>
    <col min="2" max="2" width="20.75390625" style="22" customWidth="1"/>
    <col min="3" max="7" width="14.75390625" style="22" customWidth="1"/>
    <col min="8" max="16384" width="9.125" style="22" customWidth="1"/>
  </cols>
  <sheetData>
    <row r="1" ht="7.5" customHeight="1">
      <c r="A1" s="30"/>
    </row>
    <row r="2" spans="1:4" ht="14.25">
      <c r="A2" s="166" t="s">
        <v>193</v>
      </c>
      <c r="C2" s="15"/>
      <c r="D2" s="65"/>
    </row>
    <row r="3" spans="1:7" ht="12" customHeight="1">
      <c r="A3" s="168"/>
      <c r="B3" s="222" t="s">
        <v>880</v>
      </c>
      <c r="C3" s="169" t="s">
        <v>856</v>
      </c>
      <c r="D3" s="169" t="s">
        <v>885</v>
      </c>
      <c r="E3" s="169" t="s">
        <v>1099</v>
      </c>
      <c r="F3" s="164" t="s">
        <v>1121</v>
      </c>
      <c r="G3" s="164" t="s">
        <v>1193</v>
      </c>
    </row>
    <row r="4" spans="1:7" ht="12" customHeight="1">
      <c r="A4" s="114" t="s">
        <v>553</v>
      </c>
      <c r="B4" s="181" t="s">
        <v>600</v>
      </c>
      <c r="C4" s="52">
        <v>0.006</v>
      </c>
      <c r="D4" s="52">
        <v>0.005</v>
      </c>
      <c r="E4" s="52">
        <v>0.005</v>
      </c>
      <c r="F4" s="52">
        <v>0.005</v>
      </c>
      <c r="G4" s="52">
        <v>0.005</v>
      </c>
    </row>
    <row r="5" spans="1:7" ht="12" customHeight="1">
      <c r="A5" s="221"/>
      <c r="B5" s="181" t="s">
        <v>601</v>
      </c>
      <c r="C5" s="52">
        <v>0.007</v>
      </c>
      <c r="D5" s="52">
        <v>0.006</v>
      </c>
      <c r="E5" s="52">
        <v>0.006</v>
      </c>
      <c r="F5" s="52">
        <v>0.005</v>
      </c>
      <c r="G5" s="52">
        <v>0.005</v>
      </c>
    </row>
    <row r="6" spans="1:7" ht="12" customHeight="1">
      <c r="A6" s="221"/>
      <c r="B6" s="181" t="s">
        <v>602</v>
      </c>
      <c r="C6" s="52">
        <v>0.008</v>
      </c>
      <c r="D6" s="52">
        <v>0.007</v>
      </c>
      <c r="E6" s="52">
        <v>0.006</v>
      </c>
      <c r="F6" s="52">
        <v>0.006</v>
      </c>
      <c r="G6" s="52">
        <v>0.004</v>
      </c>
    </row>
    <row r="7" spans="1:7" ht="3" customHeight="1">
      <c r="A7" s="221"/>
      <c r="B7" s="181"/>
      <c r="C7" s="52"/>
      <c r="D7" s="52"/>
      <c r="E7" s="52"/>
      <c r="F7" s="52"/>
      <c r="G7" s="52"/>
    </row>
    <row r="8" spans="1:7" ht="12" customHeight="1">
      <c r="A8" s="114" t="s">
        <v>554</v>
      </c>
      <c r="B8" s="181" t="s">
        <v>604</v>
      </c>
      <c r="C8" s="52">
        <v>0.003</v>
      </c>
      <c r="D8" s="52">
        <v>0.002</v>
      </c>
      <c r="E8" s="52">
        <v>0.002</v>
      </c>
      <c r="F8" s="52">
        <v>0.002</v>
      </c>
      <c r="G8" s="52">
        <v>0.002</v>
      </c>
    </row>
    <row r="9" spans="1:7" ht="12" customHeight="1">
      <c r="A9" s="221"/>
      <c r="B9" s="181" t="s">
        <v>605</v>
      </c>
      <c r="C9" s="52">
        <v>0.003</v>
      </c>
      <c r="D9" s="52">
        <v>0.003</v>
      </c>
      <c r="E9" s="52">
        <v>0.002</v>
      </c>
      <c r="F9" s="52">
        <v>0.002</v>
      </c>
      <c r="G9" s="52">
        <v>0.002</v>
      </c>
    </row>
    <row r="10" spans="1:7" ht="12" customHeight="1">
      <c r="A10" s="221"/>
      <c r="B10" s="181" t="s">
        <v>606</v>
      </c>
      <c r="C10" s="52">
        <v>0.007</v>
      </c>
      <c r="D10" s="52">
        <v>0.006</v>
      </c>
      <c r="E10" s="52">
        <v>0.006</v>
      </c>
      <c r="F10" s="52">
        <v>0.005</v>
      </c>
      <c r="G10" s="52">
        <v>0.002</v>
      </c>
    </row>
    <row r="11" spans="1:7" ht="12" customHeight="1">
      <c r="A11" s="221"/>
      <c r="B11" s="181" t="s">
        <v>607</v>
      </c>
      <c r="C11" s="52">
        <v>0.003</v>
      </c>
      <c r="D11" s="52">
        <v>0.002</v>
      </c>
      <c r="E11" s="52">
        <v>0.002</v>
      </c>
      <c r="F11" s="52">
        <v>0.002</v>
      </c>
      <c r="G11" s="52">
        <v>0.002</v>
      </c>
    </row>
    <row r="12" spans="1:7" ht="12" customHeight="1">
      <c r="A12" s="221"/>
      <c r="B12" s="181" t="s">
        <v>608</v>
      </c>
      <c r="C12" s="52">
        <v>0.002</v>
      </c>
      <c r="D12" s="52">
        <v>0.001</v>
      </c>
      <c r="E12" s="52">
        <v>0.001</v>
      </c>
      <c r="F12" s="52">
        <v>0.001</v>
      </c>
      <c r="G12" s="52">
        <v>0.002</v>
      </c>
    </row>
    <row r="13" spans="1:7" ht="12" customHeight="1">
      <c r="A13" s="221"/>
      <c r="B13" s="181" t="s">
        <v>889</v>
      </c>
      <c r="C13" s="26" t="s">
        <v>857</v>
      </c>
      <c r="D13" s="52">
        <v>0.003</v>
      </c>
      <c r="E13" s="52">
        <v>0.003</v>
      </c>
      <c r="F13" s="52">
        <v>0.003</v>
      </c>
      <c r="G13" s="52">
        <v>0.003</v>
      </c>
    </row>
    <row r="14" spans="1:7" ht="3" customHeight="1">
      <c r="A14" s="221"/>
      <c r="B14" s="181"/>
      <c r="C14" s="52"/>
      <c r="D14" s="52"/>
      <c r="E14" s="52"/>
      <c r="F14" s="52"/>
      <c r="G14" s="52"/>
    </row>
    <row r="15" spans="1:7" ht="12" customHeight="1">
      <c r="A15" s="114" t="s">
        <v>555</v>
      </c>
      <c r="B15" s="181" t="s">
        <v>788</v>
      </c>
      <c r="C15" s="52">
        <v>0.005</v>
      </c>
      <c r="D15" s="52">
        <v>0.002</v>
      </c>
      <c r="E15" s="52">
        <v>0.002</v>
      </c>
      <c r="F15" s="52">
        <v>0.002</v>
      </c>
      <c r="G15" s="52">
        <v>0.002</v>
      </c>
    </row>
    <row r="16" spans="1:7" ht="3" customHeight="1">
      <c r="A16" s="221"/>
      <c r="B16" s="181"/>
      <c r="C16" s="52"/>
      <c r="D16" s="52"/>
      <c r="E16" s="52"/>
      <c r="F16" s="52"/>
      <c r="G16" s="52"/>
    </row>
    <row r="17" spans="1:7" ht="12" customHeight="1">
      <c r="A17" s="114" t="s">
        <v>556</v>
      </c>
      <c r="B17" s="181" t="s">
        <v>610</v>
      </c>
      <c r="C17" s="52">
        <v>0.006</v>
      </c>
      <c r="D17" s="52">
        <v>0.005</v>
      </c>
      <c r="E17" s="52">
        <v>0.005</v>
      </c>
      <c r="F17" s="52">
        <v>0.002</v>
      </c>
      <c r="G17" s="52">
        <v>0.002</v>
      </c>
    </row>
    <row r="18" spans="1:7" ht="3" customHeight="1">
      <c r="A18" s="221"/>
      <c r="B18" s="181"/>
      <c r="C18" s="52"/>
      <c r="D18" s="52"/>
      <c r="E18" s="52"/>
      <c r="F18" s="52"/>
      <c r="G18" s="52"/>
    </row>
    <row r="19" spans="1:7" ht="12" customHeight="1">
      <c r="A19" s="114" t="s">
        <v>557</v>
      </c>
      <c r="B19" s="181" t="s">
        <v>1102</v>
      </c>
      <c r="C19" s="52">
        <v>0.005</v>
      </c>
      <c r="D19" s="52">
        <v>0.004</v>
      </c>
      <c r="E19" s="52">
        <v>0.005</v>
      </c>
      <c r="F19" s="52">
        <v>0.005</v>
      </c>
      <c r="G19" s="52">
        <v>0.002</v>
      </c>
    </row>
    <row r="20" spans="1:7" ht="3" customHeight="1">
      <c r="A20" s="221"/>
      <c r="B20" s="181"/>
      <c r="C20" s="52"/>
      <c r="D20" s="52"/>
      <c r="E20" s="52"/>
      <c r="F20" s="52"/>
      <c r="G20" s="52"/>
    </row>
    <row r="21" spans="1:7" ht="12" customHeight="1">
      <c r="A21" s="114" t="s">
        <v>558</v>
      </c>
      <c r="B21" s="181" t="s">
        <v>611</v>
      </c>
      <c r="C21" s="52">
        <v>0.005</v>
      </c>
      <c r="D21" s="52">
        <v>0.004</v>
      </c>
      <c r="E21" s="52">
        <v>0.005</v>
      </c>
      <c r="F21" s="52">
        <v>0.005</v>
      </c>
      <c r="G21" s="52">
        <v>0.005</v>
      </c>
    </row>
    <row r="22" spans="1:7" ht="3" customHeight="1">
      <c r="A22" s="221"/>
      <c r="B22" s="181"/>
      <c r="C22" s="52"/>
      <c r="D22" s="52"/>
      <c r="E22" s="52"/>
      <c r="F22" s="52"/>
      <c r="G22" s="52"/>
    </row>
    <row r="23" spans="1:7" ht="12" customHeight="1">
      <c r="A23" s="114" t="s">
        <v>559</v>
      </c>
      <c r="B23" s="181" t="s">
        <v>612</v>
      </c>
      <c r="C23" s="52">
        <v>0.004</v>
      </c>
      <c r="D23" s="52">
        <v>0.003</v>
      </c>
      <c r="E23" s="52">
        <v>0.001</v>
      </c>
      <c r="F23" s="52">
        <v>0.001</v>
      </c>
      <c r="G23" s="52">
        <v>0.002</v>
      </c>
    </row>
    <row r="24" spans="1:7" ht="3" customHeight="1">
      <c r="A24" s="221"/>
      <c r="B24" s="181"/>
      <c r="C24" s="52"/>
      <c r="D24" s="52"/>
      <c r="E24" s="52"/>
      <c r="F24" s="52"/>
      <c r="G24" s="52"/>
    </row>
    <row r="25" spans="1:7" ht="12" customHeight="1">
      <c r="A25" s="114" t="s">
        <v>552</v>
      </c>
      <c r="B25" s="181" t="s">
        <v>613</v>
      </c>
      <c r="C25" s="52">
        <v>0.004</v>
      </c>
      <c r="D25" s="52">
        <v>0.003</v>
      </c>
      <c r="E25" s="52">
        <v>0.003</v>
      </c>
      <c r="F25" s="52">
        <v>0.003</v>
      </c>
      <c r="G25" s="52">
        <v>0.003</v>
      </c>
    </row>
    <row r="26" spans="1:7" ht="12" customHeight="1">
      <c r="A26" s="221"/>
      <c r="B26" s="181" t="s">
        <v>614</v>
      </c>
      <c r="C26" s="52">
        <v>0.006</v>
      </c>
      <c r="D26" s="52">
        <v>0.005</v>
      </c>
      <c r="E26" s="52">
        <v>0.003</v>
      </c>
      <c r="F26" s="52">
        <v>0.003</v>
      </c>
      <c r="G26" s="52">
        <v>0.003</v>
      </c>
    </row>
    <row r="27" spans="1:7" ht="12" customHeight="1">
      <c r="A27" s="221"/>
      <c r="B27" s="181" t="s">
        <v>615</v>
      </c>
      <c r="C27" s="52">
        <v>0.003</v>
      </c>
      <c r="D27" s="52">
        <v>0.002</v>
      </c>
      <c r="E27" s="52">
        <v>0.002</v>
      </c>
      <c r="F27" s="52">
        <v>0.003</v>
      </c>
      <c r="G27" s="52">
        <v>0.003</v>
      </c>
    </row>
    <row r="28" spans="1:7" ht="12" customHeight="1">
      <c r="A28" s="221"/>
      <c r="B28" s="181" t="s">
        <v>616</v>
      </c>
      <c r="C28" s="52">
        <v>0.003</v>
      </c>
      <c r="D28" s="52">
        <v>0.002</v>
      </c>
      <c r="E28" s="52">
        <v>0.002</v>
      </c>
      <c r="F28" s="52">
        <v>0.002</v>
      </c>
      <c r="G28" s="52">
        <v>0.003</v>
      </c>
    </row>
    <row r="29" spans="1:7" ht="12" customHeight="1">
      <c r="A29" s="221"/>
      <c r="B29" s="181" t="s">
        <v>617</v>
      </c>
      <c r="C29" s="52">
        <v>0.004</v>
      </c>
      <c r="D29" s="52">
        <v>0.003</v>
      </c>
      <c r="E29" s="52">
        <v>0.004</v>
      </c>
      <c r="F29" s="52">
        <v>0.003</v>
      </c>
      <c r="G29" s="52">
        <v>0.004</v>
      </c>
    </row>
    <row r="30" spans="1:7" ht="12" customHeight="1">
      <c r="A30" s="221"/>
      <c r="B30" s="181" t="s">
        <v>618</v>
      </c>
      <c r="C30" s="52">
        <v>0.004</v>
      </c>
      <c r="D30" s="52">
        <v>0.003</v>
      </c>
      <c r="E30" s="52">
        <v>0.003</v>
      </c>
      <c r="F30" s="52">
        <v>0.003</v>
      </c>
      <c r="G30" s="52">
        <v>0.004</v>
      </c>
    </row>
    <row r="31" spans="1:7" ht="12" customHeight="1">
      <c r="A31" s="221"/>
      <c r="B31" s="181" t="s">
        <v>619</v>
      </c>
      <c r="C31" s="52">
        <v>0.006</v>
      </c>
      <c r="D31" s="52">
        <v>0.005</v>
      </c>
      <c r="E31" s="52">
        <v>0.003</v>
      </c>
      <c r="F31" s="52">
        <v>0.002</v>
      </c>
      <c r="G31" s="52">
        <v>0.003</v>
      </c>
    </row>
    <row r="32" spans="1:7" ht="12" customHeight="1">
      <c r="A32" s="221"/>
      <c r="B32" s="181" t="s">
        <v>620</v>
      </c>
      <c r="C32" s="52">
        <v>0.004</v>
      </c>
      <c r="D32" s="52">
        <v>0.004</v>
      </c>
      <c r="E32" s="52">
        <v>0.004</v>
      </c>
      <c r="F32" s="52">
        <v>0.004</v>
      </c>
      <c r="G32" s="52">
        <v>0.005</v>
      </c>
    </row>
    <row r="33" spans="1:7" ht="12" customHeight="1">
      <c r="A33" s="221"/>
      <c r="B33" s="181" t="s">
        <v>591</v>
      </c>
      <c r="C33" s="52">
        <v>0.006</v>
      </c>
      <c r="D33" s="52">
        <v>0.005</v>
      </c>
      <c r="E33" s="52">
        <v>0.005</v>
      </c>
      <c r="F33" s="52">
        <v>0.005</v>
      </c>
      <c r="G33" s="52">
        <v>0.005</v>
      </c>
    </row>
    <row r="34" spans="1:7" ht="12" customHeight="1">
      <c r="A34" s="221"/>
      <c r="B34" s="181" t="s">
        <v>592</v>
      </c>
      <c r="C34" s="52">
        <v>0.002</v>
      </c>
      <c r="D34" s="52">
        <v>0.002</v>
      </c>
      <c r="E34" s="52">
        <v>0.002</v>
      </c>
      <c r="F34" s="52">
        <v>0.002</v>
      </c>
      <c r="G34" s="52">
        <v>0.002</v>
      </c>
    </row>
    <row r="35" spans="1:7" ht="12" customHeight="1">
      <c r="A35" s="221"/>
      <c r="B35" s="181" t="s">
        <v>621</v>
      </c>
      <c r="C35" s="52">
        <v>0.004</v>
      </c>
      <c r="D35" s="52">
        <v>0.004</v>
      </c>
      <c r="E35" s="52">
        <v>0.003</v>
      </c>
      <c r="F35" s="52">
        <v>0.002</v>
      </c>
      <c r="G35" s="52">
        <v>0.003</v>
      </c>
    </row>
    <row r="36" spans="1:7" ht="12" customHeight="1">
      <c r="A36" s="221"/>
      <c r="B36" s="181" t="s">
        <v>622</v>
      </c>
      <c r="C36" s="52">
        <v>0.002</v>
      </c>
      <c r="D36" s="52">
        <v>0.002</v>
      </c>
      <c r="E36" s="52">
        <v>0.002</v>
      </c>
      <c r="F36" s="52">
        <v>0.002</v>
      </c>
      <c r="G36" s="52">
        <v>0.002</v>
      </c>
    </row>
    <row r="37" spans="1:7" ht="12" customHeight="1">
      <c r="A37" s="221"/>
      <c r="B37" s="181" t="s">
        <v>623</v>
      </c>
      <c r="C37" s="52">
        <v>0.003</v>
      </c>
      <c r="D37" s="52">
        <v>0.002</v>
      </c>
      <c r="E37" s="52">
        <v>0.002</v>
      </c>
      <c r="F37" s="52">
        <v>0.003</v>
      </c>
      <c r="G37" s="52">
        <v>0.004</v>
      </c>
    </row>
    <row r="38" spans="1:7" ht="12" customHeight="1">
      <c r="A38" s="221"/>
      <c r="B38" s="181" t="s">
        <v>858</v>
      </c>
      <c r="C38" s="52">
        <v>0.005</v>
      </c>
      <c r="D38" s="52">
        <v>0.003</v>
      </c>
      <c r="E38" s="52">
        <v>0.003</v>
      </c>
      <c r="F38" s="52">
        <v>0.004</v>
      </c>
      <c r="G38" s="52">
        <v>0.004</v>
      </c>
    </row>
    <row r="39" spans="1:7" ht="3" customHeight="1">
      <c r="A39" s="221"/>
      <c r="B39" s="181"/>
      <c r="C39" s="52"/>
      <c r="D39" s="52"/>
      <c r="E39" s="52"/>
      <c r="F39" s="52"/>
      <c r="G39" s="52"/>
    </row>
    <row r="40" spans="1:7" ht="12" customHeight="1">
      <c r="A40" s="114" t="s">
        <v>560</v>
      </c>
      <c r="B40" s="181" t="s">
        <v>789</v>
      </c>
      <c r="C40" s="52">
        <v>0.008</v>
      </c>
      <c r="D40" s="52">
        <v>0.006</v>
      </c>
      <c r="E40" s="52">
        <v>0.003</v>
      </c>
      <c r="F40" s="52">
        <v>0.003</v>
      </c>
      <c r="G40" s="52">
        <v>0.004</v>
      </c>
    </row>
    <row r="41" spans="1:7" ht="12" customHeight="1">
      <c r="A41" s="221"/>
      <c r="B41" s="181" t="s">
        <v>657</v>
      </c>
      <c r="C41" s="52">
        <v>0.007</v>
      </c>
      <c r="D41" s="52">
        <v>0.005</v>
      </c>
      <c r="E41" s="52">
        <v>0.003</v>
      </c>
      <c r="F41" s="52">
        <v>0.003</v>
      </c>
      <c r="G41" s="52">
        <v>0.003</v>
      </c>
    </row>
    <row r="42" spans="1:7" ht="12" customHeight="1">
      <c r="A42" s="221"/>
      <c r="B42" s="181" t="s">
        <v>624</v>
      </c>
      <c r="C42" s="52">
        <v>0.003</v>
      </c>
      <c r="D42" s="52">
        <v>0.002</v>
      </c>
      <c r="E42" s="52">
        <v>0.002</v>
      </c>
      <c r="F42" s="52">
        <v>0.002</v>
      </c>
      <c r="G42" s="52">
        <v>0.002</v>
      </c>
    </row>
    <row r="43" spans="1:7" ht="3" customHeight="1">
      <c r="A43" s="221"/>
      <c r="B43" s="181"/>
      <c r="C43" s="52"/>
      <c r="D43" s="52"/>
      <c r="E43" s="52"/>
      <c r="F43" s="52"/>
      <c r="G43" s="52"/>
    </row>
    <row r="44" spans="1:7" ht="12" customHeight="1">
      <c r="A44" s="114" t="s">
        <v>625</v>
      </c>
      <c r="B44" s="181" t="s">
        <v>626</v>
      </c>
      <c r="C44" s="52">
        <v>0.005</v>
      </c>
      <c r="D44" s="52">
        <v>0.004</v>
      </c>
      <c r="E44" s="52">
        <v>0.002</v>
      </c>
      <c r="F44" s="52">
        <v>0.002</v>
      </c>
      <c r="G44" s="52">
        <v>0.002</v>
      </c>
    </row>
    <row r="45" spans="1:7" ht="3" customHeight="1">
      <c r="A45" s="221"/>
      <c r="B45" s="181"/>
      <c r="C45" s="52"/>
      <c r="D45" s="52"/>
      <c r="E45" s="52"/>
      <c r="F45" s="52"/>
      <c r="G45" s="52"/>
    </row>
    <row r="46" spans="1:7" ht="12" customHeight="1">
      <c r="A46" s="114" t="s">
        <v>627</v>
      </c>
      <c r="B46" s="181" t="s">
        <v>628</v>
      </c>
      <c r="C46" s="52">
        <v>0.005</v>
      </c>
      <c r="D46" s="52">
        <v>0.004</v>
      </c>
      <c r="E46" s="52">
        <v>0.005</v>
      </c>
      <c r="F46" s="52">
        <v>0.005</v>
      </c>
      <c r="G46" s="52">
        <v>0.005</v>
      </c>
    </row>
    <row r="47" spans="1:7" ht="3" customHeight="1">
      <c r="A47" s="221"/>
      <c r="B47" s="181"/>
      <c r="C47" s="52"/>
      <c r="D47" s="52"/>
      <c r="E47" s="52"/>
      <c r="F47" s="52"/>
      <c r="G47" s="52"/>
    </row>
    <row r="48" spans="1:7" ht="12" customHeight="1">
      <c r="A48" s="114" t="s">
        <v>238</v>
      </c>
      <c r="B48" s="181" t="s">
        <v>629</v>
      </c>
      <c r="C48" s="52">
        <v>0.006</v>
      </c>
      <c r="D48" s="52">
        <v>0.005</v>
      </c>
      <c r="E48" s="52">
        <v>0.002</v>
      </c>
      <c r="F48" s="52">
        <v>0.002</v>
      </c>
      <c r="G48" s="52">
        <v>0.002</v>
      </c>
    </row>
    <row r="49" spans="1:7" ht="12" customHeight="1">
      <c r="A49" s="114"/>
      <c r="B49" s="181" t="s">
        <v>630</v>
      </c>
      <c r="C49" s="52">
        <v>0.007</v>
      </c>
      <c r="D49" s="52">
        <v>0.003</v>
      </c>
      <c r="E49" s="52">
        <v>0.003</v>
      </c>
      <c r="F49" s="52">
        <v>0.003</v>
      </c>
      <c r="G49" s="52">
        <v>0.004</v>
      </c>
    </row>
    <row r="50" spans="1:7" ht="12" customHeight="1">
      <c r="A50" s="221"/>
      <c r="B50" s="181" t="s">
        <v>887</v>
      </c>
      <c r="C50" s="52">
        <v>0.005</v>
      </c>
      <c r="D50" s="52">
        <v>0.005</v>
      </c>
      <c r="E50" s="52">
        <v>0.004</v>
      </c>
      <c r="F50" s="52">
        <v>0.004</v>
      </c>
      <c r="G50" s="52">
        <v>0.002</v>
      </c>
    </row>
    <row r="51" spans="1:7" ht="12" customHeight="1">
      <c r="A51" s="221"/>
      <c r="B51" s="181" t="s">
        <v>631</v>
      </c>
      <c r="C51" s="52">
        <v>0.007</v>
      </c>
      <c r="D51" s="52">
        <v>0.006</v>
      </c>
      <c r="E51" s="52">
        <v>0.003</v>
      </c>
      <c r="F51" s="52">
        <v>0.003</v>
      </c>
      <c r="G51" s="52">
        <v>0.003</v>
      </c>
    </row>
    <row r="52" spans="1:7" ht="12" customHeight="1">
      <c r="A52" s="221"/>
      <c r="B52" s="181" t="s">
        <v>632</v>
      </c>
      <c r="C52" s="52">
        <v>0.005</v>
      </c>
      <c r="D52" s="52">
        <v>0.005</v>
      </c>
      <c r="E52" s="52">
        <v>0.005</v>
      </c>
      <c r="F52" s="352">
        <v>0.005</v>
      </c>
      <c r="G52" s="412" t="s">
        <v>576</v>
      </c>
    </row>
    <row r="53" spans="1:7" ht="12" customHeight="1">
      <c r="A53" s="221"/>
      <c r="B53" s="181" t="s">
        <v>633</v>
      </c>
      <c r="C53" s="52">
        <v>0.005</v>
      </c>
      <c r="D53" s="52">
        <v>0.005</v>
      </c>
      <c r="E53" s="52">
        <v>0.005</v>
      </c>
      <c r="F53" s="52">
        <v>0.005</v>
      </c>
      <c r="G53" s="52">
        <v>0.005</v>
      </c>
    </row>
    <row r="54" spans="1:7" ht="12" customHeight="1">
      <c r="A54" s="221"/>
      <c r="B54" s="181" t="s">
        <v>634</v>
      </c>
      <c r="C54" s="52">
        <v>0.005</v>
      </c>
      <c r="D54" s="52">
        <v>0.001</v>
      </c>
      <c r="E54" s="52">
        <v>0.002</v>
      </c>
      <c r="F54" s="52">
        <v>0.002</v>
      </c>
      <c r="G54" s="52">
        <v>0.002</v>
      </c>
    </row>
    <row r="55" spans="1:7" ht="3" customHeight="1">
      <c r="A55" s="221"/>
      <c r="B55" s="181"/>
      <c r="C55" s="52"/>
      <c r="D55" s="52"/>
      <c r="E55" s="52"/>
      <c r="F55" s="52"/>
      <c r="G55" s="52"/>
    </row>
    <row r="56" spans="1:7" ht="12" customHeight="1">
      <c r="A56" s="114" t="s">
        <v>561</v>
      </c>
      <c r="B56" s="181" t="s">
        <v>635</v>
      </c>
      <c r="C56" s="52">
        <v>0.005</v>
      </c>
      <c r="D56" s="52">
        <v>0.004</v>
      </c>
      <c r="E56" s="52">
        <v>0.002</v>
      </c>
      <c r="F56" s="52">
        <v>0.002</v>
      </c>
      <c r="G56" s="52">
        <v>0.002</v>
      </c>
    </row>
    <row r="57" spans="1:7" ht="3" customHeight="1">
      <c r="A57" s="221"/>
      <c r="B57" s="181"/>
      <c r="C57" s="52"/>
      <c r="D57" s="52"/>
      <c r="E57" s="52"/>
      <c r="F57" s="52"/>
      <c r="G57" s="52"/>
    </row>
    <row r="58" spans="1:7" ht="12" customHeight="1">
      <c r="A58" s="114" t="s">
        <v>562</v>
      </c>
      <c r="B58" s="181" t="s">
        <v>636</v>
      </c>
      <c r="C58" s="52">
        <v>0.001</v>
      </c>
      <c r="D58" s="52">
        <v>0.001</v>
      </c>
      <c r="E58" s="52">
        <v>0.001</v>
      </c>
      <c r="F58" s="52">
        <v>0.001</v>
      </c>
      <c r="G58" s="52">
        <v>0.001</v>
      </c>
    </row>
    <row r="59" spans="1:7" ht="3" customHeight="1">
      <c r="A59" s="221"/>
      <c r="B59" s="181"/>
      <c r="C59" s="52"/>
      <c r="D59" s="52"/>
      <c r="E59" s="52"/>
      <c r="F59" s="52"/>
      <c r="G59" s="52"/>
    </row>
    <row r="60" spans="1:7" ht="12" customHeight="1">
      <c r="A60" s="114" t="s">
        <v>566</v>
      </c>
      <c r="B60" s="181" t="s">
        <v>637</v>
      </c>
      <c r="C60" s="52">
        <v>0.005</v>
      </c>
      <c r="D60" s="52">
        <v>0.005</v>
      </c>
      <c r="E60" s="52">
        <v>0.004</v>
      </c>
      <c r="F60" s="52">
        <v>0.001</v>
      </c>
      <c r="G60" s="52">
        <v>0.001</v>
      </c>
    </row>
    <row r="61" spans="1:7" ht="12" customHeight="1">
      <c r="A61" s="221"/>
      <c r="B61" s="181" t="s">
        <v>638</v>
      </c>
      <c r="C61" s="52">
        <v>0.005</v>
      </c>
      <c r="D61" s="52">
        <v>0.005</v>
      </c>
      <c r="E61" s="52">
        <v>0.005</v>
      </c>
      <c r="F61" s="52">
        <v>0.002</v>
      </c>
      <c r="G61" s="52">
        <v>0.002</v>
      </c>
    </row>
    <row r="62" spans="1:7" ht="12" customHeight="1">
      <c r="A62" s="221"/>
      <c r="B62" s="181" t="s">
        <v>639</v>
      </c>
      <c r="C62" s="52">
        <v>0.005</v>
      </c>
      <c r="D62" s="52">
        <v>0.002</v>
      </c>
      <c r="E62" s="52">
        <v>0.001</v>
      </c>
      <c r="F62" s="52">
        <v>0.001</v>
      </c>
      <c r="G62" s="52">
        <v>0.001</v>
      </c>
    </row>
    <row r="63" spans="1:7" ht="12" customHeight="1">
      <c r="A63" s="221"/>
      <c r="B63" s="181" t="s">
        <v>640</v>
      </c>
      <c r="C63" s="52">
        <v>0.006</v>
      </c>
      <c r="D63" s="52">
        <v>0.005</v>
      </c>
      <c r="E63" s="52">
        <v>0.004</v>
      </c>
      <c r="F63" s="52">
        <v>0.002</v>
      </c>
      <c r="G63" s="52">
        <v>0.002</v>
      </c>
    </row>
    <row r="64" spans="1:7" ht="12" customHeight="1">
      <c r="A64" s="221"/>
      <c r="B64" s="181" t="s">
        <v>641</v>
      </c>
      <c r="C64" s="52">
        <v>0.004</v>
      </c>
      <c r="D64" s="52">
        <v>0.004</v>
      </c>
      <c r="E64" s="52">
        <v>0.004</v>
      </c>
      <c r="F64" s="52">
        <v>0.004</v>
      </c>
      <c r="G64" s="52">
        <v>0.003</v>
      </c>
    </row>
    <row r="65" spans="1:7" ht="12" customHeight="1">
      <c r="A65" s="221"/>
      <c r="B65" s="181" t="s">
        <v>642</v>
      </c>
      <c r="C65" s="52">
        <v>0.003</v>
      </c>
      <c r="D65" s="52">
        <v>0.002</v>
      </c>
      <c r="E65" s="52">
        <v>0.002</v>
      </c>
      <c r="F65" s="52">
        <v>0.002</v>
      </c>
      <c r="G65" s="52">
        <v>0.002</v>
      </c>
    </row>
    <row r="66" spans="1:7" ht="12" customHeight="1">
      <c r="A66" s="221"/>
      <c r="B66" s="181" t="s">
        <v>643</v>
      </c>
      <c r="C66" s="52">
        <v>0.001</v>
      </c>
      <c r="D66" s="52">
        <v>0.001</v>
      </c>
      <c r="E66" s="52">
        <v>0.001</v>
      </c>
      <c r="F66" s="52">
        <v>0.001</v>
      </c>
      <c r="G66" s="52">
        <v>0.001</v>
      </c>
    </row>
    <row r="67" spans="1:7" ht="12" customHeight="1">
      <c r="A67" s="221"/>
      <c r="B67" s="181" t="s">
        <v>644</v>
      </c>
      <c r="C67" s="52">
        <v>0.004</v>
      </c>
      <c r="D67" s="52">
        <v>0.004</v>
      </c>
      <c r="E67" s="52">
        <v>0.001</v>
      </c>
      <c r="F67" s="52">
        <v>0.001</v>
      </c>
      <c r="G67" s="52">
        <v>0.002</v>
      </c>
    </row>
    <row r="68" spans="1:7" ht="12" customHeight="1">
      <c r="A68" s="221"/>
      <c r="B68" s="181" t="s">
        <v>645</v>
      </c>
      <c r="C68" s="52">
        <v>0.001</v>
      </c>
      <c r="D68" s="52">
        <v>0.001</v>
      </c>
      <c r="E68" s="52">
        <v>0.001</v>
      </c>
      <c r="F68" s="52">
        <v>0.001</v>
      </c>
      <c r="G68" s="52">
        <v>0.001</v>
      </c>
    </row>
    <row r="69" spans="1:7" ht="3" customHeight="1">
      <c r="A69" s="221"/>
      <c r="B69" s="181"/>
      <c r="C69" s="52"/>
      <c r="D69" s="52"/>
      <c r="E69" s="52"/>
      <c r="F69" s="52"/>
      <c r="G69" s="52"/>
    </row>
    <row r="70" spans="1:7" ht="12" customHeight="1">
      <c r="A70" s="114" t="s">
        <v>646</v>
      </c>
      <c r="B70" s="181" t="s">
        <v>647</v>
      </c>
      <c r="C70" s="52">
        <v>0.002</v>
      </c>
      <c r="D70" s="52">
        <v>0.001</v>
      </c>
      <c r="E70" s="52">
        <v>0.002</v>
      </c>
      <c r="F70" s="52">
        <v>0.001</v>
      </c>
      <c r="G70" s="52">
        <v>0.002</v>
      </c>
    </row>
    <row r="71" spans="1:7" ht="3" customHeight="1">
      <c r="A71" s="221"/>
      <c r="B71" s="181"/>
      <c r="C71" s="52"/>
      <c r="D71" s="52"/>
      <c r="E71" s="52"/>
      <c r="F71" s="52"/>
      <c r="G71" s="52"/>
    </row>
    <row r="72" spans="1:7" ht="12" customHeight="1">
      <c r="A72" s="114" t="s">
        <v>1285</v>
      </c>
      <c r="B72" s="181" t="s">
        <v>1286</v>
      </c>
      <c r="C72" s="52">
        <v>0.004</v>
      </c>
      <c r="D72" s="52">
        <v>0.003</v>
      </c>
      <c r="E72" s="52">
        <v>0.003</v>
      </c>
      <c r="F72" s="52">
        <v>0.004</v>
      </c>
      <c r="G72" s="52">
        <v>0.004</v>
      </c>
    </row>
    <row r="73" spans="1:7" ht="3" customHeight="1">
      <c r="A73" s="221"/>
      <c r="B73" s="181"/>
      <c r="C73" s="52"/>
      <c r="D73" s="52"/>
      <c r="E73" s="52"/>
      <c r="F73" s="52"/>
      <c r="G73" s="52"/>
    </row>
    <row r="74" spans="1:7" ht="12" customHeight="1">
      <c r="A74" s="114" t="s">
        <v>567</v>
      </c>
      <c r="B74" s="181" t="s">
        <v>648</v>
      </c>
      <c r="C74" s="52">
        <v>0.002</v>
      </c>
      <c r="D74" s="52">
        <v>0.002</v>
      </c>
      <c r="E74" s="52">
        <v>0.001</v>
      </c>
      <c r="F74" s="52">
        <v>0.002</v>
      </c>
      <c r="G74" s="52">
        <v>0.002</v>
      </c>
    </row>
    <row r="75" spans="1:7" ht="3" customHeight="1">
      <c r="A75" s="221"/>
      <c r="B75" s="181"/>
      <c r="C75" s="52"/>
      <c r="D75" s="52"/>
      <c r="E75" s="52"/>
      <c r="F75" s="52"/>
      <c r="G75" s="52"/>
    </row>
    <row r="76" spans="1:7" ht="12" customHeight="1">
      <c r="A76" s="114" t="s">
        <v>569</v>
      </c>
      <c r="B76" s="181" t="s">
        <v>649</v>
      </c>
      <c r="C76" s="52">
        <v>0.005</v>
      </c>
      <c r="D76" s="52">
        <v>0.004</v>
      </c>
      <c r="E76" s="52">
        <v>0.004</v>
      </c>
      <c r="F76" s="52">
        <v>0.004</v>
      </c>
      <c r="G76" s="52">
        <v>0.005</v>
      </c>
    </row>
    <row r="77" spans="1:7" ht="3" customHeight="1">
      <c r="A77" s="221"/>
      <c r="B77" s="181"/>
      <c r="C77" s="52"/>
      <c r="D77" s="52"/>
      <c r="E77" s="52"/>
      <c r="F77" s="52"/>
      <c r="G77" s="52"/>
    </row>
    <row r="78" spans="1:7" ht="12" customHeight="1">
      <c r="A78" s="114" t="s">
        <v>650</v>
      </c>
      <c r="B78" s="181" t="s">
        <v>1101</v>
      </c>
      <c r="C78" s="52">
        <v>0.003</v>
      </c>
      <c r="D78" s="52">
        <v>0.003</v>
      </c>
      <c r="E78" s="52">
        <v>0.003</v>
      </c>
      <c r="F78" s="52">
        <v>0.003</v>
      </c>
      <c r="G78" s="52">
        <v>0.003</v>
      </c>
    </row>
    <row r="79" spans="1:7" ht="3" customHeight="1">
      <c r="A79" s="221"/>
      <c r="B79" s="181"/>
      <c r="C79" s="52"/>
      <c r="D79" s="52"/>
      <c r="E79" s="52"/>
      <c r="F79" s="52"/>
      <c r="G79" s="52"/>
    </row>
    <row r="80" spans="1:7" ht="12" customHeight="1">
      <c r="A80" s="114" t="s">
        <v>570</v>
      </c>
      <c r="B80" s="181" t="s">
        <v>651</v>
      </c>
      <c r="C80" s="52">
        <v>0.003</v>
      </c>
      <c r="D80" s="52">
        <v>0.002</v>
      </c>
      <c r="E80" s="52">
        <v>0.003</v>
      </c>
      <c r="F80" s="52">
        <v>0.002</v>
      </c>
      <c r="G80" s="52">
        <v>0.002</v>
      </c>
    </row>
    <row r="81" spans="1:7" ht="3" customHeight="1">
      <c r="A81" s="221"/>
      <c r="B81" s="181"/>
      <c r="C81" s="52"/>
      <c r="D81" s="52"/>
      <c r="E81" s="52"/>
      <c r="F81" s="52"/>
      <c r="G81" s="52"/>
    </row>
    <row r="82" spans="1:7" ht="12" customHeight="1">
      <c r="A82" s="213" t="s">
        <v>572</v>
      </c>
      <c r="B82" s="202" t="s">
        <v>652</v>
      </c>
      <c r="C82" s="58">
        <v>0.006</v>
      </c>
      <c r="D82" s="58">
        <v>0.005</v>
      </c>
      <c r="E82" s="58">
        <v>0.005</v>
      </c>
      <c r="F82" s="58">
        <v>0.002</v>
      </c>
      <c r="G82" s="58">
        <v>0.002</v>
      </c>
    </row>
    <row r="83" spans="1:3" ht="12" customHeight="1">
      <c r="A83" s="15" t="s">
        <v>859</v>
      </c>
      <c r="C83" s="15"/>
    </row>
    <row r="84" ht="12" customHeight="1">
      <c r="A84" s="21" t="s">
        <v>1288</v>
      </c>
    </row>
    <row r="85" ht="11.25">
      <c r="A85" s="22" t="s">
        <v>1289</v>
      </c>
    </row>
  </sheetData>
  <printOptions/>
  <pageMargins left="0.66" right="0.63" top="0.5" bottom="0.21" header="0.25" footer="0.21"/>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AC90"/>
  <sheetViews>
    <sheetView workbookViewId="0" topLeftCell="A1">
      <selection activeCell="A33" sqref="A33"/>
    </sheetView>
  </sheetViews>
  <sheetFormatPr defaultColWidth="9.00390625" defaultRowHeight="12.75"/>
  <cols>
    <col min="1" max="1" width="9.125" style="22" customWidth="1"/>
    <col min="2" max="2" width="20.75390625" style="22" customWidth="1"/>
    <col min="3" max="13" width="7.375" style="22" customWidth="1"/>
    <col min="14" max="14" width="20.625" style="22" customWidth="1"/>
    <col min="15" max="15" width="2.25390625" style="22" customWidth="1"/>
    <col min="16" max="16" width="5.375" style="22" bestFit="1" customWidth="1"/>
    <col min="17" max="17" width="2.25390625" style="22" customWidth="1"/>
    <col min="18" max="18" width="6.00390625" style="22" bestFit="1" customWidth="1"/>
    <col min="19" max="19" width="2.25390625" style="22" customWidth="1"/>
    <col min="20" max="20" width="5.375" style="22" bestFit="1" customWidth="1"/>
    <col min="21" max="21" width="2.25390625" style="22" customWidth="1"/>
    <col min="22" max="22" width="6.375" style="22" customWidth="1"/>
    <col min="23" max="23" width="2.25390625" style="22" customWidth="1"/>
    <col min="24" max="24" width="5.375" style="22" bestFit="1" customWidth="1"/>
    <col min="25" max="29" width="7.375" style="22" customWidth="1"/>
    <col min="30" max="16384" width="9.125" style="22" customWidth="1"/>
  </cols>
  <sheetData>
    <row r="1" ht="13.5" customHeight="1">
      <c r="A1" s="166" t="s">
        <v>1314</v>
      </c>
    </row>
    <row r="2" spans="1:29" ht="15" customHeight="1">
      <c r="A2" s="18"/>
      <c r="B2" s="180"/>
      <c r="C2" s="505" t="s">
        <v>101</v>
      </c>
      <c r="D2" s="506"/>
      <c r="E2" s="506"/>
      <c r="F2" s="506"/>
      <c r="G2" s="507"/>
      <c r="H2" s="510" t="s">
        <v>102</v>
      </c>
      <c r="I2" s="511"/>
      <c r="J2" s="511"/>
      <c r="K2" s="511"/>
      <c r="L2" s="511"/>
      <c r="M2" s="18"/>
      <c r="N2" s="180"/>
      <c r="O2" s="508" t="s">
        <v>103</v>
      </c>
      <c r="P2" s="508"/>
      <c r="Q2" s="508"/>
      <c r="R2" s="508"/>
      <c r="S2" s="508"/>
      <c r="T2" s="508"/>
      <c r="U2" s="508"/>
      <c r="V2" s="508"/>
      <c r="W2" s="508"/>
      <c r="X2" s="509"/>
      <c r="Y2" s="510" t="s">
        <v>1298</v>
      </c>
      <c r="Z2" s="511"/>
      <c r="AA2" s="511"/>
      <c r="AB2" s="511"/>
      <c r="AC2" s="511"/>
    </row>
    <row r="3" spans="1:29" ht="15" customHeight="1">
      <c r="A3" s="19"/>
      <c r="B3" s="56" t="s">
        <v>107</v>
      </c>
      <c r="C3" s="414" t="s">
        <v>1290</v>
      </c>
      <c r="D3" s="414" t="s">
        <v>1291</v>
      </c>
      <c r="E3" s="414" t="s">
        <v>1292</v>
      </c>
      <c r="F3" s="414" t="s">
        <v>1293</v>
      </c>
      <c r="G3" s="414" t="s">
        <v>104</v>
      </c>
      <c r="H3" s="414" t="s">
        <v>1290</v>
      </c>
      <c r="I3" s="414" t="s">
        <v>1291</v>
      </c>
      <c r="J3" s="414" t="s">
        <v>1292</v>
      </c>
      <c r="K3" s="414" t="s">
        <v>1293</v>
      </c>
      <c r="L3" s="415" t="s">
        <v>104</v>
      </c>
      <c r="M3" s="19"/>
      <c r="N3" s="56" t="s">
        <v>107</v>
      </c>
      <c r="O3" s="512" t="s">
        <v>105</v>
      </c>
      <c r="P3" s="512"/>
      <c r="Q3" s="512" t="s">
        <v>1291</v>
      </c>
      <c r="R3" s="512"/>
      <c r="S3" s="512" t="s">
        <v>1292</v>
      </c>
      <c r="T3" s="512"/>
      <c r="U3" s="512" t="s">
        <v>1293</v>
      </c>
      <c r="V3" s="512"/>
      <c r="W3" s="512" t="s">
        <v>1294</v>
      </c>
      <c r="X3" s="512"/>
      <c r="Y3" s="414" t="s">
        <v>105</v>
      </c>
      <c r="Z3" s="414" t="s">
        <v>1291</v>
      </c>
      <c r="AA3" s="414" t="s">
        <v>1292</v>
      </c>
      <c r="AB3" s="414" t="s">
        <v>1293</v>
      </c>
      <c r="AC3" s="415" t="s">
        <v>1294</v>
      </c>
    </row>
    <row r="4" spans="1:29" ht="11.25" customHeight="1">
      <c r="A4" s="115" t="s">
        <v>553</v>
      </c>
      <c r="B4" s="181" t="s">
        <v>600</v>
      </c>
      <c r="C4" s="429">
        <v>9</v>
      </c>
      <c r="D4" s="430">
        <v>0</v>
      </c>
      <c r="E4" s="430">
        <v>0</v>
      </c>
      <c r="F4" s="430">
        <v>1</v>
      </c>
      <c r="G4" s="431">
        <v>0</v>
      </c>
      <c r="H4" s="432">
        <v>3</v>
      </c>
      <c r="I4" s="430">
        <v>1</v>
      </c>
      <c r="J4" s="430">
        <v>0</v>
      </c>
      <c r="K4" s="430">
        <v>0</v>
      </c>
      <c r="L4" s="430">
        <v>0</v>
      </c>
      <c r="M4" s="115" t="s">
        <v>553</v>
      </c>
      <c r="N4" s="181" t="s">
        <v>600</v>
      </c>
      <c r="O4" s="447" t="s">
        <v>1295</v>
      </c>
      <c r="P4" s="447">
        <v>0.065</v>
      </c>
      <c r="Q4" s="447"/>
      <c r="R4" s="447">
        <v>0.072</v>
      </c>
      <c r="S4" s="447"/>
      <c r="T4" s="447">
        <v>0.055</v>
      </c>
      <c r="U4" s="447"/>
      <c r="V4" s="447">
        <v>0.055</v>
      </c>
      <c r="W4" s="447"/>
      <c r="X4" s="448">
        <v>0.065</v>
      </c>
      <c r="Y4" s="449">
        <v>0.029</v>
      </c>
      <c r="Z4" s="447">
        <v>0.027</v>
      </c>
      <c r="AA4" s="447">
        <v>0.025</v>
      </c>
      <c r="AB4" s="447">
        <v>0.025</v>
      </c>
      <c r="AC4" s="447">
        <v>0.028</v>
      </c>
    </row>
    <row r="5" spans="1:29" ht="11.25" customHeight="1">
      <c r="A5" s="221"/>
      <c r="B5" s="181" t="s">
        <v>108</v>
      </c>
      <c r="C5" s="433">
        <v>5</v>
      </c>
      <c r="D5" s="434">
        <v>0</v>
      </c>
      <c r="E5" s="434">
        <v>0</v>
      </c>
      <c r="F5" s="434">
        <v>0</v>
      </c>
      <c r="G5" s="435">
        <v>0</v>
      </c>
      <c r="H5" s="436">
        <v>1</v>
      </c>
      <c r="I5" s="434">
        <v>1</v>
      </c>
      <c r="J5" s="434">
        <v>0</v>
      </c>
      <c r="K5" s="434">
        <v>0</v>
      </c>
      <c r="L5" s="434">
        <v>0</v>
      </c>
      <c r="M5" s="221"/>
      <c r="N5" s="181" t="s">
        <v>108</v>
      </c>
      <c r="O5" s="450" t="s">
        <v>1296</v>
      </c>
      <c r="P5" s="450">
        <v>0.068</v>
      </c>
      <c r="Q5" s="450" t="s">
        <v>1296</v>
      </c>
      <c r="R5" s="450">
        <v>0.072</v>
      </c>
      <c r="S5" s="450" t="s">
        <v>1296</v>
      </c>
      <c r="T5" s="450">
        <v>0.056</v>
      </c>
      <c r="U5" s="450" t="s">
        <v>1296</v>
      </c>
      <c r="V5" s="450">
        <v>0.049</v>
      </c>
      <c r="W5" s="450"/>
      <c r="X5" s="451">
        <v>0.063</v>
      </c>
      <c r="Y5" s="452">
        <v>0.028</v>
      </c>
      <c r="Z5" s="450">
        <v>0.026</v>
      </c>
      <c r="AA5" s="450">
        <v>0.025</v>
      </c>
      <c r="AB5" s="450">
        <v>0.023</v>
      </c>
      <c r="AC5" s="450">
        <v>0.026</v>
      </c>
    </row>
    <row r="6" spans="1:29" ht="11.25" customHeight="1">
      <c r="A6" s="221"/>
      <c r="B6" s="181" t="s">
        <v>109</v>
      </c>
      <c r="C6" s="433">
        <v>12</v>
      </c>
      <c r="D6" s="434">
        <v>1</v>
      </c>
      <c r="E6" s="434">
        <v>0</v>
      </c>
      <c r="F6" s="434">
        <v>1</v>
      </c>
      <c r="G6" s="435">
        <v>0</v>
      </c>
      <c r="H6" s="436">
        <v>4</v>
      </c>
      <c r="I6" s="434">
        <v>3</v>
      </c>
      <c r="J6" s="434">
        <v>0</v>
      </c>
      <c r="K6" s="434">
        <v>0</v>
      </c>
      <c r="L6" s="434">
        <v>0</v>
      </c>
      <c r="M6" s="221"/>
      <c r="N6" s="181" t="s">
        <v>109</v>
      </c>
      <c r="O6" s="450" t="s">
        <v>1295</v>
      </c>
      <c r="P6" s="450">
        <v>0.082</v>
      </c>
      <c r="Q6" s="450"/>
      <c r="R6" s="450">
        <v>0.092</v>
      </c>
      <c r="S6" s="450"/>
      <c r="T6" s="450">
        <v>0.07</v>
      </c>
      <c r="U6" s="450"/>
      <c r="V6" s="450">
        <v>0.066</v>
      </c>
      <c r="W6" s="450"/>
      <c r="X6" s="451">
        <v>0.071</v>
      </c>
      <c r="Y6" s="452">
        <v>0.039</v>
      </c>
      <c r="Z6" s="450">
        <v>0.037</v>
      </c>
      <c r="AA6" s="450">
        <v>0.037</v>
      </c>
      <c r="AB6" s="450">
        <v>0.034</v>
      </c>
      <c r="AC6" s="450">
        <v>0.032</v>
      </c>
    </row>
    <row r="7" spans="1:29" ht="11.25" customHeight="1">
      <c r="A7" s="221"/>
      <c r="B7" s="181" t="s">
        <v>603</v>
      </c>
      <c r="C7" s="433">
        <v>9</v>
      </c>
      <c r="D7" s="434">
        <v>2</v>
      </c>
      <c r="E7" s="433" t="s">
        <v>857</v>
      </c>
      <c r="F7" s="433" t="s">
        <v>857</v>
      </c>
      <c r="G7" s="437" t="s">
        <v>857</v>
      </c>
      <c r="H7" s="436">
        <v>3</v>
      </c>
      <c r="I7" s="434">
        <v>1</v>
      </c>
      <c r="J7" s="433" t="s">
        <v>857</v>
      </c>
      <c r="K7" s="433" t="s">
        <v>857</v>
      </c>
      <c r="L7" s="438" t="s">
        <v>857</v>
      </c>
      <c r="M7" s="221"/>
      <c r="N7" s="181" t="s">
        <v>603</v>
      </c>
      <c r="O7" s="450" t="s">
        <v>1295</v>
      </c>
      <c r="P7" s="450">
        <v>0.064</v>
      </c>
      <c r="Q7" s="450"/>
      <c r="R7" s="450">
        <v>0.077</v>
      </c>
      <c r="S7" s="450"/>
      <c r="T7" s="453" t="s">
        <v>857</v>
      </c>
      <c r="U7" s="450"/>
      <c r="V7" s="453" t="s">
        <v>857</v>
      </c>
      <c r="W7" s="450"/>
      <c r="X7" s="454" t="s">
        <v>857</v>
      </c>
      <c r="Y7" s="452">
        <v>0.03</v>
      </c>
      <c r="Z7" s="450">
        <v>0.026</v>
      </c>
      <c r="AA7" s="453" t="s">
        <v>857</v>
      </c>
      <c r="AB7" s="453" t="s">
        <v>857</v>
      </c>
      <c r="AC7" s="453" t="s">
        <v>857</v>
      </c>
    </row>
    <row r="8" spans="1:29" ht="3" customHeight="1">
      <c r="A8" s="221"/>
      <c r="B8" s="181"/>
      <c r="C8" s="194"/>
      <c r="D8" s="194"/>
      <c r="E8" s="194"/>
      <c r="F8" s="194"/>
      <c r="G8" s="413"/>
      <c r="H8" s="177"/>
      <c r="I8" s="194"/>
      <c r="J8" s="194"/>
      <c r="K8" s="194"/>
      <c r="L8" s="194"/>
      <c r="M8" s="221"/>
      <c r="N8" s="181"/>
      <c r="O8" s="69"/>
      <c r="P8" s="69"/>
      <c r="Q8" s="69"/>
      <c r="R8" s="69"/>
      <c r="S8" s="69"/>
      <c r="T8" s="69"/>
      <c r="U8" s="69"/>
      <c r="V8" s="69"/>
      <c r="W8" s="69"/>
      <c r="X8" s="63"/>
      <c r="Y8" s="69"/>
      <c r="Z8" s="69"/>
      <c r="AA8" s="69"/>
      <c r="AB8" s="69"/>
      <c r="AC8" s="69"/>
    </row>
    <row r="9" spans="1:29" ht="11.25" customHeight="1">
      <c r="A9" s="114" t="s">
        <v>554</v>
      </c>
      <c r="B9" s="181" t="s">
        <v>110</v>
      </c>
      <c r="C9" s="433">
        <v>0</v>
      </c>
      <c r="D9" s="434">
        <v>0</v>
      </c>
      <c r="E9" s="434">
        <v>0</v>
      </c>
      <c r="F9" s="434">
        <v>0</v>
      </c>
      <c r="G9" s="435">
        <v>0</v>
      </c>
      <c r="H9" s="436">
        <v>0</v>
      </c>
      <c r="I9" s="434">
        <v>1</v>
      </c>
      <c r="J9" s="434">
        <v>0</v>
      </c>
      <c r="K9" s="434">
        <v>0</v>
      </c>
      <c r="L9" s="434">
        <v>0</v>
      </c>
      <c r="M9" s="114" t="s">
        <v>554</v>
      </c>
      <c r="N9" s="181" t="s">
        <v>110</v>
      </c>
      <c r="O9" s="450" t="s">
        <v>1296</v>
      </c>
      <c r="P9" s="450">
        <v>0.078</v>
      </c>
      <c r="Q9" s="450" t="s">
        <v>1296</v>
      </c>
      <c r="R9" s="450">
        <v>0.073</v>
      </c>
      <c r="S9" s="450" t="s">
        <v>1296</v>
      </c>
      <c r="T9" s="450">
        <v>0.058</v>
      </c>
      <c r="U9" s="450" t="s">
        <v>1296</v>
      </c>
      <c r="V9" s="450">
        <v>0.056</v>
      </c>
      <c r="W9" s="450"/>
      <c r="X9" s="451">
        <v>0.063</v>
      </c>
      <c r="Y9" s="452">
        <v>0.028</v>
      </c>
      <c r="Z9" s="450">
        <v>0.025</v>
      </c>
      <c r="AA9" s="450">
        <v>0.026</v>
      </c>
      <c r="AB9" s="450">
        <v>0.025</v>
      </c>
      <c r="AC9" s="450">
        <v>0.026</v>
      </c>
    </row>
    <row r="10" spans="1:29" ht="11.25" customHeight="1">
      <c r="A10" s="221"/>
      <c r="B10" s="181" t="s">
        <v>111</v>
      </c>
      <c r="C10" s="433">
        <v>5</v>
      </c>
      <c r="D10" s="434">
        <v>2</v>
      </c>
      <c r="E10" s="434">
        <v>0</v>
      </c>
      <c r="F10" s="434">
        <v>1</v>
      </c>
      <c r="G10" s="435">
        <v>0</v>
      </c>
      <c r="H10" s="436">
        <v>3</v>
      </c>
      <c r="I10" s="434">
        <v>1</v>
      </c>
      <c r="J10" s="434">
        <v>0</v>
      </c>
      <c r="K10" s="434">
        <v>0</v>
      </c>
      <c r="L10" s="434">
        <v>0</v>
      </c>
      <c r="M10" s="221"/>
      <c r="N10" s="181" t="s">
        <v>111</v>
      </c>
      <c r="O10" s="450" t="s">
        <v>1295</v>
      </c>
      <c r="P10" s="450">
        <v>0.065</v>
      </c>
      <c r="Q10" s="450"/>
      <c r="R10" s="450">
        <v>0.076</v>
      </c>
      <c r="S10" s="450"/>
      <c r="T10" s="450">
        <v>0.063</v>
      </c>
      <c r="U10" s="450"/>
      <c r="V10" s="450">
        <v>0.062</v>
      </c>
      <c r="W10" s="450"/>
      <c r="X10" s="451">
        <v>0.067</v>
      </c>
      <c r="Y10" s="452">
        <v>0.03</v>
      </c>
      <c r="Z10" s="450">
        <v>0.029</v>
      </c>
      <c r="AA10" s="450">
        <v>0.028</v>
      </c>
      <c r="AB10" s="450">
        <v>0.027</v>
      </c>
      <c r="AC10" s="450">
        <v>0.029</v>
      </c>
    </row>
    <row r="11" spans="1:29" ht="11.25" customHeight="1">
      <c r="A11" s="221"/>
      <c r="B11" s="181" t="s">
        <v>112</v>
      </c>
      <c r="C11" s="433">
        <v>9</v>
      </c>
      <c r="D11" s="434">
        <v>1</v>
      </c>
      <c r="E11" s="434">
        <v>0</v>
      </c>
      <c r="F11" s="434">
        <v>0</v>
      </c>
      <c r="G11" s="435">
        <v>0</v>
      </c>
      <c r="H11" s="436">
        <v>3</v>
      </c>
      <c r="I11" s="434">
        <v>1</v>
      </c>
      <c r="J11" s="434">
        <v>0</v>
      </c>
      <c r="K11" s="434">
        <v>0</v>
      </c>
      <c r="L11" s="434">
        <v>0</v>
      </c>
      <c r="M11" s="221"/>
      <c r="N11" s="181" t="s">
        <v>112</v>
      </c>
      <c r="O11" s="450" t="s">
        <v>1295</v>
      </c>
      <c r="P11" s="450">
        <v>0.071</v>
      </c>
      <c r="Q11" s="450"/>
      <c r="R11" s="450">
        <v>0.074</v>
      </c>
      <c r="S11" s="450"/>
      <c r="T11" s="450">
        <v>0.061</v>
      </c>
      <c r="U11" s="450"/>
      <c r="V11" s="450">
        <v>0.058</v>
      </c>
      <c r="W11" s="450"/>
      <c r="X11" s="451">
        <v>0.056</v>
      </c>
      <c r="Y11" s="452">
        <v>0.031</v>
      </c>
      <c r="Z11" s="450">
        <v>0.028</v>
      </c>
      <c r="AA11" s="450">
        <v>0.027</v>
      </c>
      <c r="AB11" s="450">
        <v>0.025</v>
      </c>
      <c r="AC11" s="450">
        <v>0.026</v>
      </c>
    </row>
    <row r="12" spans="1:29" ht="11.25" customHeight="1">
      <c r="A12" s="221"/>
      <c r="B12" s="181" t="s">
        <v>607</v>
      </c>
      <c r="C12" s="433">
        <v>4</v>
      </c>
      <c r="D12" s="434">
        <v>0</v>
      </c>
      <c r="E12" s="434">
        <v>0</v>
      </c>
      <c r="F12" s="434">
        <v>0</v>
      </c>
      <c r="G12" s="435">
        <v>0</v>
      </c>
      <c r="H12" s="436">
        <v>2</v>
      </c>
      <c r="I12" s="434">
        <v>2</v>
      </c>
      <c r="J12" s="434">
        <v>0</v>
      </c>
      <c r="K12" s="434">
        <v>0</v>
      </c>
      <c r="L12" s="434">
        <v>0</v>
      </c>
      <c r="M12" s="221"/>
      <c r="N12" s="181" t="s">
        <v>607</v>
      </c>
      <c r="O12" s="450" t="s">
        <v>1296</v>
      </c>
      <c r="P12" s="450">
        <v>0.066</v>
      </c>
      <c r="Q12" s="450" t="s">
        <v>1296</v>
      </c>
      <c r="R12" s="450">
        <v>0.074</v>
      </c>
      <c r="S12" s="450" t="s">
        <v>1296</v>
      </c>
      <c r="T12" s="450">
        <v>0.054</v>
      </c>
      <c r="U12" s="450" t="s">
        <v>1296</v>
      </c>
      <c r="V12" s="450">
        <v>0.053</v>
      </c>
      <c r="W12" s="450"/>
      <c r="X12" s="451">
        <v>0.059</v>
      </c>
      <c r="Y12" s="452">
        <v>0.026</v>
      </c>
      <c r="Z12" s="450">
        <v>0.027</v>
      </c>
      <c r="AA12" s="450">
        <v>0.023</v>
      </c>
      <c r="AB12" s="450">
        <v>0.023</v>
      </c>
      <c r="AC12" s="450">
        <v>0.025</v>
      </c>
    </row>
    <row r="13" spans="1:29" ht="11.25" customHeight="1">
      <c r="A13" s="221"/>
      <c r="B13" s="181" t="s">
        <v>608</v>
      </c>
      <c r="C13" s="433">
        <v>1</v>
      </c>
      <c r="D13" s="434">
        <v>0</v>
      </c>
      <c r="E13" s="434">
        <v>0</v>
      </c>
      <c r="F13" s="434">
        <v>0</v>
      </c>
      <c r="G13" s="435">
        <v>0</v>
      </c>
      <c r="H13" s="436">
        <v>0</v>
      </c>
      <c r="I13" s="434">
        <v>2</v>
      </c>
      <c r="J13" s="434">
        <v>0</v>
      </c>
      <c r="K13" s="434">
        <v>0</v>
      </c>
      <c r="L13" s="434">
        <v>0</v>
      </c>
      <c r="M13" s="221"/>
      <c r="N13" s="181" t="s">
        <v>608</v>
      </c>
      <c r="O13" s="450" t="s">
        <v>1296</v>
      </c>
      <c r="P13" s="450">
        <v>0.054</v>
      </c>
      <c r="Q13" s="450" t="s">
        <v>1296</v>
      </c>
      <c r="R13" s="450">
        <v>0.066</v>
      </c>
      <c r="S13" s="450" t="s">
        <v>1296</v>
      </c>
      <c r="T13" s="450">
        <v>0.052</v>
      </c>
      <c r="U13" s="450" t="s">
        <v>1296</v>
      </c>
      <c r="V13" s="450">
        <v>0.053</v>
      </c>
      <c r="W13" s="450"/>
      <c r="X13" s="451">
        <v>0.06</v>
      </c>
      <c r="Y13" s="452">
        <v>0.025</v>
      </c>
      <c r="Z13" s="450">
        <v>0.025</v>
      </c>
      <c r="AA13" s="450">
        <v>0.023</v>
      </c>
      <c r="AB13" s="450">
        <v>0.023</v>
      </c>
      <c r="AC13" s="450">
        <v>0.026</v>
      </c>
    </row>
    <row r="14" spans="1:29" ht="11.25" customHeight="1">
      <c r="A14" s="221"/>
      <c r="B14" s="181" t="s">
        <v>609</v>
      </c>
      <c r="C14" s="433">
        <v>32</v>
      </c>
      <c r="D14" s="434">
        <v>34</v>
      </c>
      <c r="E14" s="434">
        <v>0</v>
      </c>
      <c r="F14" s="434">
        <v>3</v>
      </c>
      <c r="G14" s="435">
        <v>0</v>
      </c>
      <c r="H14" s="436">
        <v>7</v>
      </c>
      <c r="I14" s="434">
        <v>5</v>
      </c>
      <c r="J14" s="434">
        <v>1</v>
      </c>
      <c r="K14" s="434">
        <v>1</v>
      </c>
      <c r="L14" s="434">
        <v>0</v>
      </c>
      <c r="M14" s="221"/>
      <c r="N14" s="181" t="s">
        <v>609</v>
      </c>
      <c r="O14" s="450" t="s">
        <v>1295</v>
      </c>
      <c r="P14" s="450">
        <v>0.097</v>
      </c>
      <c r="Q14" s="450" t="s">
        <v>1295</v>
      </c>
      <c r="R14" s="450">
        <v>0.096</v>
      </c>
      <c r="S14" s="450"/>
      <c r="T14" s="450">
        <v>0.081</v>
      </c>
      <c r="U14" s="450"/>
      <c r="V14" s="450">
        <v>0.07</v>
      </c>
      <c r="W14" s="450"/>
      <c r="X14" s="451">
        <v>0.073</v>
      </c>
      <c r="Y14" s="452">
        <v>0.031</v>
      </c>
      <c r="Z14" s="450">
        <v>0.036</v>
      </c>
      <c r="AA14" s="450">
        <v>0.033</v>
      </c>
      <c r="AB14" s="450">
        <v>0.029</v>
      </c>
      <c r="AC14" s="450">
        <v>0.029</v>
      </c>
    </row>
    <row r="15" spans="1:29" ht="3" customHeight="1">
      <c r="A15" s="221"/>
      <c r="B15" s="181"/>
      <c r="C15" s="433"/>
      <c r="D15" s="434"/>
      <c r="E15" s="434"/>
      <c r="F15" s="434"/>
      <c r="G15" s="435"/>
      <c r="H15" s="436"/>
      <c r="I15" s="434"/>
      <c r="J15" s="434"/>
      <c r="K15" s="434"/>
      <c r="L15" s="434"/>
      <c r="M15" s="221"/>
      <c r="N15" s="181"/>
      <c r="O15" s="450"/>
      <c r="P15" s="450"/>
      <c r="Q15" s="450"/>
      <c r="R15" s="450"/>
      <c r="S15" s="450"/>
      <c r="T15" s="450"/>
      <c r="U15" s="450"/>
      <c r="V15" s="450"/>
      <c r="W15" s="450"/>
      <c r="X15" s="451"/>
      <c r="Y15" s="452"/>
      <c r="Z15" s="450"/>
      <c r="AA15" s="450"/>
      <c r="AB15" s="450"/>
      <c r="AC15" s="450"/>
    </row>
    <row r="16" spans="1:29" ht="11.25" customHeight="1">
      <c r="A16" s="114" t="s">
        <v>555</v>
      </c>
      <c r="B16" s="181" t="s">
        <v>654</v>
      </c>
      <c r="C16" s="433">
        <v>7</v>
      </c>
      <c r="D16" s="434">
        <v>0</v>
      </c>
      <c r="E16" s="434">
        <v>0</v>
      </c>
      <c r="F16" s="434">
        <v>0</v>
      </c>
      <c r="G16" s="435">
        <v>2</v>
      </c>
      <c r="H16" s="436">
        <v>3</v>
      </c>
      <c r="I16" s="434">
        <v>1</v>
      </c>
      <c r="J16" s="434">
        <v>0</v>
      </c>
      <c r="K16" s="434">
        <v>0</v>
      </c>
      <c r="L16" s="434">
        <v>1</v>
      </c>
      <c r="M16" s="114" t="s">
        <v>555</v>
      </c>
      <c r="N16" s="181" t="s">
        <v>654</v>
      </c>
      <c r="O16" s="450" t="s">
        <v>1295</v>
      </c>
      <c r="P16" s="450">
        <v>0.061</v>
      </c>
      <c r="Q16" s="450"/>
      <c r="R16" s="450">
        <v>0.075</v>
      </c>
      <c r="S16" s="450"/>
      <c r="T16" s="450">
        <v>0.056</v>
      </c>
      <c r="U16" s="450"/>
      <c r="V16" s="450">
        <v>0.055</v>
      </c>
      <c r="W16" s="450"/>
      <c r="X16" s="451">
        <v>0.07</v>
      </c>
      <c r="Y16" s="452">
        <v>0.026</v>
      </c>
      <c r="Z16" s="450">
        <v>0.025</v>
      </c>
      <c r="AA16" s="450">
        <v>0.024</v>
      </c>
      <c r="AB16" s="450">
        <v>0.024</v>
      </c>
      <c r="AC16" s="450">
        <v>0.028</v>
      </c>
    </row>
    <row r="17" spans="1:29" ht="3" customHeight="1">
      <c r="A17" s="221"/>
      <c r="B17" s="181"/>
      <c r="C17" s="433"/>
      <c r="D17" s="434"/>
      <c r="E17" s="434"/>
      <c r="F17" s="434"/>
      <c r="G17" s="435"/>
      <c r="H17" s="436"/>
      <c r="I17" s="434"/>
      <c r="J17" s="434"/>
      <c r="K17" s="434"/>
      <c r="L17" s="434"/>
      <c r="M17" s="221"/>
      <c r="N17" s="181"/>
      <c r="O17" s="450"/>
      <c r="P17" s="450"/>
      <c r="Q17" s="450"/>
      <c r="R17" s="450"/>
      <c r="S17" s="450"/>
      <c r="T17" s="450"/>
      <c r="U17" s="450"/>
      <c r="V17" s="450"/>
      <c r="W17" s="450"/>
      <c r="X17" s="451"/>
      <c r="Y17" s="452"/>
      <c r="Z17" s="450"/>
      <c r="AA17" s="450"/>
      <c r="AB17" s="450"/>
      <c r="AC17" s="450"/>
    </row>
    <row r="18" spans="1:29" ht="11.25" customHeight="1">
      <c r="A18" s="114" t="s">
        <v>556</v>
      </c>
      <c r="B18" s="181" t="s">
        <v>113</v>
      </c>
      <c r="C18" s="433">
        <v>6</v>
      </c>
      <c r="D18" s="434">
        <v>3</v>
      </c>
      <c r="E18" s="434">
        <v>0</v>
      </c>
      <c r="F18" s="434">
        <v>0</v>
      </c>
      <c r="G18" s="435">
        <v>0</v>
      </c>
      <c r="H18" s="436">
        <v>2</v>
      </c>
      <c r="I18" s="434">
        <v>2</v>
      </c>
      <c r="J18" s="434">
        <v>0</v>
      </c>
      <c r="K18" s="434">
        <v>0</v>
      </c>
      <c r="L18" s="434">
        <v>0</v>
      </c>
      <c r="M18" s="114" t="s">
        <v>556</v>
      </c>
      <c r="N18" s="181" t="s">
        <v>113</v>
      </c>
      <c r="O18" s="450" t="s">
        <v>1296</v>
      </c>
      <c r="P18" s="450">
        <v>0.071</v>
      </c>
      <c r="Q18" s="450" t="s">
        <v>1296</v>
      </c>
      <c r="R18" s="450">
        <v>0.079</v>
      </c>
      <c r="S18" s="450"/>
      <c r="T18" s="450">
        <v>0.06</v>
      </c>
      <c r="U18" s="450"/>
      <c r="V18" s="450">
        <v>0.053</v>
      </c>
      <c r="W18" s="450"/>
      <c r="X18" s="451">
        <v>0.065</v>
      </c>
      <c r="Y18" s="452">
        <v>0.03</v>
      </c>
      <c r="Z18" s="450">
        <v>0.027</v>
      </c>
      <c r="AA18" s="450">
        <v>0.028</v>
      </c>
      <c r="AB18" s="450">
        <v>0.025</v>
      </c>
      <c r="AC18" s="450">
        <v>0.027</v>
      </c>
    </row>
    <row r="19" spans="1:29" ht="3" customHeight="1">
      <c r="A19" s="221"/>
      <c r="B19" s="181"/>
      <c r="C19" s="433"/>
      <c r="D19" s="434"/>
      <c r="E19" s="434"/>
      <c r="F19" s="434"/>
      <c r="G19" s="435"/>
      <c r="H19" s="436"/>
      <c r="I19" s="434"/>
      <c r="J19" s="434"/>
      <c r="K19" s="434"/>
      <c r="L19" s="434"/>
      <c r="M19" s="221"/>
      <c r="N19" s="181"/>
      <c r="O19" s="450"/>
      <c r="P19" s="450"/>
      <c r="Q19" s="450"/>
      <c r="R19" s="450"/>
      <c r="S19" s="450"/>
      <c r="T19" s="450"/>
      <c r="U19" s="450"/>
      <c r="V19" s="450"/>
      <c r="W19" s="450"/>
      <c r="X19" s="451"/>
      <c r="Y19" s="452"/>
      <c r="Z19" s="450"/>
      <c r="AA19" s="450"/>
      <c r="AB19" s="450"/>
      <c r="AC19" s="450"/>
    </row>
    <row r="20" spans="1:29" ht="11.25" customHeight="1">
      <c r="A20" s="114" t="s">
        <v>557</v>
      </c>
      <c r="B20" s="181" t="s">
        <v>114</v>
      </c>
      <c r="C20" s="433">
        <v>4</v>
      </c>
      <c r="D20" s="434">
        <v>7</v>
      </c>
      <c r="E20" s="434">
        <v>0</v>
      </c>
      <c r="F20" s="434">
        <v>0</v>
      </c>
      <c r="G20" s="435">
        <v>0</v>
      </c>
      <c r="H20" s="436">
        <v>1</v>
      </c>
      <c r="I20" s="434">
        <v>3</v>
      </c>
      <c r="J20" s="434">
        <v>0</v>
      </c>
      <c r="K20" s="434">
        <v>0</v>
      </c>
      <c r="L20" s="434">
        <v>0</v>
      </c>
      <c r="M20" s="114" t="s">
        <v>557</v>
      </c>
      <c r="N20" s="181" t="s">
        <v>114</v>
      </c>
      <c r="O20" s="450" t="s">
        <v>1295</v>
      </c>
      <c r="P20" s="450">
        <v>0.064</v>
      </c>
      <c r="Q20" s="450" t="s">
        <v>1295</v>
      </c>
      <c r="R20" s="450">
        <v>0.076</v>
      </c>
      <c r="S20" s="450"/>
      <c r="T20" s="450">
        <v>0.053</v>
      </c>
      <c r="U20" s="450"/>
      <c r="V20" s="450">
        <v>0.049</v>
      </c>
      <c r="W20" s="450"/>
      <c r="X20" s="451">
        <v>0.057</v>
      </c>
      <c r="Y20" s="452">
        <v>0.029</v>
      </c>
      <c r="Z20" s="450">
        <v>0.027</v>
      </c>
      <c r="AA20" s="450">
        <v>0.023</v>
      </c>
      <c r="AB20" s="450">
        <v>0.024</v>
      </c>
      <c r="AC20" s="450">
        <v>0.024</v>
      </c>
    </row>
    <row r="21" spans="1:29" ht="3" customHeight="1">
      <c r="A21" s="221"/>
      <c r="B21" s="181"/>
      <c r="C21" s="194"/>
      <c r="D21" s="194"/>
      <c r="E21" s="194"/>
      <c r="F21" s="194"/>
      <c r="G21" s="413"/>
      <c r="H21" s="177"/>
      <c r="I21" s="194"/>
      <c r="J21" s="194"/>
      <c r="K21" s="194"/>
      <c r="L21" s="194"/>
      <c r="M21" s="221"/>
      <c r="N21" s="181"/>
      <c r="O21" s="69"/>
      <c r="P21" s="69"/>
      <c r="Q21" s="69"/>
      <c r="R21" s="69"/>
      <c r="S21" s="69"/>
      <c r="T21" s="69"/>
      <c r="U21" s="69"/>
      <c r="V21" s="69"/>
      <c r="W21" s="69"/>
      <c r="X21" s="63"/>
      <c r="Y21" s="69"/>
      <c r="Z21" s="69"/>
      <c r="AA21" s="69"/>
      <c r="AB21" s="69"/>
      <c r="AC21" s="69"/>
    </row>
    <row r="22" spans="1:29" ht="11.25" customHeight="1">
      <c r="A22" s="114" t="s">
        <v>558</v>
      </c>
      <c r="B22" s="181" t="s">
        <v>611</v>
      </c>
      <c r="C22" s="433">
        <v>3</v>
      </c>
      <c r="D22" s="434">
        <v>3</v>
      </c>
      <c r="E22" s="434">
        <v>0</v>
      </c>
      <c r="F22" s="434">
        <v>0</v>
      </c>
      <c r="G22" s="435">
        <v>0</v>
      </c>
      <c r="H22" s="436">
        <v>0</v>
      </c>
      <c r="I22" s="434">
        <v>1</v>
      </c>
      <c r="J22" s="434">
        <v>0</v>
      </c>
      <c r="K22" s="434">
        <v>0</v>
      </c>
      <c r="L22" s="434">
        <v>0</v>
      </c>
      <c r="M22" s="114" t="s">
        <v>558</v>
      </c>
      <c r="N22" s="181" t="s">
        <v>611</v>
      </c>
      <c r="O22" s="450" t="s">
        <v>1296</v>
      </c>
      <c r="P22" s="450">
        <v>0.06</v>
      </c>
      <c r="Q22" s="450" t="s">
        <v>1296</v>
      </c>
      <c r="R22" s="450">
        <v>0.067</v>
      </c>
      <c r="S22" s="450"/>
      <c r="T22" s="450">
        <v>0.057</v>
      </c>
      <c r="U22" s="450"/>
      <c r="V22" s="450">
        <v>0.047</v>
      </c>
      <c r="W22" s="450"/>
      <c r="X22" s="451">
        <v>0.054</v>
      </c>
      <c r="Y22" s="452">
        <v>0.027</v>
      </c>
      <c r="Z22" s="450">
        <v>0.024</v>
      </c>
      <c r="AA22" s="450">
        <v>0.024</v>
      </c>
      <c r="AB22" s="450">
        <v>0.023</v>
      </c>
      <c r="AC22" s="450">
        <v>0.024</v>
      </c>
    </row>
    <row r="23" spans="1:29" ht="3" customHeight="1">
      <c r="A23" s="221"/>
      <c r="B23" s="181"/>
      <c r="C23" s="194"/>
      <c r="D23" s="194"/>
      <c r="E23" s="194"/>
      <c r="F23" s="194"/>
      <c r="G23" s="413"/>
      <c r="H23" s="177"/>
      <c r="I23" s="194"/>
      <c r="J23" s="194"/>
      <c r="K23" s="194"/>
      <c r="L23" s="194"/>
      <c r="M23" s="221"/>
      <c r="N23" s="181"/>
      <c r="O23" s="69"/>
      <c r="P23" s="69"/>
      <c r="Q23" s="69"/>
      <c r="R23" s="69"/>
      <c r="S23" s="69"/>
      <c r="T23" s="69"/>
      <c r="U23" s="69"/>
      <c r="V23" s="69"/>
      <c r="W23" s="69"/>
      <c r="X23" s="63"/>
      <c r="Y23" s="69"/>
      <c r="Z23" s="69"/>
      <c r="AA23" s="69"/>
      <c r="AB23" s="69"/>
      <c r="AC23" s="69"/>
    </row>
    <row r="24" spans="1:29" ht="11.25" customHeight="1">
      <c r="A24" s="114" t="s">
        <v>559</v>
      </c>
      <c r="B24" s="181" t="s">
        <v>612</v>
      </c>
      <c r="C24" s="433">
        <v>0</v>
      </c>
      <c r="D24" s="434">
        <v>0</v>
      </c>
      <c r="E24" s="434">
        <v>0</v>
      </c>
      <c r="F24" s="434">
        <v>0</v>
      </c>
      <c r="G24" s="435">
        <v>0</v>
      </c>
      <c r="H24" s="436">
        <v>1</v>
      </c>
      <c r="I24" s="434">
        <v>1</v>
      </c>
      <c r="J24" s="434">
        <v>0</v>
      </c>
      <c r="K24" s="434">
        <v>0</v>
      </c>
      <c r="L24" s="434">
        <v>0</v>
      </c>
      <c r="M24" s="114" t="s">
        <v>559</v>
      </c>
      <c r="N24" s="181" t="s">
        <v>612</v>
      </c>
      <c r="O24" s="450" t="s">
        <v>1296</v>
      </c>
      <c r="P24" s="450">
        <v>0.062</v>
      </c>
      <c r="Q24" s="450" t="s">
        <v>1296</v>
      </c>
      <c r="R24" s="450">
        <v>0.067</v>
      </c>
      <c r="S24" s="450"/>
      <c r="T24" s="450">
        <v>0.053</v>
      </c>
      <c r="U24" s="450"/>
      <c r="V24" s="450">
        <v>0.048</v>
      </c>
      <c r="W24" s="450"/>
      <c r="X24" s="451">
        <v>0.058</v>
      </c>
      <c r="Y24" s="452">
        <v>0.027</v>
      </c>
      <c r="Z24" s="450">
        <v>0.022</v>
      </c>
      <c r="AA24" s="450">
        <v>0.025</v>
      </c>
      <c r="AB24" s="450">
        <v>0.025</v>
      </c>
      <c r="AC24" s="450">
        <v>0.028</v>
      </c>
    </row>
    <row r="25" spans="1:29" ht="3" customHeight="1">
      <c r="A25" s="221"/>
      <c r="B25" s="181"/>
      <c r="C25" s="194"/>
      <c r="D25" s="194"/>
      <c r="E25" s="194"/>
      <c r="F25" s="194"/>
      <c r="G25" s="413"/>
      <c r="H25" s="177"/>
      <c r="I25" s="194"/>
      <c r="J25" s="194"/>
      <c r="K25" s="194"/>
      <c r="L25" s="194"/>
      <c r="M25" s="221"/>
      <c r="N25" s="181"/>
      <c r="O25" s="69"/>
      <c r="P25" s="69"/>
      <c r="Q25" s="69"/>
      <c r="R25" s="69"/>
      <c r="S25" s="69"/>
      <c r="T25" s="69"/>
      <c r="U25" s="69"/>
      <c r="V25" s="69"/>
      <c r="W25" s="69"/>
      <c r="X25" s="63"/>
      <c r="Y25" s="69"/>
      <c r="Z25" s="69"/>
      <c r="AA25" s="69"/>
      <c r="AB25" s="69"/>
      <c r="AC25" s="69"/>
    </row>
    <row r="26" spans="1:29" ht="11.25" customHeight="1">
      <c r="A26" s="114" t="s">
        <v>552</v>
      </c>
      <c r="B26" s="181" t="s">
        <v>115</v>
      </c>
      <c r="C26" s="434">
        <v>12</v>
      </c>
      <c r="D26" s="439">
        <v>33</v>
      </c>
      <c r="E26" s="434">
        <v>0</v>
      </c>
      <c r="F26" s="434">
        <v>0</v>
      </c>
      <c r="G26" s="435">
        <v>0</v>
      </c>
      <c r="H26" s="436">
        <v>2</v>
      </c>
      <c r="I26" s="439">
        <v>7</v>
      </c>
      <c r="J26" s="434">
        <v>0</v>
      </c>
      <c r="K26" s="434">
        <v>0</v>
      </c>
      <c r="L26" s="434">
        <v>1</v>
      </c>
      <c r="M26" s="114" t="s">
        <v>552</v>
      </c>
      <c r="N26" s="181" t="s">
        <v>115</v>
      </c>
      <c r="O26" s="450" t="s">
        <v>1295</v>
      </c>
      <c r="P26" s="450">
        <v>0.085</v>
      </c>
      <c r="Q26" s="450" t="s">
        <v>1295</v>
      </c>
      <c r="R26" s="455">
        <v>0.097</v>
      </c>
      <c r="S26" s="450"/>
      <c r="T26" s="450">
        <v>0.074</v>
      </c>
      <c r="U26" s="450"/>
      <c r="V26" s="450">
        <v>0.07</v>
      </c>
      <c r="W26" s="450"/>
      <c r="X26" s="451">
        <v>0.078</v>
      </c>
      <c r="Y26" s="452">
        <v>0.039</v>
      </c>
      <c r="Z26" s="455">
        <v>0.037</v>
      </c>
      <c r="AA26" s="450">
        <v>0.035</v>
      </c>
      <c r="AB26" s="450">
        <v>0.037</v>
      </c>
      <c r="AC26" s="450">
        <v>0.038</v>
      </c>
    </row>
    <row r="27" spans="1:29" ht="11.25" customHeight="1">
      <c r="A27" s="221"/>
      <c r="B27" s="181" t="s">
        <v>116</v>
      </c>
      <c r="C27" s="434">
        <v>7</v>
      </c>
      <c r="D27" s="439">
        <v>5</v>
      </c>
      <c r="E27" s="434">
        <v>0</v>
      </c>
      <c r="F27" s="434">
        <v>0</v>
      </c>
      <c r="G27" s="435">
        <v>0</v>
      </c>
      <c r="H27" s="436">
        <v>2</v>
      </c>
      <c r="I27" s="439">
        <v>1</v>
      </c>
      <c r="J27" s="434">
        <v>0</v>
      </c>
      <c r="K27" s="434">
        <v>0</v>
      </c>
      <c r="L27" s="434">
        <v>0</v>
      </c>
      <c r="M27" s="221"/>
      <c r="N27" s="181" t="s">
        <v>116</v>
      </c>
      <c r="O27" s="450" t="s">
        <v>1296</v>
      </c>
      <c r="P27" s="450">
        <v>0.066</v>
      </c>
      <c r="Q27" s="450" t="s">
        <v>1296</v>
      </c>
      <c r="R27" s="455">
        <v>0.069</v>
      </c>
      <c r="S27" s="450"/>
      <c r="T27" s="450">
        <v>0.053</v>
      </c>
      <c r="U27" s="450"/>
      <c r="V27" s="450">
        <v>0.05</v>
      </c>
      <c r="W27" s="450"/>
      <c r="X27" s="451">
        <v>0.065</v>
      </c>
      <c r="Y27" s="452">
        <v>0.029</v>
      </c>
      <c r="Z27" s="455">
        <v>0.025</v>
      </c>
      <c r="AA27" s="450">
        <v>0.024</v>
      </c>
      <c r="AB27" s="450">
        <v>0.025</v>
      </c>
      <c r="AC27" s="450">
        <v>0.028</v>
      </c>
    </row>
    <row r="28" spans="1:29" ht="11.25" customHeight="1">
      <c r="A28" s="221"/>
      <c r="B28" s="181" t="s">
        <v>117</v>
      </c>
      <c r="C28" s="434">
        <v>1</v>
      </c>
      <c r="D28" s="439">
        <v>5</v>
      </c>
      <c r="E28" s="434">
        <v>0</v>
      </c>
      <c r="F28" s="434">
        <v>0</v>
      </c>
      <c r="G28" s="435">
        <v>0</v>
      </c>
      <c r="H28" s="436">
        <v>1</v>
      </c>
      <c r="I28" s="439">
        <v>1</v>
      </c>
      <c r="J28" s="434">
        <v>0</v>
      </c>
      <c r="K28" s="434">
        <v>0</v>
      </c>
      <c r="L28" s="434">
        <v>0</v>
      </c>
      <c r="M28" s="221"/>
      <c r="N28" s="181" t="s">
        <v>117</v>
      </c>
      <c r="O28" s="450" t="s">
        <v>1296</v>
      </c>
      <c r="P28" s="450">
        <v>0.047</v>
      </c>
      <c r="Q28" s="450" t="s">
        <v>1296</v>
      </c>
      <c r="R28" s="455">
        <v>0.054</v>
      </c>
      <c r="S28" s="450"/>
      <c r="T28" s="450">
        <v>0.042</v>
      </c>
      <c r="U28" s="450"/>
      <c r="V28" s="450">
        <v>0.04</v>
      </c>
      <c r="W28" s="450"/>
      <c r="X28" s="451">
        <v>0.051</v>
      </c>
      <c r="Y28" s="452">
        <v>0.023</v>
      </c>
      <c r="Z28" s="455">
        <v>0.022</v>
      </c>
      <c r="AA28" s="450">
        <v>0.02</v>
      </c>
      <c r="AB28" s="450">
        <v>0.019</v>
      </c>
      <c r="AC28" s="450">
        <v>0.021</v>
      </c>
    </row>
    <row r="29" spans="1:29" ht="11.25" customHeight="1">
      <c r="A29" s="221"/>
      <c r="B29" s="181" t="s">
        <v>118</v>
      </c>
      <c r="C29" s="434">
        <v>0</v>
      </c>
      <c r="D29" s="439">
        <v>1</v>
      </c>
      <c r="E29" s="434">
        <v>0</v>
      </c>
      <c r="F29" s="434">
        <v>1</v>
      </c>
      <c r="G29" s="435">
        <v>0</v>
      </c>
      <c r="H29" s="436">
        <v>1</v>
      </c>
      <c r="I29" s="439">
        <v>1</v>
      </c>
      <c r="J29" s="434">
        <v>0</v>
      </c>
      <c r="K29" s="434">
        <v>0</v>
      </c>
      <c r="L29" s="434">
        <v>0</v>
      </c>
      <c r="M29" s="221"/>
      <c r="N29" s="181" t="s">
        <v>118</v>
      </c>
      <c r="O29" s="450" t="s">
        <v>1296</v>
      </c>
      <c r="P29" s="450">
        <v>0.051</v>
      </c>
      <c r="Q29" s="450" t="s">
        <v>1296</v>
      </c>
      <c r="R29" s="455">
        <v>0.057</v>
      </c>
      <c r="S29" s="450"/>
      <c r="T29" s="450">
        <v>0.046</v>
      </c>
      <c r="U29" s="450"/>
      <c r="V29" s="450">
        <v>0.043</v>
      </c>
      <c r="W29" s="450"/>
      <c r="X29" s="451">
        <v>0.049</v>
      </c>
      <c r="Y29" s="452">
        <v>0.023</v>
      </c>
      <c r="Z29" s="455">
        <v>0.025</v>
      </c>
      <c r="AA29" s="450">
        <v>0.024</v>
      </c>
      <c r="AB29" s="450">
        <v>0.022</v>
      </c>
      <c r="AC29" s="450">
        <v>0.023</v>
      </c>
    </row>
    <row r="30" spans="1:29" ht="11.25" customHeight="1">
      <c r="A30" s="221"/>
      <c r="B30" s="181" t="s">
        <v>119</v>
      </c>
      <c r="C30" s="434">
        <v>4</v>
      </c>
      <c r="D30" s="439">
        <v>0</v>
      </c>
      <c r="E30" s="434">
        <v>0</v>
      </c>
      <c r="F30" s="434">
        <v>0</v>
      </c>
      <c r="G30" s="435">
        <v>0</v>
      </c>
      <c r="H30" s="436">
        <v>3</v>
      </c>
      <c r="I30" s="439">
        <v>2</v>
      </c>
      <c r="J30" s="434">
        <v>0</v>
      </c>
      <c r="K30" s="434">
        <v>0</v>
      </c>
      <c r="L30" s="434">
        <v>0</v>
      </c>
      <c r="M30" s="221"/>
      <c r="N30" s="181" t="s">
        <v>119</v>
      </c>
      <c r="O30" s="450" t="s">
        <v>1296</v>
      </c>
      <c r="P30" s="450">
        <v>0.076</v>
      </c>
      <c r="Q30" s="450" t="s">
        <v>1296</v>
      </c>
      <c r="R30" s="455">
        <v>0.075</v>
      </c>
      <c r="S30" s="450"/>
      <c r="T30" s="450">
        <v>0.067</v>
      </c>
      <c r="U30" s="450"/>
      <c r="V30" s="450">
        <v>0.059</v>
      </c>
      <c r="W30" s="450"/>
      <c r="X30" s="451">
        <v>0.072</v>
      </c>
      <c r="Y30" s="452">
        <v>0.032</v>
      </c>
      <c r="Z30" s="455">
        <v>0.031</v>
      </c>
      <c r="AA30" s="450">
        <v>0.032</v>
      </c>
      <c r="AB30" s="450">
        <v>0.028</v>
      </c>
      <c r="AC30" s="450">
        <v>0.031</v>
      </c>
    </row>
    <row r="31" spans="1:29" ht="11.25" customHeight="1">
      <c r="A31" s="221"/>
      <c r="B31" s="181" t="s">
        <v>120</v>
      </c>
      <c r="C31" s="434">
        <v>13</v>
      </c>
      <c r="D31" s="439">
        <v>28</v>
      </c>
      <c r="E31" s="434">
        <v>0</v>
      </c>
      <c r="F31" s="434">
        <v>0</v>
      </c>
      <c r="G31" s="435">
        <v>0</v>
      </c>
      <c r="H31" s="436">
        <v>4</v>
      </c>
      <c r="I31" s="439">
        <v>5</v>
      </c>
      <c r="J31" s="434">
        <v>0</v>
      </c>
      <c r="K31" s="434">
        <v>0</v>
      </c>
      <c r="L31" s="434">
        <v>0</v>
      </c>
      <c r="M31" s="221"/>
      <c r="N31" s="181" t="s">
        <v>120</v>
      </c>
      <c r="O31" s="450" t="s">
        <v>1295</v>
      </c>
      <c r="P31" s="450">
        <v>0.081</v>
      </c>
      <c r="Q31" s="450" t="s">
        <v>1295</v>
      </c>
      <c r="R31" s="455">
        <v>0.089</v>
      </c>
      <c r="S31" s="450"/>
      <c r="T31" s="450">
        <v>0.071</v>
      </c>
      <c r="U31" s="450"/>
      <c r="V31" s="450">
        <v>0.069</v>
      </c>
      <c r="W31" s="450"/>
      <c r="X31" s="451">
        <v>0.077</v>
      </c>
      <c r="Y31" s="452">
        <v>0.037</v>
      </c>
      <c r="Z31" s="455">
        <v>0.036</v>
      </c>
      <c r="AA31" s="450">
        <v>0.035</v>
      </c>
      <c r="AB31" s="450">
        <v>0.036</v>
      </c>
      <c r="AC31" s="450">
        <v>0.036</v>
      </c>
    </row>
    <row r="32" spans="1:29" ht="11.25" customHeight="1">
      <c r="A32" s="221"/>
      <c r="B32" s="181" t="s">
        <v>121</v>
      </c>
      <c r="C32" s="434">
        <v>13</v>
      </c>
      <c r="D32" s="439">
        <v>14</v>
      </c>
      <c r="E32" s="434">
        <v>0</v>
      </c>
      <c r="F32" s="434">
        <v>1</v>
      </c>
      <c r="G32" s="435">
        <v>0</v>
      </c>
      <c r="H32" s="436">
        <v>3</v>
      </c>
      <c r="I32" s="439">
        <v>4</v>
      </c>
      <c r="J32" s="434">
        <v>0</v>
      </c>
      <c r="K32" s="434">
        <v>0</v>
      </c>
      <c r="L32" s="434">
        <v>1</v>
      </c>
      <c r="M32" s="221"/>
      <c r="N32" s="181" t="s">
        <v>121</v>
      </c>
      <c r="O32" s="450" t="s">
        <v>1295</v>
      </c>
      <c r="P32" s="450">
        <v>0.084</v>
      </c>
      <c r="Q32" s="450" t="s">
        <v>1295</v>
      </c>
      <c r="R32" s="455">
        <v>0.084</v>
      </c>
      <c r="S32" s="450"/>
      <c r="T32" s="450">
        <v>0.068</v>
      </c>
      <c r="U32" s="450"/>
      <c r="V32" s="450">
        <v>0.061</v>
      </c>
      <c r="W32" s="450"/>
      <c r="X32" s="451">
        <v>0.074</v>
      </c>
      <c r="Y32" s="452">
        <v>0.036</v>
      </c>
      <c r="Z32" s="455">
        <v>0.031</v>
      </c>
      <c r="AA32" s="450">
        <v>0.031</v>
      </c>
      <c r="AB32" s="450">
        <v>0.029</v>
      </c>
      <c r="AC32" s="450">
        <v>0.032</v>
      </c>
    </row>
    <row r="33" spans="1:29" ht="11.25" customHeight="1">
      <c r="A33" s="221"/>
      <c r="B33" s="181" t="s">
        <v>122</v>
      </c>
      <c r="C33" s="434">
        <v>5</v>
      </c>
      <c r="D33" s="439">
        <v>0</v>
      </c>
      <c r="E33" s="434">
        <v>0</v>
      </c>
      <c r="F33" s="434">
        <v>0</v>
      </c>
      <c r="G33" s="435">
        <v>0</v>
      </c>
      <c r="H33" s="436">
        <v>1</v>
      </c>
      <c r="I33" s="439">
        <v>1</v>
      </c>
      <c r="J33" s="434">
        <v>0</v>
      </c>
      <c r="K33" s="434">
        <v>0</v>
      </c>
      <c r="L33" s="434">
        <v>0</v>
      </c>
      <c r="M33" s="221"/>
      <c r="N33" s="181" t="s">
        <v>122</v>
      </c>
      <c r="O33" s="450" t="s">
        <v>1296</v>
      </c>
      <c r="P33" s="450">
        <v>0.055</v>
      </c>
      <c r="Q33" s="450" t="s">
        <v>1296</v>
      </c>
      <c r="R33" s="455">
        <v>0.064</v>
      </c>
      <c r="S33" s="450"/>
      <c r="T33" s="450">
        <v>0.049</v>
      </c>
      <c r="U33" s="450"/>
      <c r="V33" s="450">
        <v>0.055</v>
      </c>
      <c r="W33" s="450"/>
      <c r="X33" s="451">
        <v>0.062</v>
      </c>
      <c r="Y33" s="452">
        <v>0.024</v>
      </c>
      <c r="Z33" s="455">
        <v>0.022</v>
      </c>
      <c r="AA33" s="450">
        <v>0.022</v>
      </c>
      <c r="AB33" s="450">
        <v>0.027</v>
      </c>
      <c r="AC33" s="450">
        <v>0.028</v>
      </c>
    </row>
    <row r="34" spans="1:29" ht="11.25" customHeight="1">
      <c r="A34" s="221"/>
      <c r="B34" s="181" t="s">
        <v>123</v>
      </c>
      <c r="C34" s="434">
        <v>3</v>
      </c>
      <c r="D34" s="439">
        <v>0</v>
      </c>
      <c r="E34" s="434">
        <v>0</v>
      </c>
      <c r="F34" s="434">
        <v>1</v>
      </c>
      <c r="G34" s="435">
        <v>0</v>
      </c>
      <c r="H34" s="436">
        <v>1</v>
      </c>
      <c r="I34" s="439">
        <v>1</v>
      </c>
      <c r="J34" s="434">
        <v>0</v>
      </c>
      <c r="K34" s="434">
        <v>0</v>
      </c>
      <c r="L34" s="434">
        <v>0</v>
      </c>
      <c r="M34" s="221"/>
      <c r="N34" s="181" t="s">
        <v>123</v>
      </c>
      <c r="O34" s="450" t="s">
        <v>1296</v>
      </c>
      <c r="P34" s="450">
        <v>0.059</v>
      </c>
      <c r="Q34" s="450" t="s">
        <v>1296</v>
      </c>
      <c r="R34" s="455">
        <v>0.067</v>
      </c>
      <c r="S34" s="450"/>
      <c r="T34" s="450">
        <v>0.052</v>
      </c>
      <c r="U34" s="450"/>
      <c r="V34" s="450">
        <v>0.061</v>
      </c>
      <c r="W34" s="450"/>
      <c r="X34" s="451">
        <v>0.066</v>
      </c>
      <c r="Y34" s="452">
        <v>0.027</v>
      </c>
      <c r="Z34" s="455">
        <v>0.025</v>
      </c>
      <c r="AA34" s="450">
        <v>0.024</v>
      </c>
      <c r="AB34" s="450">
        <v>0.032</v>
      </c>
      <c r="AC34" s="450">
        <v>0.032</v>
      </c>
    </row>
    <row r="35" spans="1:29" ht="11.25" customHeight="1">
      <c r="A35" s="221"/>
      <c r="B35" s="181" t="s">
        <v>124</v>
      </c>
      <c r="C35" s="434">
        <v>8</v>
      </c>
      <c r="D35" s="439">
        <v>1</v>
      </c>
      <c r="E35" s="434">
        <v>0</v>
      </c>
      <c r="F35" s="434">
        <v>0</v>
      </c>
      <c r="G35" s="435">
        <v>0</v>
      </c>
      <c r="H35" s="436">
        <v>2</v>
      </c>
      <c r="I35" s="439">
        <v>1</v>
      </c>
      <c r="J35" s="434">
        <v>0</v>
      </c>
      <c r="K35" s="434">
        <v>0</v>
      </c>
      <c r="L35" s="434">
        <v>0</v>
      </c>
      <c r="M35" s="221"/>
      <c r="N35" s="181" t="s">
        <v>124</v>
      </c>
      <c r="O35" s="450" t="s">
        <v>1296</v>
      </c>
      <c r="P35" s="450">
        <v>0.061</v>
      </c>
      <c r="Q35" s="450" t="s">
        <v>1296</v>
      </c>
      <c r="R35" s="455">
        <v>0.075</v>
      </c>
      <c r="S35" s="450"/>
      <c r="T35" s="450">
        <v>0.052</v>
      </c>
      <c r="U35" s="450"/>
      <c r="V35" s="450">
        <v>0.044</v>
      </c>
      <c r="W35" s="450"/>
      <c r="X35" s="451">
        <v>0.049</v>
      </c>
      <c r="Y35" s="452">
        <v>0.025</v>
      </c>
      <c r="Z35" s="455">
        <v>0.025</v>
      </c>
      <c r="AA35" s="450">
        <v>0.02</v>
      </c>
      <c r="AB35" s="450">
        <v>0.017</v>
      </c>
      <c r="AC35" s="450">
        <v>0.02</v>
      </c>
    </row>
    <row r="36" spans="1:29" ht="11.25" customHeight="1">
      <c r="A36" s="221"/>
      <c r="B36" s="181" t="s">
        <v>621</v>
      </c>
      <c r="C36" s="434">
        <v>1</v>
      </c>
      <c r="D36" s="439">
        <v>0</v>
      </c>
      <c r="E36" s="434">
        <v>0</v>
      </c>
      <c r="F36" s="434">
        <v>0</v>
      </c>
      <c r="G36" s="435">
        <v>0</v>
      </c>
      <c r="H36" s="436">
        <v>0</v>
      </c>
      <c r="I36" s="439">
        <v>1</v>
      </c>
      <c r="J36" s="434">
        <v>0</v>
      </c>
      <c r="K36" s="434">
        <v>0</v>
      </c>
      <c r="L36" s="434">
        <v>0</v>
      </c>
      <c r="M36" s="221"/>
      <c r="N36" s="181" t="s">
        <v>621</v>
      </c>
      <c r="O36" s="450" t="s">
        <v>1296</v>
      </c>
      <c r="P36" s="450">
        <v>0.051</v>
      </c>
      <c r="Q36" s="450" t="s">
        <v>1296</v>
      </c>
      <c r="R36" s="455">
        <v>0.058</v>
      </c>
      <c r="S36" s="450"/>
      <c r="T36" s="450">
        <v>0.048</v>
      </c>
      <c r="U36" s="450"/>
      <c r="V36" s="450">
        <v>0.054</v>
      </c>
      <c r="W36" s="450"/>
      <c r="X36" s="451">
        <v>0.059</v>
      </c>
      <c r="Y36" s="452">
        <v>0.024</v>
      </c>
      <c r="Z36" s="455">
        <v>0.022</v>
      </c>
      <c r="AA36" s="450">
        <v>0.02</v>
      </c>
      <c r="AB36" s="450">
        <v>0.027</v>
      </c>
      <c r="AC36" s="450">
        <v>0.028</v>
      </c>
    </row>
    <row r="37" spans="1:29" ht="11.25" customHeight="1">
      <c r="A37" s="221"/>
      <c r="B37" s="181" t="s">
        <v>125</v>
      </c>
      <c r="C37" s="434">
        <v>6</v>
      </c>
      <c r="D37" s="439">
        <v>0</v>
      </c>
      <c r="E37" s="434">
        <v>0</v>
      </c>
      <c r="F37" s="434">
        <v>0</v>
      </c>
      <c r="G37" s="435">
        <v>0</v>
      </c>
      <c r="H37" s="436">
        <v>1</v>
      </c>
      <c r="I37" s="439">
        <v>1</v>
      </c>
      <c r="J37" s="434">
        <v>0</v>
      </c>
      <c r="K37" s="434">
        <v>0</v>
      </c>
      <c r="L37" s="434">
        <v>0</v>
      </c>
      <c r="M37" s="221"/>
      <c r="N37" s="181" t="s">
        <v>125</v>
      </c>
      <c r="O37" s="450" t="s">
        <v>1296</v>
      </c>
      <c r="P37" s="450">
        <v>0.056</v>
      </c>
      <c r="Q37" s="450" t="s">
        <v>1296</v>
      </c>
      <c r="R37" s="455">
        <v>0.057</v>
      </c>
      <c r="S37" s="450"/>
      <c r="T37" s="450">
        <v>0.048</v>
      </c>
      <c r="U37" s="450"/>
      <c r="V37" s="450">
        <v>0.042</v>
      </c>
      <c r="W37" s="450"/>
      <c r="X37" s="451">
        <v>0.045</v>
      </c>
      <c r="Y37" s="452">
        <v>0.023</v>
      </c>
      <c r="Z37" s="455">
        <v>0.019</v>
      </c>
      <c r="AA37" s="450">
        <v>0.019</v>
      </c>
      <c r="AB37" s="450">
        <v>0.016</v>
      </c>
      <c r="AC37" s="450">
        <v>0.017</v>
      </c>
    </row>
    <row r="38" spans="1:29" ht="11.25" customHeight="1">
      <c r="A38" s="221"/>
      <c r="B38" s="181" t="s">
        <v>623</v>
      </c>
      <c r="C38" s="434">
        <v>4</v>
      </c>
      <c r="D38" s="439">
        <v>0</v>
      </c>
      <c r="E38" s="434">
        <v>0</v>
      </c>
      <c r="F38" s="434">
        <v>0</v>
      </c>
      <c r="G38" s="435">
        <v>0</v>
      </c>
      <c r="H38" s="436">
        <v>0</v>
      </c>
      <c r="I38" s="439">
        <v>1</v>
      </c>
      <c r="J38" s="434">
        <v>0</v>
      </c>
      <c r="K38" s="434">
        <v>0</v>
      </c>
      <c r="L38" s="434">
        <v>0</v>
      </c>
      <c r="M38" s="221"/>
      <c r="N38" s="181" t="s">
        <v>623</v>
      </c>
      <c r="O38" s="450" t="s">
        <v>1296</v>
      </c>
      <c r="P38" s="450">
        <v>0.048</v>
      </c>
      <c r="Q38" s="450" t="s">
        <v>1296</v>
      </c>
      <c r="R38" s="455">
        <v>0.056</v>
      </c>
      <c r="S38" s="450"/>
      <c r="T38" s="450">
        <v>0.038</v>
      </c>
      <c r="U38" s="450"/>
      <c r="V38" s="450">
        <v>0.053</v>
      </c>
      <c r="W38" s="450"/>
      <c r="X38" s="451">
        <v>0.059</v>
      </c>
      <c r="Y38" s="452">
        <v>0.019</v>
      </c>
      <c r="Z38" s="455">
        <v>0.017</v>
      </c>
      <c r="AA38" s="450">
        <v>0.016</v>
      </c>
      <c r="AB38" s="450">
        <v>0.026</v>
      </c>
      <c r="AC38" s="450">
        <v>0.027</v>
      </c>
    </row>
    <row r="39" spans="1:29" ht="11.25" customHeight="1">
      <c r="A39" s="221"/>
      <c r="B39" s="181" t="s">
        <v>1297</v>
      </c>
      <c r="C39" s="438">
        <v>1</v>
      </c>
      <c r="D39" s="440">
        <v>0</v>
      </c>
      <c r="E39" s="434">
        <v>0</v>
      </c>
      <c r="F39" s="434">
        <v>0</v>
      </c>
      <c r="G39" s="435">
        <v>0</v>
      </c>
      <c r="H39" s="441">
        <v>3</v>
      </c>
      <c r="I39" s="440">
        <v>1</v>
      </c>
      <c r="J39" s="434">
        <v>0</v>
      </c>
      <c r="K39" s="434">
        <v>0</v>
      </c>
      <c r="L39" s="434">
        <v>0</v>
      </c>
      <c r="M39" s="221"/>
      <c r="N39" s="181" t="s">
        <v>1297</v>
      </c>
      <c r="O39" s="450" t="s">
        <v>1296</v>
      </c>
      <c r="P39" s="450">
        <v>0.081</v>
      </c>
      <c r="Q39" s="450" t="s">
        <v>1296</v>
      </c>
      <c r="R39" s="456">
        <v>0.078</v>
      </c>
      <c r="S39" s="450"/>
      <c r="T39" s="450">
        <v>0.06</v>
      </c>
      <c r="U39" s="450"/>
      <c r="V39" s="450">
        <v>0.055</v>
      </c>
      <c r="W39" s="450"/>
      <c r="X39" s="451">
        <v>0.068</v>
      </c>
      <c r="Y39" s="457">
        <v>0.034</v>
      </c>
      <c r="Z39" s="458">
        <v>0.031</v>
      </c>
      <c r="AA39" s="450">
        <v>0.029</v>
      </c>
      <c r="AB39" s="450">
        <v>0.027</v>
      </c>
      <c r="AC39" s="450">
        <v>0.028</v>
      </c>
    </row>
    <row r="40" spans="1:29" ht="3" customHeight="1">
      <c r="A40" s="221"/>
      <c r="B40" s="181"/>
      <c r="C40" s="194"/>
      <c r="D40" s="194"/>
      <c r="E40" s="194"/>
      <c r="F40" s="194"/>
      <c r="G40" s="413"/>
      <c r="H40" s="177"/>
      <c r="I40" s="194"/>
      <c r="J40" s="194"/>
      <c r="K40" s="194"/>
      <c r="L40" s="194"/>
      <c r="M40" s="221"/>
      <c r="N40" s="181"/>
      <c r="O40" s="69"/>
      <c r="P40" s="69"/>
      <c r="Q40" s="69"/>
      <c r="R40" s="69"/>
      <c r="S40" s="69"/>
      <c r="T40" s="69"/>
      <c r="U40" s="69"/>
      <c r="V40" s="69"/>
      <c r="W40" s="69"/>
      <c r="X40" s="63"/>
      <c r="Y40" s="69"/>
      <c r="Z40" s="69"/>
      <c r="AA40" s="69"/>
      <c r="AB40" s="69"/>
      <c r="AC40" s="69"/>
    </row>
    <row r="41" spans="1:29" ht="11.25" customHeight="1">
      <c r="A41" s="114" t="s">
        <v>560</v>
      </c>
      <c r="B41" s="181" t="s">
        <v>655</v>
      </c>
      <c r="C41" s="433">
        <v>8</v>
      </c>
      <c r="D41" s="434">
        <v>14</v>
      </c>
      <c r="E41" s="434">
        <v>0</v>
      </c>
      <c r="F41" s="434">
        <v>0</v>
      </c>
      <c r="G41" s="435">
        <v>0</v>
      </c>
      <c r="H41" s="436">
        <v>3</v>
      </c>
      <c r="I41" s="434">
        <v>2</v>
      </c>
      <c r="J41" s="434">
        <v>0</v>
      </c>
      <c r="K41" s="434">
        <v>0</v>
      </c>
      <c r="L41" s="434">
        <v>0</v>
      </c>
      <c r="M41" s="114" t="s">
        <v>560</v>
      </c>
      <c r="N41" s="181" t="s">
        <v>655</v>
      </c>
      <c r="O41" s="450" t="s">
        <v>1295</v>
      </c>
      <c r="P41" s="450">
        <v>0.071</v>
      </c>
      <c r="Q41" s="450" t="s">
        <v>1295</v>
      </c>
      <c r="R41" s="450">
        <v>0.076</v>
      </c>
      <c r="S41" s="450"/>
      <c r="T41" s="450">
        <v>0.061</v>
      </c>
      <c r="U41" s="450"/>
      <c r="V41" s="450">
        <v>0.057</v>
      </c>
      <c r="W41" s="450"/>
      <c r="X41" s="451">
        <v>0.066</v>
      </c>
      <c r="Y41" s="452">
        <v>0.03</v>
      </c>
      <c r="Z41" s="450">
        <v>0.027</v>
      </c>
      <c r="AA41" s="450">
        <v>0.028</v>
      </c>
      <c r="AB41" s="450">
        <v>0.027</v>
      </c>
      <c r="AC41" s="450">
        <v>0.029</v>
      </c>
    </row>
    <row r="42" spans="1:29" ht="11.25" customHeight="1">
      <c r="A42" s="114"/>
      <c r="B42" s="181" t="s">
        <v>656</v>
      </c>
      <c r="C42" s="433">
        <v>9</v>
      </c>
      <c r="D42" s="434">
        <v>3</v>
      </c>
      <c r="E42" s="434">
        <v>0</v>
      </c>
      <c r="F42" s="434">
        <v>0</v>
      </c>
      <c r="G42" s="435">
        <v>0</v>
      </c>
      <c r="H42" s="436">
        <v>3</v>
      </c>
      <c r="I42" s="434">
        <v>2</v>
      </c>
      <c r="J42" s="434">
        <v>0</v>
      </c>
      <c r="K42" s="434">
        <v>0</v>
      </c>
      <c r="L42" s="434">
        <v>0</v>
      </c>
      <c r="M42" s="114"/>
      <c r="N42" s="181" t="s">
        <v>656</v>
      </c>
      <c r="O42" s="450" t="s">
        <v>1295</v>
      </c>
      <c r="P42" s="450">
        <v>0.071</v>
      </c>
      <c r="Q42" s="450" t="s">
        <v>1295</v>
      </c>
      <c r="R42" s="450">
        <v>0.07</v>
      </c>
      <c r="S42" s="450"/>
      <c r="T42" s="450">
        <v>0.064</v>
      </c>
      <c r="U42" s="450"/>
      <c r="V42" s="450">
        <v>0.055</v>
      </c>
      <c r="W42" s="450"/>
      <c r="X42" s="451">
        <v>0.065</v>
      </c>
      <c r="Y42" s="452">
        <v>0.03</v>
      </c>
      <c r="Z42" s="450">
        <v>0.026</v>
      </c>
      <c r="AA42" s="450">
        <v>0.028</v>
      </c>
      <c r="AB42" s="450">
        <v>0.026</v>
      </c>
      <c r="AC42" s="450">
        <v>0.028</v>
      </c>
    </row>
    <row r="43" spans="1:29" ht="11.25" customHeight="1">
      <c r="A43" s="221"/>
      <c r="B43" s="181" t="s">
        <v>624</v>
      </c>
      <c r="C43" s="433">
        <v>9</v>
      </c>
      <c r="D43" s="434">
        <v>5</v>
      </c>
      <c r="E43" s="434">
        <v>0</v>
      </c>
      <c r="F43" s="434">
        <v>0</v>
      </c>
      <c r="G43" s="435">
        <v>0</v>
      </c>
      <c r="H43" s="436">
        <v>2</v>
      </c>
      <c r="I43" s="434">
        <v>2</v>
      </c>
      <c r="J43" s="434">
        <v>0</v>
      </c>
      <c r="K43" s="434">
        <v>0</v>
      </c>
      <c r="L43" s="434">
        <v>0</v>
      </c>
      <c r="M43" s="221"/>
      <c r="N43" s="181" t="s">
        <v>624</v>
      </c>
      <c r="O43" s="450" t="s">
        <v>1295</v>
      </c>
      <c r="P43" s="450">
        <v>0.076</v>
      </c>
      <c r="Q43" s="450" t="s">
        <v>1295</v>
      </c>
      <c r="R43" s="450">
        <v>0.068</v>
      </c>
      <c r="S43" s="450"/>
      <c r="T43" s="450">
        <v>0.071</v>
      </c>
      <c r="U43" s="450"/>
      <c r="V43" s="450">
        <v>0.057</v>
      </c>
      <c r="W43" s="450"/>
      <c r="X43" s="451">
        <v>0.06</v>
      </c>
      <c r="Y43" s="452">
        <v>0.03</v>
      </c>
      <c r="Z43" s="450">
        <v>0.026</v>
      </c>
      <c r="AA43" s="450">
        <v>0.028</v>
      </c>
      <c r="AB43" s="450">
        <v>0.024</v>
      </c>
      <c r="AC43" s="450">
        <v>0.027</v>
      </c>
    </row>
    <row r="44" spans="1:29" ht="3" customHeight="1">
      <c r="A44" s="221"/>
      <c r="B44" s="181"/>
      <c r="C44" s="194"/>
      <c r="D44" s="194"/>
      <c r="E44" s="194"/>
      <c r="F44" s="194"/>
      <c r="G44" s="413"/>
      <c r="H44" s="177"/>
      <c r="I44" s="194"/>
      <c r="J44" s="194"/>
      <c r="K44" s="194"/>
      <c r="L44" s="194"/>
      <c r="M44" s="221"/>
      <c r="N44" s="181"/>
      <c r="O44" s="69"/>
      <c r="P44" s="69"/>
      <c r="Q44" s="69"/>
      <c r="R44" s="69"/>
      <c r="S44" s="69"/>
      <c r="T44" s="69"/>
      <c r="U44" s="69"/>
      <c r="V44" s="69"/>
      <c r="W44" s="69"/>
      <c r="X44" s="63"/>
      <c r="Y44" s="69"/>
      <c r="Z44" s="69"/>
      <c r="AA44" s="69"/>
      <c r="AB44" s="69"/>
      <c r="AC44" s="69"/>
    </row>
    <row r="45" spans="1:29" ht="11.25" customHeight="1">
      <c r="A45" s="114" t="s">
        <v>625</v>
      </c>
      <c r="B45" s="181" t="s">
        <v>626</v>
      </c>
      <c r="C45" s="433">
        <v>16</v>
      </c>
      <c r="D45" s="434">
        <v>15</v>
      </c>
      <c r="E45" s="434">
        <v>0</v>
      </c>
      <c r="F45" s="434">
        <v>0</v>
      </c>
      <c r="G45" s="435">
        <v>0</v>
      </c>
      <c r="H45" s="436">
        <v>3</v>
      </c>
      <c r="I45" s="434">
        <v>6</v>
      </c>
      <c r="J45" s="434">
        <v>0</v>
      </c>
      <c r="K45" s="434">
        <v>0</v>
      </c>
      <c r="L45" s="434">
        <v>0</v>
      </c>
      <c r="M45" s="114" t="s">
        <v>625</v>
      </c>
      <c r="N45" s="181" t="s">
        <v>626</v>
      </c>
      <c r="O45" s="450" t="s">
        <v>1295</v>
      </c>
      <c r="P45" s="450">
        <v>0.074</v>
      </c>
      <c r="Q45" s="450" t="s">
        <v>1295</v>
      </c>
      <c r="R45" s="450">
        <v>0.093</v>
      </c>
      <c r="S45" s="450"/>
      <c r="T45" s="450">
        <v>0.067</v>
      </c>
      <c r="U45" s="450"/>
      <c r="V45" s="450">
        <v>0.066</v>
      </c>
      <c r="W45" s="450"/>
      <c r="X45" s="451">
        <v>0.067</v>
      </c>
      <c r="Y45" s="452">
        <v>0.036</v>
      </c>
      <c r="Z45" s="450">
        <v>0.031</v>
      </c>
      <c r="AA45" s="450">
        <v>0.032</v>
      </c>
      <c r="AB45" s="450">
        <v>0.032</v>
      </c>
      <c r="AC45" s="450">
        <v>0.036</v>
      </c>
    </row>
    <row r="46" spans="1:29" ht="3" customHeight="1">
      <c r="A46" s="221"/>
      <c r="B46" s="181"/>
      <c r="C46" s="194"/>
      <c r="D46" s="194"/>
      <c r="E46" s="194"/>
      <c r="F46" s="194"/>
      <c r="G46" s="413"/>
      <c r="H46" s="177"/>
      <c r="I46" s="194"/>
      <c r="J46" s="194"/>
      <c r="K46" s="194"/>
      <c r="L46" s="194"/>
      <c r="M46" s="221"/>
      <c r="N46" s="181"/>
      <c r="O46" s="69"/>
      <c r="P46" s="69"/>
      <c r="Q46" s="69"/>
      <c r="R46" s="69"/>
      <c r="S46" s="69"/>
      <c r="T46" s="69"/>
      <c r="U46" s="69"/>
      <c r="V46" s="69"/>
      <c r="W46" s="69"/>
      <c r="X46" s="63"/>
      <c r="Y46" s="69"/>
      <c r="Z46" s="69"/>
      <c r="AA46" s="69"/>
      <c r="AB46" s="69"/>
      <c r="AC46" s="69"/>
    </row>
    <row r="47" spans="1:29" ht="11.25" customHeight="1">
      <c r="A47" s="114" t="s">
        <v>627</v>
      </c>
      <c r="B47" s="181" t="s">
        <v>126</v>
      </c>
      <c r="C47" s="433">
        <v>7</v>
      </c>
      <c r="D47" s="434">
        <v>5</v>
      </c>
      <c r="E47" s="434">
        <v>0</v>
      </c>
      <c r="F47" s="434">
        <v>0</v>
      </c>
      <c r="G47" s="435">
        <v>0</v>
      </c>
      <c r="H47" s="436">
        <v>2</v>
      </c>
      <c r="I47" s="434">
        <v>1</v>
      </c>
      <c r="J47" s="434">
        <v>0</v>
      </c>
      <c r="K47" s="434">
        <v>0</v>
      </c>
      <c r="L47" s="434">
        <v>0</v>
      </c>
      <c r="M47" s="114" t="s">
        <v>627</v>
      </c>
      <c r="N47" s="181" t="s">
        <v>126</v>
      </c>
      <c r="O47" s="450" t="s">
        <v>1296</v>
      </c>
      <c r="P47" s="450">
        <v>0.068</v>
      </c>
      <c r="Q47" s="450" t="s">
        <v>1296</v>
      </c>
      <c r="R47" s="450">
        <v>0.072</v>
      </c>
      <c r="S47" s="450"/>
      <c r="T47" s="450">
        <v>0.059</v>
      </c>
      <c r="U47" s="450"/>
      <c r="V47" s="450">
        <v>0.056</v>
      </c>
      <c r="W47" s="450"/>
      <c r="X47" s="451">
        <v>0.06</v>
      </c>
      <c r="Y47" s="452">
        <v>0.03</v>
      </c>
      <c r="Z47" s="450">
        <v>0.027</v>
      </c>
      <c r="AA47" s="450">
        <v>0.027</v>
      </c>
      <c r="AB47" s="450">
        <v>0.027</v>
      </c>
      <c r="AC47" s="450">
        <v>0.027</v>
      </c>
    </row>
    <row r="48" spans="1:29" ht="3" customHeight="1">
      <c r="A48" s="221"/>
      <c r="B48" s="181"/>
      <c r="C48" s="194"/>
      <c r="D48" s="194"/>
      <c r="E48" s="194"/>
      <c r="F48" s="194"/>
      <c r="G48" s="413"/>
      <c r="H48" s="177"/>
      <c r="I48" s="194"/>
      <c r="J48" s="194"/>
      <c r="K48" s="194"/>
      <c r="L48" s="194"/>
      <c r="M48" s="221"/>
      <c r="N48" s="181"/>
      <c r="O48" s="69"/>
      <c r="P48" s="69"/>
      <c r="Q48" s="69"/>
      <c r="R48" s="69"/>
      <c r="S48" s="69"/>
      <c r="T48" s="69"/>
      <c r="U48" s="69"/>
      <c r="V48" s="69"/>
      <c r="W48" s="69"/>
      <c r="X48" s="63"/>
      <c r="Y48" s="69"/>
      <c r="Z48" s="69"/>
      <c r="AA48" s="69"/>
      <c r="AB48" s="69"/>
      <c r="AC48" s="69"/>
    </row>
    <row r="49" spans="1:29" ht="11.25" customHeight="1">
      <c r="A49" s="114" t="s">
        <v>238</v>
      </c>
      <c r="B49" s="181" t="s">
        <v>127</v>
      </c>
      <c r="C49" s="433">
        <v>6</v>
      </c>
      <c r="D49" s="434">
        <v>11</v>
      </c>
      <c r="E49" s="434">
        <v>0</v>
      </c>
      <c r="F49" s="434">
        <v>0</v>
      </c>
      <c r="G49" s="435">
        <v>0</v>
      </c>
      <c r="H49" s="442">
        <v>3</v>
      </c>
      <c r="I49" s="434">
        <v>4</v>
      </c>
      <c r="J49" s="434">
        <v>0</v>
      </c>
      <c r="K49" s="434">
        <v>0</v>
      </c>
      <c r="L49" s="434">
        <v>0</v>
      </c>
      <c r="M49" s="114" t="s">
        <v>238</v>
      </c>
      <c r="N49" s="181" t="s">
        <v>127</v>
      </c>
      <c r="O49" s="450"/>
      <c r="P49" s="450">
        <v>0.076</v>
      </c>
      <c r="Q49" s="459" t="s">
        <v>1295</v>
      </c>
      <c r="R49" s="450">
        <v>0.086</v>
      </c>
      <c r="S49" s="450"/>
      <c r="T49" s="450">
        <v>0.063</v>
      </c>
      <c r="U49" s="450"/>
      <c r="V49" s="450">
        <v>0.066</v>
      </c>
      <c r="W49" s="459"/>
      <c r="X49" s="451">
        <v>0.077</v>
      </c>
      <c r="Y49" s="460">
        <v>0.033</v>
      </c>
      <c r="Z49" s="460">
        <v>0.03</v>
      </c>
      <c r="AA49" s="450">
        <v>0.033</v>
      </c>
      <c r="AB49" s="450">
        <v>0.035</v>
      </c>
      <c r="AC49" s="450">
        <v>0.043</v>
      </c>
    </row>
    <row r="50" spans="1:29" ht="11.25" customHeight="1">
      <c r="A50" s="114"/>
      <c r="B50" s="181" t="s">
        <v>630</v>
      </c>
      <c r="C50" s="433">
        <v>5</v>
      </c>
      <c r="D50" s="434">
        <v>1</v>
      </c>
      <c r="E50" s="434">
        <v>0</v>
      </c>
      <c r="F50" s="434">
        <v>0</v>
      </c>
      <c r="G50" s="435">
        <v>0</v>
      </c>
      <c r="H50" s="442">
        <v>3</v>
      </c>
      <c r="I50" s="434">
        <v>1</v>
      </c>
      <c r="J50" s="434">
        <v>0</v>
      </c>
      <c r="K50" s="434">
        <v>0</v>
      </c>
      <c r="L50" s="434">
        <v>0</v>
      </c>
      <c r="M50" s="114"/>
      <c r="N50" s="181" t="s">
        <v>630</v>
      </c>
      <c r="O50" s="450"/>
      <c r="P50" s="450">
        <v>0.073</v>
      </c>
      <c r="Q50" s="459"/>
      <c r="R50" s="450">
        <v>0.079</v>
      </c>
      <c r="S50" s="450"/>
      <c r="T50" s="450">
        <v>0.073</v>
      </c>
      <c r="U50" s="450"/>
      <c r="V50" s="450">
        <v>0.067</v>
      </c>
      <c r="W50" s="459"/>
      <c r="X50" s="451">
        <v>0.086</v>
      </c>
      <c r="Y50" s="460">
        <v>0.028</v>
      </c>
      <c r="Z50" s="460">
        <v>0.032</v>
      </c>
      <c r="AA50" s="450">
        <v>0.032</v>
      </c>
      <c r="AB50" s="450">
        <v>0.031</v>
      </c>
      <c r="AC50" s="450">
        <v>0.033</v>
      </c>
    </row>
    <row r="51" spans="1:29" ht="11.25" customHeight="1">
      <c r="A51" s="114"/>
      <c r="B51" s="181" t="s">
        <v>887</v>
      </c>
      <c r="C51" s="433">
        <v>7</v>
      </c>
      <c r="D51" s="434">
        <v>12</v>
      </c>
      <c r="E51" s="434">
        <v>0</v>
      </c>
      <c r="F51" s="434">
        <v>0</v>
      </c>
      <c r="G51" s="435">
        <v>0</v>
      </c>
      <c r="H51" s="442">
        <v>2</v>
      </c>
      <c r="I51" s="434">
        <v>2</v>
      </c>
      <c r="J51" s="434">
        <v>0</v>
      </c>
      <c r="K51" s="434">
        <v>1</v>
      </c>
      <c r="L51" s="434">
        <v>2</v>
      </c>
      <c r="M51" s="114"/>
      <c r="N51" s="181" t="s">
        <v>887</v>
      </c>
      <c r="O51" s="450"/>
      <c r="P51" s="450">
        <v>0.082</v>
      </c>
      <c r="Q51" s="459" t="s">
        <v>1295</v>
      </c>
      <c r="R51" s="450">
        <v>0.076</v>
      </c>
      <c r="S51" s="450"/>
      <c r="T51" s="450">
        <v>0.061</v>
      </c>
      <c r="U51" s="450"/>
      <c r="V51" s="450">
        <v>0.064</v>
      </c>
      <c r="W51" s="459" t="s">
        <v>1295</v>
      </c>
      <c r="X51" s="451">
        <v>0.077</v>
      </c>
      <c r="Y51" s="460">
        <v>0.03</v>
      </c>
      <c r="Z51" s="460">
        <v>0.027</v>
      </c>
      <c r="AA51" s="450">
        <v>0.025</v>
      </c>
      <c r="AB51" s="450">
        <v>0.025</v>
      </c>
      <c r="AC51" s="450">
        <v>0.03</v>
      </c>
    </row>
    <row r="52" spans="1:29" ht="11.25" customHeight="1">
      <c r="A52" s="114"/>
      <c r="B52" s="181" t="s">
        <v>631</v>
      </c>
      <c r="C52" s="433">
        <v>8</v>
      </c>
      <c r="D52" s="434">
        <v>8</v>
      </c>
      <c r="E52" s="434">
        <v>0</v>
      </c>
      <c r="F52" s="434">
        <v>0</v>
      </c>
      <c r="G52" s="435">
        <v>0</v>
      </c>
      <c r="H52" s="442">
        <v>2</v>
      </c>
      <c r="I52" s="434">
        <v>2</v>
      </c>
      <c r="J52" s="434">
        <v>0</v>
      </c>
      <c r="K52" s="434">
        <v>0</v>
      </c>
      <c r="L52" s="434">
        <v>0</v>
      </c>
      <c r="M52" s="114"/>
      <c r="N52" s="181" t="s">
        <v>631</v>
      </c>
      <c r="O52" s="450"/>
      <c r="P52" s="450">
        <v>0.077</v>
      </c>
      <c r="Q52" s="459" t="s">
        <v>1295</v>
      </c>
      <c r="R52" s="450">
        <v>0.076</v>
      </c>
      <c r="S52" s="450"/>
      <c r="T52" s="450">
        <v>0.065</v>
      </c>
      <c r="U52" s="450"/>
      <c r="V52" s="450">
        <v>0.062</v>
      </c>
      <c r="W52" s="459"/>
      <c r="X52" s="451">
        <v>0.071</v>
      </c>
      <c r="Y52" s="460">
        <v>0.031</v>
      </c>
      <c r="Z52" s="460">
        <v>0.029</v>
      </c>
      <c r="AA52" s="450">
        <v>0.033</v>
      </c>
      <c r="AB52" s="450">
        <v>0.033</v>
      </c>
      <c r="AC52" s="450">
        <v>0.036</v>
      </c>
    </row>
    <row r="53" spans="1:29" ht="11.25" customHeight="1">
      <c r="A53" s="114"/>
      <c r="B53" s="181" t="s">
        <v>632</v>
      </c>
      <c r="C53" s="433">
        <v>7</v>
      </c>
      <c r="D53" s="434">
        <v>6</v>
      </c>
      <c r="E53" s="434">
        <v>0</v>
      </c>
      <c r="F53" s="433" t="s">
        <v>98</v>
      </c>
      <c r="G53" s="437" t="s">
        <v>857</v>
      </c>
      <c r="H53" s="436">
        <v>2</v>
      </c>
      <c r="I53" s="433">
        <v>3</v>
      </c>
      <c r="J53" s="433">
        <v>0</v>
      </c>
      <c r="K53" s="433" t="s">
        <v>98</v>
      </c>
      <c r="L53" s="438" t="s">
        <v>857</v>
      </c>
      <c r="M53" s="114"/>
      <c r="N53" s="181" t="s">
        <v>632</v>
      </c>
      <c r="O53" s="450"/>
      <c r="P53" s="450">
        <v>0.082</v>
      </c>
      <c r="Q53" s="459" t="s">
        <v>1295</v>
      </c>
      <c r="R53" s="450">
        <v>0.08</v>
      </c>
      <c r="S53" s="450"/>
      <c r="T53" s="450">
        <v>0.055</v>
      </c>
      <c r="U53" s="450"/>
      <c r="V53" s="461">
        <v>-0.06</v>
      </c>
      <c r="W53" s="450"/>
      <c r="X53" s="454" t="s">
        <v>857</v>
      </c>
      <c r="Y53" s="460">
        <v>0.034</v>
      </c>
      <c r="Z53" s="460">
        <v>0.029</v>
      </c>
      <c r="AA53" s="450">
        <v>0.023</v>
      </c>
      <c r="AB53" s="461">
        <v>-0.027</v>
      </c>
      <c r="AC53" s="453" t="s">
        <v>857</v>
      </c>
    </row>
    <row r="54" spans="1:29" ht="11.25" customHeight="1">
      <c r="A54" s="114"/>
      <c r="B54" s="181" t="s">
        <v>633</v>
      </c>
      <c r="C54" s="433">
        <v>6</v>
      </c>
      <c r="D54" s="434">
        <v>2</v>
      </c>
      <c r="E54" s="434">
        <v>1</v>
      </c>
      <c r="F54" s="434">
        <v>0</v>
      </c>
      <c r="G54" s="435">
        <v>0</v>
      </c>
      <c r="H54" s="442">
        <v>2</v>
      </c>
      <c r="I54" s="434">
        <v>2</v>
      </c>
      <c r="J54" s="434">
        <v>0</v>
      </c>
      <c r="K54" s="434">
        <v>1</v>
      </c>
      <c r="L54" s="434">
        <v>0</v>
      </c>
      <c r="M54" s="114"/>
      <c r="N54" s="181" t="s">
        <v>633</v>
      </c>
      <c r="O54" s="450"/>
      <c r="P54" s="450">
        <v>0.064</v>
      </c>
      <c r="Q54" s="459"/>
      <c r="R54" s="450">
        <v>0.073</v>
      </c>
      <c r="S54" s="450"/>
      <c r="T54" s="450">
        <v>0.065</v>
      </c>
      <c r="U54" s="450"/>
      <c r="V54" s="450">
        <v>0.065</v>
      </c>
      <c r="W54" s="450"/>
      <c r="X54" s="451">
        <v>0.074</v>
      </c>
      <c r="Y54" s="460">
        <v>0.028</v>
      </c>
      <c r="Z54" s="460">
        <v>0.027</v>
      </c>
      <c r="AA54" s="450">
        <v>0.027</v>
      </c>
      <c r="AB54" s="450">
        <v>0.027</v>
      </c>
      <c r="AC54" s="450">
        <v>0.029</v>
      </c>
    </row>
    <row r="55" spans="1:29" ht="11.25" customHeight="1">
      <c r="A55" s="114"/>
      <c r="B55" s="181" t="s">
        <v>634</v>
      </c>
      <c r="C55" s="433">
        <v>6</v>
      </c>
      <c r="D55" s="434">
        <v>3</v>
      </c>
      <c r="E55" s="434">
        <v>0</v>
      </c>
      <c r="F55" s="434">
        <v>0</v>
      </c>
      <c r="G55" s="435">
        <v>0</v>
      </c>
      <c r="H55" s="442">
        <v>2</v>
      </c>
      <c r="I55" s="434">
        <v>2</v>
      </c>
      <c r="J55" s="434">
        <v>0</v>
      </c>
      <c r="K55" s="434">
        <v>0</v>
      </c>
      <c r="L55" s="434">
        <v>0</v>
      </c>
      <c r="M55" s="114"/>
      <c r="N55" s="181" t="s">
        <v>634</v>
      </c>
      <c r="O55" s="450"/>
      <c r="P55" s="450">
        <v>0.069</v>
      </c>
      <c r="Q55" s="459"/>
      <c r="R55" s="450">
        <v>0.078</v>
      </c>
      <c r="S55" s="450"/>
      <c r="T55" s="450">
        <v>0.071</v>
      </c>
      <c r="U55" s="450"/>
      <c r="V55" s="450">
        <v>0.067</v>
      </c>
      <c r="W55" s="450"/>
      <c r="X55" s="451">
        <v>0.079</v>
      </c>
      <c r="Y55" s="460">
        <v>0.027</v>
      </c>
      <c r="Z55" s="460">
        <v>0.03</v>
      </c>
      <c r="AA55" s="450">
        <v>0.031</v>
      </c>
      <c r="AB55" s="450">
        <v>0.031</v>
      </c>
      <c r="AC55" s="450">
        <v>0.037</v>
      </c>
    </row>
    <row r="56" spans="1:29" ht="3" customHeight="1">
      <c r="A56" s="221"/>
      <c r="B56" s="181"/>
      <c r="C56" s="194"/>
      <c r="D56" s="194"/>
      <c r="E56" s="194"/>
      <c r="F56" s="194"/>
      <c r="G56" s="413"/>
      <c r="H56" s="177"/>
      <c r="I56" s="194"/>
      <c r="J56" s="194"/>
      <c r="K56" s="194"/>
      <c r="L56" s="194"/>
      <c r="M56" s="221"/>
      <c r="N56" s="181"/>
      <c r="O56" s="69"/>
      <c r="P56" s="69"/>
      <c r="Q56" s="69"/>
      <c r="R56" s="69"/>
      <c r="S56" s="69"/>
      <c r="T56" s="69"/>
      <c r="U56" s="69"/>
      <c r="V56" s="69"/>
      <c r="W56" s="69"/>
      <c r="X56" s="63"/>
      <c r="Y56" s="69"/>
      <c r="Z56" s="69"/>
      <c r="AA56" s="69"/>
      <c r="AB56" s="69"/>
      <c r="AC56" s="69"/>
    </row>
    <row r="57" spans="1:29" ht="11.25" customHeight="1">
      <c r="A57" s="114" t="s">
        <v>561</v>
      </c>
      <c r="B57" s="181" t="s">
        <v>128</v>
      </c>
      <c r="C57" s="433">
        <v>7</v>
      </c>
      <c r="D57" s="434">
        <v>3</v>
      </c>
      <c r="E57" s="434">
        <v>0</v>
      </c>
      <c r="F57" s="434">
        <v>0</v>
      </c>
      <c r="G57" s="435">
        <v>0</v>
      </c>
      <c r="H57" s="442">
        <v>2</v>
      </c>
      <c r="I57" s="434">
        <v>3</v>
      </c>
      <c r="J57" s="434">
        <v>0</v>
      </c>
      <c r="K57" s="434">
        <v>0</v>
      </c>
      <c r="L57" s="434">
        <v>0</v>
      </c>
      <c r="M57" s="114" t="s">
        <v>561</v>
      </c>
      <c r="N57" s="181" t="s">
        <v>128</v>
      </c>
      <c r="O57" s="450"/>
      <c r="P57" s="450">
        <v>0.068</v>
      </c>
      <c r="Q57" s="459" t="s">
        <v>1295</v>
      </c>
      <c r="R57" s="450">
        <v>0.083</v>
      </c>
      <c r="S57" s="450"/>
      <c r="T57" s="450">
        <v>0.058</v>
      </c>
      <c r="U57" s="450"/>
      <c r="V57" s="450">
        <v>0.056</v>
      </c>
      <c r="W57" s="450"/>
      <c r="X57" s="451">
        <v>0.06</v>
      </c>
      <c r="Y57" s="460">
        <v>0.03</v>
      </c>
      <c r="Z57" s="460">
        <v>0.033</v>
      </c>
      <c r="AA57" s="450">
        <v>0.028</v>
      </c>
      <c r="AB57" s="450">
        <v>0.026</v>
      </c>
      <c r="AC57" s="450">
        <v>0.028</v>
      </c>
    </row>
    <row r="58" spans="1:29" ht="3" customHeight="1">
      <c r="A58" s="221"/>
      <c r="B58" s="181"/>
      <c r="C58" s="194"/>
      <c r="D58" s="194"/>
      <c r="E58" s="194"/>
      <c r="F58" s="194"/>
      <c r="G58" s="413"/>
      <c r="H58" s="177"/>
      <c r="I58" s="194"/>
      <c r="J58" s="194"/>
      <c r="K58" s="194"/>
      <c r="L58" s="194"/>
      <c r="M58" s="221"/>
      <c r="N58" s="181"/>
      <c r="O58" s="69"/>
      <c r="P58" s="69"/>
      <c r="Q58" s="69"/>
      <c r="R58" s="69"/>
      <c r="S58" s="69"/>
      <c r="T58" s="69"/>
      <c r="U58" s="69"/>
      <c r="V58" s="69"/>
      <c r="W58" s="69"/>
      <c r="X58" s="63"/>
      <c r="Y58" s="69"/>
      <c r="Z58" s="69"/>
      <c r="AA58" s="69"/>
      <c r="AB58" s="69"/>
      <c r="AC58" s="69"/>
    </row>
    <row r="59" spans="1:29" ht="11.25" customHeight="1">
      <c r="A59" s="114" t="s">
        <v>562</v>
      </c>
      <c r="B59" s="181" t="s">
        <v>636</v>
      </c>
      <c r="C59" s="433">
        <v>0</v>
      </c>
      <c r="D59" s="434">
        <v>0</v>
      </c>
      <c r="E59" s="434">
        <v>0</v>
      </c>
      <c r="F59" s="434">
        <v>0</v>
      </c>
      <c r="G59" s="435">
        <v>0</v>
      </c>
      <c r="H59" s="442">
        <v>1</v>
      </c>
      <c r="I59" s="434">
        <v>1</v>
      </c>
      <c r="J59" s="434">
        <v>0</v>
      </c>
      <c r="K59" s="434">
        <v>0</v>
      </c>
      <c r="L59" s="434">
        <v>0</v>
      </c>
      <c r="M59" s="114" t="s">
        <v>562</v>
      </c>
      <c r="N59" s="181" t="s">
        <v>636</v>
      </c>
      <c r="O59" s="450"/>
      <c r="P59" s="450">
        <v>0.069</v>
      </c>
      <c r="Q59" s="459"/>
      <c r="R59" s="450">
        <v>0.073</v>
      </c>
      <c r="S59" s="450"/>
      <c r="T59" s="450">
        <v>0.059</v>
      </c>
      <c r="U59" s="450"/>
      <c r="V59" s="450">
        <v>0.061</v>
      </c>
      <c r="W59" s="450"/>
      <c r="X59" s="451">
        <v>0.065</v>
      </c>
      <c r="Y59" s="460">
        <v>0.034</v>
      </c>
      <c r="Z59" s="460">
        <v>0.035</v>
      </c>
      <c r="AA59" s="450">
        <v>0.031</v>
      </c>
      <c r="AB59" s="450">
        <v>0.031</v>
      </c>
      <c r="AC59" s="450">
        <v>0.033</v>
      </c>
    </row>
    <row r="60" spans="1:29" ht="3" customHeight="1">
      <c r="A60" s="221"/>
      <c r="B60" s="181"/>
      <c r="C60" s="194"/>
      <c r="D60" s="194"/>
      <c r="E60" s="194"/>
      <c r="F60" s="194"/>
      <c r="G60" s="413"/>
      <c r="H60" s="177"/>
      <c r="I60" s="194"/>
      <c r="J60" s="194"/>
      <c r="K60" s="194"/>
      <c r="L60" s="194"/>
      <c r="M60" s="221"/>
      <c r="N60" s="181"/>
      <c r="O60" s="69"/>
      <c r="P60" s="69"/>
      <c r="Q60" s="69"/>
      <c r="R60" s="69"/>
      <c r="S60" s="69"/>
      <c r="T60" s="69"/>
      <c r="U60" s="69"/>
      <c r="V60" s="69"/>
      <c r="W60" s="69"/>
      <c r="X60" s="63"/>
      <c r="Y60" s="69"/>
      <c r="Z60" s="69"/>
      <c r="AA60" s="69"/>
      <c r="AB60" s="69"/>
      <c r="AC60" s="69"/>
    </row>
    <row r="61" spans="1:29" ht="11.25" customHeight="1">
      <c r="A61" s="114" t="s">
        <v>566</v>
      </c>
      <c r="B61" s="181" t="s">
        <v>129</v>
      </c>
      <c r="C61" s="433">
        <v>5</v>
      </c>
      <c r="D61" s="434">
        <v>2</v>
      </c>
      <c r="E61" s="434">
        <v>0</v>
      </c>
      <c r="F61" s="434">
        <v>1</v>
      </c>
      <c r="G61" s="435">
        <v>0</v>
      </c>
      <c r="H61" s="442">
        <v>3</v>
      </c>
      <c r="I61" s="434">
        <v>2</v>
      </c>
      <c r="J61" s="434">
        <v>0</v>
      </c>
      <c r="K61" s="434">
        <v>0</v>
      </c>
      <c r="L61" s="434">
        <v>0</v>
      </c>
      <c r="M61" s="114" t="s">
        <v>566</v>
      </c>
      <c r="N61" s="181" t="s">
        <v>129</v>
      </c>
      <c r="O61" s="450"/>
      <c r="P61" s="450">
        <v>0.063</v>
      </c>
      <c r="Q61" s="459" t="s">
        <v>1295</v>
      </c>
      <c r="R61" s="450">
        <v>0.064</v>
      </c>
      <c r="S61" s="450"/>
      <c r="T61" s="450">
        <v>0.056</v>
      </c>
      <c r="U61" s="450"/>
      <c r="V61" s="450">
        <v>0.06</v>
      </c>
      <c r="W61" s="450"/>
      <c r="X61" s="451">
        <v>0.067</v>
      </c>
      <c r="Y61" s="460">
        <v>0.028</v>
      </c>
      <c r="Z61" s="460">
        <v>0.024</v>
      </c>
      <c r="AA61" s="450">
        <v>0.023</v>
      </c>
      <c r="AB61" s="450">
        <v>0.03</v>
      </c>
      <c r="AC61" s="450">
        <v>0.031</v>
      </c>
    </row>
    <row r="62" spans="1:29" ht="11.25" customHeight="1">
      <c r="A62" s="221"/>
      <c r="B62" s="181" t="s">
        <v>130</v>
      </c>
      <c r="C62" s="433">
        <v>9</v>
      </c>
      <c r="D62" s="434">
        <v>4</v>
      </c>
      <c r="E62" s="434">
        <v>0</v>
      </c>
      <c r="F62" s="434">
        <v>0</v>
      </c>
      <c r="G62" s="435">
        <v>0</v>
      </c>
      <c r="H62" s="442">
        <v>2</v>
      </c>
      <c r="I62" s="434">
        <v>3</v>
      </c>
      <c r="J62" s="434">
        <v>0</v>
      </c>
      <c r="K62" s="434">
        <v>0</v>
      </c>
      <c r="L62" s="434">
        <v>0</v>
      </c>
      <c r="M62" s="221"/>
      <c r="N62" s="181" t="s">
        <v>130</v>
      </c>
      <c r="O62" s="450"/>
      <c r="P62" s="450">
        <v>0.077</v>
      </c>
      <c r="Q62" s="459" t="s">
        <v>1295</v>
      </c>
      <c r="R62" s="450">
        <v>0.076</v>
      </c>
      <c r="S62" s="450"/>
      <c r="T62" s="450">
        <v>0.059</v>
      </c>
      <c r="U62" s="450"/>
      <c r="V62" s="450">
        <v>0.049</v>
      </c>
      <c r="W62" s="450"/>
      <c r="X62" s="451">
        <v>0.067</v>
      </c>
      <c r="Y62" s="460">
        <v>0.032</v>
      </c>
      <c r="Z62" s="460">
        <v>0.028</v>
      </c>
      <c r="AA62" s="450">
        <v>0.025</v>
      </c>
      <c r="AB62" s="450">
        <v>0.026</v>
      </c>
      <c r="AC62" s="450">
        <v>0.032</v>
      </c>
    </row>
    <row r="63" spans="1:29" ht="11.25" customHeight="1">
      <c r="A63" s="221"/>
      <c r="B63" s="181" t="s">
        <v>131</v>
      </c>
      <c r="C63" s="433">
        <v>7</v>
      </c>
      <c r="D63" s="434">
        <v>0</v>
      </c>
      <c r="E63" s="434">
        <v>0</v>
      </c>
      <c r="F63" s="434">
        <v>0</v>
      </c>
      <c r="G63" s="435">
        <v>0</v>
      </c>
      <c r="H63" s="442">
        <v>3</v>
      </c>
      <c r="I63" s="434">
        <v>1</v>
      </c>
      <c r="J63" s="434">
        <v>0</v>
      </c>
      <c r="K63" s="434">
        <v>0</v>
      </c>
      <c r="L63" s="434">
        <v>1</v>
      </c>
      <c r="M63" s="221"/>
      <c r="N63" s="181" t="s">
        <v>131</v>
      </c>
      <c r="O63" s="450"/>
      <c r="P63" s="450">
        <v>0.078</v>
      </c>
      <c r="Q63" s="459"/>
      <c r="R63" s="450">
        <v>0.083</v>
      </c>
      <c r="S63" s="450"/>
      <c r="T63" s="450">
        <v>0.069</v>
      </c>
      <c r="U63" s="450"/>
      <c r="V63" s="450">
        <v>0.065</v>
      </c>
      <c r="W63" s="450"/>
      <c r="X63" s="451">
        <v>0.079</v>
      </c>
      <c r="Y63" s="460">
        <v>0.03</v>
      </c>
      <c r="Z63" s="460">
        <v>0.031</v>
      </c>
      <c r="AA63" s="450">
        <v>0.031</v>
      </c>
      <c r="AB63" s="450">
        <v>0.029</v>
      </c>
      <c r="AC63" s="450">
        <v>0.033</v>
      </c>
    </row>
    <row r="64" spans="1:29" ht="11.25" customHeight="1">
      <c r="A64" s="221"/>
      <c r="B64" s="181" t="s">
        <v>132</v>
      </c>
      <c r="C64" s="433">
        <v>9</v>
      </c>
      <c r="D64" s="434">
        <v>12</v>
      </c>
      <c r="E64" s="434">
        <v>0</v>
      </c>
      <c r="F64" s="434">
        <v>0</v>
      </c>
      <c r="G64" s="435">
        <v>0</v>
      </c>
      <c r="H64" s="442">
        <v>3</v>
      </c>
      <c r="I64" s="434">
        <v>3</v>
      </c>
      <c r="J64" s="434">
        <v>0</v>
      </c>
      <c r="K64" s="434">
        <v>0</v>
      </c>
      <c r="L64" s="434">
        <v>0</v>
      </c>
      <c r="M64" s="221"/>
      <c r="N64" s="181" t="s">
        <v>132</v>
      </c>
      <c r="O64" s="450"/>
      <c r="P64" s="450">
        <v>0.068</v>
      </c>
      <c r="Q64" s="459" t="s">
        <v>1295</v>
      </c>
      <c r="R64" s="450">
        <v>0.08</v>
      </c>
      <c r="S64" s="450"/>
      <c r="T64" s="450">
        <v>0.064</v>
      </c>
      <c r="U64" s="450"/>
      <c r="V64" s="450">
        <v>0.061</v>
      </c>
      <c r="W64" s="450"/>
      <c r="X64" s="451">
        <v>0.071</v>
      </c>
      <c r="Y64" s="460">
        <v>0.03</v>
      </c>
      <c r="Z64" s="460">
        <v>0.029</v>
      </c>
      <c r="AA64" s="450">
        <v>0.027</v>
      </c>
      <c r="AB64" s="450">
        <v>0.03</v>
      </c>
      <c r="AC64" s="450">
        <v>0.032</v>
      </c>
    </row>
    <row r="65" spans="1:29" ht="11.25" customHeight="1">
      <c r="A65" s="221"/>
      <c r="B65" s="181" t="s">
        <v>133</v>
      </c>
      <c r="C65" s="433">
        <v>8</v>
      </c>
      <c r="D65" s="434">
        <v>1</v>
      </c>
      <c r="E65" s="434">
        <v>0</v>
      </c>
      <c r="F65" s="434">
        <v>0</v>
      </c>
      <c r="G65" s="435">
        <v>0</v>
      </c>
      <c r="H65" s="442">
        <v>2</v>
      </c>
      <c r="I65" s="434">
        <v>1</v>
      </c>
      <c r="J65" s="434">
        <v>0</v>
      </c>
      <c r="K65" s="434">
        <v>0</v>
      </c>
      <c r="L65" s="434">
        <v>0</v>
      </c>
      <c r="M65" s="221"/>
      <c r="N65" s="181" t="s">
        <v>133</v>
      </c>
      <c r="O65" s="450"/>
      <c r="P65" s="450">
        <v>0.061</v>
      </c>
      <c r="Q65" s="459"/>
      <c r="R65" s="450">
        <v>0.059</v>
      </c>
      <c r="S65" s="450"/>
      <c r="T65" s="450">
        <v>0.05</v>
      </c>
      <c r="U65" s="450"/>
      <c r="V65" s="450">
        <v>0.048</v>
      </c>
      <c r="W65" s="450"/>
      <c r="X65" s="451">
        <v>0.059</v>
      </c>
      <c r="Y65" s="460">
        <v>0.026</v>
      </c>
      <c r="Z65" s="460">
        <v>0.025</v>
      </c>
      <c r="AA65" s="450">
        <v>0.023</v>
      </c>
      <c r="AB65" s="450">
        <v>0.022</v>
      </c>
      <c r="AC65" s="450">
        <v>0.031</v>
      </c>
    </row>
    <row r="66" spans="1:29" ht="11.25" customHeight="1">
      <c r="A66" s="221"/>
      <c r="B66" s="181" t="s">
        <v>134</v>
      </c>
      <c r="C66" s="433">
        <v>6</v>
      </c>
      <c r="D66" s="434">
        <v>0</v>
      </c>
      <c r="E66" s="434">
        <v>0</v>
      </c>
      <c r="F66" s="434">
        <v>0</v>
      </c>
      <c r="G66" s="435">
        <v>0</v>
      </c>
      <c r="H66" s="442">
        <v>1</v>
      </c>
      <c r="I66" s="434">
        <v>2</v>
      </c>
      <c r="J66" s="434">
        <v>0</v>
      </c>
      <c r="K66" s="434">
        <v>0</v>
      </c>
      <c r="L66" s="434">
        <v>0</v>
      </c>
      <c r="M66" s="221"/>
      <c r="N66" s="181" t="s">
        <v>134</v>
      </c>
      <c r="O66" s="450"/>
      <c r="P66" s="450">
        <v>0.063</v>
      </c>
      <c r="Q66" s="459" t="s">
        <v>1295</v>
      </c>
      <c r="R66" s="450">
        <v>0.06</v>
      </c>
      <c r="S66" s="450"/>
      <c r="T66" s="450">
        <v>0.058</v>
      </c>
      <c r="U66" s="450"/>
      <c r="V66" s="450">
        <v>0.052</v>
      </c>
      <c r="W66" s="450"/>
      <c r="X66" s="451">
        <v>0.047</v>
      </c>
      <c r="Y66" s="460">
        <v>0.027</v>
      </c>
      <c r="Z66" s="460">
        <v>0.023</v>
      </c>
      <c r="AA66" s="450">
        <v>0.026</v>
      </c>
      <c r="AB66" s="450">
        <v>0.022</v>
      </c>
      <c r="AC66" s="450">
        <v>0.02</v>
      </c>
    </row>
    <row r="67" spans="1:29" ht="11.25" customHeight="1">
      <c r="A67" s="221"/>
      <c r="B67" s="181" t="s">
        <v>135</v>
      </c>
      <c r="C67" s="433">
        <v>1</v>
      </c>
      <c r="D67" s="434">
        <v>0</v>
      </c>
      <c r="E67" s="434">
        <v>0</v>
      </c>
      <c r="F67" s="434">
        <v>0</v>
      </c>
      <c r="G67" s="435">
        <v>0</v>
      </c>
      <c r="H67" s="442">
        <v>2</v>
      </c>
      <c r="I67" s="434">
        <v>1</v>
      </c>
      <c r="J67" s="434">
        <v>0</v>
      </c>
      <c r="K67" s="434">
        <v>0</v>
      </c>
      <c r="L67" s="434">
        <v>0</v>
      </c>
      <c r="M67" s="221"/>
      <c r="N67" s="181" t="s">
        <v>135</v>
      </c>
      <c r="O67" s="450"/>
      <c r="P67" s="450">
        <v>0.066</v>
      </c>
      <c r="Q67" s="459"/>
      <c r="R67" s="450">
        <v>0.068</v>
      </c>
      <c r="S67" s="450"/>
      <c r="T67" s="450">
        <v>0.056</v>
      </c>
      <c r="U67" s="450"/>
      <c r="V67" s="450">
        <v>0.062</v>
      </c>
      <c r="W67" s="450"/>
      <c r="X67" s="451">
        <v>0.072</v>
      </c>
      <c r="Y67" s="460">
        <v>0.029</v>
      </c>
      <c r="Z67" s="460">
        <v>0.027</v>
      </c>
      <c r="AA67" s="450">
        <v>0.027</v>
      </c>
      <c r="AB67" s="450">
        <v>0.026</v>
      </c>
      <c r="AC67" s="450">
        <v>0.028</v>
      </c>
    </row>
    <row r="68" spans="1:29" ht="11.25" customHeight="1">
      <c r="A68" s="221"/>
      <c r="B68" s="181" t="s">
        <v>136</v>
      </c>
      <c r="C68" s="433">
        <v>5</v>
      </c>
      <c r="D68" s="434">
        <v>0</v>
      </c>
      <c r="E68" s="434">
        <v>0</v>
      </c>
      <c r="F68" s="434">
        <v>0</v>
      </c>
      <c r="G68" s="435">
        <v>0</v>
      </c>
      <c r="H68" s="442">
        <v>1</v>
      </c>
      <c r="I68" s="434">
        <v>1</v>
      </c>
      <c r="J68" s="434">
        <v>0</v>
      </c>
      <c r="K68" s="434">
        <v>0</v>
      </c>
      <c r="L68" s="434">
        <v>0</v>
      </c>
      <c r="M68" s="221"/>
      <c r="N68" s="181" t="s">
        <v>136</v>
      </c>
      <c r="O68" s="450"/>
      <c r="P68" s="450">
        <v>0.052</v>
      </c>
      <c r="Q68" s="459"/>
      <c r="R68" s="450">
        <v>0.057</v>
      </c>
      <c r="S68" s="450"/>
      <c r="T68" s="450">
        <v>0.058</v>
      </c>
      <c r="U68" s="450"/>
      <c r="V68" s="450">
        <v>0.064</v>
      </c>
      <c r="W68" s="450"/>
      <c r="X68" s="451">
        <v>0.063</v>
      </c>
      <c r="Y68" s="460">
        <v>0.023</v>
      </c>
      <c r="Z68" s="460">
        <v>0.023</v>
      </c>
      <c r="AA68" s="450">
        <v>0.028</v>
      </c>
      <c r="AB68" s="450">
        <v>0.029</v>
      </c>
      <c r="AC68" s="450">
        <v>0.029</v>
      </c>
    </row>
    <row r="69" spans="1:29" ht="11.25" customHeight="1">
      <c r="A69" s="221"/>
      <c r="B69" s="181" t="s">
        <v>137</v>
      </c>
      <c r="C69" s="433">
        <v>0</v>
      </c>
      <c r="D69" s="434">
        <v>1</v>
      </c>
      <c r="E69" s="434">
        <v>0</v>
      </c>
      <c r="F69" s="434">
        <v>0</v>
      </c>
      <c r="G69" s="435">
        <v>0</v>
      </c>
      <c r="H69" s="442">
        <v>2</v>
      </c>
      <c r="I69" s="434">
        <v>0</v>
      </c>
      <c r="J69" s="434">
        <v>0</v>
      </c>
      <c r="K69" s="434">
        <v>0</v>
      </c>
      <c r="L69" s="434">
        <v>0</v>
      </c>
      <c r="M69" s="221"/>
      <c r="N69" s="181" t="s">
        <v>137</v>
      </c>
      <c r="O69" s="450"/>
      <c r="P69" s="450">
        <v>0.071</v>
      </c>
      <c r="Q69" s="459"/>
      <c r="R69" s="450">
        <v>0.076</v>
      </c>
      <c r="S69" s="450"/>
      <c r="T69" s="450">
        <v>0.066</v>
      </c>
      <c r="U69" s="450"/>
      <c r="V69" s="450">
        <v>0.065</v>
      </c>
      <c r="W69" s="450"/>
      <c r="X69" s="451">
        <v>0.067</v>
      </c>
      <c r="Y69" s="460">
        <v>0.03</v>
      </c>
      <c r="Z69" s="460">
        <v>0.028</v>
      </c>
      <c r="AA69" s="450">
        <v>0.028</v>
      </c>
      <c r="AB69" s="450">
        <v>0.026</v>
      </c>
      <c r="AC69" s="450">
        <v>0.027</v>
      </c>
    </row>
    <row r="70" spans="1:29" ht="3" customHeight="1">
      <c r="A70" s="221"/>
      <c r="B70" s="181"/>
      <c r="C70" s="194"/>
      <c r="D70" s="194"/>
      <c r="E70" s="194"/>
      <c r="F70" s="194"/>
      <c r="G70" s="413"/>
      <c r="H70" s="177"/>
      <c r="I70" s="194"/>
      <c r="J70" s="194"/>
      <c r="K70" s="194"/>
      <c r="L70" s="194"/>
      <c r="M70" s="221"/>
      <c r="N70" s="181"/>
      <c r="O70" s="69"/>
      <c r="P70" s="69"/>
      <c r="Q70" s="69"/>
      <c r="R70" s="69"/>
      <c r="S70" s="69"/>
      <c r="T70" s="69"/>
      <c r="U70" s="69"/>
      <c r="V70" s="69"/>
      <c r="W70" s="69"/>
      <c r="X70" s="63"/>
      <c r="Y70" s="69"/>
      <c r="Z70" s="69"/>
      <c r="AA70" s="69"/>
      <c r="AB70" s="69"/>
      <c r="AC70" s="69"/>
    </row>
    <row r="71" spans="1:29" ht="11.25" customHeight="1">
      <c r="A71" s="114" t="s">
        <v>646</v>
      </c>
      <c r="B71" s="181" t="s">
        <v>138</v>
      </c>
      <c r="C71" s="433">
        <v>6</v>
      </c>
      <c r="D71" s="434">
        <v>0</v>
      </c>
      <c r="E71" s="434">
        <v>0</v>
      </c>
      <c r="F71" s="434">
        <v>2</v>
      </c>
      <c r="G71" s="435">
        <v>0</v>
      </c>
      <c r="H71" s="442">
        <v>1</v>
      </c>
      <c r="I71" s="434">
        <v>2</v>
      </c>
      <c r="J71" s="434">
        <v>0</v>
      </c>
      <c r="K71" s="434">
        <v>0</v>
      </c>
      <c r="L71" s="434">
        <v>0</v>
      </c>
      <c r="M71" s="114" t="s">
        <v>646</v>
      </c>
      <c r="N71" s="181" t="s">
        <v>138</v>
      </c>
      <c r="O71" s="450"/>
      <c r="P71" s="450">
        <v>0.061</v>
      </c>
      <c r="Q71" s="459" t="s">
        <v>1295</v>
      </c>
      <c r="R71" s="450">
        <v>0.071</v>
      </c>
      <c r="S71" s="450"/>
      <c r="T71" s="450">
        <v>0.057</v>
      </c>
      <c r="U71" s="450"/>
      <c r="V71" s="450">
        <v>0.056</v>
      </c>
      <c r="W71" s="450"/>
      <c r="X71" s="451">
        <v>0.058</v>
      </c>
      <c r="Y71" s="460">
        <v>0.029</v>
      </c>
      <c r="Z71" s="460">
        <v>0.027</v>
      </c>
      <c r="AA71" s="450">
        <v>0.028</v>
      </c>
      <c r="AB71" s="450">
        <v>0.027</v>
      </c>
      <c r="AC71" s="450">
        <v>0.028</v>
      </c>
    </row>
    <row r="72" spans="1:29" ht="3" customHeight="1">
      <c r="A72" s="221"/>
      <c r="B72" s="181"/>
      <c r="C72" s="194"/>
      <c r="D72" s="194"/>
      <c r="E72" s="194"/>
      <c r="F72" s="194"/>
      <c r="G72" s="413"/>
      <c r="H72" s="177"/>
      <c r="I72" s="194"/>
      <c r="J72" s="194"/>
      <c r="K72" s="194"/>
      <c r="L72" s="194"/>
      <c r="M72" s="221"/>
      <c r="N72" s="181"/>
      <c r="O72" s="69"/>
      <c r="P72" s="69"/>
      <c r="Q72" s="69"/>
      <c r="R72" s="69"/>
      <c r="S72" s="69"/>
      <c r="T72" s="69"/>
      <c r="U72" s="69"/>
      <c r="V72" s="69"/>
      <c r="W72" s="69"/>
      <c r="X72" s="63"/>
      <c r="Y72" s="69"/>
      <c r="Z72" s="69"/>
      <c r="AA72" s="69"/>
      <c r="AB72" s="69"/>
      <c r="AC72" s="69"/>
    </row>
    <row r="73" spans="1:29" ht="11.25" customHeight="1">
      <c r="A73" s="114" t="s">
        <v>1285</v>
      </c>
      <c r="B73" s="181" t="s">
        <v>1286</v>
      </c>
      <c r="C73" s="433">
        <v>4</v>
      </c>
      <c r="D73" s="434">
        <v>0</v>
      </c>
      <c r="E73" s="434">
        <v>0</v>
      </c>
      <c r="F73" s="434">
        <v>0</v>
      </c>
      <c r="G73" s="435">
        <v>0</v>
      </c>
      <c r="H73" s="442">
        <v>1</v>
      </c>
      <c r="I73" s="434">
        <v>2</v>
      </c>
      <c r="J73" s="434">
        <v>0</v>
      </c>
      <c r="K73" s="434">
        <v>0</v>
      </c>
      <c r="L73" s="434">
        <v>0</v>
      </c>
      <c r="M73" s="114" t="s">
        <v>1285</v>
      </c>
      <c r="N73" s="181" t="s">
        <v>1286</v>
      </c>
      <c r="O73" s="450"/>
      <c r="P73" s="450">
        <v>0.062</v>
      </c>
      <c r="Q73" s="459" t="s">
        <v>1295</v>
      </c>
      <c r="R73" s="450">
        <v>0.066</v>
      </c>
      <c r="S73" s="450"/>
      <c r="T73" s="450">
        <v>0.053</v>
      </c>
      <c r="U73" s="450"/>
      <c r="V73" s="450">
        <v>0.047</v>
      </c>
      <c r="W73" s="450"/>
      <c r="X73" s="451">
        <v>0.052</v>
      </c>
      <c r="Y73" s="460">
        <v>0.025</v>
      </c>
      <c r="Z73" s="460">
        <v>0.023</v>
      </c>
      <c r="AA73" s="450">
        <v>0.021</v>
      </c>
      <c r="AB73" s="450">
        <v>0.021</v>
      </c>
      <c r="AC73" s="450">
        <v>0.021</v>
      </c>
    </row>
    <row r="74" spans="1:29" ht="3" customHeight="1">
      <c r="A74" s="221"/>
      <c r="B74" s="181"/>
      <c r="C74" s="194"/>
      <c r="D74" s="194"/>
      <c r="E74" s="194"/>
      <c r="F74" s="194"/>
      <c r="G74" s="413"/>
      <c r="H74" s="177"/>
      <c r="I74" s="194"/>
      <c r="J74" s="194"/>
      <c r="K74" s="194"/>
      <c r="L74" s="194"/>
      <c r="M74" s="221"/>
      <c r="N74" s="181"/>
      <c r="O74" s="69"/>
      <c r="P74" s="69"/>
      <c r="Q74" s="69"/>
      <c r="R74" s="69"/>
      <c r="S74" s="69"/>
      <c r="T74" s="69"/>
      <c r="U74" s="69"/>
      <c r="V74" s="69"/>
      <c r="W74" s="69"/>
      <c r="X74" s="63"/>
      <c r="Y74" s="69"/>
      <c r="Z74" s="69"/>
      <c r="AA74" s="69"/>
      <c r="AB74" s="69"/>
      <c r="AC74" s="69"/>
    </row>
    <row r="75" spans="1:29" ht="11.25" customHeight="1">
      <c r="A75" s="114" t="s">
        <v>567</v>
      </c>
      <c r="B75" s="181" t="s">
        <v>139</v>
      </c>
      <c r="C75" s="433">
        <v>4</v>
      </c>
      <c r="D75" s="434">
        <v>0</v>
      </c>
      <c r="E75" s="434">
        <v>0</v>
      </c>
      <c r="F75" s="434">
        <v>0</v>
      </c>
      <c r="G75" s="435">
        <v>0</v>
      </c>
      <c r="H75" s="442">
        <v>1</v>
      </c>
      <c r="I75" s="434">
        <v>2</v>
      </c>
      <c r="J75" s="434">
        <v>0</v>
      </c>
      <c r="K75" s="434">
        <v>0</v>
      </c>
      <c r="L75" s="434">
        <v>0</v>
      </c>
      <c r="M75" s="114" t="s">
        <v>567</v>
      </c>
      <c r="N75" s="181" t="s">
        <v>139</v>
      </c>
      <c r="O75" s="450"/>
      <c r="P75" s="450">
        <v>0.06</v>
      </c>
      <c r="Q75" s="459" t="s">
        <v>1295</v>
      </c>
      <c r="R75" s="450">
        <v>0.068</v>
      </c>
      <c r="S75" s="450"/>
      <c r="T75" s="450">
        <v>0.058</v>
      </c>
      <c r="U75" s="450"/>
      <c r="V75" s="450">
        <v>0.055</v>
      </c>
      <c r="W75" s="450"/>
      <c r="X75" s="451">
        <v>0.057</v>
      </c>
      <c r="Y75" s="460">
        <v>0.029</v>
      </c>
      <c r="Z75" s="460">
        <v>0.027</v>
      </c>
      <c r="AA75" s="450">
        <v>0.026</v>
      </c>
      <c r="AB75" s="450">
        <v>0.026</v>
      </c>
      <c r="AC75" s="450">
        <v>0.027</v>
      </c>
    </row>
    <row r="76" spans="1:29" ht="3" customHeight="1">
      <c r="A76" s="221"/>
      <c r="B76" s="181"/>
      <c r="C76" s="194"/>
      <c r="D76" s="194"/>
      <c r="E76" s="194"/>
      <c r="F76" s="194"/>
      <c r="G76" s="413"/>
      <c r="H76" s="177"/>
      <c r="I76" s="194"/>
      <c r="J76" s="194"/>
      <c r="K76" s="194"/>
      <c r="L76" s="194"/>
      <c r="M76" s="221"/>
      <c r="N76" s="181"/>
      <c r="O76" s="69"/>
      <c r="P76" s="69"/>
      <c r="Q76" s="69"/>
      <c r="R76" s="69"/>
      <c r="S76" s="69"/>
      <c r="T76" s="69"/>
      <c r="U76" s="69"/>
      <c r="V76" s="69"/>
      <c r="W76" s="69"/>
      <c r="X76" s="63"/>
      <c r="Y76" s="69"/>
      <c r="Z76" s="69"/>
      <c r="AA76" s="69"/>
      <c r="AB76" s="69"/>
      <c r="AC76" s="69"/>
    </row>
    <row r="77" spans="1:29" ht="11.25" customHeight="1">
      <c r="A77" s="114" t="s">
        <v>569</v>
      </c>
      <c r="B77" s="181" t="s">
        <v>140</v>
      </c>
      <c r="C77" s="433">
        <v>9</v>
      </c>
      <c r="D77" s="434">
        <v>0</v>
      </c>
      <c r="E77" s="434">
        <v>0</v>
      </c>
      <c r="F77" s="434">
        <v>0</v>
      </c>
      <c r="G77" s="435">
        <v>0</v>
      </c>
      <c r="H77" s="442">
        <v>2</v>
      </c>
      <c r="I77" s="434">
        <v>2</v>
      </c>
      <c r="J77" s="434">
        <v>0</v>
      </c>
      <c r="K77" s="434">
        <v>0</v>
      </c>
      <c r="L77" s="434">
        <v>0</v>
      </c>
      <c r="M77" s="114" t="s">
        <v>569</v>
      </c>
      <c r="N77" s="181" t="s">
        <v>140</v>
      </c>
      <c r="O77" s="450"/>
      <c r="P77" s="450">
        <v>0.069</v>
      </c>
      <c r="Q77" s="459" t="s">
        <v>1295</v>
      </c>
      <c r="R77" s="450">
        <v>0.069</v>
      </c>
      <c r="S77" s="450"/>
      <c r="T77" s="450">
        <v>0.056</v>
      </c>
      <c r="U77" s="450"/>
      <c r="V77" s="450">
        <v>0.053</v>
      </c>
      <c r="W77" s="450"/>
      <c r="X77" s="451">
        <v>0.063</v>
      </c>
      <c r="Y77" s="460">
        <v>0.028</v>
      </c>
      <c r="Z77" s="460">
        <v>0.025</v>
      </c>
      <c r="AA77" s="450">
        <v>0.024</v>
      </c>
      <c r="AB77" s="450">
        <v>0.022</v>
      </c>
      <c r="AC77" s="450">
        <v>0.025</v>
      </c>
    </row>
    <row r="78" spans="1:29" ht="3" customHeight="1">
      <c r="A78" s="221"/>
      <c r="B78" s="181"/>
      <c r="C78" s="194"/>
      <c r="D78" s="194"/>
      <c r="E78" s="194"/>
      <c r="F78" s="194"/>
      <c r="G78" s="413"/>
      <c r="H78" s="177"/>
      <c r="I78" s="194"/>
      <c r="J78" s="194"/>
      <c r="K78" s="194"/>
      <c r="L78" s="194"/>
      <c r="M78" s="221"/>
      <c r="N78" s="181"/>
      <c r="O78" s="69"/>
      <c r="P78" s="69"/>
      <c r="Q78" s="69"/>
      <c r="R78" s="69"/>
      <c r="S78" s="69"/>
      <c r="T78" s="69"/>
      <c r="U78" s="69"/>
      <c r="V78" s="69"/>
      <c r="W78" s="69"/>
      <c r="X78" s="63"/>
      <c r="Y78" s="69"/>
      <c r="Z78" s="69"/>
      <c r="AA78" s="69"/>
      <c r="AB78" s="69"/>
      <c r="AC78" s="69"/>
    </row>
    <row r="79" spans="1:29" ht="11.25" customHeight="1">
      <c r="A79" s="114" t="s">
        <v>1287</v>
      </c>
      <c r="B79" s="181" t="s">
        <v>106</v>
      </c>
      <c r="C79" s="433">
        <v>0</v>
      </c>
      <c r="D79" s="434">
        <v>9</v>
      </c>
      <c r="E79" s="434">
        <v>0</v>
      </c>
      <c r="F79" s="434">
        <v>0</v>
      </c>
      <c r="G79" s="435">
        <v>0</v>
      </c>
      <c r="H79" s="442">
        <v>0</v>
      </c>
      <c r="I79" s="434">
        <v>2</v>
      </c>
      <c r="J79" s="434">
        <v>0</v>
      </c>
      <c r="K79" s="434">
        <v>0</v>
      </c>
      <c r="L79" s="434">
        <v>0</v>
      </c>
      <c r="M79" s="114" t="s">
        <v>1287</v>
      </c>
      <c r="N79" s="181" t="s">
        <v>106</v>
      </c>
      <c r="O79" s="450"/>
      <c r="P79" s="450">
        <v>0.058</v>
      </c>
      <c r="Q79" s="459" t="s">
        <v>1295</v>
      </c>
      <c r="R79" s="450">
        <v>0.067</v>
      </c>
      <c r="S79" s="450"/>
      <c r="T79" s="450">
        <v>0.043</v>
      </c>
      <c r="U79" s="450"/>
      <c r="V79" s="450">
        <v>0.046</v>
      </c>
      <c r="W79" s="450"/>
      <c r="X79" s="451">
        <v>0.044</v>
      </c>
      <c r="Y79" s="460">
        <v>0.022</v>
      </c>
      <c r="Z79" s="460">
        <v>0.02</v>
      </c>
      <c r="AA79" s="450">
        <v>0.019</v>
      </c>
      <c r="AB79" s="450">
        <v>0.019</v>
      </c>
      <c r="AC79" s="450">
        <v>0.021</v>
      </c>
    </row>
    <row r="80" spans="1:29" ht="3" customHeight="1">
      <c r="A80" s="221"/>
      <c r="B80" s="181"/>
      <c r="C80" s="194"/>
      <c r="D80" s="194"/>
      <c r="E80" s="194"/>
      <c r="F80" s="194"/>
      <c r="G80" s="413"/>
      <c r="H80" s="177"/>
      <c r="I80" s="194"/>
      <c r="J80" s="194"/>
      <c r="K80" s="194"/>
      <c r="L80" s="194"/>
      <c r="M80" s="221"/>
      <c r="N80" s="181"/>
      <c r="O80" s="69"/>
      <c r="P80" s="69"/>
      <c r="Q80" s="69"/>
      <c r="R80" s="69"/>
      <c r="S80" s="69"/>
      <c r="T80" s="69"/>
      <c r="U80" s="69"/>
      <c r="V80" s="69"/>
      <c r="W80" s="69"/>
      <c r="X80" s="63"/>
      <c r="Y80" s="69"/>
      <c r="Z80" s="69"/>
      <c r="AA80" s="69"/>
      <c r="AB80" s="69"/>
      <c r="AC80" s="69"/>
    </row>
    <row r="81" spans="1:29" ht="11.25" customHeight="1">
      <c r="A81" s="114" t="s">
        <v>570</v>
      </c>
      <c r="B81" s="181" t="s">
        <v>651</v>
      </c>
      <c r="C81" s="433">
        <v>5</v>
      </c>
      <c r="D81" s="434">
        <v>0</v>
      </c>
      <c r="E81" s="434">
        <v>0</v>
      </c>
      <c r="F81" s="434">
        <v>0</v>
      </c>
      <c r="G81" s="435">
        <v>0</v>
      </c>
      <c r="H81" s="442">
        <v>1</v>
      </c>
      <c r="I81" s="434">
        <v>1</v>
      </c>
      <c r="J81" s="434">
        <v>0</v>
      </c>
      <c r="K81" s="434">
        <v>0</v>
      </c>
      <c r="L81" s="434">
        <v>0</v>
      </c>
      <c r="M81" s="114" t="s">
        <v>570</v>
      </c>
      <c r="N81" s="181" t="s">
        <v>651</v>
      </c>
      <c r="O81" s="450"/>
      <c r="P81" s="450">
        <v>0.054</v>
      </c>
      <c r="Q81" s="459"/>
      <c r="R81" s="450">
        <v>0.051</v>
      </c>
      <c r="S81" s="450"/>
      <c r="T81" s="450">
        <v>0.043</v>
      </c>
      <c r="U81" s="450"/>
      <c r="V81" s="450">
        <v>0.049</v>
      </c>
      <c r="W81" s="450"/>
      <c r="X81" s="451">
        <v>0.049</v>
      </c>
      <c r="Y81" s="460">
        <v>0.024</v>
      </c>
      <c r="Z81" s="460">
        <v>0.019</v>
      </c>
      <c r="AA81" s="450">
        <v>0.019</v>
      </c>
      <c r="AB81" s="450">
        <v>0.019</v>
      </c>
      <c r="AC81" s="450">
        <v>0.02</v>
      </c>
    </row>
    <row r="82" spans="1:29" ht="3" customHeight="1">
      <c r="A82" s="221"/>
      <c r="B82" s="181"/>
      <c r="C82" s="194"/>
      <c r="D82" s="194"/>
      <c r="E82" s="194"/>
      <c r="F82" s="194"/>
      <c r="G82" s="413"/>
      <c r="H82" s="177"/>
      <c r="I82" s="194"/>
      <c r="J82" s="194"/>
      <c r="K82" s="194"/>
      <c r="L82" s="194"/>
      <c r="M82" s="221"/>
      <c r="N82" s="181"/>
      <c r="O82" s="69"/>
      <c r="P82" s="69"/>
      <c r="Q82" s="69"/>
      <c r="R82" s="69"/>
      <c r="S82" s="69"/>
      <c r="T82" s="69"/>
      <c r="U82" s="69"/>
      <c r="V82" s="69"/>
      <c r="W82" s="69"/>
      <c r="X82" s="63"/>
      <c r="Y82" s="69"/>
      <c r="Z82" s="69"/>
      <c r="AA82" s="69"/>
      <c r="AB82" s="69"/>
      <c r="AC82" s="69"/>
    </row>
    <row r="83" spans="1:29" ht="11.25" customHeight="1">
      <c r="A83" s="213" t="s">
        <v>572</v>
      </c>
      <c r="B83" s="202" t="s">
        <v>652</v>
      </c>
      <c r="C83" s="443">
        <v>11</v>
      </c>
      <c r="D83" s="444">
        <v>2</v>
      </c>
      <c r="E83" s="444">
        <v>0</v>
      </c>
      <c r="F83" s="444">
        <v>0</v>
      </c>
      <c r="G83" s="445">
        <v>0</v>
      </c>
      <c r="H83" s="446">
        <v>1</v>
      </c>
      <c r="I83" s="444">
        <v>2</v>
      </c>
      <c r="J83" s="444">
        <v>0</v>
      </c>
      <c r="K83" s="444">
        <v>0</v>
      </c>
      <c r="L83" s="444">
        <v>0</v>
      </c>
      <c r="M83" s="213" t="s">
        <v>572</v>
      </c>
      <c r="N83" s="202" t="s">
        <v>652</v>
      </c>
      <c r="O83" s="462"/>
      <c r="P83" s="462">
        <v>0.058</v>
      </c>
      <c r="Q83" s="463" t="s">
        <v>1295</v>
      </c>
      <c r="R83" s="462">
        <v>0.069</v>
      </c>
      <c r="S83" s="462"/>
      <c r="T83" s="462">
        <v>0.051</v>
      </c>
      <c r="U83" s="462"/>
      <c r="V83" s="462">
        <v>0.052</v>
      </c>
      <c r="W83" s="462"/>
      <c r="X83" s="464">
        <v>0.054</v>
      </c>
      <c r="Y83" s="465">
        <v>0.026</v>
      </c>
      <c r="Z83" s="465">
        <v>0.025</v>
      </c>
      <c r="AA83" s="462">
        <v>0.025</v>
      </c>
      <c r="AB83" s="462">
        <v>0.024</v>
      </c>
      <c r="AC83" s="462">
        <v>0.025</v>
      </c>
    </row>
    <row r="84" spans="1:29" ht="10.5" customHeight="1">
      <c r="A84" s="466" t="s">
        <v>1333</v>
      </c>
      <c r="B84" s="470"/>
      <c r="C84" s="250"/>
      <c r="D84" s="250"/>
      <c r="E84" s="250"/>
      <c r="F84" s="250"/>
      <c r="G84" s="250"/>
      <c r="H84" s="470"/>
      <c r="I84" s="470"/>
      <c r="J84" s="470"/>
      <c r="K84" s="470"/>
      <c r="L84" s="470"/>
      <c r="M84" s="470"/>
      <c r="N84" s="470"/>
      <c r="O84" s="470"/>
      <c r="P84" s="470"/>
      <c r="Q84" s="470"/>
      <c r="R84" s="470"/>
      <c r="S84" s="470"/>
      <c r="T84" s="470"/>
      <c r="U84" s="470"/>
      <c r="V84" s="470"/>
      <c r="W84" s="470"/>
      <c r="X84" s="470"/>
      <c r="Y84" s="471"/>
      <c r="Z84" s="471"/>
      <c r="AA84" s="471"/>
      <c r="AB84" s="471"/>
      <c r="AC84" s="472"/>
    </row>
    <row r="85" spans="1:29" ht="10.5" customHeight="1">
      <c r="A85" s="467" t="s">
        <v>1334</v>
      </c>
      <c r="B85" s="469"/>
      <c r="C85" s="250"/>
      <c r="D85" s="250"/>
      <c r="E85" s="250"/>
      <c r="F85" s="250"/>
      <c r="G85" s="250"/>
      <c r="H85" s="470"/>
      <c r="I85" s="470"/>
      <c r="J85" s="470"/>
      <c r="K85" s="470"/>
      <c r="L85" s="470"/>
      <c r="M85" s="470"/>
      <c r="N85" s="470" t="s">
        <v>99</v>
      </c>
      <c r="O85" s="470"/>
      <c r="P85" s="470"/>
      <c r="Q85" s="470"/>
      <c r="R85" s="470"/>
      <c r="S85" s="470"/>
      <c r="T85" s="470"/>
      <c r="U85" s="470"/>
      <c r="V85" s="470"/>
      <c r="W85" s="470"/>
      <c r="X85" s="470"/>
      <c r="Y85" s="471"/>
      <c r="Z85" s="471"/>
      <c r="AA85" s="471"/>
      <c r="AB85" s="471"/>
      <c r="AC85" s="472"/>
    </row>
    <row r="86" spans="1:29" ht="10.5" customHeight="1">
      <c r="A86" s="468" t="s">
        <v>1335</v>
      </c>
      <c r="B86" s="469"/>
      <c r="C86" s="250"/>
      <c r="D86" s="250"/>
      <c r="E86" s="250"/>
      <c r="F86" s="250"/>
      <c r="G86" s="250"/>
      <c r="H86" s="470"/>
      <c r="I86" s="470"/>
      <c r="J86" s="470"/>
      <c r="K86" s="470"/>
      <c r="L86" s="470"/>
      <c r="M86" s="470"/>
      <c r="N86" s="470"/>
      <c r="O86" s="470"/>
      <c r="P86" s="470"/>
      <c r="Q86" s="470"/>
      <c r="R86" s="470"/>
      <c r="S86" s="470"/>
      <c r="T86" s="470"/>
      <c r="U86" s="470"/>
      <c r="V86" s="470"/>
      <c r="W86" s="470"/>
      <c r="X86" s="470"/>
      <c r="Y86" s="471"/>
      <c r="Z86" s="471"/>
      <c r="AA86" s="471"/>
      <c r="AB86" s="471"/>
      <c r="AC86" s="472"/>
    </row>
    <row r="87" spans="1:29" ht="10.5" customHeight="1">
      <c r="A87" s="468" t="s">
        <v>1336</v>
      </c>
      <c r="B87" s="469"/>
      <c r="C87" s="250"/>
      <c r="D87" s="250"/>
      <c r="E87" s="250"/>
      <c r="F87" s="250"/>
      <c r="G87" s="250"/>
      <c r="H87" s="470"/>
      <c r="I87" s="470"/>
      <c r="J87" s="470"/>
      <c r="K87" s="470"/>
      <c r="L87" s="470"/>
      <c r="M87" s="470"/>
      <c r="N87" s="470" t="s">
        <v>100</v>
      </c>
      <c r="O87" s="470"/>
      <c r="P87" s="470"/>
      <c r="Q87" s="470"/>
      <c r="R87" s="470"/>
      <c r="S87" s="470"/>
      <c r="T87" s="470"/>
      <c r="U87" s="470"/>
      <c r="V87" s="470"/>
      <c r="W87" s="470"/>
      <c r="X87" s="470"/>
      <c r="Y87" s="471"/>
      <c r="Z87" s="471"/>
      <c r="AA87" s="471"/>
      <c r="AB87" s="471"/>
      <c r="AC87" s="472"/>
    </row>
    <row r="88" spans="1:29" ht="10.5" customHeight="1">
      <c r="A88" s="467" t="s">
        <v>1337</v>
      </c>
      <c r="B88" s="469"/>
      <c r="C88" s="250"/>
      <c r="D88" s="250"/>
      <c r="E88" s="250"/>
      <c r="F88" s="250"/>
      <c r="G88" s="250"/>
      <c r="H88" s="470"/>
      <c r="I88" s="470"/>
      <c r="J88" s="470"/>
      <c r="K88" s="470"/>
      <c r="L88" s="470"/>
      <c r="M88" s="470"/>
      <c r="N88" s="470" t="s">
        <v>1338</v>
      </c>
      <c r="O88" s="470"/>
      <c r="P88" s="470"/>
      <c r="Q88" s="470"/>
      <c r="R88" s="470"/>
      <c r="S88" s="470"/>
      <c r="T88" s="470"/>
      <c r="U88" s="470"/>
      <c r="V88" s="470"/>
      <c r="W88" s="470"/>
      <c r="X88" s="470"/>
      <c r="Y88" s="471"/>
      <c r="Z88" s="471"/>
      <c r="AA88" s="471"/>
      <c r="AB88" s="471"/>
      <c r="AC88" s="472"/>
    </row>
    <row r="89" spans="1:29" ht="10.5" customHeight="1">
      <c r="A89" s="467" t="s">
        <v>1339</v>
      </c>
      <c r="B89" s="473"/>
      <c r="C89" s="250"/>
      <c r="D89" s="250"/>
      <c r="E89" s="250"/>
      <c r="F89" s="250"/>
      <c r="G89" s="250"/>
      <c r="H89" s="469"/>
      <c r="I89" s="469"/>
      <c r="J89" s="469"/>
      <c r="K89" s="469"/>
      <c r="L89" s="469"/>
      <c r="M89" s="469"/>
      <c r="N89" s="469" t="s">
        <v>1340</v>
      </c>
      <c r="O89" s="469"/>
      <c r="P89" s="469"/>
      <c r="Q89" s="469"/>
      <c r="R89" s="469"/>
      <c r="S89" s="469"/>
      <c r="T89" s="469"/>
      <c r="U89" s="469"/>
      <c r="V89" s="469"/>
      <c r="W89" s="469"/>
      <c r="X89" s="469"/>
      <c r="Y89" s="469"/>
      <c r="Z89" s="469"/>
      <c r="AA89" s="469"/>
      <c r="AB89" s="469"/>
      <c r="AC89" s="469"/>
    </row>
    <row r="90" spans="1:29" ht="10.5" customHeight="1">
      <c r="A90" s="467" t="s">
        <v>1332</v>
      </c>
      <c r="B90" s="474"/>
      <c r="C90" s="250"/>
      <c r="D90" s="250"/>
      <c r="E90" s="250"/>
      <c r="F90" s="250"/>
      <c r="G90" s="250"/>
      <c r="H90" s="469"/>
      <c r="I90" s="469"/>
      <c r="J90" s="469"/>
      <c r="K90" s="469"/>
      <c r="L90" s="469"/>
      <c r="M90" s="469"/>
      <c r="N90" s="469"/>
      <c r="O90" s="469"/>
      <c r="P90" s="469"/>
      <c r="Q90" s="469"/>
      <c r="R90" s="469"/>
      <c r="S90" s="469"/>
      <c r="T90" s="469"/>
      <c r="U90" s="469"/>
      <c r="V90" s="469"/>
      <c r="W90" s="469"/>
      <c r="X90" s="469"/>
      <c r="Y90" s="469"/>
      <c r="Z90" s="469"/>
      <c r="AA90" s="469"/>
      <c r="AB90" s="469"/>
      <c r="AC90" s="469"/>
    </row>
  </sheetData>
  <mergeCells count="9">
    <mergeCell ref="W3:X3"/>
    <mergeCell ref="O3:P3"/>
    <mergeCell ref="Q3:R3"/>
    <mergeCell ref="S3:T3"/>
    <mergeCell ref="U3:V3"/>
    <mergeCell ref="C2:G2"/>
    <mergeCell ref="O2:X2"/>
    <mergeCell ref="Y2:AC2"/>
    <mergeCell ref="H2:L2"/>
  </mergeCells>
  <printOptions/>
  <pageMargins left="0.5905511811023623" right="0.59" top="0.54" bottom="0.38" header="0.29" footer="0.1968503937007874"/>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dimension ref="A1:I67"/>
  <sheetViews>
    <sheetView zoomScaleSheetLayoutView="100" workbookViewId="0" topLeftCell="A1">
      <selection activeCell="A32" sqref="A32"/>
    </sheetView>
  </sheetViews>
  <sheetFormatPr defaultColWidth="9.00390625" defaultRowHeight="12.75"/>
  <cols>
    <col min="1" max="1" width="15.875" style="22" customWidth="1"/>
    <col min="2" max="2" width="23.875" style="22" customWidth="1"/>
    <col min="3" max="3" width="11.75390625" style="22" hidden="1" customWidth="1"/>
    <col min="4" max="7" width="11.75390625" style="22" customWidth="1"/>
    <col min="8" max="8" width="11.75390625" style="401" customWidth="1"/>
    <col min="9" max="16384" width="9.125" style="22" customWidth="1"/>
  </cols>
  <sheetData>
    <row r="1" ht="17.25">
      <c r="A1" s="30" t="s">
        <v>191</v>
      </c>
    </row>
    <row r="2" spans="1:4" ht="14.25">
      <c r="A2" s="166" t="s">
        <v>192</v>
      </c>
      <c r="B2" s="15"/>
      <c r="C2" s="65"/>
      <c r="D2" s="15"/>
    </row>
    <row r="3" spans="1:8" ht="12" customHeight="1">
      <c r="A3" s="170" t="s">
        <v>658</v>
      </c>
      <c r="B3" s="171" t="s">
        <v>659</v>
      </c>
      <c r="C3" s="169" t="s">
        <v>1221</v>
      </c>
      <c r="D3" s="169" t="s">
        <v>856</v>
      </c>
      <c r="E3" s="169" t="s">
        <v>885</v>
      </c>
      <c r="F3" s="169" t="s">
        <v>1222</v>
      </c>
      <c r="G3" s="169" t="s">
        <v>1198</v>
      </c>
      <c r="H3" s="402" t="s">
        <v>1223</v>
      </c>
    </row>
    <row r="4" spans="1:8" ht="12" customHeight="1">
      <c r="A4" s="226" t="s">
        <v>660</v>
      </c>
      <c r="B4" s="223" t="s">
        <v>661</v>
      </c>
      <c r="C4" s="54">
        <v>1.4</v>
      </c>
      <c r="D4" s="54">
        <v>1.5</v>
      </c>
      <c r="E4" s="54">
        <v>1.2</v>
      </c>
      <c r="F4" s="54">
        <v>1.1</v>
      </c>
      <c r="G4" s="54">
        <v>1</v>
      </c>
      <c r="H4" s="401">
        <v>1.1</v>
      </c>
    </row>
    <row r="5" spans="1:8" ht="12" customHeight="1">
      <c r="A5" s="226" t="s">
        <v>660</v>
      </c>
      <c r="B5" s="223" t="s">
        <v>662</v>
      </c>
      <c r="C5" s="54">
        <v>1.3</v>
      </c>
      <c r="D5" s="54">
        <v>1.2</v>
      </c>
      <c r="E5" s="54">
        <v>1.3</v>
      </c>
      <c r="F5" s="54">
        <v>1.2</v>
      </c>
      <c r="G5" s="54">
        <v>1</v>
      </c>
      <c r="H5" s="401">
        <v>1</v>
      </c>
    </row>
    <row r="6" spans="1:8" ht="12" customHeight="1">
      <c r="A6" s="226" t="s">
        <v>663</v>
      </c>
      <c r="B6" s="223" t="s">
        <v>664</v>
      </c>
      <c r="C6" s="54">
        <v>3.3</v>
      </c>
      <c r="D6" s="54">
        <v>4.4</v>
      </c>
      <c r="E6" s="54">
        <v>2.5</v>
      </c>
      <c r="F6" s="54">
        <v>1.7</v>
      </c>
      <c r="G6" s="54">
        <v>1.4</v>
      </c>
      <c r="H6" s="401">
        <v>2.2</v>
      </c>
    </row>
    <row r="7" spans="1:8" ht="12" customHeight="1">
      <c r="A7" s="226" t="s">
        <v>663</v>
      </c>
      <c r="B7" s="223" t="s">
        <v>1224</v>
      </c>
      <c r="C7" s="54">
        <v>7.9</v>
      </c>
      <c r="D7" s="54">
        <v>10</v>
      </c>
      <c r="E7" s="54">
        <v>10</v>
      </c>
      <c r="F7" s="54">
        <v>7.1</v>
      </c>
      <c r="G7" s="54">
        <v>7</v>
      </c>
      <c r="H7" s="401">
        <v>10</v>
      </c>
    </row>
    <row r="8" spans="1:7" ht="12" customHeight="1">
      <c r="A8" s="201"/>
      <c r="B8" s="223"/>
      <c r="C8" s="54"/>
      <c r="D8" s="54"/>
      <c r="E8" s="54"/>
      <c r="F8" s="54"/>
      <c r="G8" s="54"/>
    </row>
    <row r="9" spans="1:8" ht="12" customHeight="1">
      <c r="A9" s="201" t="s">
        <v>665</v>
      </c>
      <c r="B9" s="223" t="s">
        <v>666</v>
      </c>
      <c r="C9" s="54">
        <v>2.3</v>
      </c>
      <c r="D9" s="54">
        <v>2</v>
      </c>
      <c r="E9" s="54">
        <v>2.6</v>
      </c>
      <c r="F9" s="54">
        <v>2</v>
      </c>
      <c r="G9" s="54">
        <v>1.6</v>
      </c>
      <c r="H9" s="401">
        <v>2</v>
      </c>
    </row>
    <row r="10" spans="1:8" ht="12" customHeight="1">
      <c r="A10" s="201" t="s">
        <v>667</v>
      </c>
      <c r="B10" s="223" t="s">
        <v>668</v>
      </c>
      <c r="C10" s="54">
        <v>2.6</v>
      </c>
      <c r="D10" s="54">
        <v>2.3</v>
      </c>
      <c r="E10" s="54">
        <v>2.7</v>
      </c>
      <c r="F10" s="54">
        <v>2.9</v>
      </c>
      <c r="G10" s="54">
        <v>2.7</v>
      </c>
      <c r="H10" s="401">
        <v>2.3</v>
      </c>
    </row>
    <row r="11" spans="1:8" ht="12" customHeight="1">
      <c r="A11" s="201" t="s">
        <v>669</v>
      </c>
      <c r="B11" s="223" t="s">
        <v>670</v>
      </c>
      <c r="C11" s="54">
        <v>3.6</v>
      </c>
      <c r="D11" s="54">
        <v>4.6</v>
      </c>
      <c r="E11" s="54">
        <v>4.7</v>
      </c>
      <c r="F11" s="54">
        <v>4</v>
      </c>
      <c r="G11" s="54">
        <v>3.5</v>
      </c>
      <c r="H11" s="401">
        <v>4.1</v>
      </c>
    </row>
    <row r="12" spans="1:7" ht="12" customHeight="1">
      <c r="A12" s="201"/>
      <c r="B12" s="224"/>
      <c r="C12" s="54"/>
      <c r="D12" s="54"/>
      <c r="E12" s="54"/>
      <c r="F12" s="54"/>
      <c r="G12" s="54"/>
    </row>
    <row r="13" spans="1:8" ht="12" customHeight="1">
      <c r="A13" s="226" t="s">
        <v>671</v>
      </c>
      <c r="B13" s="223" t="s">
        <v>672</v>
      </c>
      <c r="C13" s="54">
        <v>1.4</v>
      </c>
      <c r="D13" s="54">
        <v>1.1</v>
      </c>
      <c r="E13" s="54">
        <v>1.3</v>
      </c>
      <c r="F13" s="54">
        <v>1</v>
      </c>
      <c r="G13" s="54">
        <v>0.7</v>
      </c>
      <c r="H13" s="401">
        <v>1.7</v>
      </c>
    </row>
    <row r="14" spans="1:8" ht="12" customHeight="1">
      <c r="A14" s="226" t="s">
        <v>673</v>
      </c>
      <c r="B14" s="223" t="s">
        <v>674</v>
      </c>
      <c r="C14" s="54">
        <v>2.3</v>
      </c>
      <c r="D14" s="54">
        <v>2</v>
      </c>
      <c r="E14" s="54">
        <v>2.1</v>
      </c>
      <c r="F14" s="54">
        <v>1.1</v>
      </c>
      <c r="G14" s="54">
        <v>1</v>
      </c>
      <c r="H14" s="401">
        <v>1.6</v>
      </c>
    </row>
    <row r="15" spans="1:8" ht="12" customHeight="1">
      <c r="A15" s="226" t="s">
        <v>675</v>
      </c>
      <c r="B15" s="223" t="s">
        <v>676</v>
      </c>
      <c r="C15" s="54">
        <v>3</v>
      </c>
      <c r="D15" s="54">
        <v>1.6</v>
      </c>
      <c r="E15" s="54">
        <v>1.8</v>
      </c>
      <c r="F15" s="54">
        <v>1.8</v>
      </c>
      <c r="G15" s="54">
        <v>1.8</v>
      </c>
      <c r="H15" s="401">
        <v>1.2</v>
      </c>
    </row>
    <row r="16" spans="1:7" ht="12" customHeight="1">
      <c r="A16" s="201"/>
      <c r="B16" s="223"/>
      <c r="C16" s="54"/>
      <c r="D16" s="54"/>
      <c r="E16" s="54"/>
      <c r="F16" s="54"/>
      <c r="G16" s="54"/>
    </row>
    <row r="17" spans="1:8" ht="12" customHeight="1">
      <c r="A17" s="201" t="s">
        <v>677</v>
      </c>
      <c r="B17" s="223" t="s">
        <v>678</v>
      </c>
      <c r="C17" s="54">
        <v>2.4</v>
      </c>
      <c r="D17" s="54">
        <v>1.3</v>
      </c>
      <c r="E17" s="54">
        <v>1.7</v>
      </c>
      <c r="F17" s="54">
        <v>1.5</v>
      </c>
      <c r="G17" s="54">
        <v>2.1</v>
      </c>
      <c r="H17" s="401">
        <v>0.9</v>
      </c>
    </row>
    <row r="18" spans="1:8" ht="12" customHeight="1">
      <c r="A18" s="201" t="s">
        <v>679</v>
      </c>
      <c r="B18" s="223" t="s">
        <v>680</v>
      </c>
      <c r="C18" s="54">
        <v>1.7</v>
      </c>
      <c r="D18" s="54">
        <v>1.7</v>
      </c>
      <c r="E18" s="54">
        <v>1.3</v>
      </c>
      <c r="F18" s="54">
        <v>1.1</v>
      </c>
      <c r="G18" s="54">
        <v>1.6</v>
      </c>
      <c r="H18" s="401">
        <v>1.7</v>
      </c>
    </row>
    <row r="19" spans="1:7" ht="12" customHeight="1">
      <c r="A19" s="201"/>
      <c r="B19" s="224"/>
      <c r="C19" s="54"/>
      <c r="D19" s="54"/>
      <c r="E19" s="54"/>
      <c r="F19" s="54"/>
      <c r="G19" s="54"/>
    </row>
    <row r="20" spans="1:8" ht="12" customHeight="1">
      <c r="A20" s="226" t="s">
        <v>681</v>
      </c>
      <c r="B20" s="223" t="s">
        <v>682</v>
      </c>
      <c r="C20" s="54">
        <v>1.2</v>
      </c>
      <c r="D20" s="54">
        <v>1.1</v>
      </c>
      <c r="E20" s="54">
        <v>1.2</v>
      </c>
      <c r="F20" s="54">
        <v>1.2</v>
      </c>
      <c r="G20" s="54">
        <v>1.4</v>
      </c>
      <c r="H20" s="401">
        <v>1.5</v>
      </c>
    </row>
    <row r="21" spans="1:8" ht="12" customHeight="1">
      <c r="A21" s="226" t="s">
        <v>683</v>
      </c>
      <c r="B21" s="223" t="s">
        <v>684</v>
      </c>
      <c r="C21" s="54">
        <v>4.9</v>
      </c>
      <c r="D21" s="54">
        <v>2</v>
      </c>
      <c r="E21" s="54">
        <v>1.9</v>
      </c>
      <c r="F21" s="54">
        <v>2</v>
      </c>
      <c r="G21" s="54">
        <v>1.4</v>
      </c>
      <c r="H21" s="401">
        <v>1.8</v>
      </c>
    </row>
    <row r="22" spans="1:7" ht="12" customHeight="1">
      <c r="A22" s="201"/>
      <c r="B22" s="224"/>
      <c r="C22" s="54"/>
      <c r="D22" s="54"/>
      <c r="E22" s="54"/>
      <c r="F22" s="54"/>
      <c r="G22" s="54"/>
    </row>
    <row r="23" spans="1:8" ht="12" customHeight="1">
      <c r="A23" s="201" t="s">
        <v>685</v>
      </c>
      <c r="B23" s="223" t="s">
        <v>686</v>
      </c>
      <c r="C23" s="54">
        <v>2</v>
      </c>
      <c r="D23" s="54">
        <v>1.4</v>
      </c>
      <c r="E23" s="54">
        <v>1.9</v>
      </c>
      <c r="F23" s="54">
        <v>1.2</v>
      </c>
      <c r="G23" s="54">
        <v>1.3</v>
      </c>
      <c r="H23" s="401">
        <v>1.5</v>
      </c>
    </row>
    <row r="24" spans="1:8" ht="12" customHeight="1">
      <c r="A24" s="201" t="s">
        <v>687</v>
      </c>
      <c r="B24" s="223" t="s">
        <v>688</v>
      </c>
      <c r="C24" s="54">
        <v>16</v>
      </c>
      <c r="D24" s="54">
        <v>7.5</v>
      </c>
      <c r="E24" s="54">
        <v>6.3</v>
      </c>
      <c r="F24" s="54">
        <v>5.4</v>
      </c>
      <c r="G24" s="54">
        <v>2.7</v>
      </c>
      <c r="H24" s="401">
        <v>2.4</v>
      </c>
    </row>
    <row r="25" spans="1:8" ht="12" customHeight="1">
      <c r="A25" s="201" t="s">
        <v>689</v>
      </c>
      <c r="B25" s="223" t="s">
        <v>690</v>
      </c>
      <c r="C25" s="54">
        <v>8.2</v>
      </c>
      <c r="D25" s="54">
        <v>8.8</v>
      </c>
      <c r="E25" s="54">
        <v>9.1</v>
      </c>
      <c r="F25" s="54">
        <v>5.8</v>
      </c>
      <c r="G25" s="54">
        <v>5.6</v>
      </c>
      <c r="H25" s="401">
        <v>3.8</v>
      </c>
    </row>
    <row r="26" spans="1:7" ht="12" customHeight="1">
      <c r="A26" s="201"/>
      <c r="B26" s="224"/>
      <c r="C26" s="54"/>
      <c r="D26" s="54"/>
      <c r="E26" s="54"/>
      <c r="F26" s="54"/>
      <c r="G26" s="54"/>
    </row>
    <row r="27" spans="1:8" ht="12" customHeight="1">
      <c r="A27" s="226" t="s">
        <v>691</v>
      </c>
      <c r="B27" s="223" t="s">
        <v>1199</v>
      </c>
      <c r="C27" s="54">
        <v>1</v>
      </c>
      <c r="D27" s="54">
        <v>1.7</v>
      </c>
      <c r="E27" s="54">
        <v>1</v>
      </c>
      <c r="F27" s="54">
        <v>0.8</v>
      </c>
      <c r="G27" s="54">
        <v>0.8</v>
      </c>
      <c r="H27" s="401">
        <v>1</v>
      </c>
    </row>
    <row r="28" spans="1:8" ht="12" customHeight="1">
      <c r="A28" s="226" t="s">
        <v>692</v>
      </c>
      <c r="B28" s="223" t="s">
        <v>1200</v>
      </c>
      <c r="C28" s="54">
        <v>2.4</v>
      </c>
      <c r="D28" s="54">
        <v>2.1</v>
      </c>
      <c r="E28" s="54">
        <v>1.8</v>
      </c>
      <c r="F28" s="54">
        <v>1.3</v>
      </c>
      <c r="G28" s="54">
        <v>1.5</v>
      </c>
      <c r="H28" s="401">
        <v>1.4</v>
      </c>
    </row>
    <row r="29" spans="1:8" ht="12" customHeight="1">
      <c r="A29" s="226" t="s">
        <v>692</v>
      </c>
      <c r="B29" s="223" t="s">
        <v>693</v>
      </c>
      <c r="C29" s="54">
        <v>2.3</v>
      </c>
      <c r="D29" s="54">
        <v>2.5</v>
      </c>
      <c r="E29" s="54">
        <v>1.7</v>
      </c>
      <c r="F29" s="54">
        <v>1.6</v>
      </c>
      <c r="G29" s="54">
        <v>1.5</v>
      </c>
      <c r="H29" s="401">
        <v>1.6</v>
      </c>
    </row>
    <row r="30" spans="1:7" ht="12" customHeight="1">
      <c r="A30" s="201"/>
      <c r="B30" s="224"/>
      <c r="C30" s="54"/>
      <c r="D30" s="54"/>
      <c r="E30" s="54"/>
      <c r="F30" s="54"/>
      <c r="G30" s="54"/>
    </row>
    <row r="31" spans="1:8" ht="12" customHeight="1">
      <c r="A31" s="201" t="s">
        <v>694</v>
      </c>
      <c r="B31" s="223" t="s">
        <v>695</v>
      </c>
      <c r="C31" s="54">
        <v>1.1</v>
      </c>
      <c r="D31" s="54">
        <v>1.2</v>
      </c>
      <c r="E31" s="54">
        <v>1.1</v>
      </c>
      <c r="F31" s="54">
        <v>0.7</v>
      </c>
      <c r="G31" s="54">
        <v>1.2</v>
      </c>
      <c r="H31" s="401">
        <v>1</v>
      </c>
    </row>
    <row r="32" spans="1:7" ht="12" customHeight="1">
      <c r="A32" s="201"/>
      <c r="B32" s="224"/>
      <c r="C32" s="54"/>
      <c r="D32" s="54"/>
      <c r="E32" s="54"/>
      <c r="F32" s="54"/>
      <c r="G32" s="54"/>
    </row>
    <row r="33" spans="1:8" ht="12" customHeight="1">
      <c r="A33" s="201" t="s">
        <v>696</v>
      </c>
      <c r="B33" s="223" t="s">
        <v>697</v>
      </c>
      <c r="C33" s="54">
        <v>8.1</v>
      </c>
      <c r="D33" s="54">
        <v>7.3</v>
      </c>
      <c r="E33" s="54">
        <v>6.5</v>
      </c>
      <c r="F33" s="54">
        <v>4</v>
      </c>
      <c r="G33" s="54">
        <v>5.3</v>
      </c>
      <c r="H33" s="401">
        <v>4</v>
      </c>
    </row>
    <row r="34" spans="1:7" ht="12" customHeight="1">
      <c r="A34" s="201"/>
      <c r="B34" s="224"/>
      <c r="C34" s="54"/>
      <c r="D34" s="54"/>
      <c r="E34" s="54"/>
      <c r="F34" s="54"/>
      <c r="G34" s="54"/>
    </row>
    <row r="35" spans="1:8" ht="12" customHeight="1">
      <c r="A35" s="226" t="s">
        <v>698</v>
      </c>
      <c r="B35" s="223" t="s">
        <v>699</v>
      </c>
      <c r="C35" s="54">
        <v>2.1</v>
      </c>
      <c r="D35" s="54">
        <v>1.6</v>
      </c>
      <c r="E35" s="54">
        <v>2</v>
      </c>
      <c r="F35" s="54">
        <v>1.7</v>
      </c>
      <c r="G35" s="54">
        <v>1.8</v>
      </c>
      <c r="H35" s="401">
        <v>2</v>
      </c>
    </row>
    <row r="36" spans="1:8" ht="12" customHeight="1">
      <c r="A36" s="226" t="s">
        <v>698</v>
      </c>
      <c r="B36" s="223" t="s">
        <v>700</v>
      </c>
      <c r="C36" s="54">
        <v>1.8</v>
      </c>
      <c r="D36" s="54">
        <v>1.4</v>
      </c>
      <c r="E36" s="54">
        <v>1.1</v>
      </c>
      <c r="F36" s="54">
        <v>0.9</v>
      </c>
      <c r="G36" s="54">
        <v>1</v>
      </c>
      <c r="H36" s="401">
        <v>1</v>
      </c>
    </row>
    <row r="37" spans="1:8" ht="12" customHeight="1">
      <c r="A37" s="226" t="s">
        <v>701</v>
      </c>
      <c r="B37" s="223" t="s">
        <v>702</v>
      </c>
      <c r="C37" s="54">
        <v>1.5</v>
      </c>
      <c r="D37" s="54">
        <v>1.5</v>
      </c>
      <c r="E37" s="54">
        <v>0.9</v>
      </c>
      <c r="F37" s="54">
        <v>1.2</v>
      </c>
      <c r="G37" s="54">
        <v>1</v>
      </c>
      <c r="H37" s="401">
        <v>1.3</v>
      </c>
    </row>
    <row r="38" spans="1:7" ht="12" customHeight="1">
      <c r="A38" s="201"/>
      <c r="B38" s="224"/>
      <c r="C38" s="54"/>
      <c r="D38" s="54"/>
      <c r="E38" s="54"/>
      <c r="F38" s="54"/>
      <c r="G38" s="54"/>
    </row>
    <row r="39" spans="1:8" ht="12" customHeight="1">
      <c r="A39" s="226" t="s">
        <v>703</v>
      </c>
      <c r="B39" s="223" t="s">
        <v>704</v>
      </c>
      <c r="C39" s="54">
        <v>1.7</v>
      </c>
      <c r="D39" s="54">
        <v>1.3</v>
      </c>
      <c r="E39" s="54">
        <v>1.2</v>
      </c>
      <c r="F39" s="54">
        <v>1.3</v>
      </c>
      <c r="G39" s="54">
        <v>1.2</v>
      </c>
      <c r="H39" s="401">
        <v>1.3</v>
      </c>
    </row>
    <row r="40" spans="1:8" ht="12" customHeight="1">
      <c r="A40" s="226" t="s">
        <v>705</v>
      </c>
      <c r="B40" s="223" t="s">
        <v>706</v>
      </c>
      <c r="C40" s="54">
        <v>4.3</v>
      </c>
      <c r="D40" s="54">
        <v>4.4</v>
      </c>
      <c r="E40" s="54">
        <v>3.8</v>
      </c>
      <c r="F40" s="54">
        <v>3.1</v>
      </c>
      <c r="G40" s="54">
        <v>2.6</v>
      </c>
      <c r="H40" s="401">
        <v>2.4</v>
      </c>
    </row>
    <row r="41" spans="1:7" ht="12" customHeight="1">
      <c r="A41" s="201"/>
      <c r="B41" s="224"/>
      <c r="C41" s="54"/>
      <c r="D41" s="54"/>
      <c r="E41" s="54"/>
      <c r="F41" s="54"/>
      <c r="G41" s="54"/>
    </row>
    <row r="42" spans="1:8" ht="12" customHeight="1">
      <c r="A42" s="226" t="s">
        <v>707</v>
      </c>
      <c r="B42" s="223" t="s">
        <v>708</v>
      </c>
      <c r="C42" s="54">
        <v>1.2</v>
      </c>
      <c r="D42" s="54">
        <v>1.2</v>
      </c>
      <c r="E42" s="54">
        <v>1</v>
      </c>
      <c r="F42" s="54">
        <v>1.2</v>
      </c>
      <c r="G42" s="54">
        <v>1.2</v>
      </c>
      <c r="H42" s="401">
        <v>1</v>
      </c>
    </row>
    <row r="43" spans="1:8" ht="12" customHeight="1">
      <c r="A43" s="226" t="s">
        <v>709</v>
      </c>
      <c r="B43" s="223" t="s">
        <v>710</v>
      </c>
      <c r="C43" s="54">
        <v>1.3</v>
      </c>
      <c r="D43" s="54">
        <v>1</v>
      </c>
      <c r="E43" s="54">
        <v>1.3</v>
      </c>
      <c r="F43" s="54">
        <v>1.1</v>
      </c>
      <c r="G43" s="54">
        <v>0.7</v>
      </c>
      <c r="H43" s="401">
        <v>1.1</v>
      </c>
    </row>
    <row r="44" spans="1:7" ht="12" customHeight="1">
      <c r="A44" s="201"/>
      <c r="B44" s="224"/>
      <c r="C44" s="54"/>
      <c r="D44" s="54"/>
      <c r="E44" s="54"/>
      <c r="F44" s="54"/>
      <c r="G44" s="54"/>
    </row>
    <row r="45" spans="1:8" ht="12" customHeight="1">
      <c r="A45" s="226" t="s">
        <v>711</v>
      </c>
      <c r="B45" s="223" t="s">
        <v>1201</v>
      </c>
      <c r="C45" s="54">
        <v>0.6</v>
      </c>
      <c r="D45" s="54">
        <v>0.8</v>
      </c>
      <c r="E45" s="54">
        <v>0.8</v>
      </c>
      <c r="F45" s="54">
        <v>0.7</v>
      </c>
      <c r="G45" s="54">
        <v>0.6</v>
      </c>
      <c r="H45" s="401">
        <v>0.6</v>
      </c>
    </row>
    <row r="46" spans="1:8" ht="12" customHeight="1">
      <c r="A46" s="226" t="s">
        <v>711</v>
      </c>
      <c r="B46" s="223" t="s">
        <v>1225</v>
      </c>
      <c r="C46" s="54">
        <v>0.8</v>
      </c>
      <c r="D46" s="54">
        <v>1</v>
      </c>
      <c r="E46" s="54">
        <v>0.8</v>
      </c>
      <c r="F46" s="54">
        <v>0.8</v>
      </c>
      <c r="G46" s="54">
        <v>0.6</v>
      </c>
      <c r="H46" s="401">
        <v>0.8</v>
      </c>
    </row>
    <row r="47" spans="1:8" ht="12" customHeight="1">
      <c r="A47" s="226" t="s">
        <v>712</v>
      </c>
      <c r="B47" s="223" t="s">
        <v>1202</v>
      </c>
      <c r="C47" s="54">
        <v>1</v>
      </c>
      <c r="D47" s="54">
        <v>1.2</v>
      </c>
      <c r="E47" s="54">
        <v>0.9</v>
      </c>
      <c r="F47" s="54">
        <v>1</v>
      </c>
      <c r="G47" s="54">
        <v>0.7</v>
      </c>
      <c r="H47" s="401">
        <v>0.9</v>
      </c>
    </row>
    <row r="48" spans="1:7" ht="12" customHeight="1">
      <c r="A48" s="201"/>
      <c r="B48" s="223"/>
      <c r="C48" s="54"/>
      <c r="D48" s="54"/>
      <c r="E48" s="54"/>
      <c r="F48" s="54"/>
      <c r="G48" s="54"/>
    </row>
    <row r="49" spans="1:8" ht="12" customHeight="1">
      <c r="A49" s="226" t="s">
        <v>713</v>
      </c>
      <c r="B49" s="223" t="s">
        <v>1203</v>
      </c>
      <c r="C49" s="54">
        <v>0.9</v>
      </c>
      <c r="D49" s="54">
        <v>1.4</v>
      </c>
      <c r="E49" s="54">
        <v>1</v>
      </c>
      <c r="F49" s="54">
        <v>0.9</v>
      </c>
      <c r="G49" s="54">
        <v>1</v>
      </c>
      <c r="H49" s="401">
        <v>1.1</v>
      </c>
    </row>
    <row r="50" spans="1:8" ht="12" customHeight="1">
      <c r="A50" s="226" t="s">
        <v>714</v>
      </c>
      <c r="B50" s="223" t="s">
        <v>891</v>
      </c>
      <c r="C50" s="54">
        <v>1.3</v>
      </c>
      <c r="D50" s="54">
        <v>1.9</v>
      </c>
      <c r="E50" s="54">
        <v>1.4</v>
      </c>
      <c r="F50" s="54">
        <v>1.2</v>
      </c>
      <c r="G50" s="54">
        <v>1.2</v>
      </c>
      <c r="H50" s="401">
        <v>1.3</v>
      </c>
    </row>
    <row r="51" spans="1:8" ht="12" customHeight="1">
      <c r="A51" s="226" t="s">
        <v>714</v>
      </c>
      <c r="B51" s="223" t="s">
        <v>715</v>
      </c>
      <c r="C51" s="54">
        <v>1.8</v>
      </c>
      <c r="D51" s="54">
        <v>1.7</v>
      </c>
      <c r="E51" s="54">
        <v>1.7</v>
      </c>
      <c r="F51" s="54">
        <v>1.4</v>
      </c>
      <c r="G51" s="54">
        <v>1.2</v>
      </c>
      <c r="H51" s="401">
        <v>2.1</v>
      </c>
    </row>
    <row r="52" spans="1:7" ht="12" customHeight="1">
      <c r="A52" s="201"/>
      <c r="B52" s="224"/>
      <c r="C52" s="54"/>
      <c r="D52" s="54"/>
      <c r="E52" s="54"/>
      <c r="F52" s="54"/>
      <c r="G52" s="54"/>
    </row>
    <row r="53" spans="1:8" ht="12" customHeight="1">
      <c r="A53" s="226" t="s">
        <v>716</v>
      </c>
      <c r="B53" s="223" t="s">
        <v>1204</v>
      </c>
      <c r="C53" s="54">
        <v>1</v>
      </c>
      <c r="D53" s="54">
        <v>0.6</v>
      </c>
      <c r="E53" s="54">
        <v>0.6</v>
      </c>
      <c r="F53" s="54">
        <v>0.7</v>
      </c>
      <c r="G53" s="54">
        <v>0.6</v>
      </c>
      <c r="H53" s="401">
        <v>0.8</v>
      </c>
    </row>
    <row r="54" spans="1:8" ht="12" customHeight="1">
      <c r="A54" s="226" t="s">
        <v>716</v>
      </c>
      <c r="B54" s="223" t="s">
        <v>1205</v>
      </c>
      <c r="C54" s="54">
        <v>0.9</v>
      </c>
      <c r="D54" s="54">
        <v>0.8</v>
      </c>
      <c r="E54" s="54">
        <v>0.8</v>
      </c>
      <c r="F54" s="54">
        <v>0.6</v>
      </c>
      <c r="G54" s="54">
        <v>0.6</v>
      </c>
      <c r="H54" s="401">
        <v>0.6</v>
      </c>
    </row>
    <row r="55" spans="1:8" ht="12" customHeight="1">
      <c r="A55" s="226" t="s">
        <v>717</v>
      </c>
      <c r="B55" s="223" t="s">
        <v>718</v>
      </c>
      <c r="C55" s="54">
        <v>0.9</v>
      </c>
      <c r="D55" s="54">
        <v>0.7</v>
      </c>
      <c r="E55" s="54">
        <v>1</v>
      </c>
      <c r="F55" s="54">
        <v>0.7</v>
      </c>
      <c r="G55" s="54">
        <v>0.7</v>
      </c>
      <c r="H55" s="401">
        <v>0.6</v>
      </c>
    </row>
    <row r="56" spans="1:7" ht="12" customHeight="1">
      <c r="A56" s="201"/>
      <c r="B56" s="224"/>
      <c r="C56" s="54"/>
      <c r="D56" s="54"/>
      <c r="E56" s="54"/>
      <c r="F56" s="54"/>
      <c r="G56" s="54"/>
    </row>
    <row r="57" spans="1:8" ht="12" customHeight="1">
      <c r="A57" s="201" t="s">
        <v>719</v>
      </c>
      <c r="B57" s="223" t="s">
        <v>1206</v>
      </c>
      <c r="C57" s="54">
        <v>0.6</v>
      </c>
      <c r="D57" s="54">
        <v>0.5</v>
      </c>
      <c r="E57" s="54">
        <v>0.6</v>
      </c>
      <c r="F57" s="67" t="s">
        <v>1226</v>
      </c>
      <c r="G57" s="67" t="s">
        <v>1226</v>
      </c>
      <c r="H57" s="401">
        <v>0.6</v>
      </c>
    </row>
    <row r="58" spans="1:8" ht="12" customHeight="1">
      <c r="A58" s="201" t="s">
        <v>720</v>
      </c>
      <c r="B58" s="223" t="s">
        <v>1207</v>
      </c>
      <c r="C58" s="54">
        <v>0.7</v>
      </c>
      <c r="D58" s="54">
        <v>0.5</v>
      </c>
      <c r="E58" s="54">
        <v>0.7</v>
      </c>
      <c r="F58" s="67" t="s">
        <v>1227</v>
      </c>
      <c r="G58" s="67">
        <v>0.5</v>
      </c>
      <c r="H58" s="401">
        <v>0.5</v>
      </c>
    </row>
    <row r="59" spans="1:7" ht="12" customHeight="1">
      <c r="A59" s="201"/>
      <c r="B59" s="224"/>
      <c r="C59" s="54"/>
      <c r="D59" s="54"/>
      <c r="E59" s="54"/>
      <c r="F59" s="54"/>
      <c r="G59" s="54"/>
    </row>
    <row r="60" spans="1:8" ht="12" customHeight="1">
      <c r="A60" s="226" t="s">
        <v>721</v>
      </c>
      <c r="B60" s="223" t="s">
        <v>1208</v>
      </c>
      <c r="C60" s="54">
        <v>0.5</v>
      </c>
      <c r="D60" s="67" t="s">
        <v>1227</v>
      </c>
      <c r="E60" s="67" t="s">
        <v>1227</v>
      </c>
      <c r="F60" s="67" t="s">
        <v>1227</v>
      </c>
      <c r="G60" s="67" t="s">
        <v>1227</v>
      </c>
      <c r="H60" s="67" t="s">
        <v>1227</v>
      </c>
    </row>
    <row r="61" spans="1:8" ht="12" customHeight="1">
      <c r="A61" s="226" t="s">
        <v>722</v>
      </c>
      <c r="B61" s="223" t="s">
        <v>1209</v>
      </c>
      <c r="C61" s="67">
        <v>0.6</v>
      </c>
      <c r="D61" s="67">
        <v>0.7</v>
      </c>
      <c r="E61" s="67" t="s">
        <v>1227</v>
      </c>
      <c r="F61" s="67">
        <v>0.5</v>
      </c>
      <c r="G61" s="67">
        <v>0.5</v>
      </c>
      <c r="H61" s="67" t="s">
        <v>1227</v>
      </c>
    </row>
    <row r="62" spans="1:7" ht="12" customHeight="1">
      <c r="A62" s="201"/>
      <c r="B62" s="224"/>
      <c r="C62" s="54"/>
      <c r="D62" s="54"/>
      <c r="E62" s="54"/>
      <c r="F62" s="54"/>
      <c r="G62" s="54"/>
    </row>
    <row r="63" spans="1:8" ht="12" customHeight="1">
      <c r="A63" s="226" t="s">
        <v>723</v>
      </c>
      <c r="B63" s="223" t="s">
        <v>1210</v>
      </c>
      <c r="C63" s="54">
        <v>0.5</v>
      </c>
      <c r="D63" s="67" t="s">
        <v>1227</v>
      </c>
      <c r="E63" s="67" t="s">
        <v>1227</v>
      </c>
      <c r="F63" s="67" t="s">
        <v>1227</v>
      </c>
      <c r="G63" s="67" t="s">
        <v>1227</v>
      </c>
      <c r="H63" s="401">
        <v>0.6</v>
      </c>
    </row>
    <row r="64" spans="1:8" ht="12" customHeight="1">
      <c r="A64" s="227" t="s">
        <v>724</v>
      </c>
      <c r="B64" s="225" t="s">
        <v>1211</v>
      </c>
      <c r="C64" s="57">
        <v>0.7</v>
      </c>
      <c r="D64" s="57">
        <v>0.6</v>
      </c>
      <c r="E64" s="57">
        <v>0.6</v>
      </c>
      <c r="F64" s="353" t="s">
        <v>1228</v>
      </c>
      <c r="G64" s="353">
        <v>0.6</v>
      </c>
      <c r="H64" s="403">
        <v>0.6</v>
      </c>
    </row>
    <row r="65" spans="1:3" ht="12" customHeight="1">
      <c r="A65" s="15" t="s">
        <v>1229</v>
      </c>
      <c r="B65" s="15"/>
      <c r="C65" s="15"/>
    </row>
    <row r="66" ht="12" customHeight="1">
      <c r="A66" s="22" t="s">
        <v>1104</v>
      </c>
    </row>
    <row r="67" ht="11.25">
      <c r="I67" s="22" t="s">
        <v>1034</v>
      </c>
    </row>
  </sheetData>
  <printOptions/>
  <pageMargins left="0.5905511811023623" right="0.59" top="0.5905511811023623" bottom="0.58" header="0.3937007874015748" footer="0.196850393700787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69"/>
  <sheetViews>
    <sheetView zoomScaleSheetLayoutView="100" workbookViewId="0" topLeftCell="A1">
      <selection activeCell="G22" sqref="G22"/>
    </sheetView>
  </sheetViews>
  <sheetFormatPr defaultColWidth="9.00390625" defaultRowHeight="12.75"/>
  <cols>
    <col min="1" max="1" width="20.125" style="22" customWidth="1"/>
    <col min="2" max="2" width="16.75390625" style="22" customWidth="1"/>
    <col min="3" max="3" width="11.75390625" style="22" hidden="1" customWidth="1"/>
    <col min="4" max="7" width="11.75390625" style="22" customWidth="1"/>
    <col min="8" max="8" width="11.75390625" style="401" customWidth="1"/>
    <col min="9" max="16384" width="9.125" style="22" customWidth="1"/>
  </cols>
  <sheetData>
    <row r="1" ht="17.25">
      <c r="A1" s="30"/>
    </row>
    <row r="2" spans="1:4" ht="14.25">
      <c r="A2" s="166" t="s">
        <v>1103</v>
      </c>
      <c r="B2" s="15"/>
      <c r="C2" s="20"/>
      <c r="D2" s="15"/>
    </row>
    <row r="3" spans="1:8" ht="12" customHeight="1">
      <c r="A3" s="272" t="s">
        <v>658</v>
      </c>
      <c r="B3" s="203" t="s">
        <v>1230</v>
      </c>
      <c r="C3" s="169" t="s">
        <v>1231</v>
      </c>
      <c r="D3" s="169" t="s">
        <v>1232</v>
      </c>
      <c r="E3" s="169" t="s">
        <v>1233</v>
      </c>
      <c r="F3" s="169" t="s">
        <v>1234</v>
      </c>
      <c r="G3" s="169" t="s">
        <v>1235</v>
      </c>
      <c r="H3" s="402" t="s">
        <v>1236</v>
      </c>
    </row>
    <row r="4" spans="1:7" ht="12" customHeight="1">
      <c r="A4" s="114" t="s">
        <v>725</v>
      </c>
      <c r="B4" s="66"/>
      <c r="C4" s="54"/>
      <c r="D4" s="54"/>
      <c r="E4" s="54"/>
      <c r="F4" s="54"/>
      <c r="G4" s="54"/>
    </row>
    <row r="5" spans="1:8" ht="12" customHeight="1">
      <c r="A5" s="201" t="s">
        <v>726</v>
      </c>
      <c r="B5" s="223" t="s">
        <v>727</v>
      </c>
      <c r="C5" s="54">
        <v>5.6</v>
      </c>
      <c r="D5" s="54">
        <v>5.5</v>
      </c>
      <c r="E5" s="54">
        <v>5.2</v>
      </c>
      <c r="F5" s="54">
        <v>5.2</v>
      </c>
      <c r="G5" s="54">
        <v>4.8</v>
      </c>
      <c r="H5" s="401">
        <v>5</v>
      </c>
    </row>
    <row r="6" spans="1:8" ht="12" customHeight="1">
      <c r="A6" s="201" t="s">
        <v>726</v>
      </c>
      <c r="B6" s="223" t="s">
        <v>728</v>
      </c>
      <c r="C6" s="54">
        <v>4.5</v>
      </c>
      <c r="D6" s="54">
        <v>5.9</v>
      </c>
      <c r="E6" s="54">
        <v>5.8</v>
      </c>
      <c r="F6" s="54">
        <v>6</v>
      </c>
      <c r="G6" s="54">
        <v>4.9</v>
      </c>
      <c r="H6" s="401">
        <v>5.4</v>
      </c>
    </row>
    <row r="7" spans="1:8" ht="12" customHeight="1">
      <c r="A7" s="201" t="s">
        <v>726</v>
      </c>
      <c r="B7" s="223" t="s">
        <v>729</v>
      </c>
      <c r="C7" s="54">
        <v>5</v>
      </c>
      <c r="D7" s="54">
        <v>5.1</v>
      </c>
      <c r="E7" s="54">
        <v>4.1</v>
      </c>
      <c r="F7" s="54">
        <v>6.1</v>
      </c>
      <c r="G7" s="54">
        <v>4.3</v>
      </c>
      <c r="H7" s="401">
        <v>4.5</v>
      </c>
    </row>
    <row r="8" spans="1:8" ht="12" customHeight="1">
      <c r="A8" s="201" t="s">
        <v>726</v>
      </c>
      <c r="B8" s="223" t="s">
        <v>730</v>
      </c>
      <c r="C8" s="54">
        <v>4.8</v>
      </c>
      <c r="D8" s="54">
        <v>5</v>
      </c>
      <c r="E8" s="54">
        <v>4.5</v>
      </c>
      <c r="F8" s="54">
        <v>5.7</v>
      </c>
      <c r="G8" s="54">
        <v>4.3</v>
      </c>
      <c r="H8" s="401">
        <v>4.7</v>
      </c>
    </row>
    <row r="9" spans="1:8" ht="12" customHeight="1">
      <c r="A9" s="201" t="s">
        <v>726</v>
      </c>
      <c r="B9" s="223" t="s">
        <v>731</v>
      </c>
      <c r="C9" s="54">
        <v>3.1</v>
      </c>
      <c r="D9" s="54">
        <v>3.5</v>
      </c>
      <c r="E9" s="54">
        <v>4.3</v>
      </c>
      <c r="F9" s="54">
        <v>4.3</v>
      </c>
      <c r="G9" s="54">
        <v>3.5</v>
      </c>
      <c r="H9" s="401">
        <v>3.8</v>
      </c>
    </row>
    <row r="10" spans="1:8" ht="12" customHeight="1">
      <c r="A10" s="201" t="s">
        <v>726</v>
      </c>
      <c r="B10" s="224" t="s">
        <v>732</v>
      </c>
      <c r="C10" s="54">
        <v>3.8</v>
      </c>
      <c r="D10" s="54">
        <v>2.8</v>
      </c>
      <c r="E10" s="54">
        <v>3.7</v>
      </c>
      <c r="F10" s="54">
        <v>4.1</v>
      </c>
      <c r="G10" s="54">
        <v>3.1</v>
      </c>
      <c r="H10" s="401">
        <v>3.5</v>
      </c>
    </row>
    <row r="11" spans="1:8" ht="12" customHeight="1">
      <c r="A11" s="201" t="s">
        <v>726</v>
      </c>
      <c r="B11" s="223" t="s">
        <v>733</v>
      </c>
      <c r="C11" s="54">
        <v>3.1</v>
      </c>
      <c r="D11" s="54">
        <v>2.3</v>
      </c>
      <c r="E11" s="54">
        <v>2.8</v>
      </c>
      <c r="F11" s="54">
        <v>3.5</v>
      </c>
      <c r="G11" s="54">
        <v>2.6</v>
      </c>
      <c r="H11" s="401">
        <v>3.4</v>
      </c>
    </row>
    <row r="12" spans="1:8" ht="12" customHeight="1">
      <c r="A12" s="201" t="s">
        <v>726</v>
      </c>
      <c r="B12" s="223" t="s">
        <v>734</v>
      </c>
      <c r="C12" s="54">
        <v>1.9</v>
      </c>
      <c r="D12" s="54">
        <v>2.1</v>
      </c>
      <c r="E12" s="54">
        <v>2.1</v>
      </c>
      <c r="F12" s="54">
        <v>2.3</v>
      </c>
      <c r="G12" s="54">
        <v>1.9</v>
      </c>
      <c r="H12" s="401">
        <v>2.1</v>
      </c>
    </row>
    <row r="13" spans="1:8" ht="12" customHeight="1">
      <c r="A13" s="201" t="s">
        <v>726</v>
      </c>
      <c r="B13" s="223" t="s">
        <v>735</v>
      </c>
      <c r="C13" s="54">
        <v>1.8</v>
      </c>
      <c r="D13" s="54">
        <v>2.1</v>
      </c>
      <c r="E13" s="54">
        <v>2.1</v>
      </c>
      <c r="F13" s="54">
        <v>2.1</v>
      </c>
      <c r="G13" s="54">
        <v>1.9</v>
      </c>
      <c r="H13" s="401">
        <v>1.9</v>
      </c>
    </row>
    <row r="14" spans="1:8" ht="12" customHeight="1">
      <c r="A14" s="201" t="s">
        <v>736</v>
      </c>
      <c r="B14" s="224" t="s">
        <v>737</v>
      </c>
      <c r="C14" s="54">
        <v>2.3</v>
      </c>
      <c r="D14" s="54">
        <v>2.2</v>
      </c>
      <c r="E14" s="54">
        <v>2.3</v>
      </c>
      <c r="F14" s="54">
        <v>1.9</v>
      </c>
      <c r="G14" s="54">
        <v>2.2</v>
      </c>
      <c r="H14" s="401">
        <v>2</v>
      </c>
    </row>
    <row r="15" spans="1:8" ht="12" customHeight="1">
      <c r="A15" s="201" t="s">
        <v>736</v>
      </c>
      <c r="B15" s="224" t="s">
        <v>738</v>
      </c>
      <c r="C15" s="54">
        <v>2</v>
      </c>
      <c r="D15" s="54">
        <v>2.2</v>
      </c>
      <c r="E15" s="54">
        <v>2.1</v>
      </c>
      <c r="F15" s="54">
        <v>1.9</v>
      </c>
      <c r="G15" s="54">
        <v>2.2</v>
      </c>
      <c r="H15" s="401">
        <v>1.9</v>
      </c>
    </row>
    <row r="16" spans="1:8" ht="12" customHeight="1">
      <c r="A16" s="201" t="s">
        <v>1124</v>
      </c>
      <c r="B16" s="224" t="s">
        <v>1125</v>
      </c>
      <c r="C16" s="54">
        <v>2.3</v>
      </c>
      <c r="D16" s="54">
        <v>2.9</v>
      </c>
      <c r="E16" s="54">
        <v>2.5</v>
      </c>
      <c r="F16" s="54">
        <v>2.6</v>
      </c>
      <c r="G16" s="54">
        <v>2.2</v>
      </c>
      <c r="H16" s="401">
        <v>2.7</v>
      </c>
    </row>
    <row r="17" spans="1:8" ht="12" customHeight="1">
      <c r="A17" s="201" t="s">
        <v>739</v>
      </c>
      <c r="B17" s="224" t="s">
        <v>740</v>
      </c>
      <c r="C17" s="54">
        <v>4.8</v>
      </c>
      <c r="D17" s="54">
        <v>4.6</v>
      </c>
      <c r="E17" s="54">
        <v>4.4</v>
      </c>
      <c r="F17" s="54">
        <v>5.6</v>
      </c>
      <c r="G17" s="54">
        <v>4.5</v>
      </c>
      <c r="H17" s="401">
        <v>4.3</v>
      </c>
    </row>
    <row r="18" spans="1:7" ht="7.5" customHeight="1">
      <c r="A18" s="15"/>
      <c r="B18" s="66"/>
      <c r="C18" s="54"/>
      <c r="D18" s="54"/>
      <c r="E18" s="54"/>
      <c r="F18" s="54"/>
      <c r="G18" s="54"/>
    </row>
    <row r="19" spans="1:4" ht="12" customHeight="1">
      <c r="A19" s="114" t="s">
        <v>741</v>
      </c>
      <c r="B19" s="66"/>
      <c r="C19" s="69"/>
      <c r="D19" s="69"/>
    </row>
    <row r="20" spans="1:8" ht="12" customHeight="1">
      <c r="A20" s="201" t="s">
        <v>742</v>
      </c>
      <c r="B20" s="224" t="s">
        <v>743</v>
      </c>
      <c r="C20" s="54">
        <v>2.1</v>
      </c>
      <c r="D20" s="54">
        <v>2</v>
      </c>
      <c r="E20" s="54">
        <v>2.2</v>
      </c>
      <c r="F20" s="54">
        <v>2</v>
      </c>
      <c r="G20" s="54">
        <v>2</v>
      </c>
      <c r="H20" s="401">
        <v>2.1</v>
      </c>
    </row>
    <row r="21" spans="1:8" ht="12" customHeight="1">
      <c r="A21" s="201" t="s">
        <v>742</v>
      </c>
      <c r="B21" s="224" t="s">
        <v>744</v>
      </c>
      <c r="C21" s="54">
        <v>2.4</v>
      </c>
      <c r="D21" s="54">
        <v>3.5</v>
      </c>
      <c r="E21" s="54">
        <v>2.7</v>
      </c>
      <c r="F21" s="54">
        <v>3.3</v>
      </c>
      <c r="G21" s="54">
        <v>2.4</v>
      </c>
      <c r="H21" s="401">
        <v>3.6</v>
      </c>
    </row>
    <row r="22" spans="1:8" ht="12" customHeight="1">
      <c r="A22" s="201" t="s">
        <v>742</v>
      </c>
      <c r="B22" s="224" t="s">
        <v>745</v>
      </c>
      <c r="C22" s="54">
        <v>2.7</v>
      </c>
      <c r="D22" s="54">
        <v>3</v>
      </c>
      <c r="E22" s="54">
        <v>2.8</v>
      </c>
      <c r="F22" s="54">
        <v>3</v>
      </c>
      <c r="G22" s="54">
        <v>2.9</v>
      </c>
      <c r="H22" s="401">
        <v>3.5</v>
      </c>
    </row>
    <row r="23" spans="1:8" ht="12" customHeight="1">
      <c r="A23" s="201" t="s">
        <v>742</v>
      </c>
      <c r="B23" s="223" t="s">
        <v>746</v>
      </c>
      <c r="C23" s="54">
        <v>2.5</v>
      </c>
      <c r="D23" s="54">
        <v>2.9</v>
      </c>
      <c r="E23" s="54">
        <v>3</v>
      </c>
      <c r="F23" s="54">
        <v>2.8</v>
      </c>
      <c r="G23" s="54">
        <v>2.6</v>
      </c>
      <c r="H23" s="401">
        <v>3.1</v>
      </c>
    </row>
    <row r="24" spans="1:8" ht="12" customHeight="1">
      <c r="A24" s="201" t="s">
        <v>742</v>
      </c>
      <c r="B24" s="224" t="s">
        <v>747</v>
      </c>
      <c r="C24" s="54">
        <v>2.9</v>
      </c>
      <c r="D24" s="54">
        <v>3.6</v>
      </c>
      <c r="E24" s="54">
        <v>2.6</v>
      </c>
      <c r="F24" s="54">
        <v>3.3</v>
      </c>
      <c r="G24" s="54">
        <v>3.3</v>
      </c>
      <c r="H24" s="401">
        <v>3.2</v>
      </c>
    </row>
    <row r="25" spans="1:8" ht="12" customHeight="1">
      <c r="A25" s="201" t="s">
        <v>742</v>
      </c>
      <c r="B25" s="224" t="s">
        <v>748</v>
      </c>
      <c r="C25" s="54">
        <v>2.9</v>
      </c>
      <c r="D25" s="54">
        <v>2.8</v>
      </c>
      <c r="E25" s="54">
        <v>2.5</v>
      </c>
      <c r="F25" s="54">
        <v>3.1</v>
      </c>
      <c r="G25" s="54">
        <v>2.7</v>
      </c>
      <c r="H25" s="401">
        <v>3.3</v>
      </c>
    </row>
    <row r="26" spans="1:8" ht="12" customHeight="1">
      <c r="A26" s="201" t="s">
        <v>742</v>
      </c>
      <c r="B26" s="224" t="s">
        <v>1126</v>
      </c>
      <c r="C26" s="54">
        <v>3.5</v>
      </c>
      <c r="D26" s="54">
        <v>3.4</v>
      </c>
      <c r="E26" s="54">
        <v>3.4</v>
      </c>
      <c r="F26" s="54">
        <v>3.4</v>
      </c>
      <c r="G26" s="54">
        <v>3.1</v>
      </c>
      <c r="H26" s="401">
        <v>4.2</v>
      </c>
    </row>
    <row r="27" spans="1:8" ht="12" customHeight="1">
      <c r="A27" s="201" t="s">
        <v>742</v>
      </c>
      <c r="B27" s="224" t="s">
        <v>749</v>
      </c>
      <c r="C27" s="54">
        <v>3.2</v>
      </c>
      <c r="D27" s="54">
        <v>2.8</v>
      </c>
      <c r="E27" s="54">
        <v>2.6</v>
      </c>
      <c r="F27" s="54">
        <v>3.3</v>
      </c>
      <c r="G27" s="54">
        <v>2.7</v>
      </c>
      <c r="H27" s="401">
        <v>3.6</v>
      </c>
    </row>
    <row r="28" spans="1:8" ht="12" customHeight="1">
      <c r="A28" s="201" t="s">
        <v>742</v>
      </c>
      <c r="B28" s="224" t="s">
        <v>750</v>
      </c>
      <c r="C28" s="54">
        <v>3.1</v>
      </c>
      <c r="D28" s="54">
        <v>3.4</v>
      </c>
      <c r="E28" s="54">
        <v>2.9</v>
      </c>
      <c r="F28" s="54">
        <v>3.6</v>
      </c>
      <c r="G28" s="54">
        <v>3.3</v>
      </c>
      <c r="H28" s="401">
        <v>3.7</v>
      </c>
    </row>
    <row r="29" spans="1:8" ht="12" customHeight="1">
      <c r="A29" s="201" t="s">
        <v>742</v>
      </c>
      <c r="B29" s="224" t="s">
        <v>751</v>
      </c>
      <c r="C29" s="54">
        <v>2.7</v>
      </c>
      <c r="D29" s="54">
        <v>2.6</v>
      </c>
      <c r="E29" s="54">
        <v>2.5</v>
      </c>
      <c r="F29" s="54">
        <v>3</v>
      </c>
      <c r="G29" s="54">
        <v>3.3</v>
      </c>
      <c r="H29" s="401">
        <v>3.4</v>
      </c>
    </row>
    <row r="30" spans="1:8" ht="12" customHeight="1">
      <c r="A30" s="201" t="s">
        <v>742</v>
      </c>
      <c r="B30" s="223" t="s">
        <v>752</v>
      </c>
      <c r="C30" s="54">
        <v>2.2</v>
      </c>
      <c r="D30" s="54">
        <v>2.4</v>
      </c>
      <c r="E30" s="54">
        <v>2.5</v>
      </c>
      <c r="F30" s="54">
        <v>2.3</v>
      </c>
      <c r="G30" s="54">
        <v>2.4</v>
      </c>
      <c r="H30" s="401">
        <v>2.3</v>
      </c>
    </row>
    <row r="31" spans="1:8" ht="12" customHeight="1">
      <c r="A31" s="201" t="s">
        <v>742</v>
      </c>
      <c r="B31" s="223" t="s">
        <v>753</v>
      </c>
      <c r="C31" s="54">
        <v>2.2</v>
      </c>
      <c r="D31" s="54">
        <v>2.8</v>
      </c>
      <c r="E31" s="54">
        <v>2.2</v>
      </c>
      <c r="F31" s="54">
        <v>2.3</v>
      </c>
      <c r="G31" s="54">
        <v>2.4</v>
      </c>
      <c r="H31" s="401">
        <v>3.1</v>
      </c>
    </row>
    <row r="32" spans="1:8" ht="12" customHeight="1">
      <c r="A32" s="201" t="s">
        <v>742</v>
      </c>
      <c r="B32" s="223" t="s">
        <v>754</v>
      </c>
      <c r="C32" s="54">
        <v>2.6</v>
      </c>
      <c r="D32" s="54">
        <v>2.8</v>
      </c>
      <c r="E32" s="54">
        <v>2.6</v>
      </c>
      <c r="F32" s="54">
        <v>2.5</v>
      </c>
      <c r="G32" s="54">
        <v>2.5</v>
      </c>
      <c r="H32" s="401">
        <v>3.3</v>
      </c>
    </row>
    <row r="33" spans="1:8" ht="12" customHeight="1">
      <c r="A33" s="201" t="s">
        <v>742</v>
      </c>
      <c r="B33" s="223" t="s">
        <v>755</v>
      </c>
      <c r="C33" s="54">
        <v>2.6</v>
      </c>
      <c r="D33" s="54">
        <v>2.8</v>
      </c>
      <c r="E33" s="54">
        <v>2.7</v>
      </c>
      <c r="F33" s="54">
        <v>3</v>
      </c>
      <c r="G33" s="54">
        <v>2.7</v>
      </c>
      <c r="H33" s="401">
        <v>3.2</v>
      </c>
    </row>
    <row r="34" spans="1:8" ht="12" customHeight="1">
      <c r="A34" s="201" t="s">
        <v>742</v>
      </c>
      <c r="B34" s="223" t="s">
        <v>756</v>
      </c>
      <c r="C34" s="54">
        <v>2.8</v>
      </c>
      <c r="D34" s="54">
        <v>3.3</v>
      </c>
      <c r="E34" s="54">
        <v>2.6</v>
      </c>
      <c r="F34" s="54">
        <v>2.8</v>
      </c>
      <c r="G34" s="54">
        <v>3.1</v>
      </c>
      <c r="H34" s="401">
        <v>4</v>
      </c>
    </row>
    <row r="35" spans="1:8" ht="12" customHeight="1">
      <c r="A35" s="201" t="s">
        <v>742</v>
      </c>
      <c r="B35" s="224" t="s">
        <v>757</v>
      </c>
      <c r="C35" s="54">
        <v>2.9</v>
      </c>
      <c r="D35" s="54">
        <v>2.5</v>
      </c>
      <c r="E35" s="54">
        <v>2.7</v>
      </c>
      <c r="F35" s="54">
        <v>3</v>
      </c>
      <c r="G35" s="54">
        <v>3.1</v>
      </c>
      <c r="H35" s="401">
        <v>3.3</v>
      </c>
    </row>
    <row r="36" spans="1:8" ht="12" customHeight="1">
      <c r="A36" s="201" t="s">
        <v>742</v>
      </c>
      <c r="B36" s="224" t="s">
        <v>758</v>
      </c>
      <c r="C36" s="54">
        <v>2.1</v>
      </c>
      <c r="D36" s="54">
        <v>2.3</v>
      </c>
      <c r="E36" s="54">
        <v>2.1</v>
      </c>
      <c r="F36" s="54">
        <v>2.2</v>
      </c>
      <c r="G36" s="54">
        <v>1.9</v>
      </c>
      <c r="H36" s="401">
        <v>1.9</v>
      </c>
    </row>
    <row r="37" spans="1:8" ht="12" customHeight="1">
      <c r="A37" s="201" t="s">
        <v>742</v>
      </c>
      <c r="B37" s="224" t="s">
        <v>759</v>
      </c>
      <c r="C37" s="54">
        <v>2</v>
      </c>
      <c r="D37" s="54">
        <v>2.1</v>
      </c>
      <c r="E37" s="54">
        <v>2.1</v>
      </c>
      <c r="F37" s="54">
        <v>2</v>
      </c>
      <c r="G37" s="54">
        <v>2.2</v>
      </c>
      <c r="H37" s="401">
        <v>2.4</v>
      </c>
    </row>
    <row r="38" spans="1:8" ht="12" customHeight="1">
      <c r="A38" s="201" t="s">
        <v>742</v>
      </c>
      <c r="B38" s="224" t="s">
        <v>760</v>
      </c>
      <c r="C38" s="54">
        <v>2</v>
      </c>
      <c r="D38" s="54">
        <v>2.2</v>
      </c>
      <c r="E38" s="54">
        <v>2</v>
      </c>
      <c r="F38" s="54">
        <v>2</v>
      </c>
      <c r="G38" s="54">
        <v>2.1</v>
      </c>
      <c r="H38" s="401">
        <v>2.1</v>
      </c>
    </row>
    <row r="39" spans="1:8" ht="12" customHeight="1">
      <c r="A39" s="201" t="s">
        <v>742</v>
      </c>
      <c r="B39" s="224" t="s">
        <v>761</v>
      </c>
      <c r="C39" s="54">
        <v>2.6</v>
      </c>
      <c r="D39" s="54">
        <v>2.8</v>
      </c>
      <c r="E39" s="54">
        <v>2.3</v>
      </c>
      <c r="F39" s="54">
        <v>2.4</v>
      </c>
      <c r="G39" s="54">
        <v>2.7</v>
      </c>
      <c r="H39" s="401">
        <v>2.8</v>
      </c>
    </row>
    <row r="40" spans="1:7" ht="7.5" customHeight="1">
      <c r="A40" s="15"/>
      <c r="B40" s="224"/>
      <c r="C40" s="54"/>
      <c r="D40" s="54"/>
      <c r="E40" s="54"/>
      <c r="F40" s="54"/>
      <c r="G40" s="54"/>
    </row>
    <row r="41" spans="1:4" ht="12" customHeight="1">
      <c r="A41" s="114" t="s">
        <v>762</v>
      </c>
      <c r="B41" s="224"/>
      <c r="C41" s="69"/>
      <c r="D41" s="69"/>
    </row>
    <row r="42" spans="1:8" ht="12" customHeight="1">
      <c r="A42" s="201" t="s">
        <v>763</v>
      </c>
      <c r="B42" s="224" t="s">
        <v>764</v>
      </c>
      <c r="C42" s="54">
        <v>2.3</v>
      </c>
      <c r="D42" s="54">
        <v>2.7</v>
      </c>
      <c r="E42" s="54">
        <v>2.7</v>
      </c>
      <c r="F42" s="54">
        <v>3</v>
      </c>
      <c r="G42" s="54">
        <v>2.7</v>
      </c>
      <c r="H42" s="401">
        <v>2.7</v>
      </c>
    </row>
    <row r="43" spans="1:8" ht="12" customHeight="1">
      <c r="A43" s="201" t="s">
        <v>763</v>
      </c>
      <c r="B43" s="224" t="s">
        <v>765</v>
      </c>
      <c r="C43" s="54">
        <v>2.3</v>
      </c>
      <c r="D43" s="54">
        <v>2.6</v>
      </c>
      <c r="E43" s="54">
        <v>2.8</v>
      </c>
      <c r="F43" s="54">
        <v>3.1</v>
      </c>
      <c r="G43" s="54">
        <v>2.5</v>
      </c>
      <c r="H43" s="401">
        <v>2.7</v>
      </c>
    </row>
    <row r="44" spans="1:7" ht="7.5" customHeight="1">
      <c r="A44" s="15"/>
      <c r="B44" s="224"/>
      <c r="C44" s="54"/>
      <c r="D44" s="54"/>
      <c r="E44" s="54"/>
      <c r="F44" s="54"/>
      <c r="G44" s="54"/>
    </row>
    <row r="45" spans="1:4" ht="12" customHeight="1">
      <c r="A45" s="114" t="s">
        <v>766</v>
      </c>
      <c r="B45" s="224"/>
      <c r="C45" s="69"/>
      <c r="D45" s="69"/>
    </row>
    <row r="46" spans="1:8" ht="12" customHeight="1">
      <c r="A46" s="201" t="s">
        <v>767</v>
      </c>
      <c r="B46" s="224" t="s">
        <v>1212</v>
      </c>
      <c r="C46" s="54">
        <v>1.9</v>
      </c>
      <c r="D46" s="54">
        <v>2</v>
      </c>
      <c r="E46" s="54">
        <v>2.1</v>
      </c>
      <c r="F46" s="54">
        <v>2</v>
      </c>
      <c r="G46" s="54">
        <v>2.2</v>
      </c>
      <c r="H46" s="401">
        <v>2.1</v>
      </c>
    </row>
    <row r="47" spans="1:8" ht="12" customHeight="1">
      <c r="A47" s="201" t="s">
        <v>767</v>
      </c>
      <c r="B47" s="224" t="s">
        <v>1213</v>
      </c>
      <c r="C47" s="54">
        <v>2</v>
      </c>
      <c r="D47" s="54">
        <v>2</v>
      </c>
      <c r="E47" s="54">
        <v>2</v>
      </c>
      <c r="F47" s="54">
        <v>2</v>
      </c>
      <c r="G47" s="54">
        <v>2.2</v>
      </c>
      <c r="H47" s="401">
        <v>2</v>
      </c>
    </row>
    <row r="48" spans="1:8" ht="12" customHeight="1">
      <c r="A48" s="201" t="s">
        <v>767</v>
      </c>
      <c r="B48" s="223" t="s">
        <v>1214</v>
      </c>
      <c r="C48" s="54">
        <v>2.2</v>
      </c>
      <c r="D48" s="54">
        <v>2.1</v>
      </c>
      <c r="E48" s="54">
        <v>2.1</v>
      </c>
      <c r="F48" s="54">
        <v>2.1</v>
      </c>
      <c r="G48" s="54">
        <v>2.1</v>
      </c>
      <c r="H48" s="401">
        <v>1.9</v>
      </c>
    </row>
    <row r="49" spans="1:8" ht="12" customHeight="1">
      <c r="A49" s="201" t="s">
        <v>767</v>
      </c>
      <c r="B49" s="224" t="s">
        <v>1215</v>
      </c>
      <c r="C49" s="54">
        <v>1.8</v>
      </c>
      <c r="D49" s="54">
        <v>1.8</v>
      </c>
      <c r="E49" s="54">
        <v>1.8</v>
      </c>
      <c r="F49" s="54">
        <v>1.8</v>
      </c>
      <c r="G49" s="54">
        <v>2</v>
      </c>
      <c r="H49" s="401">
        <v>1.7</v>
      </c>
    </row>
    <row r="50" spans="1:8" ht="12" customHeight="1">
      <c r="A50" s="201" t="s">
        <v>767</v>
      </c>
      <c r="B50" s="224" t="s">
        <v>1216</v>
      </c>
      <c r="C50" s="54">
        <v>1.8</v>
      </c>
      <c r="D50" s="54">
        <v>1.9</v>
      </c>
      <c r="E50" s="54">
        <v>1.8</v>
      </c>
      <c r="F50" s="54">
        <v>2</v>
      </c>
      <c r="G50" s="54">
        <v>2</v>
      </c>
      <c r="H50" s="401">
        <v>1.8</v>
      </c>
    </row>
    <row r="51" spans="1:7" ht="7.5" customHeight="1">
      <c r="A51" s="15"/>
      <c r="B51" s="224"/>
      <c r="C51" s="54"/>
      <c r="D51" s="54"/>
      <c r="E51" s="54"/>
      <c r="F51" s="54"/>
      <c r="G51" s="54"/>
    </row>
    <row r="52" spans="1:4" ht="12" customHeight="1">
      <c r="A52" s="114" t="s">
        <v>768</v>
      </c>
      <c r="B52" s="224"/>
      <c r="C52" s="69"/>
      <c r="D52" s="69"/>
    </row>
    <row r="53" spans="1:8" ht="12" customHeight="1">
      <c r="A53" s="201" t="s">
        <v>771</v>
      </c>
      <c r="B53" s="224" t="s">
        <v>772</v>
      </c>
      <c r="C53" s="54">
        <v>1.6</v>
      </c>
      <c r="D53" s="54">
        <v>1.3</v>
      </c>
      <c r="E53" s="54">
        <v>1.4</v>
      </c>
      <c r="F53" s="54">
        <v>1.4</v>
      </c>
      <c r="G53" s="54">
        <v>1.3</v>
      </c>
      <c r="H53" s="401">
        <v>1.5</v>
      </c>
    </row>
    <row r="54" spans="1:8" ht="12" customHeight="1">
      <c r="A54" s="201" t="s">
        <v>771</v>
      </c>
      <c r="B54" s="224" t="s">
        <v>1217</v>
      </c>
      <c r="C54" s="54">
        <v>1.4</v>
      </c>
      <c r="D54" s="54">
        <v>1.5</v>
      </c>
      <c r="E54" s="54">
        <v>1.5</v>
      </c>
      <c r="F54" s="54">
        <v>1.3</v>
      </c>
      <c r="G54" s="54">
        <v>1.3</v>
      </c>
      <c r="H54" s="401">
        <v>1.5</v>
      </c>
    </row>
    <row r="55" spans="1:8" ht="12" customHeight="1">
      <c r="A55" s="201" t="s">
        <v>771</v>
      </c>
      <c r="B55" s="223" t="s">
        <v>1218</v>
      </c>
      <c r="C55" s="54">
        <v>1.5</v>
      </c>
      <c r="D55" s="54">
        <v>1.5</v>
      </c>
      <c r="E55" s="54">
        <v>1.4</v>
      </c>
      <c r="F55" s="54">
        <v>1.3</v>
      </c>
      <c r="G55" s="54">
        <v>1.3</v>
      </c>
      <c r="H55" s="401">
        <v>1.5</v>
      </c>
    </row>
    <row r="56" spans="1:8" ht="12" customHeight="1">
      <c r="A56" s="201" t="s">
        <v>771</v>
      </c>
      <c r="B56" s="224" t="s">
        <v>1219</v>
      </c>
      <c r="C56" s="54">
        <v>1.4</v>
      </c>
      <c r="D56" s="54">
        <v>1.4</v>
      </c>
      <c r="E56" s="54">
        <v>1.5</v>
      </c>
      <c r="F56" s="54">
        <v>1.3</v>
      </c>
      <c r="G56" s="54">
        <v>1.4</v>
      </c>
      <c r="H56" s="401">
        <v>1.4</v>
      </c>
    </row>
    <row r="57" spans="1:8" ht="12" customHeight="1">
      <c r="A57" s="201" t="s">
        <v>771</v>
      </c>
      <c r="B57" s="224" t="s">
        <v>1250</v>
      </c>
      <c r="C57" s="54">
        <v>1.5</v>
      </c>
      <c r="D57" s="54">
        <v>1.5</v>
      </c>
      <c r="E57" s="54">
        <v>1.5</v>
      </c>
      <c r="F57" s="54">
        <v>1.4</v>
      </c>
      <c r="G57" s="54">
        <v>1.3</v>
      </c>
      <c r="H57" s="401">
        <v>1.6</v>
      </c>
    </row>
    <row r="58" spans="1:8" ht="12" customHeight="1">
      <c r="A58" s="202" t="s">
        <v>769</v>
      </c>
      <c r="B58" s="228" t="s">
        <v>770</v>
      </c>
      <c r="C58" s="57">
        <v>2</v>
      </c>
      <c r="D58" s="57">
        <v>2.1</v>
      </c>
      <c r="E58" s="57">
        <v>1.7</v>
      </c>
      <c r="F58" s="57">
        <v>2.2</v>
      </c>
      <c r="G58" s="57">
        <v>2.3</v>
      </c>
      <c r="H58" s="403">
        <v>1.7</v>
      </c>
    </row>
    <row r="59" spans="1:4" ht="12" customHeight="1">
      <c r="A59" s="65" t="s">
        <v>1237</v>
      </c>
      <c r="B59" s="15"/>
      <c r="C59" s="15"/>
      <c r="D59" s="15"/>
    </row>
    <row r="60" spans="1:4" ht="12" customHeight="1">
      <c r="A60" s="20" t="s">
        <v>1238</v>
      </c>
      <c r="B60" s="68"/>
      <c r="C60" s="69"/>
      <c r="D60" s="69"/>
    </row>
    <row r="61" spans="1:4" ht="12" customHeight="1">
      <c r="A61" s="271" t="s">
        <v>1239</v>
      </c>
      <c r="B61" s="68"/>
      <c r="C61" s="69"/>
      <c r="D61" s="69"/>
    </row>
    <row r="62" spans="1:4" ht="12" customHeight="1">
      <c r="A62" s="271" t="s">
        <v>1240</v>
      </c>
      <c r="B62" s="68"/>
      <c r="C62" s="69"/>
      <c r="D62" s="69"/>
    </row>
    <row r="63" spans="1:4" ht="12" customHeight="1">
      <c r="A63" s="271" t="s">
        <v>1241</v>
      </c>
      <c r="B63" s="68"/>
      <c r="C63" s="69"/>
      <c r="D63" s="69"/>
    </row>
    <row r="64" spans="1:4" ht="7.5" customHeight="1">
      <c r="A64" s="70"/>
      <c r="B64" s="68"/>
      <c r="C64" s="69"/>
      <c r="D64" s="69"/>
    </row>
    <row r="65" spans="1:4" ht="7.5" customHeight="1">
      <c r="A65" s="70"/>
      <c r="B65" s="70"/>
      <c r="C65" s="69"/>
      <c r="D65" s="69"/>
    </row>
    <row r="66" spans="1:8" s="173" customFormat="1" ht="14.25">
      <c r="A66" s="166" t="s">
        <v>1242</v>
      </c>
      <c r="B66" s="172"/>
      <c r="C66" s="172"/>
      <c r="D66" s="172"/>
      <c r="E66" s="172"/>
      <c r="F66" s="166"/>
      <c r="G66" s="172"/>
      <c r="H66" s="404"/>
    </row>
    <row r="67" spans="1:8" ht="12" customHeight="1">
      <c r="A67" s="174" t="s">
        <v>658</v>
      </c>
      <c r="B67" s="171" t="s">
        <v>659</v>
      </c>
      <c r="C67" s="169" t="s">
        <v>1243</v>
      </c>
      <c r="D67" s="169" t="s">
        <v>1244</v>
      </c>
      <c r="E67" s="169" t="s">
        <v>1245</v>
      </c>
      <c r="F67" s="169" t="s">
        <v>1246</v>
      </c>
      <c r="G67" s="169" t="s">
        <v>1247</v>
      </c>
      <c r="H67" s="169" t="s">
        <v>1248</v>
      </c>
    </row>
    <row r="68" spans="1:8" ht="12" customHeight="1">
      <c r="A68" s="174" t="s">
        <v>1220</v>
      </c>
      <c r="B68" s="171" t="s">
        <v>773</v>
      </c>
      <c r="C68" s="229">
        <v>3.5</v>
      </c>
      <c r="D68" s="229">
        <v>3.5</v>
      </c>
      <c r="E68" s="229">
        <v>3</v>
      </c>
      <c r="F68" s="229">
        <v>3</v>
      </c>
      <c r="G68" s="229">
        <v>3.2</v>
      </c>
      <c r="H68" s="229">
        <v>2.8</v>
      </c>
    </row>
    <row r="69" spans="1:6" ht="12" customHeight="1">
      <c r="A69" s="15" t="s">
        <v>1249</v>
      </c>
      <c r="B69" s="15"/>
      <c r="C69" s="15"/>
      <c r="D69" s="15"/>
      <c r="E69" s="15"/>
      <c r="F69" s="15"/>
    </row>
  </sheetData>
  <printOptions/>
  <pageMargins left="0.7874015748031497" right="0.59" top="0.5905511811023623" bottom="0.58" header="0.35433070866141736" footer="0.2755905511811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124"/>
  <sheetViews>
    <sheetView workbookViewId="0" topLeftCell="B1">
      <selection activeCell="B1" sqref="B1"/>
    </sheetView>
  </sheetViews>
  <sheetFormatPr defaultColWidth="9.00390625" defaultRowHeight="12.75"/>
  <cols>
    <col min="1" max="1" width="10.875" style="1" hidden="1" customWidth="1"/>
    <col min="2" max="2" width="4.00390625" style="2" customWidth="1"/>
    <col min="3" max="3" width="15.375" style="2" bestFit="1" customWidth="1"/>
    <col min="4" max="5" width="7.75390625" style="3" customWidth="1"/>
    <col min="6" max="6" width="7.25390625" style="3" customWidth="1"/>
    <col min="7" max="7" width="7.25390625" style="4" customWidth="1"/>
    <col min="8" max="9" width="7.25390625" style="5" customWidth="1"/>
    <col min="10" max="11" width="7.75390625" style="5" customWidth="1"/>
    <col min="12" max="15" width="7.75390625" style="3" customWidth="1"/>
    <col min="16" max="16384" width="8.875" style="2" customWidth="1"/>
  </cols>
  <sheetData>
    <row r="1" spans="2:9" ht="15.75" customHeight="1">
      <c r="B1" s="240" t="s">
        <v>931</v>
      </c>
      <c r="I1" s="6"/>
    </row>
    <row r="2" spans="2:9" ht="15.75" customHeight="1" hidden="1">
      <c r="B2" s="240"/>
      <c r="I2" s="6"/>
    </row>
    <row r="3" ht="3" customHeight="1">
      <c r="O3" s="7"/>
    </row>
    <row r="4" spans="1:15" s="9" customFormat="1" ht="12.75" customHeight="1">
      <c r="A4" s="8" t="s">
        <v>303</v>
      </c>
      <c r="B4" s="96"/>
      <c r="C4" s="96"/>
      <c r="D4" s="335"/>
      <c r="E4" s="335"/>
      <c r="F4" s="335"/>
      <c r="G4" s="336"/>
      <c r="H4" s="335"/>
      <c r="I4" s="335"/>
      <c r="J4" s="335"/>
      <c r="K4" s="335"/>
      <c r="L4" s="97" t="s">
        <v>849</v>
      </c>
      <c r="M4" s="98"/>
      <c r="N4" s="209" t="s">
        <v>216</v>
      </c>
      <c r="O4" s="209" t="s">
        <v>217</v>
      </c>
    </row>
    <row r="5" spans="1:15" s="9" customFormat="1" ht="12.75" customHeight="1">
      <c r="A5" s="8"/>
      <c r="B5" s="10"/>
      <c r="C5" s="10" t="s">
        <v>846</v>
      </c>
      <c r="D5" s="206" t="s">
        <v>212</v>
      </c>
      <c r="E5" s="206" t="s">
        <v>213</v>
      </c>
      <c r="F5" s="206" t="s">
        <v>214</v>
      </c>
      <c r="G5" s="207" t="s">
        <v>879</v>
      </c>
      <c r="H5" s="206" t="s">
        <v>894</v>
      </c>
      <c r="I5" s="208" t="s">
        <v>847</v>
      </c>
      <c r="J5" s="208" t="s">
        <v>848</v>
      </c>
      <c r="K5" s="206" t="s">
        <v>215</v>
      </c>
      <c r="L5" s="206" t="s">
        <v>218</v>
      </c>
      <c r="M5" s="206" t="s">
        <v>219</v>
      </c>
      <c r="N5" s="206" t="s">
        <v>220</v>
      </c>
      <c r="O5" s="206" t="s">
        <v>220</v>
      </c>
    </row>
    <row r="6" spans="1:15" s="289" customFormat="1" ht="9.75" customHeight="1">
      <c r="A6" s="287"/>
      <c r="B6" s="288"/>
      <c r="C6" s="288"/>
      <c r="D6" s="290" t="s">
        <v>873</v>
      </c>
      <c r="E6" s="291" t="s">
        <v>873</v>
      </c>
      <c r="F6" s="291" t="s">
        <v>873</v>
      </c>
      <c r="G6" s="291" t="s">
        <v>873</v>
      </c>
      <c r="H6" s="291" t="s">
        <v>873</v>
      </c>
      <c r="I6" s="291" t="s">
        <v>873</v>
      </c>
      <c r="J6" s="291" t="s">
        <v>873</v>
      </c>
      <c r="K6" s="291" t="s">
        <v>874</v>
      </c>
      <c r="L6" s="291" t="s">
        <v>875</v>
      </c>
      <c r="M6" s="291" t="s">
        <v>876</v>
      </c>
      <c r="N6" s="291" t="s">
        <v>877</v>
      </c>
      <c r="O6" s="291" t="s">
        <v>877</v>
      </c>
    </row>
    <row r="7" spans="3:15" ht="13.5" customHeight="1">
      <c r="C7" s="210" t="s">
        <v>1173</v>
      </c>
      <c r="D7" s="176" t="s">
        <v>221</v>
      </c>
      <c r="E7" s="176" t="s">
        <v>221</v>
      </c>
      <c r="F7" s="176" t="s">
        <v>221</v>
      </c>
      <c r="G7" s="176" t="s">
        <v>221</v>
      </c>
      <c r="H7" s="176" t="s">
        <v>221</v>
      </c>
      <c r="I7" s="176" t="s">
        <v>221</v>
      </c>
      <c r="J7" s="176" t="s">
        <v>221</v>
      </c>
      <c r="K7" s="176">
        <v>2107</v>
      </c>
      <c r="L7" s="176">
        <v>349</v>
      </c>
      <c r="M7" s="176">
        <v>64761</v>
      </c>
      <c r="N7" s="176">
        <v>4578</v>
      </c>
      <c r="O7" s="176">
        <v>2775</v>
      </c>
    </row>
    <row r="8" spans="3:15" ht="13.5" customHeight="1">
      <c r="C8" s="210" t="s">
        <v>893</v>
      </c>
      <c r="D8" s="176">
        <v>11223</v>
      </c>
      <c r="E8" s="176">
        <v>3443</v>
      </c>
      <c r="F8" s="176">
        <v>11351</v>
      </c>
      <c r="G8" s="176">
        <v>1315</v>
      </c>
      <c r="H8" s="176">
        <v>1027</v>
      </c>
      <c r="I8" s="176">
        <v>30185</v>
      </c>
      <c r="J8" s="176">
        <v>14703</v>
      </c>
      <c r="K8" s="176">
        <v>2200</v>
      </c>
      <c r="L8" s="176">
        <v>349</v>
      </c>
      <c r="M8" s="176">
        <v>64729</v>
      </c>
      <c r="N8" s="176">
        <v>4631</v>
      </c>
      <c r="O8" s="176">
        <v>2803</v>
      </c>
    </row>
    <row r="9" spans="3:15" ht="13.5" customHeight="1">
      <c r="C9" s="210" t="s">
        <v>1094</v>
      </c>
      <c r="D9" s="176" t="s">
        <v>221</v>
      </c>
      <c r="E9" s="176" t="s">
        <v>221</v>
      </c>
      <c r="F9" s="176" t="s">
        <v>221</v>
      </c>
      <c r="G9" s="176" t="s">
        <v>221</v>
      </c>
      <c r="H9" s="176" t="s">
        <v>221</v>
      </c>
      <c r="I9" s="176" t="s">
        <v>221</v>
      </c>
      <c r="J9" s="176" t="s">
        <v>221</v>
      </c>
      <c r="K9" s="176">
        <v>2205</v>
      </c>
      <c r="L9" s="176">
        <v>354</v>
      </c>
      <c r="M9" s="176">
        <v>65242</v>
      </c>
      <c r="N9" s="176">
        <v>4712</v>
      </c>
      <c r="O9" s="176">
        <v>2847</v>
      </c>
    </row>
    <row r="10" spans="3:15" ht="13.5" customHeight="1">
      <c r="C10" s="210" t="s">
        <v>1109</v>
      </c>
      <c r="D10" s="176">
        <v>11569</v>
      </c>
      <c r="E10" s="176">
        <v>3583</v>
      </c>
      <c r="F10" s="176">
        <v>11803</v>
      </c>
      <c r="G10" s="176">
        <v>1291</v>
      </c>
      <c r="H10" s="176">
        <v>1031</v>
      </c>
      <c r="I10" s="176">
        <v>32718</v>
      </c>
      <c r="J10" s="176">
        <v>14476</v>
      </c>
      <c r="K10" s="359">
        <v>2210</v>
      </c>
      <c r="L10" s="176">
        <v>352</v>
      </c>
      <c r="M10" s="176">
        <v>65117</v>
      </c>
      <c r="N10" s="176">
        <v>4771</v>
      </c>
      <c r="O10" s="176">
        <v>2872</v>
      </c>
    </row>
    <row r="11" spans="3:15" ht="13.5" customHeight="1">
      <c r="C11" s="210" t="s">
        <v>1265</v>
      </c>
      <c r="D11" s="176" t="s">
        <v>221</v>
      </c>
      <c r="E11" s="176" t="s">
        <v>221</v>
      </c>
      <c r="F11" s="176" t="s">
        <v>221</v>
      </c>
      <c r="G11" s="176" t="s">
        <v>221</v>
      </c>
      <c r="H11" s="176" t="s">
        <v>221</v>
      </c>
      <c r="I11" s="176" t="s">
        <v>221</v>
      </c>
      <c r="J11" s="176" t="s">
        <v>221</v>
      </c>
      <c r="K11" s="359">
        <v>2282</v>
      </c>
      <c r="L11" s="176">
        <f>SUM(L13:L21,L23)</f>
        <v>350</v>
      </c>
      <c r="M11" s="176">
        <f>SUM(M13:M21,M23)</f>
        <v>64908</v>
      </c>
      <c r="N11" s="176">
        <f>SUM(N13:N21,N23)</f>
        <v>4800</v>
      </c>
      <c r="O11" s="176">
        <f>SUM(O13:O21,O23)</f>
        <v>2863</v>
      </c>
    </row>
    <row r="12" spans="3:15" ht="6.75" customHeight="1">
      <c r="C12" s="11"/>
      <c r="D12" s="176"/>
      <c r="E12" s="176"/>
      <c r="F12" s="176"/>
      <c r="G12" s="176"/>
      <c r="H12" s="176"/>
      <c r="I12" s="176"/>
      <c r="J12" s="176"/>
      <c r="K12" s="176"/>
      <c r="L12" s="176"/>
      <c r="M12" s="176"/>
      <c r="N12" s="176"/>
      <c r="O12" s="176"/>
    </row>
    <row r="13" spans="1:15" ht="13.5" customHeight="1">
      <c r="A13" s="80">
        <v>11</v>
      </c>
      <c r="C13" s="211" t="s">
        <v>222</v>
      </c>
      <c r="D13" s="314">
        <v>2452</v>
      </c>
      <c r="E13" s="314">
        <v>673</v>
      </c>
      <c r="F13" s="314">
        <v>2320</v>
      </c>
      <c r="G13" s="176">
        <v>162</v>
      </c>
      <c r="H13" s="176">
        <v>160</v>
      </c>
      <c r="I13" s="176">
        <v>4958</v>
      </c>
      <c r="J13" s="176">
        <v>2043</v>
      </c>
      <c r="K13" s="359">
        <v>418</v>
      </c>
      <c r="L13" s="176">
        <f>SUM(L26,L28,L31)</f>
        <v>52</v>
      </c>
      <c r="M13" s="176">
        <f>SUM(M26,M28,M31)</f>
        <v>9585</v>
      </c>
      <c r="N13" s="176">
        <f>SUM(N26,N28,N31)</f>
        <v>1017</v>
      </c>
      <c r="O13" s="176">
        <f>SUM(O26,O28,O31)</f>
        <v>570</v>
      </c>
    </row>
    <row r="14" spans="1:15" ht="13.5" customHeight="1">
      <c r="A14" s="80">
        <v>15</v>
      </c>
      <c r="C14" s="211" t="s">
        <v>223</v>
      </c>
      <c r="D14" s="314">
        <v>1149</v>
      </c>
      <c r="E14" s="314">
        <v>430</v>
      </c>
      <c r="F14" s="314">
        <v>1419</v>
      </c>
      <c r="G14" s="176">
        <v>107</v>
      </c>
      <c r="H14" s="176">
        <v>125</v>
      </c>
      <c r="I14" s="176">
        <v>3721</v>
      </c>
      <c r="J14" s="176">
        <v>1569</v>
      </c>
      <c r="K14" s="359">
        <v>216</v>
      </c>
      <c r="L14" s="176">
        <f>SUM(L32,L45,L41,L47,L58)</f>
        <v>33</v>
      </c>
      <c r="M14" s="176">
        <f>SUM(M32,M45,M41,M47,M58)</f>
        <v>8077</v>
      </c>
      <c r="N14" s="176">
        <f>SUM(N32,N45,N41,N47,N58)</f>
        <v>537</v>
      </c>
      <c r="O14" s="176">
        <f>SUM(O32,O45,O41,O47,O58)</f>
        <v>339</v>
      </c>
    </row>
    <row r="15" spans="1:15" ht="13.5" customHeight="1">
      <c r="A15" s="80">
        <v>21</v>
      </c>
      <c r="C15" s="211" t="s">
        <v>224</v>
      </c>
      <c r="D15" s="314">
        <v>1147</v>
      </c>
      <c r="E15" s="314">
        <v>414</v>
      </c>
      <c r="F15" s="314">
        <v>1312</v>
      </c>
      <c r="G15" s="176">
        <v>161</v>
      </c>
      <c r="H15" s="176">
        <v>90</v>
      </c>
      <c r="I15" s="176">
        <v>3652</v>
      </c>
      <c r="J15" s="176">
        <v>2205</v>
      </c>
      <c r="K15" s="359">
        <v>297</v>
      </c>
      <c r="L15" s="176">
        <f>SUM(L27,L36,L44,L68:L69)</f>
        <v>40</v>
      </c>
      <c r="M15" s="176">
        <f>SUM(M27,M36,M44,M68:M69)</f>
        <v>7584</v>
      </c>
      <c r="N15" s="176">
        <f>SUM(N27,N36,N44,N68:N69)</f>
        <v>514</v>
      </c>
      <c r="O15" s="176">
        <f>SUM(O27,O36,O44,O68:O69)</f>
        <v>331</v>
      </c>
    </row>
    <row r="16" spans="1:15" ht="13.5" customHeight="1">
      <c r="A16" s="80">
        <v>27</v>
      </c>
      <c r="C16" s="211" t="s">
        <v>225</v>
      </c>
      <c r="D16" s="314">
        <v>492</v>
      </c>
      <c r="E16" s="314">
        <v>156</v>
      </c>
      <c r="F16" s="314">
        <v>476</v>
      </c>
      <c r="G16" s="176">
        <v>103</v>
      </c>
      <c r="H16" s="176">
        <v>56</v>
      </c>
      <c r="I16" s="176">
        <v>1864</v>
      </c>
      <c r="J16" s="176">
        <v>885</v>
      </c>
      <c r="K16" s="359">
        <v>118</v>
      </c>
      <c r="L16" s="176">
        <f>SUM(L39,L43,L46,L48,L59:L65)</f>
        <v>21</v>
      </c>
      <c r="M16" s="176">
        <f>SUM(M39,M43,M46,M48,M59:M65)</f>
        <v>4442</v>
      </c>
      <c r="N16" s="176">
        <f>SUM(N39,N43,N46,N48,N59:N65)</f>
        <v>205</v>
      </c>
      <c r="O16" s="176">
        <f>SUM(O39,O43,O46,O48,O59:O65)</f>
        <v>130</v>
      </c>
    </row>
    <row r="17" spans="1:15" ht="13.5" customHeight="1">
      <c r="A17" s="80">
        <v>40</v>
      </c>
      <c r="C17" s="211" t="s">
        <v>226</v>
      </c>
      <c r="D17" s="314">
        <v>1033</v>
      </c>
      <c r="E17" s="314">
        <v>378</v>
      </c>
      <c r="F17" s="314">
        <v>921</v>
      </c>
      <c r="G17" s="176">
        <v>113</v>
      </c>
      <c r="H17" s="176">
        <v>94</v>
      </c>
      <c r="I17" s="176">
        <v>3642</v>
      </c>
      <c r="J17" s="176">
        <v>1736</v>
      </c>
      <c r="K17" s="359">
        <v>230</v>
      </c>
      <c r="L17" s="176">
        <f>SUM(L25,L70:L76)</f>
        <v>41</v>
      </c>
      <c r="M17" s="176">
        <f>SUM(M25,M70:M76)</f>
        <v>6787</v>
      </c>
      <c r="N17" s="176">
        <f>SUM(N25,N70:N76)</f>
        <v>430</v>
      </c>
      <c r="O17" s="176">
        <f>SUM(O25,O70:O76)</f>
        <v>289</v>
      </c>
    </row>
    <row r="18" spans="1:15" ht="13.5" customHeight="1">
      <c r="A18" s="80">
        <v>49</v>
      </c>
      <c r="C18" s="211" t="s">
        <v>227</v>
      </c>
      <c r="D18" s="314">
        <v>395</v>
      </c>
      <c r="E18" s="314">
        <v>135</v>
      </c>
      <c r="F18" s="314">
        <v>414</v>
      </c>
      <c r="G18" s="176">
        <v>106</v>
      </c>
      <c r="H18" s="176">
        <v>29</v>
      </c>
      <c r="I18" s="176">
        <v>1534</v>
      </c>
      <c r="J18" s="176">
        <v>1068</v>
      </c>
      <c r="K18" s="359">
        <v>110</v>
      </c>
      <c r="L18" s="176">
        <f>SUM(L33,L38,L55,L57,L81:L83,L89)</f>
        <v>23</v>
      </c>
      <c r="M18" s="176">
        <f>SUM(M33,M38,M55,M57,M81:M83,M89)</f>
        <v>3518</v>
      </c>
      <c r="N18" s="176">
        <f>SUM(N33,N38,N55,N57,N81:N83,N89)</f>
        <v>188</v>
      </c>
      <c r="O18" s="176">
        <f>SUM(O33,O38,O55,O57,O81:O83,O89)</f>
        <v>113</v>
      </c>
    </row>
    <row r="19" spans="1:15" ht="13.5" customHeight="1">
      <c r="A19" s="80">
        <v>67</v>
      </c>
      <c r="C19" s="211" t="s">
        <v>228</v>
      </c>
      <c r="D19" s="314">
        <v>336</v>
      </c>
      <c r="E19" s="314">
        <v>95</v>
      </c>
      <c r="F19" s="314">
        <v>262</v>
      </c>
      <c r="G19" s="176">
        <v>104</v>
      </c>
      <c r="H19" s="176">
        <v>59</v>
      </c>
      <c r="I19" s="176">
        <v>1448</v>
      </c>
      <c r="J19" s="176">
        <v>518</v>
      </c>
      <c r="K19" s="359">
        <v>88</v>
      </c>
      <c r="L19" s="176">
        <f>SUM(L34,L50,L53,L103:L104)</f>
        <v>14</v>
      </c>
      <c r="M19" s="176">
        <f>SUM(M34,M50,M53,M103:M104)</f>
        <v>2349</v>
      </c>
      <c r="N19" s="176">
        <f>SUM(N34,N50,N53,N103:N104)</f>
        <v>137</v>
      </c>
      <c r="O19" s="176">
        <f>SUM(O34,O50,O53,O103:O104)</f>
        <v>76</v>
      </c>
    </row>
    <row r="20" spans="1:15" ht="13.5" customHeight="1">
      <c r="A20" s="80">
        <v>88</v>
      </c>
      <c r="C20" s="211" t="s">
        <v>229</v>
      </c>
      <c r="D20" s="314">
        <v>212</v>
      </c>
      <c r="E20" s="314">
        <v>59</v>
      </c>
      <c r="F20" s="314">
        <v>203</v>
      </c>
      <c r="G20" s="176">
        <v>65</v>
      </c>
      <c r="H20" s="176">
        <v>31</v>
      </c>
      <c r="I20" s="176">
        <v>661</v>
      </c>
      <c r="J20" s="176">
        <v>385</v>
      </c>
      <c r="K20" s="359">
        <v>41</v>
      </c>
      <c r="L20" s="176">
        <f>SUM(L49,L51)</f>
        <v>7</v>
      </c>
      <c r="M20" s="176">
        <f>SUM(M49,M51)</f>
        <v>1535</v>
      </c>
      <c r="N20" s="176">
        <f>SUM(N49,N51)</f>
        <v>85</v>
      </c>
      <c r="O20" s="176">
        <f>SUM(O49,O51)</f>
        <v>50</v>
      </c>
    </row>
    <row r="21" spans="1:15" ht="13.5" customHeight="1">
      <c r="A21" s="80">
        <v>97</v>
      </c>
      <c r="C21" s="211" t="s">
        <v>230</v>
      </c>
      <c r="D21" s="314">
        <v>295</v>
      </c>
      <c r="E21" s="314">
        <v>99</v>
      </c>
      <c r="F21" s="314">
        <v>266</v>
      </c>
      <c r="G21" s="176">
        <v>75</v>
      </c>
      <c r="H21" s="176">
        <v>24</v>
      </c>
      <c r="I21" s="176">
        <v>808</v>
      </c>
      <c r="J21" s="176">
        <v>679</v>
      </c>
      <c r="K21" s="359">
        <v>81</v>
      </c>
      <c r="L21" s="176">
        <f>SUM(L30,L52,L54,L113)</f>
        <v>12</v>
      </c>
      <c r="M21" s="176">
        <f>SUM(M30,M52,M54,M113)</f>
        <v>2077</v>
      </c>
      <c r="N21" s="176">
        <f>SUM(N30,N52,N54,N113)</f>
        <v>142</v>
      </c>
      <c r="O21" s="176">
        <f>SUM(O30,O52,O54,O113)</f>
        <v>76</v>
      </c>
    </row>
    <row r="22" spans="1:15" ht="6" customHeight="1">
      <c r="A22" s="253"/>
      <c r="C22" s="11"/>
      <c r="D22" s="176"/>
      <c r="E22" s="176"/>
      <c r="F22" s="176"/>
      <c r="G22" s="176"/>
      <c r="H22" s="176"/>
      <c r="I22" s="176"/>
      <c r="J22" s="176"/>
      <c r="K22" s="359"/>
      <c r="L22" s="176"/>
      <c r="M22" s="176"/>
      <c r="N22" s="176"/>
      <c r="O22" s="176"/>
    </row>
    <row r="23" spans="1:15" ht="15" customHeight="1">
      <c r="A23" s="253">
        <v>1</v>
      </c>
      <c r="B23" s="2">
        <v>100</v>
      </c>
      <c r="C23" s="211" t="s">
        <v>1341</v>
      </c>
      <c r="D23" s="176">
        <v>4058</v>
      </c>
      <c r="E23" s="176">
        <v>1144</v>
      </c>
      <c r="F23" s="176">
        <v>4210</v>
      </c>
      <c r="G23" s="176">
        <v>295</v>
      </c>
      <c r="H23" s="176">
        <v>363</v>
      </c>
      <c r="I23" s="176">
        <v>10430</v>
      </c>
      <c r="J23" s="176">
        <v>3388</v>
      </c>
      <c r="K23" s="359">
        <v>683</v>
      </c>
      <c r="L23" s="176">
        <v>107</v>
      </c>
      <c r="M23" s="176">
        <v>18954</v>
      </c>
      <c r="N23" s="176">
        <v>1545</v>
      </c>
      <c r="O23" s="176">
        <v>889</v>
      </c>
    </row>
    <row r="24" spans="1:15" ht="15" customHeight="1">
      <c r="A24" s="253"/>
      <c r="B24" s="2">
        <v>201</v>
      </c>
      <c r="C24" s="211" t="s">
        <v>1267</v>
      </c>
      <c r="D24" s="176" t="s">
        <v>857</v>
      </c>
      <c r="E24" s="176" t="s">
        <v>221</v>
      </c>
      <c r="F24" s="176" t="s">
        <v>221</v>
      </c>
      <c r="G24" s="176" t="s">
        <v>221</v>
      </c>
      <c r="H24" s="176" t="s">
        <v>221</v>
      </c>
      <c r="I24" s="176" t="s">
        <v>221</v>
      </c>
      <c r="J24" s="176" t="s">
        <v>221</v>
      </c>
      <c r="K24" s="359">
        <v>214</v>
      </c>
      <c r="L24" s="176" t="s">
        <v>221</v>
      </c>
      <c r="M24" s="176" t="s">
        <v>221</v>
      </c>
      <c r="N24" s="176" t="s">
        <v>221</v>
      </c>
      <c r="O24" s="176" t="s">
        <v>221</v>
      </c>
    </row>
    <row r="25" spans="1:15" ht="15" customHeight="1">
      <c r="A25" s="357">
        <v>41</v>
      </c>
      <c r="B25" s="2">
        <v>201</v>
      </c>
      <c r="C25" s="211" t="s">
        <v>1268</v>
      </c>
      <c r="D25" s="176">
        <v>958</v>
      </c>
      <c r="E25" s="176">
        <v>343</v>
      </c>
      <c r="F25" s="176">
        <v>828</v>
      </c>
      <c r="G25" s="176">
        <v>66</v>
      </c>
      <c r="H25" s="176">
        <v>90</v>
      </c>
      <c r="I25" s="176">
        <v>3365</v>
      </c>
      <c r="J25" s="176">
        <v>1525</v>
      </c>
      <c r="K25" s="176" t="s">
        <v>221</v>
      </c>
      <c r="L25" s="176">
        <v>37</v>
      </c>
      <c r="M25" s="176">
        <v>6149</v>
      </c>
      <c r="N25" s="176">
        <v>374</v>
      </c>
      <c r="O25" s="176">
        <v>258</v>
      </c>
    </row>
    <row r="26" spans="1:15" ht="15" customHeight="1">
      <c r="A26" s="357">
        <v>12</v>
      </c>
      <c r="B26" s="2">
        <v>202</v>
      </c>
      <c r="C26" s="211" t="s">
        <v>232</v>
      </c>
      <c r="D26" s="176">
        <v>1037</v>
      </c>
      <c r="E26" s="176">
        <v>282</v>
      </c>
      <c r="F26" s="176">
        <v>1035</v>
      </c>
      <c r="G26" s="176">
        <v>76</v>
      </c>
      <c r="H26" s="176">
        <v>71</v>
      </c>
      <c r="I26" s="176">
        <v>2217</v>
      </c>
      <c r="J26" s="176">
        <v>1134</v>
      </c>
      <c r="K26" s="359">
        <v>207</v>
      </c>
      <c r="L26" s="176">
        <v>26</v>
      </c>
      <c r="M26" s="176">
        <v>4030</v>
      </c>
      <c r="N26" s="176">
        <v>482</v>
      </c>
      <c r="O26" s="176">
        <v>244</v>
      </c>
    </row>
    <row r="27" spans="1:15" ht="15" customHeight="1">
      <c r="A27" s="357">
        <v>22</v>
      </c>
      <c r="B27" s="2">
        <v>203</v>
      </c>
      <c r="C27" s="211" t="s">
        <v>233</v>
      </c>
      <c r="D27" s="176">
        <v>556</v>
      </c>
      <c r="E27" s="176">
        <v>184</v>
      </c>
      <c r="F27" s="176">
        <v>638</v>
      </c>
      <c r="G27" s="176">
        <v>65</v>
      </c>
      <c r="H27" s="176">
        <v>39</v>
      </c>
      <c r="I27" s="176">
        <v>1686</v>
      </c>
      <c r="J27" s="176">
        <v>975</v>
      </c>
      <c r="K27" s="359">
        <v>131</v>
      </c>
      <c r="L27" s="176">
        <v>21</v>
      </c>
      <c r="M27" s="176">
        <v>3624</v>
      </c>
      <c r="N27" s="176">
        <v>232</v>
      </c>
      <c r="O27" s="176">
        <v>156</v>
      </c>
    </row>
    <row r="28" spans="1:19" ht="15" customHeight="1">
      <c r="A28" s="357">
        <v>13</v>
      </c>
      <c r="B28" s="2">
        <v>204</v>
      </c>
      <c r="C28" s="211" t="s">
        <v>234</v>
      </c>
      <c r="D28" s="176">
        <v>1247</v>
      </c>
      <c r="E28" s="176">
        <v>318</v>
      </c>
      <c r="F28" s="176">
        <v>1085</v>
      </c>
      <c r="G28" s="176">
        <v>70</v>
      </c>
      <c r="H28" s="176">
        <v>76</v>
      </c>
      <c r="I28" s="176">
        <v>2483</v>
      </c>
      <c r="J28" s="176">
        <v>826</v>
      </c>
      <c r="K28" s="359">
        <v>169</v>
      </c>
      <c r="L28" s="176">
        <v>23</v>
      </c>
      <c r="M28" s="176">
        <v>5143</v>
      </c>
      <c r="N28" s="176">
        <v>425</v>
      </c>
      <c r="O28" s="176">
        <v>266</v>
      </c>
      <c r="S28" s="2" t="s">
        <v>925</v>
      </c>
    </row>
    <row r="29" spans="1:15" ht="15" customHeight="1">
      <c r="A29" s="357"/>
      <c r="B29" s="2">
        <v>205</v>
      </c>
      <c r="C29" s="211" t="s">
        <v>1342</v>
      </c>
      <c r="D29" s="176" t="s">
        <v>857</v>
      </c>
      <c r="E29" s="176" t="s">
        <v>221</v>
      </c>
      <c r="F29" s="176" t="s">
        <v>221</v>
      </c>
      <c r="G29" s="176" t="s">
        <v>221</v>
      </c>
      <c r="H29" s="176" t="s">
        <v>221</v>
      </c>
      <c r="I29" s="176" t="s">
        <v>221</v>
      </c>
      <c r="J29" s="176" t="s">
        <v>221</v>
      </c>
      <c r="K29" s="359">
        <v>28</v>
      </c>
      <c r="L29" s="176" t="s">
        <v>221</v>
      </c>
      <c r="M29" s="176" t="s">
        <v>221</v>
      </c>
      <c r="N29" s="176" t="s">
        <v>221</v>
      </c>
      <c r="O29" s="176" t="s">
        <v>221</v>
      </c>
    </row>
    <row r="30" spans="1:15" ht="15" customHeight="1">
      <c r="A30" s="357">
        <v>98</v>
      </c>
      <c r="B30" s="2">
        <v>205</v>
      </c>
      <c r="C30" s="211" t="s">
        <v>1343</v>
      </c>
      <c r="D30" s="176">
        <v>158</v>
      </c>
      <c r="E30" s="176">
        <v>35</v>
      </c>
      <c r="F30" s="176">
        <v>98</v>
      </c>
      <c r="G30" s="176">
        <v>17</v>
      </c>
      <c r="H30" s="176">
        <v>22</v>
      </c>
      <c r="I30" s="176">
        <v>462</v>
      </c>
      <c r="J30" s="176">
        <v>248</v>
      </c>
      <c r="K30" s="176" t="s">
        <v>221</v>
      </c>
      <c r="L30" s="176">
        <v>3</v>
      </c>
      <c r="M30" s="176">
        <v>865</v>
      </c>
      <c r="N30" s="176">
        <v>46</v>
      </c>
      <c r="O30" s="176">
        <v>24</v>
      </c>
    </row>
    <row r="31" spans="1:15" ht="15" customHeight="1">
      <c r="A31" s="357">
        <v>14</v>
      </c>
      <c r="B31" s="2">
        <v>206</v>
      </c>
      <c r="C31" s="211" t="s">
        <v>235</v>
      </c>
      <c r="D31" s="176">
        <v>168</v>
      </c>
      <c r="E31" s="176">
        <v>73</v>
      </c>
      <c r="F31" s="176">
        <v>200</v>
      </c>
      <c r="G31" s="176">
        <v>16</v>
      </c>
      <c r="H31" s="176">
        <v>13</v>
      </c>
      <c r="I31" s="176">
        <v>258</v>
      </c>
      <c r="J31" s="176">
        <v>83</v>
      </c>
      <c r="K31" s="359">
        <v>42</v>
      </c>
      <c r="L31" s="176">
        <v>3</v>
      </c>
      <c r="M31" s="176">
        <v>412</v>
      </c>
      <c r="N31" s="176">
        <v>110</v>
      </c>
      <c r="O31" s="176">
        <v>60</v>
      </c>
    </row>
    <row r="32" spans="1:15" ht="15" customHeight="1">
      <c r="A32" s="357">
        <v>16</v>
      </c>
      <c r="B32" s="2">
        <v>207</v>
      </c>
      <c r="C32" s="211" t="s">
        <v>236</v>
      </c>
      <c r="D32" s="176">
        <v>341</v>
      </c>
      <c r="E32" s="176">
        <v>135</v>
      </c>
      <c r="F32" s="176">
        <v>345</v>
      </c>
      <c r="G32" s="176">
        <v>20</v>
      </c>
      <c r="H32" s="176">
        <v>41</v>
      </c>
      <c r="I32" s="176">
        <v>911</v>
      </c>
      <c r="J32" s="176">
        <v>429</v>
      </c>
      <c r="K32" s="359">
        <v>64</v>
      </c>
      <c r="L32" s="176">
        <v>8</v>
      </c>
      <c r="M32" s="176">
        <v>1537</v>
      </c>
      <c r="N32" s="176">
        <v>163</v>
      </c>
      <c r="O32" s="176">
        <v>105</v>
      </c>
    </row>
    <row r="33" spans="1:15" ht="15" customHeight="1">
      <c r="A33" s="357">
        <v>50</v>
      </c>
      <c r="B33" s="2">
        <v>208</v>
      </c>
      <c r="C33" s="211" t="s">
        <v>237</v>
      </c>
      <c r="D33" s="176">
        <v>56</v>
      </c>
      <c r="E33" s="176">
        <v>15</v>
      </c>
      <c r="F33" s="176">
        <v>48</v>
      </c>
      <c r="G33" s="176">
        <v>9</v>
      </c>
      <c r="H33" s="176">
        <v>4</v>
      </c>
      <c r="I33" s="176">
        <v>236</v>
      </c>
      <c r="J33" s="176">
        <v>192</v>
      </c>
      <c r="K33" s="359">
        <v>14</v>
      </c>
      <c r="L33" s="176">
        <v>4</v>
      </c>
      <c r="M33" s="176">
        <v>757</v>
      </c>
      <c r="N33" s="176">
        <v>23</v>
      </c>
      <c r="O33" s="176">
        <v>16</v>
      </c>
    </row>
    <row r="34" spans="1:15" ht="15" customHeight="1">
      <c r="A34" s="357"/>
      <c r="B34" s="2">
        <v>209</v>
      </c>
      <c r="C34" s="211" t="s">
        <v>1344</v>
      </c>
      <c r="D34" s="176" t="s">
        <v>857</v>
      </c>
      <c r="E34" s="176" t="s">
        <v>221</v>
      </c>
      <c r="F34" s="176" t="s">
        <v>221</v>
      </c>
      <c r="G34" s="176" t="s">
        <v>221</v>
      </c>
      <c r="H34" s="176" t="s">
        <v>221</v>
      </c>
      <c r="I34" s="176" t="s">
        <v>221</v>
      </c>
      <c r="J34" s="176" t="s">
        <v>221</v>
      </c>
      <c r="K34" s="359">
        <v>47</v>
      </c>
      <c r="L34" s="176">
        <v>4</v>
      </c>
      <c r="M34" s="176">
        <v>763</v>
      </c>
      <c r="N34" s="176">
        <v>63</v>
      </c>
      <c r="O34" s="176">
        <v>35</v>
      </c>
    </row>
    <row r="35" spans="1:15" ht="15" customHeight="1">
      <c r="A35" s="357">
        <v>68</v>
      </c>
      <c r="B35" s="2">
        <v>209</v>
      </c>
      <c r="C35" s="211" t="s">
        <v>1345</v>
      </c>
      <c r="D35" s="176">
        <v>120</v>
      </c>
      <c r="E35" s="176">
        <v>27</v>
      </c>
      <c r="F35" s="176">
        <v>103</v>
      </c>
      <c r="G35" s="176">
        <v>22</v>
      </c>
      <c r="H35" s="176">
        <v>23</v>
      </c>
      <c r="I35" s="176">
        <v>466</v>
      </c>
      <c r="J35" s="176">
        <v>113</v>
      </c>
      <c r="K35" s="176" t="s">
        <v>221</v>
      </c>
      <c r="L35" s="176" t="s">
        <v>221</v>
      </c>
      <c r="M35" s="176" t="s">
        <v>221</v>
      </c>
      <c r="N35" s="176" t="s">
        <v>221</v>
      </c>
      <c r="O35" s="176" t="s">
        <v>221</v>
      </c>
    </row>
    <row r="36" spans="1:15" ht="15" customHeight="1">
      <c r="A36" s="357">
        <v>23</v>
      </c>
      <c r="B36" s="2">
        <v>210</v>
      </c>
      <c r="C36" s="211" t="s">
        <v>238</v>
      </c>
      <c r="D36" s="176">
        <v>395</v>
      </c>
      <c r="E36" s="176">
        <v>147</v>
      </c>
      <c r="F36" s="176">
        <v>422</v>
      </c>
      <c r="G36" s="176">
        <v>56</v>
      </c>
      <c r="H36" s="176">
        <v>33</v>
      </c>
      <c r="I36" s="176">
        <v>1349</v>
      </c>
      <c r="J36" s="176">
        <v>826</v>
      </c>
      <c r="K36" s="359">
        <v>96</v>
      </c>
      <c r="L36" s="176">
        <v>15</v>
      </c>
      <c r="M36" s="176">
        <v>2942</v>
      </c>
      <c r="N36" s="176">
        <v>164</v>
      </c>
      <c r="O36" s="176">
        <v>112</v>
      </c>
    </row>
    <row r="37" spans="1:15" ht="15" customHeight="1">
      <c r="A37" s="357">
        <v>51</v>
      </c>
      <c r="B37" s="2">
        <v>211</v>
      </c>
      <c r="C37" s="211" t="s">
        <v>1346</v>
      </c>
      <c r="D37" s="176">
        <v>55</v>
      </c>
      <c r="E37" s="176">
        <v>19</v>
      </c>
      <c r="F37" s="176">
        <v>70</v>
      </c>
      <c r="G37" s="176">
        <v>15</v>
      </c>
      <c r="H37" s="176">
        <v>1</v>
      </c>
      <c r="I37" s="176">
        <v>171</v>
      </c>
      <c r="J37" s="176">
        <v>142</v>
      </c>
      <c r="K37" s="176" t="s">
        <v>221</v>
      </c>
      <c r="L37" s="176" t="s">
        <v>221</v>
      </c>
      <c r="M37" s="176" t="s">
        <v>221</v>
      </c>
      <c r="N37" s="176" t="s">
        <v>221</v>
      </c>
      <c r="O37" s="176" t="s">
        <v>221</v>
      </c>
    </row>
    <row r="38" spans="1:15" ht="15" customHeight="1">
      <c r="A38" s="357">
        <v>52</v>
      </c>
      <c r="B38" s="2">
        <v>212</v>
      </c>
      <c r="C38" s="211" t="s">
        <v>239</v>
      </c>
      <c r="D38" s="176">
        <v>126</v>
      </c>
      <c r="E38" s="176">
        <v>28</v>
      </c>
      <c r="F38" s="176">
        <v>107</v>
      </c>
      <c r="G38" s="176">
        <v>14</v>
      </c>
      <c r="H38" s="176">
        <v>17</v>
      </c>
      <c r="I38" s="176">
        <v>432</v>
      </c>
      <c r="J38" s="176">
        <v>239</v>
      </c>
      <c r="K38" s="359">
        <v>19</v>
      </c>
      <c r="L38" s="176">
        <v>4</v>
      </c>
      <c r="M38" s="176">
        <v>1006</v>
      </c>
      <c r="N38" s="176">
        <v>44</v>
      </c>
      <c r="O38" s="176">
        <v>19</v>
      </c>
    </row>
    <row r="39" spans="1:15" ht="15" customHeight="1">
      <c r="A39" s="357"/>
      <c r="B39" s="2">
        <v>213</v>
      </c>
      <c r="C39" s="211" t="s">
        <v>1347</v>
      </c>
      <c r="D39" s="176" t="s">
        <v>857</v>
      </c>
      <c r="E39" s="176" t="s">
        <v>221</v>
      </c>
      <c r="F39" s="176" t="s">
        <v>221</v>
      </c>
      <c r="G39" s="176" t="s">
        <v>221</v>
      </c>
      <c r="H39" s="176" t="s">
        <v>221</v>
      </c>
      <c r="I39" s="176" t="s">
        <v>221</v>
      </c>
      <c r="J39" s="176" t="s">
        <v>221</v>
      </c>
      <c r="K39" s="359">
        <v>29</v>
      </c>
      <c r="L39" s="176">
        <v>2</v>
      </c>
      <c r="M39" s="176">
        <v>430</v>
      </c>
      <c r="N39" s="176">
        <v>39</v>
      </c>
      <c r="O39" s="176">
        <v>17</v>
      </c>
    </row>
    <row r="40" spans="1:15" ht="15" customHeight="1">
      <c r="A40" s="357">
        <v>28</v>
      </c>
      <c r="B40" s="2">
        <v>213</v>
      </c>
      <c r="C40" s="211" t="s">
        <v>1348</v>
      </c>
      <c r="D40" s="176">
        <v>82</v>
      </c>
      <c r="E40" s="176">
        <v>20</v>
      </c>
      <c r="F40" s="176">
        <v>103</v>
      </c>
      <c r="G40" s="176">
        <v>16</v>
      </c>
      <c r="H40" s="176">
        <v>8</v>
      </c>
      <c r="I40" s="176">
        <v>301</v>
      </c>
      <c r="J40" s="176">
        <v>96</v>
      </c>
      <c r="K40" s="176" t="s">
        <v>221</v>
      </c>
      <c r="L40" s="176" t="s">
        <v>221</v>
      </c>
      <c r="M40" s="176" t="s">
        <v>221</v>
      </c>
      <c r="N40" s="176" t="s">
        <v>221</v>
      </c>
      <c r="O40" s="176" t="s">
        <v>221</v>
      </c>
    </row>
    <row r="41" spans="1:15" ht="15" customHeight="1">
      <c r="A41" s="357">
        <v>17</v>
      </c>
      <c r="B41" s="2">
        <v>214</v>
      </c>
      <c r="C41" s="211" t="s">
        <v>240</v>
      </c>
      <c r="D41" s="176">
        <v>324</v>
      </c>
      <c r="E41" s="176">
        <v>143</v>
      </c>
      <c r="F41" s="176">
        <v>383</v>
      </c>
      <c r="G41" s="176">
        <v>30</v>
      </c>
      <c r="H41" s="176">
        <v>30</v>
      </c>
      <c r="I41" s="176">
        <v>913</v>
      </c>
      <c r="J41" s="176">
        <v>291</v>
      </c>
      <c r="K41" s="359">
        <v>76</v>
      </c>
      <c r="L41" s="176">
        <v>6</v>
      </c>
      <c r="M41" s="176">
        <v>1180</v>
      </c>
      <c r="N41" s="176">
        <v>186</v>
      </c>
      <c r="O41" s="176">
        <v>117</v>
      </c>
    </row>
    <row r="42" spans="1:15" ht="15" customHeight="1">
      <c r="A42" s="357"/>
      <c r="B42" s="2">
        <v>215</v>
      </c>
      <c r="C42" s="211" t="s">
        <v>1349</v>
      </c>
      <c r="D42" s="176" t="s">
        <v>857</v>
      </c>
      <c r="E42" s="176" t="s">
        <v>221</v>
      </c>
      <c r="F42" s="176" t="s">
        <v>221</v>
      </c>
      <c r="G42" s="176" t="s">
        <v>221</v>
      </c>
      <c r="H42" s="176" t="s">
        <v>221</v>
      </c>
      <c r="I42" s="176" t="s">
        <v>221</v>
      </c>
      <c r="J42" s="176" t="s">
        <v>221</v>
      </c>
      <c r="K42" s="359">
        <v>30</v>
      </c>
      <c r="L42" s="176" t="s">
        <v>221</v>
      </c>
      <c r="M42" s="176" t="s">
        <v>221</v>
      </c>
      <c r="N42" s="176" t="s">
        <v>221</v>
      </c>
      <c r="O42" s="176" t="s">
        <v>221</v>
      </c>
    </row>
    <row r="43" spans="1:15" ht="15" customHeight="1">
      <c r="A43" s="357">
        <v>29</v>
      </c>
      <c r="B43" s="2">
        <v>215</v>
      </c>
      <c r="C43" s="211" t="s">
        <v>1350</v>
      </c>
      <c r="D43" s="176">
        <v>143</v>
      </c>
      <c r="E43" s="176">
        <v>42</v>
      </c>
      <c r="F43" s="176">
        <v>118</v>
      </c>
      <c r="G43" s="176">
        <v>15</v>
      </c>
      <c r="H43" s="176">
        <v>12</v>
      </c>
      <c r="I43" s="176">
        <v>529</v>
      </c>
      <c r="J43" s="176">
        <v>262</v>
      </c>
      <c r="K43" s="176" t="s">
        <v>221</v>
      </c>
      <c r="L43" s="176">
        <v>6</v>
      </c>
      <c r="M43" s="176">
        <v>1463</v>
      </c>
      <c r="N43" s="176">
        <v>59</v>
      </c>
      <c r="O43" s="176">
        <v>43</v>
      </c>
    </row>
    <row r="44" spans="1:15" ht="15" customHeight="1">
      <c r="A44" s="357">
        <v>24</v>
      </c>
      <c r="B44" s="2">
        <v>216</v>
      </c>
      <c r="C44" s="211" t="s">
        <v>241</v>
      </c>
      <c r="D44" s="176">
        <v>141</v>
      </c>
      <c r="E44" s="176">
        <v>46</v>
      </c>
      <c r="F44" s="176">
        <v>165</v>
      </c>
      <c r="G44" s="176">
        <v>26</v>
      </c>
      <c r="H44" s="176">
        <v>14</v>
      </c>
      <c r="I44" s="176">
        <v>461</v>
      </c>
      <c r="J44" s="176">
        <v>207</v>
      </c>
      <c r="K44" s="359">
        <v>47</v>
      </c>
      <c r="L44" s="176">
        <v>2</v>
      </c>
      <c r="M44" s="176">
        <v>560</v>
      </c>
      <c r="N44" s="176">
        <v>73</v>
      </c>
      <c r="O44" s="176">
        <v>38</v>
      </c>
    </row>
    <row r="45" spans="1:15" ht="15" customHeight="1">
      <c r="A45" s="357">
        <v>18</v>
      </c>
      <c r="B45" s="2">
        <v>217</v>
      </c>
      <c r="C45" s="211" t="s">
        <v>242</v>
      </c>
      <c r="D45" s="176">
        <v>265</v>
      </c>
      <c r="E45" s="176">
        <v>78</v>
      </c>
      <c r="F45" s="176">
        <v>373</v>
      </c>
      <c r="G45" s="176">
        <v>26</v>
      </c>
      <c r="H45" s="176">
        <v>42</v>
      </c>
      <c r="I45" s="176">
        <v>807</v>
      </c>
      <c r="J45" s="176">
        <v>355</v>
      </c>
      <c r="K45" s="359">
        <v>42</v>
      </c>
      <c r="L45" s="176">
        <v>8</v>
      </c>
      <c r="M45" s="176">
        <v>1889</v>
      </c>
      <c r="N45" s="176">
        <v>104</v>
      </c>
      <c r="O45" s="176">
        <v>68</v>
      </c>
    </row>
    <row r="46" spans="1:15" ht="15" customHeight="1">
      <c r="A46" s="357">
        <v>30</v>
      </c>
      <c r="B46" s="2">
        <v>218</v>
      </c>
      <c r="C46" s="211" t="s">
        <v>243</v>
      </c>
      <c r="D46" s="176">
        <v>86</v>
      </c>
      <c r="E46" s="176">
        <v>29</v>
      </c>
      <c r="F46" s="176">
        <v>68</v>
      </c>
      <c r="G46" s="176">
        <v>11</v>
      </c>
      <c r="H46" s="176">
        <v>22</v>
      </c>
      <c r="I46" s="176">
        <v>350</v>
      </c>
      <c r="J46" s="176">
        <v>161</v>
      </c>
      <c r="K46" s="359">
        <v>18</v>
      </c>
      <c r="L46" s="176">
        <v>4</v>
      </c>
      <c r="M46" s="176">
        <v>870</v>
      </c>
      <c r="N46" s="176">
        <v>35</v>
      </c>
      <c r="O46" s="176">
        <v>20</v>
      </c>
    </row>
    <row r="47" spans="1:15" ht="15" customHeight="1">
      <c r="A47" s="357">
        <v>19</v>
      </c>
      <c r="B47" s="2">
        <v>219</v>
      </c>
      <c r="C47" s="211" t="s">
        <v>244</v>
      </c>
      <c r="D47" s="176">
        <v>192</v>
      </c>
      <c r="E47" s="176">
        <v>61</v>
      </c>
      <c r="F47" s="176">
        <v>270</v>
      </c>
      <c r="G47" s="176">
        <v>23</v>
      </c>
      <c r="H47" s="176">
        <v>12</v>
      </c>
      <c r="I47" s="176">
        <v>980</v>
      </c>
      <c r="J47" s="176">
        <v>403</v>
      </c>
      <c r="K47" s="359">
        <v>26</v>
      </c>
      <c r="L47" s="176">
        <v>9</v>
      </c>
      <c r="M47" s="176">
        <v>2902</v>
      </c>
      <c r="N47" s="176">
        <v>69</v>
      </c>
      <c r="O47" s="176">
        <v>42</v>
      </c>
    </row>
    <row r="48" spans="1:15" ht="15" customHeight="1">
      <c r="A48" s="357">
        <v>31</v>
      </c>
      <c r="B48" s="2">
        <v>220</v>
      </c>
      <c r="C48" s="211" t="s">
        <v>245</v>
      </c>
      <c r="D48" s="176">
        <v>80</v>
      </c>
      <c r="E48" s="176">
        <v>25</v>
      </c>
      <c r="F48" s="176">
        <v>58</v>
      </c>
      <c r="G48" s="176">
        <v>15</v>
      </c>
      <c r="H48" s="176">
        <v>10</v>
      </c>
      <c r="I48" s="176">
        <v>270</v>
      </c>
      <c r="J48" s="176">
        <v>102</v>
      </c>
      <c r="K48" s="359">
        <v>20</v>
      </c>
      <c r="L48" s="176">
        <v>3</v>
      </c>
      <c r="M48" s="176">
        <v>474</v>
      </c>
      <c r="N48" s="176">
        <v>31</v>
      </c>
      <c r="O48" s="176">
        <v>19</v>
      </c>
    </row>
    <row r="49" spans="1:15" ht="15" customHeight="1">
      <c r="A49" s="357">
        <v>89</v>
      </c>
      <c r="B49" s="2">
        <v>221</v>
      </c>
      <c r="C49" s="211" t="s">
        <v>246</v>
      </c>
      <c r="D49" s="176">
        <v>85</v>
      </c>
      <c r="E49" s="176">
        <v>19</v>
      </c>
      <c r="F49" s="176">
        <v>94</v>
      </c>
      <c r="G49" s="176">
        <v>25</v>
      </c>
      <c r="H49" s="176">
        <v>11</v>
      </c>
      <c r="I49" s="176">
        <v>216</v>
      </c>
      <c r="J49" s="176">
        <v>109</v>
      </c>
      <c r="K49" s="359">
        <v>14</v>
      </c>
      <c r="L49" s="176">
        <v>3</v>
      </c>
      <c r="M49" s="176">
        <v>357</v>
      </c>
      <c r="N49" s="176">
        <v>33</v>
      </c>
      <c r="O49" s="176">
        <v>16</v>
      </c>
    </row>
    <row r="50" spans="1:15" ht="15" customHeight="1">
      <c r="A50" s="357">
        <v>69</v>
      </c>
      <c r="B50" s="87">
        <v>222</v>
      </c>
      <c r="C50" s="211" t="s">
        <v>1128</v>
      </c>
      <c r="D50" s="176">
        <v>68</v>
      </c>
      <c r="E50" s="176">
        <v>12</v>
      </c>
      <c r="F50" s="176">
        <v>43</v>
      </c>
      <c r="G50" s="176">
        <v>16</v>
      </c>
      <c r="H50" s="176">
        <v>15</v>
      </c>
      <c r="I50" s="176">
        <v>384</v>
      </c>
      <c r="J50" s="176">
        <v>103</v>
      </c>
      <c r="K50" s="359">
        <v>14</v>
      </c>
      <c r="L50" s="176">
        <v>2</v>
      </c>
      <c r="M50" s="176">
        <v>715</v>
      </c>
      <c r="N50" s="176">
        <v>20</v>
      </c>
      <c r="O50" s="176">
        <v>10</v>
      </c>
    </row>
    <row r="51" spans="1:16" ht="15" customHeight="1">
      <c r="A51" s="357">
        <v>90</v>
      </c>
      <c r="B51" s="87">
        <v>223</v>
      </c>
      <c r="C51" s="211" t="s">
        <v>1129</v>
      </c>
      <c r="D51" s="176">
        <v>127</v>
      </c>
      <c r="E51" s="176">
        <v>40</v>
      </c>
      <c r="F51" s="176">
        <v>109</v>
      </c>
      <c r="G51" s="176">
        <v>40</v>
      </c>
      <c r="H51" s="176">
        <v>20</v>
      </c>
      <c r="I51" s="176">
        <v>445</v>
      </c>
      <c r="J51" s="176">
        <v>276</v>
      </c>
      <c r="K51" s="359">
        <v>27</v>
      </c>
      <c r="L51" s="176">
        <v>4</v>
      </c>
      <c r="M51" s="176">
        <v>1178</v>
      </c>
      <c r="N51" s="176">
        <v>52</v>
      </c>
      <c r="O51" s="176">
        <v>34</v>
      </c>
      <c r="P51" s="176"/>
    </row>
    <row r="52" spans="1:16" ht="15" customHeight="1">
      <c r="A52" s="357"/>
      <c r="B52" s="87">
        <v>224</v>
      </c>
      <c r="C52" s="196" t="s">
        <v>1112</v>
      </c>
      <c r="D52" s="176" t="s">
        <v>857</v>
      </c>
      <c r="E52" s="176" t="s">
        <v>221</v>
      </c>
      <c r="F52" s="176" t="s">
        <v>221</v>
      </c>
      <c r="G52" s="176" t="s">
        <v>221</v>
      </c>
      <c r="H52" s="176" t="s">
        <v>221</v>
      </c>
      <c r="I52" s="176" t="s">
        <v>221</v>
      </c>
      <c r="J52" s="176" t="s">
        <v>221</v>
      </c>
      <c r="K52" s="359">
        <v>28</v>
      </c>
      <c r="L52" s="176">
        <v>5</v>
      </c>
      <c r="M52" s="176">
        <v>630</v>
      </c>
      <c r="N52" s="176">
        <v>42</v>
      </c>
      <c r="O52" s="176">
        <v>26</v>
      </c>
      <c r="P52" s="176"/>
    </row>
    <row r="53" spans="1:16" ht="15" customHeight="1">
      <c r="A53" s="357"/>
      <c r="B53" s="87">
        <v>225</v>
      </c>
      <c r="C53" s="196" t="s">
        <v>1269</v>
      </c>
      <c r="D53" s="176" t="s">
        <v>857</v>
      </c>
      <c r="E53" s="176" t="s">
        <v>221</v>
      </c>
      <c r="F53" s="176" t="s">
        <v>221</v>
      </c>
      <c r="G53" s="176" t="s">
        <v>221</v>
      </c>
      <c r="H53" s="176" t="s">
        <v>221</v>
      </c>
      <c r="I53" s="176" t="s">
        <v>221</v>
      </c>
      <c r="J53" s="176" t="s">
        <v>221</v>
      </c>
      <c r="K53" s="359">
        <v>15</v>
      </c>
      <c r="L53" s="176">
        <v>3</v>
      </c>
      <c r="M53" s="176">
        <v>439</v>
      </c>
      <c r="N53" s="176">
        <v>27</v>
      </c>
      <c r="O53" s="176">
        <v>17</v>
      </c>
      <c r="P53" s="176"/>
    </row>
    <row r="54" spans="1:16" ht="15" customHeight="1">
      <c r="A54" s="357"/>
      <c r="B54" s="87">
        <v>226</v>
      </c>
      <c r="C54" s="196" t="s">
        <v>1270</v>
      </c>
      <c r="D54" s="176" t="s">
        <v>857</v>
      </c>
      <c r="E54" s="176" t="s">
        <v>221</v>
      </c>
      <c r="F54" s="176" t="s">
        <v>221</v>
      </c>
      <c r="G54" s="176" t="s">
        <v>221</v>
      </c>
      <c r="H54" s="176" t="s">
        <v>221</v>
      </c>
      <c r="I54" s="176" t="s">
        <v>221</v>
      </c>
      <c r="J54" s="176" t="s">
        <v>221</v>
      </c>
      <c r="K54" s="359">
        <v>25</v>
      </c>
      <c r="L54" s="176">
        <v>4</v>
      </c>
      <c r="M54" s="176">
        <v>582</v>
      </c>
      <c r="N54" s="176">
        <v>44</v>
      </c>
      <c r="O54" s="176">
        <v>23</v>
      </c>
      <c r="P54" s="176"/>
    </row>
    <row r="55" spans="1:16" ht="15" customHeight="1">
      <c r="A55" s="357"/>
      <c r="B55" s="87">
        <v>227</v>
      </c>
      <c r="C55" s="196" t="s">
        <v>1271</v>
      </c>
      <c r="D55" s="176" t="s">
        <v>857</v>
      </c>
      <c r="E55" s="176" t="s">
        <v>221</v>
      </c>
      <c r="F55" s="176" t="s">
        <v>221</v>
      </c>
      <c r="G55" s="176" t="s">
        <v>221</v>
      </c>
      <c r="H55" s="176" t="s">
        <v>221</v>
      </c>
      <c r="I55" s="176" t="s">
        <v>221</v>
      </c>
      <c r="J55" s="176" t="s">
        <v>221</v>
      </c>
      <c r="K55" s="359">
        <v>21</v>
      </c>
      <c r="L55" s="176">
        <v>1</v>
      </c>
      <c r="M55" s="176">
        <v>205</v>
      </c>
      <c r="N55" s="176">
        <v>30</v>
      </c>
      <c r="O55" s="176">
        <v>17</v>
      </c>
      <c r="P55" s="176"/>
    </row>
    <row r="56" spans="1:16" ht="15" customHeight="1">
      <c r="A56" s="357"/>
      <c r="B56" s="87">
        <v>228</v>
      </c>
      <c r="C56" s="196" t="s">
        <v>1272</v>
      </c>
      <c r="D56" s="176" t="s">
        <v>857</v>
      </c>
      <c r="E56" s="176" t="s">
        <v>221</v>
      </c>
      <c r="F56" s="176" t="s">
        <v>221</v>
      </c>
      <c r="G56" s="176" t="s">
        <v>221</v>
      </c>
      <c r="H56" s="176" t="s">
        <v>221</v>
      </c>
      <c r="I56" s="176" t="s">
        <v>221</v>
      </c>
      <c r="J56" s="176" t="s">
        <v>221</v>
      </c>
      <c r="K56" s="359">
        <v>12</v>
      </c>
      <c r="L56" s="176" t="s">
        <v>221</v>
      </c>
      <c r="M56" s="176" t="s">
        <v>221</v>
      </c>
      <c r="N56" s="176" t="s">
        <v>221</v>
      </c>
      <c r="O56" s="176" t="s">
        <v>221</v>
      </c>
      <c r="P56" s="176"/>
    </row>
    <row r="57" spans="1:16" ht="15" customHeight="1">
      <c r="A57" s="357"/>
      <c r="B57" s="87">
        <v>229</v>
      </c>
      <c r="C57" s="196" t="s">
        <v>1273</v>
      </c>
      <c r="D57" s="176" t="s">
        <v>857</v>
      </c>
      <c r="E57" s="176" t="s">
        <v>221</v>
      </c>
      <c r="F57" s="176" t="s">
        <v>221</v>
      </c>
      <c r="G57" s="176" t="s">
        <v>221</v>
      </c>
      <c r="H57" s="176" t="s">
        <v>221</v>
      </c>
      <c r="I57" s="176" t="s">
        <v>221</v>
      </c>
      <c r="J57" s="176" t="s">
        <v>221</v>
      </c>
      <c r="K57" s="359">
        <v>35</v>
      </c>
      <c r="L57" s="176">
        <v>8</v>
      </c>
      <c r="M57" s="176">
        <v>1026</v>
      </c>
      <c r="N57" s="176">
        <v>43</v>
      </c>
      <c r="O57" s="176">
        <v>30</v>
      </c>
      <c r="P57" s="176"/>
    </row>
    <row r="58" spans="1:15" ht="15" customHeight="1">
      <c r="A58" s="357">
        <v>20</v>
      </c>
      <c r="B58" s="2">
        <v>301</v>
      </c>
      <c r="C58" s="211" t="s">
        <v>247</v>
      </c>
      <c r="D58" s="176">
        <v>27</v>
      </c>
      <c r="E58" s="176">
        <v>13</v>
      </c>
      <c r="F58" s="176">
        <v>48</v>
      </c>
      <c r="G58" s="176">
        <v>8</v>
      </c>
      <c r="H58" s="176">
        <v>0</v>
      </c>
      <c r="I58" s="176">
        <v>110</v>
      </c>
      <c r="J58" s="176">
        <v>91</v>
      </c>
      <c r="K58" s="359">
        <v>8</v>
      </c>
      <c r="L58" s="176">
        <v>2</v>
      </c>
      <c r="M58" s="176">
        <v>569</v>
      </c>
      <c r="N58" s="176">
        <v>15</v>
      </c>
      <c r="O58" s="176">
        <v>7</v>
      </c>
    </row>
    <row r="59" spans="1:15" ht="15" customHeight="1">
      <c r="A59" s="357">
        <v>32</v>
      </c>
      <c r="B59" s="2">
        <v>321</v>
      </c>
      <c r="C59" s="211" t="s">
        <v>248</v>
      </c>
      <c r="D59" s="176">
        <v>10</v>
      </c>
      <c r="E59" s="176">
        <v>4</v>
      </c>
      <c r="F59" s="176">
        <v>6</v>
      </c>
      <c r="G59" s="176">
        <v>6</v>
      </c>
      <c r="H59" s="176">
        <v>0</v>
      </c>
      <c r="I59" s="176">
        <v>32</v>
      </c>
      <c r="J59" s="176">
        <v>45</v>
      </c>
      <c r="K59" s="176" t="s">
        <v>221</v>
      </c>
      <c r="L59" s="176">
        <v>1</v>
      </c>
      <c r="M59" s="176">
        <v>316</v>
      </c>
      <c r="N59" s="176">
        <v>3</v>
      </c>
      <c r="O59" s="176">
        <v>4</v>
      </c>
    </row>
    <row r="60" spans="1:15" ht="15" customHeight="1">
      <c r="A60" s="357">
        <v>33</v>
      </c>
      <c r="B60" s="2">
        <v>341</v>
      </c>
      <c r="C60" s="211" t="s">
        <v>249</v>
      </c>
      <c r="D60" s="176">
        <v>43</v>
      </c>
      <c r="E60" s="176">
        <v>12</v>
      </c>
      <c r="F60" s="176">
        <v>68</v>
      </c>
      <c r="G60" s="176">
        <v>15</v>
      </c>
      <c r="H60" s="176">
        <v>2</v>
      </c>
      <c r="I60" s="176">
        <v>188</v>
      </c>
      <c r="J60" s="176">
        <v>45</v>
      </c>
      <c r="K60" s="176" t="s">
        <v>221</v>
      </c>
      <c r="L60" s="176">
        <v>2</v>
      </c>
      <c r="M60" s="176">
        <v>317</v>
      </c>
      <c r="N60" s="176">
        <v>15</v>
      </c>
      <c r="O60" s="176">
        <v>10</v>
      </c>
    </row>
    <row r="61" spans="1:15" ht="15" customHeight="1">
      <c r="A61" s="357">
        <v>34</v>
      </c>
      <c r="B61" s="2">
        <v>342</v>
      </c>
      <c r="C61" s="211" t="s">
        <v>250</v>
      </c>
      <c r="D61" s="176">
        <v>11</v>
      </c>
      <c r="E61" s="176">
        <v>9</v>
      </c>
      <c r="F61" s="176">
        <v>10</v>
      </c>
      <c r="G61" s="176">
        <v>4</v>
      </c>
      <c r="H61" s="176">
        <v>0</v>
      </c>
      <c r="I61" s="176">
        <v>67</v>
      </c>
      <c r="J61" s="176">
        <v>61</v>
      </c>
      <c r="K61" s="176" t="s">
        <v>221</v>
      </c>
      <c r="L61" s="176">
        <v>1</v>
      </c>
      <c r="M61" s="176">
        <v>402</v>
      </c>
      <c r="N61" s="176">
        <v>8</v>
      </c>
      <c r="O61" s="176">
        <v>6</v>
      </c>
    </row>
    <row r="62" spans="1:15" ht="15" customHeight="1">
      <c r="A62" s="357">
        <v>35</v>
      </c>
      <c r="B62" s="2">
        <v>343</v>
      </c>
      <c r="C62" s="211" t="s">
        <v>251</v>
      </c>
      <c r="D62" s="176">
        <v>4</v>
      </c>
      <c r="E62" s="176">
        <v>4</v>
      </c>
      <c r="F62" s="176">
        <v>8</v>
      </c>
      <c r="G62" s="176">
        <v>5</v>
      </c>
      <c r="H62" s="176">
        <v>0</v>
      </c>
      <c r="I62" s="176">
        <v>10</v>
      </c>
      <c r="J62" s="176">
        <v>2</v>
      </c>
      <c r="K62" s="176" t="s">
        <v>221</v>
      </c>
      <c r="L62" s="176">
        <v>0</v>
      </c>
      <c r="M62" s="176">
        <v>0</v>
      </c>
      <c r="N62" s="176">
        <v>4</v>
      </c>
      <c r="O62" s="176">
        <v>4</v>
      </c>
    </row>
    <row r="63" spans="1:15" ht="15" customHeight="1">
      <c r="A63" s="357">
        <v>36</v>
      </c>
      <c r="B63" s="2">
        <v>361</v>
      </c>
      <c r="C63" s="211" t="s">
        <v>252</v>
      </c>
      <c r="D63" s="176">
        <v>18</v>
      </c>
      <c r="E63" s="176">
        <v>5</v>
      </c>
      <c r="F63" s="176">
        <v>20</v>
      </c>
      <c r="G63" s="176">
        <v>4</v>
      </c>
      <c r="H63" s="176">
        <v>2</v>
      </c>
      <c r="I63" s="176">
        <v>71</v>
      </c>
      <c r="J63" s="176">
        <v>51</v>
      </c>
      <c r="K63" s="176" t="s">
        <v>221</v>
      </c>
      <c r="L63" s="176">
        <v>2</v>
      </c>
      <c r="M63" s="176">
        <v>170</v>
      </c>
      <c r="N63" s="176">
        <v>5</v>
      </c>
      <c r="O63" s="176">
        <v>4</v>
      </c>
    </row>
    <row r="64" spans="1:15" ht="15" customHeight="1">
      <c r="A64" s="357">
        <v>37</v>
      </c>
      <c r="B64" s="2">
        <v>362</v>
      </c>
      <c r="C64" s="211" t="s">
        <v>253</v>
      </c>
      <c r="D64" s="176">
        <v>2</v>
      </c>
      <c r="E64" s="176">
        <v>3</v>
      </c>
      <c r="F64" s="176">
        <v>6</v>
      </c>
      <c r="G64" s="176">
        <v>4</v>
      </c>
      <c r="H64" s="176">
        <v>0</v>
      </c>
      <c r="I64" s="176">
        <v>2</v>
      </c>
      <c r="J64" s="176">
        <v>15</v>
      </c>
      <c r="K64" s="176" t="s">
        <v>221</v>
      </c>
      <c r="L64" s="176">
        <v>0</v>
      </c>
      <c r="M64" s="176">
        <v>0</v>
      </c>
      <c r="N64" s="176">
        <v>3</v>
      </c>
      <c r="O64" s="176">
        <v>2</v>
      </c>
    </row>
    <row r="65" spans="1:15" ht="15" customHeight="1">
      <c r="A65" s="357">
        <v>38</v>
      </c>
      <c r="B65" s="2">
        <v>363</v>
      </c>
      <c r="C65" s="211" t="s">
        <v>254</v>
      </c>
      <c r="D65" s="176">
        <v>3</v>
      </c>
      <c r="E65" s="176">
        <v>1</v>
      </c>
      <c r="F65" s="176">
        <v>0</v>
      </c>
      <c r="G65" s="176">
        <v>3</v>
      </c>
      <c r="H65" s="176">
        <v>0</v>
      </c>
      <c r="I65" s="176">
        <v>7</v>
      </c>
      <c r="J65" s="176">
        <v>6</v>
      </c>
      <c r="K65" s="176" t="s">
        <v>221</v>
      </c>
      <c r="L65" s="176">
        <v>0</v>
      </c>
      <c r="M65" s="176">
        <v>0</v>
      </c>
      <c r="N65" s="176">
        <v>3</v>
      </c>
      <c r="O65" s="176">
        <v>1</v>
      </c>
    </row>
    <row r="66" spans="1:15" ht="15" customHeight="1">
      <c r="A66" s="357">
        <v>39</v>
      </c>
      <c r="B66" s="2">
        <v>364</v>
      </c>
      <c r="C66" s="211" t="s">
        <v>255</v>
      </c>
      <c r="D66" s="176">
        <v>10</v>
      </c>
      <c r="E66" s="176">
        <v>2</v>
      </c>
      <c r="F66" s="176">
        <v>11</v>
      </c>
      <c r="G66" s="176">
        <v>5</v>
      </c>
      <c r="H66" s="176">
        <v>0</v>
      </c>
      <c r="I66" s="176">
        <v>37</v>
      </c>
      <c r="J66" s="176">
        <v>39</v>
      </c>
      <c r="K66" s="176" t="s">
        <v>221</v>
      </c>
      <c r="L66" s="176" t="s">
        <v>221</v>
      </c>
      <c r="M66" s="176" t="s">
        <v>221</v>
      </c>
      <c r="N66" s="176" t="s">
        <v>221</v>
      </c>
      <c r="O66" s="176" t="s">
        <v>221</v>
      </c>
    </row>
    <row r="67" spans="1:15" ht="15" customHeight="1">
      <c r="A67" s="357"/>
      <c r="B67" s="87">
        <v>365</v>
      </c>
      <c r="C67" s="196" t="s">
        <v>1274</v>
      </c>
      <c r="D67" s="176" t="s">
        <v>857</v>
      </c>
      <c r="E67" s="176" t="s">
        <v>221</v>
      </c>
      <c r="F67" s="176" t="s">
        <v>221</v>
      </c>
      <c r="G67" s="176" t="s">
        <v>221</v>
      </c>
      <c r="H67" s="176" t="s">
        <v>221</v>
      </c>
      <c r="I67" s="176" t="s">
        <v>221</v>
      </c>
      <c r="J67" s="176" t="s">
        <v>221</v>
      </c>
      <c r="K67" s="359">
        <v>9</v>
      </c>
      <c r="L67" s="176" t="s">
        <v>221</v>
      </c>
      <c r="M67" s="176" t="s">
        <v>221</v>
      </c>
      <c r="N67" s="176" t="s">
        <v>221</v>
      </c>
      <c r="O67" s="176" t="s">
        <v>221</v>
      </c>
    </row>
    <row r="68" spans="1:15" ht="15" customHeight="1">
      <c r="A68" s="357">
        <v>25</v>
      </c>
      <c r="B68" s="2">
        <v>381</v>
      </c>
      <c r="C68" s="211" t="s">
        <v>256</v>
      </c>
      <c r="D68" s="176">
        <v>30</v>
      </c>
      <c r="E68" s="176">
        <v>23</v>
      </c>
      <c r="F68" s="176">
        <v>43</v>
      </c>
      <c r="G68" s="176">
        <v>8</v>
      </c>
      <c r="H68" s="176">
        <v>3</v>
      </c>
      <c r="I68" s="176">
        <v>116</v>
      </c>
      <c r="J68" s="176">
        <v>137</v>
      </c>
      <c r="K68" s="359">
        <v>10</v>
      </c>
      <c r="L68" s="176">
        <v>2</v>
      </c>
      <c r="M68" s="176">
        <v>458</v>
      </c>
      <c r="N68" s="176">
        <v>19</v>
      </c>
      <c r="O68" s="176">
        <v>12</v>
      </c>
    </row>
    <row r="69" spans="1:15" ht="15" customHeight="1">
      <c r="A69" s="357">
        <v>26</v>
      </c>
      <c r="B69" s="2">
        <v>382</v>
      </c>
      <c r="C69" s="211" t="s">
        <v>257</v>
      </c>
      <c r="D69" s="176">
        <v>25</v>
      </c>
      <c r="E69" s="176">
        <v>14</v>
      </c>
      <c r="F69" s="176">
        <v>44</v>
      </c>
      <c r="G69" s="176">
        <v>6</v>
      </c>
      <c r="H69" s="176">
        <v>1</v>
      </c>
      <c r="I69" s="176">
        <v>40</v>
      </c>
      <c r="J69" s="176">
        <v>60</v>
      </c>
      <c r="K69" s="359">
        <v>13</v>
      </c>
      <c r="L69" s="176">
        <v>0</v>
      </c>
      <c r="M69" s="176">
        <v>0</v>
      </c>
      <c r="N69" s="176">
        <v>26</v>
      </c>
      <c r="O69" s="176">
        <v>13</v>
      </c>
    </row>
    <row r="70" spans="1:15" ht="15" customHeight="1">
      <c r="A70" s="357">
        <v>42</v>
      </c>
      <c r="B70" s="2">
        <v>421</v>
      </c>
      <c r="C70" s="211" t="s">
        <v>258</v>
      </c>
      <c r="D70" s="176">
        <v>5</v>
      </c>
      <c r="E70" s="176">
        <v>3</v>
      </c>
      <c r="F70" s="176">
        <v>2</v>
      </c>
      <c r="G70" s="176">
        <v>4</v>
      </c>
      <c r="H70" s="176">
        <v>0</v>
      </c>
      <c r="I70" s="176">
        <v>3</v>
      </c>
      <c r="J70" s="176">
        <v>13</v>
      </c>
      <c r="K70" s="176" t="s">
        <v>221</v>
      </c>
      <c r="L70" s="176">
        <v>0</v>
      </c>
      <c r="M70" s="176">
        <v>0</v>
      </c>
      <c r="N70" s="176">
        <v>4</v>
      </c>
      <c r="O70" s="176">
        <v>3</v>
      </c>
    </row>
    <row r="71" spans="1:15" ht="15" customHeight="1">
      <c r="A71" s="357">
        <v>43</v>
      </c>
      <c r="B71" s="2">
        <v>422</v>
      </c>
      <c r="C71" s="211" t="s">
        <v>259</v>
      </c>
      <c r="D71" s="176">
        <v>6</v>
      </c>
      <c r="E71" s="176">
        <v>5</v>
      </c>
      <c r="F71" s="176">
        <v>7</v>
      </c>
      <c r="G71" s="176">
        <v>6</v>
      </c>
      <c r="H71" s="176">
        <v>0</v>
      </c>
      <c r="I71" s="176">
        <v>33</v>
      </c>
      <c r="J71" s="176">
        <v>44</v>
      </c>
      <c r="K71" s="176" t="s">
        <v>221</v>
      </c>
      <c r="L71" s="176">
        <v>1</v>
      </c>
      <c r="M71" s="176">
        <v>52</v>
      </c>
      <c r="N71" s="176">
        <v>11</v>
      </c>
      <c r="O71" s="176">
        <v>5</v>
      </c>
    </row>
    <row r="72" spans="1:15" ht="15" customHeight="1">
      <c r="A72" s="357">
        <v>44</v>
      </c>
      <c r="B72" s="2">
        <v>441</v>
      </c>
      <c r="C72" s="211" t="s">
        <v>260</v>
      </c>
      <c r="D72" s="176">
        <v>27</v>
      </c>
      <c r="E72" s="176">
        <v>3</v>
      </c>
      <c r="F72" s="176">
        <v>9</v>
      </c>
      <c r="G72" s="176">
        <v>8</v>
      </c>
      <c r="H72" s="176">
        <v>2</v>
      </c>
      <c r="I72" s="176">
        <v>120</v>
      </c>
      <c r="J72" s="176">
        <v>17</v>
      </c>
      <c r="K72" s="176" t="s">
        <v>221</v>
      </c>
      <c r="L72" s="176">
        <v>1</v>
      </c>
      <c r="M72" s="176">
        <v>155</v>
      </c>
      <c r="N72" s="176">
        <v>5</v>
      </c>
      <c r="O72" s="176">
        <v>2</v>
      </c>
    </row>
    <row r="73" spans="1:15" ht="15" customHeight="1">
      <c r="A73" s="357">
        <v>45</v>
      </c>
      <c r="B73" s="2">
        <v>442</v>
      </c>
      <c r="C73" s="211" t="s">
        <v>261</v>
      </c>
      <c r="D73" s="176">
        <v>6</v>
      </c>
      <c r="E73" s="176">
        <v>2</v>
      </c>
      <c r="F73" s="176">
        <v>11</v>
      </c>
      <c r="G73" s="176">
        <v>5</v>
      </c>
      <c r="H73" s="176">
        <v>1</v>
      </c>
      <c r="I73" s="176">
        <v>5</v>
      </c>
      <c r="J73" s="176">
        <v>18</v>
      </c>
      <c r="K73" s="359">
        <v>5</v>
      </c>
      <c r="L73" s="176">
        <v>0</v>
      </c>
      <c r="M73" s="176">
        <v>0</v>
      </c>
      <c r="N73" s="176">
        <v>6</v>
      </c>
      <c r="O73" s="176">
        <v>4</v>
      </c>
    </row>
    <row r="74" spans="1:15" ht="15" customHeight="1">
      <c r="A74" s="357">
        <v>46</v>
      </c>
      <c r="B74" s="85">
        <v>443</v>
      </c>
      <c r="C74" s="211" t="s">
        <v>262</v>
      </c>
      <c r="D74" s="241">
        <v>19</v>
      </c>
      <c r="E74" s="241">
        <v>8</v>
      </c>
      <c r="F74" s="241">
        <v>42</v>
      </c>
      <c r="G74" s="241">
        <v>14</v>
      </c>
      <c r="H74" s="241">
        <v>1</v>
      </c>
      <c r="I74" s="241">
        <v>93</v>
      </c>
      <c r="J74" s="241">
        <v>88</v>
      </c>
      <c r="K74" s="360">
        <v>10</v>
      </c>
      <c r="L74" s="241">
        <v>2</v>
      </c>
      <c r="M74" s="241">
        <v>431</v>
      </c>
      <c r="N74" s="241">
        <v>15</v>
      </c>
      <c r="O74" s="241">
        <v>9</v>
      </c>
    </row>
    <row r="75" spans="1:15" s="85" customFormat="1" ht="14.25" customHeight="1">
      <c r="A75" s="357">
        <v>47</v>
      </c>
      <c r="B75" s="85">
        <v>444</v>
      </c>
      <c r="C75" s="211" t="s">
        <v>263</v>
      </c>
      <c r="D75" s="241">
        <v>10</v>
      </c>
      <c r="E75" s="241">
        <v>13</v>
      </c>
      <c r="F75" s="241">
        <v>18</v>
      </c>
      <c r="G75" s="241">
        <v>6</v>
      </c>
      <c r="H75" s="241">
        <v>0</v>
      </c>
      <c r="I75" s="241">
        <v>22</v>
      </c>
      <c r="J75" s="241">
        <v>25</v>
      </c>
      <c r="K75" s="176" t="s">
        <v>221</v>
      </c>
      <c r="L75" s="241">
        <v>0</v>
      </c>
      <c r="M75" s="241">
        <v>0</v>
      </c>
      <c r="N75" s="241">
        <v>11</v>
      </c>
      <c r="O75" s="241">
        <v>7</v>
      </c>
    </row>
    <row r="76" spans="1:15" ht="14.25" customHeight="1">
      <c r="A76" s="357">
        <v>48</v>
      </c>
      <c r="B76" s="2">
        <v>445</v>
      </c>
      <c r="C76" s="211" t="s">
        <v>264</v>
      </c>
      <c r="D76" s="176">
        <v>2</v>
      </c>
      <c r="E76" s="176">
        <v>1</v>
      </c>
      <c r="F76" s="176">
        <v>4</v>
      </c>
      <c r="G76" s="176">
        <v>4</v>
      </c>
      <c r="H76" s="176">
        <v>0</v>
      </c>
      <c r="I76" s="176">
        <v>1</v>
      </c>
      <c r="J76" s="176">
        <v>6</v>
      </c>
      <c r="K76" s="176" t="s">
        <v>221</v>
      </c>
      <c r="L76" s="176">
        <v>0</v>
      </c>
      <c r="M76" s="176">
        <v>0</v>
      </c>
      <c r="N76" s="176">
        <v>4</v>
      </c>
      <c r="O76" s="176">
        <v>1</v>
      </c>
    </row>
    <row r="77" spans="1:15" ht="14.25" customHeight="1">
      <c r="A77" s="357"/>
      <c r="B77" s="87">
        <v>446</v>
      </c>
      <c r="C77" s="196" t="s">
        <v>1275</v>
      </c>
      <c r="D77" s="176" t="s">
        <v>857</v>
      </c>
      <c r="E77" s="176" t="s">
        <v>221</v>
      </c>
      <c r="F77" s="176" t="s">
        <v>221</v>
      </c>
      <c r="G77" s="176" t="s">
        <v>221</v>
      </c>
      <c r="H77" s="176" t="s">
        <v>221</v>
      </c>
      <c r="I77" s="176" t="s">
        <v>221</v>
      </c>
      <c r="J77" s="176" t="s">
        <v>221</v>
      </c>
      <c r="K77" s="359">
        <v>1</v>
      </c>
      <c r="L77" s="176" t="s">
        <v>221</v>
      </c>
      <c r="M77" s="176" t="s">
        <v>221</v>
      </c>
      <c r="N77" s="176" t="s">
        <v>221</v>
      </c>
      <c r="O77" s="176" t="s">
        <v>221</v>
      </c>
    </row>
    <row r="78" spans="1:15" ht="14.25" customHeight="1">
      <c r="A78" s="357">
        <v>53</v>
      </c>
      <c r="B78" s="2">
        <v>461</v>
      </c>
      <c r="C78" s="211" t="s">
        <v>265</v>
      </c>
      <c r="D78" s="176">
        <v>20</v>
      </c>
      <c r="E78" s="176">
        <v>3</v>
      </c>
      <c r="F78" s="176">
        <v>19</v>
      </c>
      <c r="G78" s="176">
        <v>4</v>
      </c>
      <c r="H78" s="176">
        <v>0</v>
      </c>
      <c r="I78" s="176">
        <v>70</v>
      </c>
      <c r="J78" s="176">
        <v>48</v>
      </c>
      <c r="K78" s="176" t="s">
        <v>221</v>
      </c>
      <c r="L78" s="176" t="s">
        <v>221</v>
      </c>
      <c r="M78" s="176" t="s">
        <v>221</v>
      </c>
      <c r="N78" s="176" t="s">
        <v>221</v>
      </c>
      <c r="O78" s="176" t="s">
        <v>221</v>
      </c>
    </row>
    <row r="79" spans="1:15" ht="14.25" customHeight="1">
      <c r="A79" s="357">
        <v>54</v>
      </c>
      <c r="B79" s="2">
        <v>462</v>
      </c>
      <c r="C79" s="211" t="s">
        <v>266</v>
      </c>
      <c r="D79" s="176">
        <v>13</v>
      </c>
      <c r="E79" s="176">
        <v>6</v>
      </c>
      <c r="F79" s="176">
        <v>9</v>
      </c>
      <c r="G79" s="176">
        <v>4</v>
      </c>
      <c r="H79" s="176">
        <v>0</v>
      </c>
      <c r="I79" s="176">
        <v>65</v>
      </c>
      <c r="J79" s="176">
        <v>82</v>
      </c>
      <c r="K79" s="176" t="s">
        <v>221</v>
      </c>
      <c r="L79" s="176" t="s">
        <v>221</v>
      </c>
      <c r="M79" s="176" t="s">
        <v>221</v>
      </c>
      <c r="N79" s="176" t="s">
        <v>221</v>
      </c>
      <c r="O79" s="176" t="s">
        <v>221</v>
      </c>
    </row>
    <row r="80" spans="1:15" ht="14.25" customHeight="1">
      <c r="A80" s="357">
        <v>55</v>
      </c>
      <c r="B80" s="2">
        <v>463</v>
      </c>
      <c r="C80" s="211" t="s">
        <v>267</v>
      </c>
      <c r="D80" s="176">
        <v>18</v>
      </c>
      <c r="E80" s="176">
        <v>4</v>
      </c>
      <c r="F80" s="176">
        <v>15</v>
      </c>
      <c r="G80" s="176">
        <v>3</v>
      </c>
      <c r="H80" s="176">
        <v>0</v>
      </c>
      <c r="I80" s="176">
        <v>100</v>
      </c>
      <c r="J80" s="176">
        <v>22</v>
      </c>
      <c r="K80" s="176" t="s">
        <v>221</v>
      </c>
      <c r="L80" s="176" t="s">
        <v>221</v>
      </c>
      <c r="M80" s="176" t="s">
        <v>221</v>
      </c>
      <c r="N80" s="176" t="s">
        <v>221</v>
      </c>
      <c r="O80" s="176" t="s">
        <v>221</v>
      </c>
    </row>
    <row r="81" spans="1:15" ht="14.25" customHeight="1">
      <c r="A81" s="357">
        <v>56</v>
      </c>
      <c r="B81" s="2">
        <v>464</v>
      </c>
      <c r="C81" s="211" t="s">
        <v>268</v>
      </c>
      <c r="D81" s="176">
        <v>24</v>
      </c>
      <c r="E81" s="176">
        <v>20</v>
      </c>
      <c r="F81" s="176">
        <v>24</v>
      </c>
      <c r="G81" s="176">
        <v>10</v>
      </c>
      <c r="H81" s="176">
        <v>0</v>
      </c>
      <c r="I81" s="176">
        <v>69</v>
      </c>
      <c r="J81" s="176">
        <v>62</v>
      </c>
      <c r="K81" s="359">
        <v>6</v>
      </c>
      <c r="L81" s="176">
        <v>1</v>
      </c>
      <c r="M81" s="176">
        <v>132</v>
      </c>
      <c r="N81" s="176">
        <v>19</v>
      </c>
      <c r="O81" s="176">
        <v>14</v>
      </c>
    </row>
    <row r="82" spans="1:15" ht="14.25" customHeight="1">
      <c r="A82" s="357">
        <v>57</v>
      </c>
      <c r="B82" s="85">
        <v>481</v>
      </c>
      <c r="C82" s="211" t="s">
        <v>269</v>
      </c>
      <c r="D82" s="241">
        <v>0</v>
      </c>
      <c r="E82" s="241">
        <v>7</v>
      </c>
      <c r="F82" s="241">
        <v>14</v>
      </c>
      <c r="G82" s="241">
        <v>7</v>
      </c>
      <c r="H82" s="241">
        <v>0</v>
      </c>
      <c r="I82" s="241">
        <v>39</v>
      </c>
      <c r="J82" s="241">
        <v>31</v>
      </c>
      <c r="K82" s="360">
        <v>6</v>
      </c>
      <c r="L82" s="241">
        <v>1</v>
      </c>
      <c r="M82" s="241">
        <v>30</v>
      </c>
      <c r="N82" s="241">
        <v>12</v>
      </c>
      <c r="O82" s="241">
        <v>8</v>
      </c>
    </row>
    <row r="83" spans="1:15" ht="14.25" customHeight="1">
      <c r="A83" s="357"/>
      <c r="B83" s="85">
        <v>501</v>
      </c>
      <c r="C83" s="211" t="s">
        <v>1351</v>
      </c>
      <c r="D83" s="176" t="s">
        <v>857</v>
      </c>
      <c r="E83" s="176" t="s">
        <v>221</v>
      </c>
      <c r="F83" s="176" t="s">
        <v>221</v>
      </c>
      <c r="G83" s="176" t="s">
        <v>221</v>
      </c>
      <c r="H83" s="176" t="s">
        <v>221</v>
      </c>
      <c r="I83" s="176" t="s">
        <v>221</v>
      </c>
      <c r="J83" s="176" t="s">
        <v>221</v>
      </c>
      <c r="K83" s="360">
        <v>9</v>
      </c>
      <c r="L83" s="241">
        <v>4</v>
      </c>
      <c r="M83" s="241">
        <v>362</v>
      </c>
      <c r="N83" s="241">
        <v>15</v>
      </c>
      <c r="O83" s="241">
        <v>7</v>
      </c>
    </row>
    <row r="84" spans="1:15" ht="14.25" customHeight="1">
      <c r="A84" s="357">
        <v>58</v>
      </c>
      <c r="B84" s="85">
        <v>501</v>
      </c>
      <c r="C84" s="211" t="s">
        <v>1276</v>
      </c>
      <c r="D84" s="241">
        <v>17</v>
      </c>
      <c r="E84" s="241">
        <v>7</v>
      </c>
      <c r="F84" s="241">
        <v>33</v>
      </c>
      <c r="G84" s="241">
        <v>8</v>
      </c>
      <c r="H84" s="241">
        <v>0</v>
      </c>
      <c r="I84" s="241">
        <v>89</v>
      </c>
      <c r="J84" s="241">
        <v>84</v>
      </c>
      <c r="K84" s="176" t="s">
        <v>221</v>
      </c>
      <c r="L84" s="176" t="s">
        <v>221</v>
      </c>
      <c r="M84" s="176" t="s">
        <v>221</v>
      </c>
      <c r="N84" s="176" t="s">
        <v>221</v>
      </c>
      <c r="O84" s="176" t="s">
        <v>221</v>
      </c>
    </row>
    <row r="85" spans="1:15" ht="14.25" customHeight="1">
      <c r="A85" s="357">
        <v>59</v>
      </c>
      <c r="B85" s="2">
        <v>502</v>
      </c>
      <c r="C85" s="211" t="s">
        <v>271</v>
      </c>
      <c r="D85" s="176">
        <v>2</v>
      </c>
      <c r="E85" s="176">
        <v>2</v>
      </c>
      <c r="F85" s="176">
        <v>5</v>
      </c>
      <c r="G85" s="176">
        <v>3</v>
      </c>
      <c r="H85" s="176">
        <v>0</v>
      </c>
      <c r="I85" s="176">
        <v>6</v>
      </c>
      <c r="J85" s="176">
        <v>3</v>
      </c>
      <c r="K85" s="176" t="s">
        <v>221</v>
      </c>
      <c r="L85" s="176" t="s">
        <v>221</v>
      </c>
      <c r="M85" s="176" t="s">
        <v>221</v>
      </c>
      <c r="N85" s="176" t="s">
        <v>221</v>
      </c>
      <c r="O85" s="176" t="s">
        <v>221</v>
      </c>
    </row>
    <row r="86" spans="1:15" s="85" customFormat="1" ht="14.25" customHeight="1">
      <c r="A86" s="357">
        <v>60</v>
      </c>
      <c r="B86" s="85">
        <v>503</v>
      </c>
      <c r="C86" s="211" t="s">
        <v>272</v>
      </c>
      <c r="D86" s="241">
        <v>5</v>
      </c>
      <c r="E86" s="241">
        <v>1</v>
      </c>
      <c r="F86" s="241">
        <v>5</v>
      </c>
      <c r="G86" s="241">
        <v>3</v>
      </c>
      <c r="H86" s="241">
        <v>0</v>
      </c>
      <c r="I86" s="241">
        <v>19</v>
      </c>
      <c r="J86" s="241">
        <v>27</v>
      </c>
      <c r="K86" s="176" t="s">
        <v>221</v>
      </c>
      <c r="L86" s="176" t="s">
        <v>221</v>
      </c>
      <c r="M86" s="176" t="s">
        <v>221</v>
      </c>
      <c r="N86" s="176" t="s">
        <v>221</v>
      </c>
      <c r="O86" s="176" t="s">
        <v>221</v>
      </c>
    </row>
    <row r="87" spans="1:15" ht="14.25" customHeight="1">
      <c r="A87" s="357">
        <v>61</v>
      </c>
      <c r="B87" s="2">
        <v>504</v>
      </c>
      <c r="C87" s="211" t="s">
        <v>273</v>
      </c>
      <c r="D87" s="176">
        <v>2</v>
      </c>
      <c r="E87" s="176">
        <v>1</v>
      </c>
      <c r="F87" s="176">
        <v>1</v>
      </c>
      <c r="G87" s="176">
        <v>1</v>
      </c>
      <c r="H87" s="176">
        <v>0</v>
      </c>
      <c r="I87" s="176">
        <v>10</v>
      </c>
      <c r="J87" s="176">
        <v>7</v>
      </c>
      <c r="K87" s="176" t="s">
        <v>221</v>
      </c>
      <c r="L87" s="176" t="s">
        <v>221</v>
      </c>
      <c r="M87" s="176" t="s">
        <v>221</v>
      </c>
      <c r="N87" s="176" t="s">
        <v>221</v>
      </c>
      <c r="O87" s="176" t="s">
        <v>221</v>
      </c>
    </row>
    <row r="88" spans="1:15" ht="14.25" customHeight="1">
      <c r="A88" s="357">
        <v>62</v>
      </c>
      <c r="B88" s="2">
        <v>521</v>
      </c>
      <c r="C88" s="211" t="s">
        <v>274</v>
      </c>
      <c r="D88" s="176">
        <v>42</v>
      </c>
      <c r="E88" s="176">
        <v>11</v>
      </c>
      <c r="F88" s="176">
        <v>46</v>
      </c>
      <c r="G88" s="176">
        <v>12</v>
      </c>
      <c r="H88" s="176">
        <v>7</v>
      </c>
      <c r="I88" s="176">
        <v>193</v>
      </c>
      <c r="J88" s="176">
        <v>67</v>
      </c>
      <c r="K88" s="176" t="s">
        <v>221</v>
      </c>
      <c r="L88" s="176" t="s">
        <v>221</v>
      </c>
      <c r="M88" s="176" t="s">
        <v>221</v>
      </c>
      <c r="N88" s="176" t="s">
        <v>221</v>
      </c>
      <c r="O88" s="176" t="s">
        <v>221</v>
      </c>
    </row>
    <row r="89" spans="1:15" ht="14.25" customHeight="1">
      <c r="A89" s="357">
        <v>63</v>
      </c>
      <c r="B89" s="2">
        <v>522</v>
      </c>
      <c r="C89" s="211" t="s">
        <v>275</v>
      </c>
      <c r="D89" s="176">
        <v>2</v>
      </c>
      <c r="E89" s="176">
        <v>3</v>
      </c>
      <c r="F89" s="176">
        <v>6</v>
      </c>
      <c r="G89" s="176">
        <v>2</v>
      </c>
      <c r="H89" s="176">
        <v>0</v>
      </c>
      <c r="I89" s="176">
        <v>13</v>
      </c>
      <c r="J89" s="176">
        <v>8</v>
      </c>
      <c r="K89" s="176" t="s">
        <v>221</v>
      </c>
      <c r="L89" s="176">
        <v>0</v>
      </c>
      <c r="M89" s="176">
        <v>0</v>
      </c>
      <c r="N89" s="176">
        <v>2</v>
      </c>
      <c r="O89" s="176">
        <v>2</v>
      </c>
    </row>
    <row r="90" spans="1:15" ht="14.25" customHeight="1">
      <c r="A90" s="357">
        <v>64</v>
      </c>
      <c r="B90" s="2">
        <v>523</v>
      </c>
      <c r="C90" s="211" t="s">
        <v>276</v>
      </c>
      <c r="D90" s="176">
        <v>6</v>
      </c>
      <c r="E90" s="176">
        <v>4</v>
      </c>
      <c r="F90" s="176">
        <v>8</v>
      </c>
      <c r="G90" s="176">
        <v>5</v>
      </c>
      <c r="H90" s="176">
        <v>0</v>
      </c>
      <c r="I90" s="176">
        <v>13</v>
      </c>
      <c r="J90" s="176">
        <v>24</v>
      </c>
      <c r="K90" s="176" t="s">
        <v>221</v>
      </c>
      <c r="L90" s="176" t="s">
        <v>221</v>
      </c>
      <c r="M90" s="176" t="s">
        <v>221</v>
      </c>
      <c r="N90" s="176" t="s">
        <v>221</v>
      </c>
      <c r="O90" s="176" t="s">
        <v>221</v>
      </c>
    </row>
    <row r="91" spans="1:15" ht="14.25" customHeight="1">
      <c r="A91" s="357">
        <v>65</v>
      </c>
      <c r="B91" s="2">
        <v>524</v>
      </c>
      <c r="C91" s="211" t="s">
        <v>277</v>
      </c>
      <c r="D91" s="176">
        <v>5</v>
      </c>
      <c r="E91" s="176">
        <v>2</v>
      </c>
      <c r="F91" s="176">
        <v>2</v>
      </c>
      <c r="G91" s="176">
        <v>3</v>
      </c>
      <c r="H91" s="176">
        <v>0</v>
      </c>
      <c r="I91" s="176">
        <v>7</v>
      </c>
      <c r="J91" s="176">
        <v>19</v>
      </c>
      <c r="K91" s="176" t="s">
        <v>221</v>
      </c>
      <c r="L91" s="176" t="s">
        <v>221</v>
      </c>
      <c r="M91" s="176" t="s">
        <v>221</v>
      </c>
      <c r="N91" s="176" t="s">
        <v>221</v>
      </c>
      <c r="O91" s="176" t="s">
        <v>221</v>
      </c>
    </row>
    <row r="92" spans="1:15" ht="14.25" customHeight="1">
      <c r="A92" s="357">
        <v>66</v>
      </c>
      <c r="B92" s="2">
        <v>525</v>
      </c>
      <c r="C92" s="211" t="s">
        <v>278</v>
      </c>
      <c r="D92" s="176">
        <v>2</v>
      </c>
      <c r="E92" s="176">
        <v>2</v>
      </c>
      <c r="F92" s="176">
        <v>2</v>
      </c>
      <c r="G92" s="176">
        <v>3</v>
      </c>
      <c r="H92" s="176">
        <v>0</v>
      </c>
      <c r="I92" s="176">
        <v>2</v>
      </c>
      <c r="J92" s="176">
        <v>11</v>
      </c>
      <c r="K92" s="176" t="s">
        <v>221</v>
      </c>
      <c r="L92" s="176" t="s">
        <v>221</v>
      </c>
      <c r="M92" s="176" t="s">
        <v>221</v>
      </c>
      <c r="N92" s="176" t="s">
        <v>221</v>
      </c>
      <c r="O92" s="176" t="s">
        <v>221</v>
      </c>
    </row>
    <row r="93" spans="1:15" ht="14.25" customHeight="1">
      <c r="A93" s="357">
        <v>70</v>
      </c>
      <c r="B93" s="2">
        <v>541</v>
      </c>
      <c r="C93" s="211" t="s">
        <v>279</v>
      </c>
      <c r="D93" s="176">
        <v>2</v>
      </c>
      <c r="E93" s="176">
        <v>1</v>
      </c>
      <c r="F93" s="176">
        <v>6</v>
      </c>
      <c r="G93" s="176">
        <v>2</v>
      </c>
      <c r="H93" s="176">
        <v>0</v>
      </c>
      <c r="I93" s="176">
        <v>7</v>
      </c>
      <c r="J93" s="176">
        <v>2</v>
      </c>
      <c r="K93" s="176" t="s">
        <v>221</v>
      </c>
      <c r="L93" s="176" t="s">
        <v>221</v>
      </c>
      <c r="M93" s="176" t="s">
        <v>221</v>
      </c>
      <c r="N93" s="176" t="s">
        <v>221</v>
      </c>
      <c r="O93" s="176" t="s">
        <v>221</v>
      </c>
    </row>
    <row r="94" spans="1:15" s="85" customFormat="1" ht="14.25" customHeight="1">
      <c r="A94" s="357">
        <v>71</v>
      </c>
      <c r="B94" s="2">
        <v>542</v>
      </c>
      <c r="C94" s="211" t="s">
        <v>280</v>
      </c>
      <c r="D94" s="176">
        <v>6</v>
      </c>
      <c r="E94" s="176">
        <v>3</v>
      </c>
      <c r="F94" s="176">
        <v>2</v>
      </c>
      <c r="G94" s="176">
        <v>3</v>
      </c>
      <c r="H94" s="176">
        <v>1</v>
      </c>
      <c r="I94" s="176">
        <v>11</v>
      </c>
      <c r="J94" s="176">
        <v>5</v>
      </c>
      <c r="K94" s="176" t="s">
        <v>221</v>
      </c>
      <c r="L94" s="176" t="s">
        <v>221</v>
      </c>
      <c r="M94" s="176" t="s">
        <v>221</v>
      </c>
      <c r="N94" s="176" t="s">
        <v>221</v>
      </c>
      <c r="O94" s="176" t="s">
        <v>221</v>
      </c>
    </row>
    <row r="95" spans="1:15" ht="14.25" customHeight="1">
      <c r="A95" s="357">
        <v>72</v>
      </c>
      <c r="B95" s="2">
        <v>543</v>
      </c>
      <c r="C95" s="211" t="s">
        <v>281</v>
      </c>
      <c r="D95" s="176">
        <v>13</v>
      </c>
      <c r="E95" s="176">
        <v>6</v>
      </c>
      <c r="F95" s="176">
        <v>13</v>
      </c>
      <c r="G95" s="176">
        <v>4</v>
      </c>
      <c r="H95" s="176">
        <v>7</v>
      </c>
      <c r="I95" s="176">
        <v>63</v>
      </c>
      <c r="J95" s="176">
        <v>44</v>
      </c>
      <c r="K95" s="176" t="s">
        <v>221</v>
      </c>
      <c r="L95" s="176" t="s">
        <v>221</v>
      </c>
      <c r="M95" s="176" t="s">
        <v>221</v>
      </c>
      <c r="N95" s="176" t="s">
        <v>221</v>
      </c>
      <c r="O95" s="176" t="s">
        <v>221</v>
      </c>
    </row>
    <row r="96" spans="1:15" ht="14.25" customHeight="1">
      <c r="A96" s="357">
        <v>73</v>
      </c>
      <c r="B96" s="2">
        <v>544</v>
      </c>
      <c r="C96" s="211" t="s">
        <v>282</v>
      </c>
      <c r="D96" s="176">
        <v>24</v>
      </c>
      <c r="E96" s="176">
        <v>8</v>
      </c>
      <c r="F96" s="176">
        <v>23</v>
      </c>
      <c r="G96" s="176">
        <v>5</v>
      </c>
      <c r="H96" s="176">
        <v>13</v>
      </c>
      <c r="I96" s="176">
        <v>137</v>
      </c>
      <c r="J96" s="176">
        <v>24</v>
      </c>
      <c r="K96" s="176" t="s">
        <v>221</v>
      </c>
      <c r="L96" s="176" t="s">
        <v>221</v>
      </c>
      <c r="M96" s="176" t="s">
        <v>221</v>
      </c>
      <c r="N96" s="176" t="s">
        <v>221</v>
      </c>
      <c r="O96" s="176" t="s">
        <v>221</v>
      </c>
    </row>
    <row r="97" spans="1:15" ht="14.25" customHeight="1">
      <c r="A97" s="357">
        <v>74</v>
      </c>
      <c r="B97" s="2">
        <v>561</v>
      </c>
      <c r="C97" s="211" t="s">
        <v>283</v>
      </c>
      <c r="D97" s="176">
        <v>16</v>
      </c>
      <c r="E97" s="176">
        <v>5</v>
      </c>
      <c r="F97" s="176">
        <v>18</v>
      </c>
      <c r="G97" s="176">
        <v>4</v>
      </c>
      <c r="H97" s="176">
        <v>0</v>
      </c>
      <c r="I97" s="176">
        <v>64</v>
      </c>
      <c r="J97" s="176">
        <v>19</v>
      </c>
      <c r="K97" s="176" t="s">
        <v>221</v>
      </c>
      <c r="L97" s="176" t="s">
        <v>221</v>
      </c>
      <c r="M97" s="176" t="s">
        <v>221</v>
      </c>
      <c r="N97" s="176" t="s">
        <v>221</v>
      </c>
      <c r="O97" s="176" t="s">
        <v>221</v>
      </c>
    </row>
    <row r="98" spans="1:15" ht="14.25" customHeight="1">
      <c r="A98" s="357">
        <v>75</v>
      </c>
      <c r="B98" s="2">
        <v>562</v>
      </c>
      <c r="C98" s="211" t="s">
        <v>284</v>
      </c>
      <c r="D98" s="176">
        <v>3</v>
      </c>
      <c r="E98" s="176">
        <v>2</v>
      </c>
      <c r="F98" s="176">
        <v>0</v>
      </c>
      <c r="G98" s="176">
        <v>4</v>
      </c>
      <c r="H98" s="176">
        <v>0</v>
      </c>
      <c r="I98" s="176">
        <v>10</v>
      </c>
      <c r="J98" s="176">
        <v>13</v>
      </c>
      <c r="K98" s="176" t="s">
        <v>221</v>
      </c>
      <c r="L98" s="176" t="s">
        <v>221</v>
      </c>
      <c r="M98" s="176" t="s">
        <v>221</v>
      </c>
      <c r="N98" s="176" t="s">
        <v>221</v>
      </c>
      <c r="O98" s="176" t="s">
        <v>221</v>
      </c>
    </row>
    <row r="99" spans="1:15" ht="14.25" customHeight="1">
      <c r="A99" s="357">
        <v>76</v>
      </c>
      <c r="B99" s="2">
        <v>581</v>
      </c>
      <c r="C99" s="211" t="s">
        <v>285</v>
      </c>
      <c r="D99" s="176">
        <v>8</v>
      </c>
      <c r="E99" s="176">
        <v>1</v>
      </c>
      <c r="F99" s="176">
        <v>2</v>
      </c>
      <c r="G99" s="176">
        <v>3</v>
      </c>
      <c r="H99" s="176">
        <v>0</v>
      </c>
      <c r="I99" s="176">
        <v>27</v>
      </c>
      <c r="J99" s="176">
        <v>20</v>
      </c>
      <c r="K99" s="176" t="s">
        <v>221</v>
      </c>
      <c r="L99" s="176" t="s">
        <v>221</v>
      </c>
      <c r="M99" s="176" t="s">
        <v>221</v>
      </c>
      <c r="N99" s="176" t="s">
        <v>221</v>
      </c>
      <c r="O99" s="176" t="s">
        <v>221</v>
      </c>
    </row>
    <row r="100" spans="1:15" ht="14.25" customHeight="1">
      <c r="A100" s="357">
        <v>77</v>
      </c>
      <c r="B100" s="2">
        <v>582</v>
      </c>
      <c r="C100" s="211" t="s">
        <v>286</v>
      </c>
      <c r="D100" s="176">
        <v>20</v>
      </c>
      <c r="E100" s="176">
        <v>4</v>
      </c>
      <c r="F100" s="176">
        <v>13</v>
      </c>
      <c r="G100" s="176">
        <v>11</v>
      </c>
      <c r="H100" s="176">
        <v>0</v>
      </c>
      <c r="I100" s="176">
        <v>65</v>
      </c>
      <c r="J100" s="176">
        <v>42</v>
      </c>
      <c r="K100" s="176" t="s">
        <v>221</v>
      </c>
      <c r="L100" s="176" t="s">
        <v>221</v>
      </c>
      <c r="M100" s="176" t="s">
        <v>221</v>
      </c>
      <c r="N100" s="176" t="s">
        <v>221</v>
      </c>
      <c r="O100" s="176" t="s">
        <v>221</v>
      </c>
    </row>
    <row r="101" spans="1:15" ht="14.25" customHeight="1">
      <c r="A101" s="357">
        <v>78</v>
      </c>
      <c r="B101" s="2">
        <v>583</v>
      </c>
      <c r="C101" s="211" t="s">
        <v>287</v>
      </c>
      <c r="D101" s="176">
        <v>1</v>
      </c>
      <c r="E101" s="176">
        <v>2</v>
      </c>
      <c r="F101" s="176">
        <v>0</v>
      </c>
      <c r="G101" s="176">
        <v>2</v>
      </c>
      <c r="H101" s="176">
        <v>0</v>
      </c>
      <c r="I101" s="176">
        <v>2</v>
      </c>
      <c r="J101" s="176">
        <v>7</v>
      </c>
      <c r="K101" s="176" t="s">
        <v>221</v>
      </c>
      <c r="L101" s="176" t="s">
        <v>221</v>
      </c>
      <c r="M101" s="176" t="s">
        <v>221</v>
      </c>
      <c r="N101" s="176" t="s">
        <v>221</v>
      </c>
      <c r="O101" s="176" t="s">
        <v>221</v>
      </c>
    </row>
    <row r="102" spans="1:15" ht="14.25" customHeight="1">
      <c r="A102" s="357">
        <v>79</v>
      </c>
      <c r="B102" s="2">
        <v>584</v>
      </c>
      <c r="C102" s="211" t="s">
        <v>288</v>
      </c>
      <c r="D102" s="176">
        <v>6</v>
      </c>
      <c r="E102" s="176">
        <v>3</v>
      </c>
      <c r="F102" s="176">
        <v>3</v>
      </c>
      <c r="G102" s="176">
        <v>3</v>
      </c>
      <c r="H102" s="176">
        <v>0</v>
      </c>
      <c r="I102" s="176">
        <v>18</v>
      </c>
      <c r="J102" s="176">
        <v>22</v>
      </c>
      <c r="K102" s="176" t="s">
        <v>221</v>
      </c>
      <c r="L102" s="176" t="s">
        <v>221</v>
      </c>
      <c r="M102" s="176" t="s">
        <v>221</v>
      </c>
      <c r="N102" s="176" t="s">
        <v>221</v>
      </c>
      <c r="O102" s="176" t="s">
        <v>221</v>
      </c>
    </row>
    <row r="103" spans="1:15" ht="14.25" customHeight="1">
      <c r="A103" s="357"/>
      <c r="B103" s="87">
        <v>585</v>
      </c>
      <c r="C103" s="196" t="s">
        <v>1277</v>
      </c>
      <c r="D103" s="176" t="s">
        <v>857</v>
      </c>
      <c r="E103" s="176" t="s">
        <v>221</v>
      </c>
      <c r="F103" s="176" t="s">
        <v>221</v>
      </c>
      <c r="G103" s="176" t="s">
        <v>221</v>
      </c>
      <c r="H103" s="176" t="s">
        <v>221</v>
      </c>
      <c r="I103" s="176" t="s">
        <v>221</v>
      </c>
      <c r="J103" s="176" t="s">
        <v>221</v>
      </c>
      <c r="K103" s="176">
        <v>5</v>
      </c>
      <c r="L103" s="176">
        <v>2</v>
      </c>
      <c r="M103" s="176">
        <v>152</v>
      </c>
      <c r="N103" s="176">
        <v>15</v>
      </c>
      <c r="O103" s="176">
        <v>8</v>
      </c>
    </row>
    <row r="104" spans="1:15" ht="14.25" customHeight="1">
      <c r="A104" s="357"/>
      <c r="B104" s="87">
        <v>586</v>
      </c>
      <c r="C104" s="196" t="s">
        <v>1278</v>
      </c>
      <c r="D104" s="176" t="s">
        <v>857</v>
      </c>
      <c r="E104" s="176" t="s">
        <v>221</v>
      </c>
      <c r="F104" s="176" t="s">
        <v>221</v>
      </c>
      <c r="G104" s="176" t="s">
        <v>221</v>
      </c>
      <c r="H104" s="176" t="s">
        <v>221</v>
      </c>
      <c r="I104" s="176" t="s">
        <v>221</v>
      </c>
      <c r="J104" s="176" t="s">
        <v>221</v>
      </c>
      <c r="K104" s="176">
        <v>7</v>
      </c>
      <c r="L104" s="176">
        <v>3</v>
      </c>
      <c r="M104" s="176">
        <v>280</v>
      </c>
      <c r="N104" s="176">
        <v>12</v>
      </c>
      <c r="O104" s="176">
        <v>6</v>
      </c>
    </row>
    <row r="105" spans="1:15" ht="14.25" customHeight="1">
      <c r="A105" s="357">
        <v>84</v>
      </c>
      <c r="B105" s="2">
        <v>621</v>
      </c>
      <c r="C105" s="211" t="s">
        <v>289</v>
      </c>
      <c r="D105" s="176">
        <v>3</v>
      </c>
      <c r="E105" s="176">
        <v>3</v>
      </c>
      <c r="F105" s="176">
        <v>2</v>
      </c>
      <c r="G105" s="176">
        <v>3</v>
      </c>
      <c r="H105" s="176">
        <v>0</v>
      </c>
      <c r="I105" s="176">
        <v>4</v>
      </c>
      <c r="J105" s="176">
        <v>11</v>
      </c>
      <c r="K105" s="176" t="s">
        <v>221</v>
      </c>
      <c r="L105" s="176" t="s">
        <v>221</v>
      </c>
      <c r="M105" s="176" t="s">
        <v>221</v>
      </c>
      <c r="N105" s="176" t="s">
        <v>221</v>
      </c>
      <c r="O105" s="176" t="s">
        <v>221</v>
      </c>
    </row>
    <row r="106" spans="1:15" ht="14.25" customHeight="1">
      <c r="A106" s="357">
        <v>85</v>
      </c>
      <c r="B106" s="2">
        <v>622</v>
      </c>
      <c r="C106" s="211" t="s">
        <v>290</v>
      </c>
      <c r="D106" s="176">
        <v>26</v>
      </c>
      <c r="E106" s="176">
        <v>12</v>
      </c>
      <c r="F106" s="176">
        <v>16</v>
      </c>
      <c r="G106" s="176">
        <v>14</v>
      </c>
      <c r="H106" s="176">
        <v>0</v>
      </c>
      <c r="I106" s="176">
        <v>105</v>
      </c>
      <c r="J106" s="176">
        <v>34</v>
      </c>
      <c r="K106" s="176" t="s">
        <v>221</v>
      </c>
      <c r="L106" s="176" t="s">
        <v>221</v>
      </c>
      <c r="M106" s="176" t="s">
        <v>221</v>
      </c>
      <c r="N106" s="176" t="s">
        <v>221</v>
      </c>
      <c r="O106" s="176" t="s">
        <v>221</v>
      </c>
    </row>
    <row r="107" spans="1:15" ht="14.25" customHeight="1">
      <c r="A107" s="357">
        <v>86</v>
      </c>
      <c r="B107" s="2">
        <v>623</v>
      </c>
      <c r="C107" s="211" t="s">
        <v>291</v>
      </c>
      <c r="D107" s="176">
        <v>7</v>
      </c>
      <c r="E107" s="176">
        <v>2</v>
      </c>
      <c r="F107" s="176">
        <v>7</v>
      </c>
      <c r="G107" s="176">
        <v>4</v>
      </c>
      <c r="H107" s="176">
        <v>0</v>
      </c>
      <c r="I107" s="176">
        <v>37</v>
      </c>
      <c r="J107" s="176">
        <v>9</v>
      </c>
      <c r="K107" s="176" t="s">
        <v>221</v>
      </c>
      <c r="L107" s="176" t="s">
        <v>221</v>
      </c>
      <c r="M107" s="176" t="s">
        <v>221</v>
      </c>
      <c r="N107" s="176" t="s">
        <v>221</v>
      </c>
      <c r="O107" s="176" t="s">
        <v>221</v>
      </c>
    </row>
    <row r="108" spans="1:15" ht="14.25" customHeight="1">
      <c r="A108" s="357">
        <v>87</v>
      </c>
      <c r="B108" s="2">
        <v>624</v>
      </c>
      <c r="C108" s="211" t="s">
        <v>292</v>
      </c>
      <c r="D108" s="176">
        <v>13</v>
      </c>
      <c r="E108" s="176">
        <v>4</v>
      </c>
      <c r="F108" s="176">
        <v>11</v>
      </c>
      <c r="G108" s="176">
        <v>4</v>
      </c>
      <c r="H108" s="176">
        <v>0</v>
      </c>
      <c r="I108" s="176">
        <v>48</v>
      </c>
      <c r="J108" s="176">
        <v>50</v>
      </c>
      <c r="K108" s="176" t="s">
        <v>221</v>
      </c>
      <c r="L108" s="176" t="s">
        <v>221</v>
      </c>
      <c r="M108" s="176" t="s">
        <v>221</v>
      </c>
      <c r="N108" s="176" t="s">
        <v>221</v>
      </c>
      <c r="O108" s="176" t="s">
        <v>221</v>
      </c>
    </row>
    <row r="109" spans="1:15" ht="14.25" customHeight="1">
      <c r="A109" s="357">
        <v>100</v>
      </c>
      <c r="B109" s="2">
        <v>681</v>
      </c>
      <c r="C109" s="211" t="s">
        <v>293</v>
      </c>
      <c r="D109" s="176">
        <v>27</v>
      </c>
      <c r="E109" s="176">
        <v>12</v>
      </c>
      <c r="F109" s="176">
        <v>35</v>
      </c>
      <c r="G109" s="176">
        <v>16</v>
      </c>
      <c r="H109" s="176">
        <v>0</v>
      </c>
      <c r="I109" s="176">
        <v>54</v>
      </c>
      <c r="J109" s="176">
        <v>97</v>
      </c>
      <c r="K109" s="176" t="s">
        <v>221</v>
      </c>
      <c r="L109" s="176" t="s">
        <v>221</v>
      </c>
      <c r="M109" s="176" t="s">
        <v>221</v>
      </c>
      <c r="N109" s="176" t="s">
        <v>221</v>
      </c>
      <c r="O109" s="176" t="s">
        <v>221</v>
      </c>
    </row>
    <row r="110" spans="1:15" ht="14.25" customHeight="1">
      <c r="A110" s="357">
        <v>101</v>
      </c>
      <c r="B110" s="2">
        <v>682</v>
      </c>
      <c r="C110" s="211" t="s">
        <v>294</v>
      </c>
      <c r="D110" s="176">
        <v>12</v>
      </c>
      <c r="E110" s="176">
        <v>3</v>
      </c>
      <c r="F110" s="176">
        <v>9</v>
      </c>
      <c r="G110" s="176">
        <v>3</v>
      </c>
      <c r="H110" s="176">
        <v>0</v>
      </c>
      <c r="I110" s="176">
        <v>60</v>
      </c>
      <c r="J110" s="176">
        <v>21</v>
      </c>
      <c r="K110" s="176" t="s">
        <v>221</v>
      </c>
      <c r="L110" s="176" t="s">
        <v>221</v>
      </c>
      <c r="M110" s="176" t="s">
        <v>221</v>
      </c>
      <c r="N110" s="176" t="s">
        <v>221</v>
      </c>
      <c r="O110" s="176" t="s">
        <v>221</v>
      </c>
    </row>
    <row r="111" spans="1:15" ht="14.25" customHeight="1">
      <c r="A111" s="357">
        <v>102</v>
      </c>
      <c r="B111" s="2">
        <v>683</v>
      </c>
      <c r="C111" s="211" t="s">
        <v>295</v>
      </c>
      <c r="D111" s="176">
        <v>6</v>
      </c>
      <c r="E111" s="176">
        <v>6</v>
      </c>
      <c r="F111" s="176">
        <v>6</v>
      </c>
      <c r="G111" s="176">
        <v>6</v>
      </c>
      <c r="H111" s="176">
        <v>1</v>
      </c>
      <c r="I111" s="176">
        <v>11</v>
      </c>
      <c r="J111" s="176">
        <v>19</v>
      </c>
      <c r="K111" s="176" t="s">
        <v>221</v>
      </c>
      <c r="L111" s="176" t="s">
        <v>221</v>
      </c>
      <c r="M111" s="176" t="s">
        <v>221</v>
      </c>
      <c r="N111" s="176" t="s">
        <v>221</v>
      </c>
      <c r="O111" s="176" t="s">
        <v>221</v>
      </c>
    </row>
    <row r="112" spans="1:15" ht="14.25" customHeight="1">
      <c r="A112" s="357">
        <v>103</v>
      </c>
      <c r="B112" s="2">
        <v>684</v>
      </c>
      <c r="C112" s="211" t="s">
        <v>296</v>
      </c>
      <c r="D112" s="176">
        <v>9</v>
      </c>
      <c r="E112" s="176">
        <v>2</v>
      </c>
      <c r="F112" s="176">
        <v>13</v>
      </c>
      <c r="G112" s="176">
        <v>3</v>
      </c>
      <c r="H112" s="176">
        <v>0</v>
      </c>
      <c r="I112" s="176">
        <v>19</v>
      </c>
      <c r="J112" s="176">
        <v>10</v>
      </c>
      <c r="K112" s="176" t="s">
        <v>221</v>
      </c>
      <c r="L112" s="176" t="s">
        <v>221</v>
      </c>
      <c r="M112" s="176" t="s">
        <v>221</v>
      </c>
      <c r="N112" s="176" t="s">
        <v>221</v>
      </c>
      <c r="O112" s="176" t="s">
        <v>221</v>
      </c>
    </row>
    <row r="113" spans="1:15" ht="14.25" customHeight="1">
      <c r="A113" s="357">
        <v>104</v>
      </c>
      <c r="B113" s="2">
        <v>685</v>
      </c>
      <c r="C113" s="211" t="s">
        <v>297</v>
      </c>
      <c r="D113" s="176">
        <v>11</v>
      </c>
      <c r="E113" s="176">
        <v>3</v>
      </c>
      <c r="F113" s="176">
        <v>4</v>
      </c>
      <c r="G113" s="176">
        <v>7</v>
      </c>
      <c r="H113" s="176">
        <v>0</v>
      </c>
      <c r="I113" s="176">
        <v>22</v>
      </c>
      <c r="J113" s="176">
        <v>26</v>
      </c>
      <c r="K113" s="176" t="s">
        <v>221</v>
      </c>
      <c r="L113" s="176">
        <v>0</v>
      </c>
      <c r="M113" s="176">
        <v>0</v>
      </c>
      <c r="N113" s="176">
        <v>10</v>
      </c>
      <c r="O113" s="176">
        <v>3</v>
      </c>
    </row>
    <row r="114" spans="1:15" ht="14.25" customHeight="1">
      <c r="A114" s="357">
        <v>105</v>
      </c>
      <c r="B114" s="2">
        <v>686</v>
      </c>
      <c r="C114" s="211" t="s">
        <v>298</v>
      </c>
      <c r="D114" s="176">
        <v>12</v>
      </c>
      <c r="E114" s="176">
        <v>4</v>
      </c>
      <c r="F114" s="176">
        <v>13</v>
      </c>
      <c r="G114" s="176">
        <v>4</v>
      </c>
      <c r="H114" s="176">
        <v>0</v>
      </c>
      <c r="I114" s="176">
        <v>28</v>
      </c>
      <c r="J114" s="176">
        <v>37</v>
      </c>
      <c r="K114" s="176" t="s">
        <v>221</v>
      </c>
      <c r="L114" s="176" t="s">
        <v>221</v>
      </c>
      <c r="M114" s="176" t="s">
        <v>221</v>
      </c>
      <c r="N114" s="176" t="s">
        <v>221</v>
      </c>
      <c r="O114" s="176" t="s">
        <v>221</v>
      </c>
    </row>
    <row r="115" spans="1:15" ht="14.25" customHeight="1">
      <c r="A115" s="357">
        <v>106</v>
      </c>
      <c r="B115" s="2">
        <v>701</v>
      </c>
      <c r="C115" s="211" t="s">
        <v>299</v>
      </c>
      <c r="D115" s="176">
        <v>11</v>
      </c>
      <c r="E115" s="176">
        <v>3</v>
      </c>
      <c r="F115" s="176">
        <v>13</v>
      </c>
      <c r="G115" s="176">
        <v>2</v>
      </c>
      <c r="H115" s="176">
        <v>1</v>
      </c>
      <c r="I115" s="176">
        <v>25</v>
      </c>
      <c r="J115" s="176">
        <v>30</v>
      </c>
      <c r="K115" s="176" t="s">
        <v>221</v>
      </c>
      <c r="L115" s="176" t="s">
        <v>221</v>
      </c>
      <c r="M115" s="176" t="s">
        <v>221</v>
      </c>
      <c r="N115" s="176" t="s">
        <v>221</v>
      </c>
      <c r="O115" s="176" t="s">
        <v>221</v>
      </c>
    </row>
    <row r="116" spans="1:15" ht="14.25" customHeight="1">
      <c r="A116" s="357">
        <v>107</v>
      </c>
      <c r="B116" s="2">
        <v>702</v>
      </c>
      <c r="C116" s="211" t="s">
        <v>300</v>
      </c>
      <c r="D116" s="176">
        <v>5</v>
      </c>
      <c r="E116" s="176">
        <v>6</v>
      </c>
      <c r="F116" s="176">
        <v>8</v>
      </c>
      <c r="G116" s="176">
        <v>3</v>
      </c>
      <c r="H116" s="176">
        <v>0</v>
      </c>
      <c r="I116" s="176">
        <v>6</v>
      </c>
      <c r="J116" s="176">
        <v>10</v>
      </c>
      <c r="K116" s="176" t="s">
        <v>221</v>
      </c>
      <c r="L116" s="176" t="s">
        <v>221</v>
      </c>
      <c r="M116" s="176" t="s">
        <v>221</v>
      </c>
      <c r="N116" s="176" t="s">
        <v>221</v>
      </c>
      <c r="O116" s="176" t="s">
        <v>221</v>
      </c>
    </row>
    <row r="117" spans="1:15" ht="14.25" customHeight="1">
      <c r="A117" s="357">
        <v>108</v>
      </c>
      <c r="B117" s="85">
        <v>703</v>
      </c>
      <c r="C117" s="211" t="s">
        <v>301</v>
      </c>
      <c r="D117" s="176">
        <v>26</v>
      </c>
      <c r="E117" s="176">
        <v>19</v>
      </c>
      <c r="F117" s="176">
        <v>46</v>
      </c>
      <c r="G117" s="176">
        <v>3</v>
      </c>
      <c r="H117" s="176">
        <v>0</v>
      </c>
      <c r="I117" s="176">
        <v>98</v>
      </c>
      <c r="J117" s="176">
        <v>139</v>
      </c>
      <c r="K117" s="176" t="s">
        <v>221</v>
      </c>
      <c r="L117" s="176" t="s">
        <v>221</v>
      </c>
      <c r="M117" s="176" t="s">
        <v>221</v>
      </c>
      <c r="N117" s="176" t="s">
        <v>221</v>
      </c>
      <c r="O117" s="176" t="s">
        <v>221</v>
      </c>
    </row>
    <row r="118" spans="1:15" ht="14.25" customHeight="1">
      <c r="A118" s="358">
        <v>109</v>
      </c>
      <c r="B118" s="85">
        <v>704</v>
      </c>
      <c r="C118" s="211" t="s">
        <v>302</v>
      </c>
      <c r="D118" s="241">
        <v>18</v>
      </c>
      <c r="E118" s="241">
        <v>6</v>
      </c>
      <c r="F118" s="241">
        <v>21</v>
      </c>
      <c r="G118" s="241">
        <v>11</v>
      </c>
      <c r="H118" s="241">
        <v>0</v>
      </c>
      <c r="I118" s="241">
        <v>23</v>
      </c>
      <c r="J118" s="241">
        <v>42</v>
      </c>
      <c r="K118" s="176" t="s">
        <v>221</v>
      </c>
      <c r="L118" s="176" t="s">
        <v>221</v>
      </c>
      <c r="M118" s="176" t="s">
        <v>221</v>
      </c>
      <c r="N118" s="176" t="s">
        <v>221</v>
      </c>
      <c r="O118" s="176" t="s">
        <v>221</v>
      </c>
    </row>
    <row r="119" spans="1:15" ht="4.5" customHeight="1">
      <c r="A119" s="78"/>
      <c r="B119" s="79"/>
      <c r="C119" s="286"/>
      <c r="D119" s="204"/>
      <c r="E119" s="204"/>
      <c r="F119" s="204"/>
      <c r="G119" s="204"/>
      <c r="H119" s="204"/>
      <c r="I119" s="204"/>
      <c r="J119" s="204"/>
      <c r="K119" s="204"/>
      <c r="L119" s="204"/>
      <c r="M119" s="204"/>
      <c r="N119" s="204"/>
      <c r="O119" s="204"/>
    </row>
    <row r="120" spans="1:15" ht="12.75" customHeight="1">
      <c r="A120" s="84"/>
      <c r="B120" s="372" t="s">
        <v>878</v>
      </c>
      <c r="C120" s="205"/>
      <c r="D120" s="12"/>
      <c r="E120" s="12"/>
      <c r="F120" s="12"/>
      <c r="G120" s="13"/>
      <c r="H120" s="14"/>
      <c r="I120" s="14"/>
      <c r="J120" s="14"/>
      <c r="K120" s="86"/>
      <c r="L120" s="12"/>
      <c r="M120" s="12"/>
      <c r="N120" s="12"/>
      <c r="O120" s="12"/>
    </row>
    <row r="121" spans="2:15" ht="12.75" customHeight="1">
      <c r="B121" s="373" t="s">
        <v>96</v>
      </c>
      <c r="C121" s="85"/>
      <c r="D121" s="12"/>
      <c r="E121" s="12"/>
      <c r="F121" s="12"/>
      <c r="G121" s="13"/>
      <c r="H121" s="14"/>
      <c r="I121" s="14"/>
      <c r="J121" s="14"/>
      <c r="K121" s="86"/>
      <c r="L121" s="12"/>
      <c r="M121" s="12"/>
      <c r="N121" s="12"/>
      <c r="O121" s="12"/>
    </row>
    <row r="122" spans="2:15" ht="12.75" customHeight="1">
      <c r="B122" s="373" t="s">
        <v>97</v>
      </c>
      <c r="C122" s="85"/>
      <c r="D122" s="12"/>
      <c r="E122" s="12"/>
      <c r="F122" s="12"/>
      <c r="G122" s="13"/>
      <c r="H122" s="14"/>
      <c r="I122" s="14"/>
      <c r="J122" s="14"/>
      <c r="K122" s="86"/>
      <c r="L122" s="12"/>
      <c r="M122" s="12"/>
      <c r="N122" s="12"/>
      <c r="O122" s="12"/>
    </row>
    <row r="123" spans="2:15" ht="12.75" customHeight="1">
      <c r="B123" s="373" t="s">
        <v>1027</v>
      </c>
      <c r="C123" s="85"/>
      <c r="D123" s="12"/>
      <c r="E123" s="12"/>
      <c r="F123" s="12"/>
      <c r="G123" s="13"/>
      <c r="H123" s="14"/>
      <c r="I123" s="14"/>
      <c r="J123" s="14"/>
      <c r="L123" s="7"/>
      <c r="M123" s="7"/>
      <c r="N123" s="7"/>
      <c r="O123" s="7"/>
    </row>
    <row r="124" spans="2:3" ht="11.25">
      <c r="B124" s="373" t="s">
        <v>1266</v>
      </c>
      <c r="C124" s="85"/>
    </row>
  </sheetData>
  <printOptions/>
  <pageMargins left="0.5905511811023623" right="0.57" top="0.5905511811023623" bottom="0.6" header="0.5118110236220472" footer="0.21"/>
  <pageSetup fitToHeight="2"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T93"/>
  <sheetViews>
    <sheetView workbookViewId="0" topLeftCell="A1">
      <selection activeCell="A21" sqref="A21"/>
    </sheetView>
  </sheetViews>
  <sheetFormatPr defaultColWidth="9.00390625" defaultRowHeight="12.75"/>
  <cols>
    <col min="1" max="1" width="8.00390625" style="75" customWidth="1"/>
    <col min="2" max="2" width="8.125" style="75" customWidth="1"/>
    <col min="3" max="16" width="7.375" style="75" customWidth="1"/>
    <col min="17" max="17" width="0.74609375" style="75" customWidth="1"/>
    <col min="18" max="16384" width="8.875" style="75" customWidth="1"/>
  </cols>
  <sheetData>
    <row r="1" spans="1:4" ht="18.75" customHeight="1">
      <c r="A1" s="242" t="s">
        <v>1152</v>
      </c>
      <c r="D1" s="23"/>
    </row>
    <row r="2" spans="1:17" ht="12">
      <c r="A2" s="47"/>
      <c r="B2" s="102"/>
      <c r="C2" s="480" t="s">
        <v>1153</v>
      </c>
      <c r="D2" s="481"/>
      <c r="E2" s="481"/>
      <c r="F2" s="481"/>
      <c r="G2" s="481"/>
      <c r="H2" s="482"/>
      <c r="I2" s="480" t="s">
        <v>1154</v>
      </c>
      <c r="J2" s="483"/>
      <c r="Q2" s="244"/>
    </row>
    <row r="3" spans="1:17" ht="23.25" customHeight="1">
      <c r="A3" s="28" t="s">
        <v>1059</v>
      </c>
      <c r="B3" s="246" t="s">
        <v>1060</v>
      </c>
      <c r="C3" s="104" t="s">
        <v>1061</v>
      </c>
      <c r="D3" s="338" t="s">
        <v>1062</v>
      </c>
      <c r="E3" s="104" t="s">
        <v>1063</v>
      </c>
      <c r="F3" s="105" t="s">
        <v>152</v>
      </c>
      <c r="G3" s="384" t="s">
        <v>153</v>
      </c>
      <c r="H3" s="105" t="s">
        <v>154</v>
      </c>
      <c r="I3" s="484" t="s">
        <v>1140</v>
      </c>
      <c r="J3" s="485"/>
      <c r="Q3" s="244"/>
    </row>
    <row r="4" spans="1:17" ht="12" customHeight="1">
      <c r="A4" s="76"/>
      <c r="B4" s="212" t="s">
        <v>1174</v>
      </c>
      <c r="C4" s="55">
        <v>2</v>
      </c>
      <c r="D4" s="212">
        <v>37</v>
      </c>
      <c r="E4" s="26">
        <v>0</v>
      </c>
      <c r="F4" s="26">
        <v>0</v>
      </c>
      <c r="G4" s="26">
        <v>0</v>
      </c>
      <c r="H4" s="26">
        <v>0</v>
      </c>
      <c r="I4" s="377"/>
      <c r="J4" s="99">
        <v>271</v>
      </c>
      <c r="Q4" s="26"/>
    </row>
    <row r="5" spans="1:17" ht="12" customHeight="1">
      <c r="A5" s="76"/>
      <c r="B5" s="212" t="s">
        <v>1175</v>
      </c>
      <c r="C5" s="55">
        <v>1</v>
      </c>
      <c r="D5" s="212">
        <v>16</v>
      </c>
      <c r="E5" s="212">
        <v>4</v>
      </c>
      <c r="F5" s="26">
        <v>2</v>
      </c>
      <c r="G5" s="26">
        <v>0</v>
      </c>
      <c r="H5" s="26">
        <v>0</v>
      </c>
      <c r="I5" s="55"/>
      <c r="J5" s="26">
        <v>182</v>
      </c>
      <c r="Q5" s="26"/>
    </row>
    <row r="6" spans="1:17" ht="12" customHeight="1">
      <c r="A6" s="76"/>
      <c r="B6" s="212" t="s">
        <v>1176</v>
      </c>
      <c r="C6" s="55">
        <v>2</v>
      </c>
      <c r="D6" s="26">
        <v>13</v>
      </c>
      <c r="E6" s="26">
        <v>0</v>
      </c>
      <c r="F6" s="26">
        <v>5</v>
      </c>
      <c r="G6" s="26">
        <v>0</v>
      </c>
      <c r="H6" s="26">
        <v>0</v>
      </c>
      <c r="I6" s="55"/>
      <c r="J6" s="26">
        <v>158</v>
      </c>
      <c r="Q6" s="26"/>
    </row>
    <row r="7" spans="1:17" ht="12" customHeight="1">
      <c r="A7" s="100"/>
      <c r="B7" s="212" t="s">
        <v>1166</v>
      </c>
      <c r="C7" s="55">
        <v>5</v>
      </c>
      <c r="D7" s="26">
        <v>24</v>
      </c>
      <c r="E7" s="26">
        <v>5</v>
      </c>
      <c r="F7" s="26">
        <v>4</v>
      </c>
      <c r="G7" s="26">
        <v>0</v>
      </c>
      <c r="H7" s="26">
        <v>0</v>
      </c>
      <c r="I7" s="55"/>
      <c r="J7" s="26">
        <v>171</v>
      </c>
      <c r="Q7" s="26"/>
    </row>
    <row r="8" spans="1:17" ht="12" customHeight="1">
      <c r="A8" s="101"/>
      <c r="B8" s="212" t="s">
        <v>1179</v>
      </c>
      <c r="C8" s="77">
        <v>4</v>
      </c>
      <c r="D8" s="28">
        <v>10</v>
      </c>
      <c r="E8" s="28">
        <v>0</v>
      </c>
      <c r="F8" s="28">
        <v>0</v>
      </c>
      <c r="G8" s="28">
        <v>0</v>
      </c>
      <c r="H8" s="28">
        <v>0</v>
      </c>
      <c r="I8" s="77"/>
      <c r="J8" s="28">
        <v>163</v>
      </c>
      <c r="K8" s="16"/>
      <c r="L8" s="16"/>
      <c r="M8" s="16"/>
      <c r="N8" s="16"/>
      <c r="O8" s="16"/>
      <c r="P8" s="16"/>
      <c r="Q8" s="26"/>
    </row>
    <row r="9" spans="1:17" ht="11.25">
      <c r="A9" s="424" t="s">
        <v>1144</v>
      </c>
      <c r="B9" s="134"/>
      <c r="C9" s="134"/>
      <c r="D9" s="134"/>
      <c r="E9" s="134"/>
      <c r="F9" s="134"/>
      <c r="G9" s="134"/>
      <c r="H9" s="134"/>
      <c r="I9" s="26"/>
      <c r="J9" s="26"/>
      <c r="K9" s="26"/>
      <c r="L9" s="26"/>
      <c r="M9" s="26"/>
      <c r="N9" s="26"/>
      <c r="O9" s="26"/>
      <c r="P9" s="26"/>
      <c r="Q9" s="26"/>
    </row>
    <row r="10" spans="1:17" ht="11.25">
      <c r="A10" s="425" t="s">
        <v>1330</v>
      </c>
      <c r="B10" s="426"/>
      <c r="C10" s="426"/>
      <c r="D10" s="426"/>
      <c r="E10" s="426"/>
      <c r="F10" s="426"/>
      <c r="G10" s="426"/>
      <c r="H10" s="426"/>
      <c r="I10" s="16"/>
      <c r="J10" s="16"/>
      <c r="K10" s="16"/>
      <c r="L10" s="16"/>
      <c r="M10" s="16"/>
      <c r="N10" s="16"/>
      <c r="O10" s="16"/>
      <c r="P10" s="16"/>
      <c r="Q10" s="16"/>
    </row>
    <row r="11" ht="2.25" customHeight="1">
      <c r="A11" s="339" t="s">
        <v>1162</v>
      </c>
    </row>
    <row r="12" spans="1:3" ht="18.75" customHeight="1">
      <c r="A12" s="242" t="s">
        <v>1155</v>
      </c>
      <c r="B12" s="23"/>
      <c r="C12" s="23"/>
    </row>
    <row r="13" spans="1:17" ht="12" customHeight="1">
      <c r="A13" s="398" t="s">
        <v>1196</v>
      </c>
      <c r="B13" s="366"/>
      <c r="C13" s="390" t="s">
        <v>1071</v>
      </c>
      <c r="D13" s="390" t="s">
        <v>1072</v>
      </c>
      <c r="E13" s="390" t="s">
        <v>1106</v>
      </c>
      <c r="F13" s="390" t="s">
        <v>1116</v>
      </c>
      <c r="G13" s="390" t="s">
        <v>1180</v>
      </c>
      <c r="H13" s="371"/>
      <c r="I13" s="366"/>
      <c r="J13" s="366" t="s">
        <v>1147</v>
      </c>
      <c r="K13" s="165"/>
      <c r="L13" s="390" t="s">
        <v>1116</v>
      </c>
      <c r="M13" s="390" t="s">
        <v>1180</v>
      </c>
      <c r="Q13" s="23"/>
    </row>
    <row r="14" spans="1:17" ht="12" customHeight="1">
      <c r="A14" s="69"/>
      <c r="B14" s="201" t="s">
        <v>1169</v>
      </c>
      <c r="C14" s="378" t="s">
        <v>221</v>
      </c>
      <c r="D14" s="379" t="s">
        <v>221</v>
      </c>
      <c r="E14" s="379" t="s">
        <v>221</v>
      </c>
      <c r="F14" s="379">
        <v>6</v>
      </c>
      <c r="G14" s="380">
        <v>14</v>
      </c>
      <c r="H14" s="369"/>
      <c r="I14" s="69"/>
      <c r="J14" s="69"/>
      <c r="K14" s="201" t="s">
        <v>1148</v>
      </c>
      <c r="L14" s="378">
        <v>23</v>
      </c>
      <c r="M14" s="75">
        <v>32</v>
      </c>
      <c r="Q14" s="23"/>
    </row>
    <row r="15" spans="1:17" ht="12" customHeight="1">
      <c r="A15" s="69"/>
      <c r="B15" s="201" t="s">
        <v>1168</v>
      </c>
      <c r="C15" s="381" t="s">
        <v>221</v>
      </c>
      <c r="D15" s="241" t="s">
        <v>221</v>
      </c>
      <c r="E15" s="241" t="s">
        <v>221</v>
      </c>
      <c r="F15" s="241">
        <v>1</v>
      </c>
      <c r="G15" s="382">
        <v>0</v>
      </c>
      <c r="H15" s="369"/>
      <c r="I15" s="69"/>
      <c r="J15" s="69"/>
      <c r="K15" s="201" t="s">
        <v>164</v>
      </c>
      <c r="L15" s="381">
        <v>26</v>
      </c>
      <c r="M15" s="75">
        <v>23</v>
      </c>
      <c r="Q15" s="23"/>
    </row>
    <row r="16" spans="1:17" ht="12" customHeight="1">
      <c r="A16" s="69"/>
      <c r="B16" s="201" t="s">
        <v>1064</v>
      </c>
      <c r="C16" s="381">
        <v>0</v>
      </c>
      <c r="D16" s="241">
        <v>3</v>
      </c>
      <c r="E16" s="241">
        <v>4</v>
      </c>
      <c r="F16" s="241">
        <v>0</v>
      </c>
      <c r="G16" s="382">
        <v>7</v>
      </c>
      <c r="H16" s="369"/>
      <c r="I16" s="69"/>
      <c r="J16" s="69"/>
      <c r="K16" s="201" t="s">
        <v>165</v>
      </c>
      <c r="L16" s="381">
        <v>4</v>
      </c>
      <c r="M16" s="75">
        <v>7</v>
      </c>
      <c r="Q16" s="23"/>
    </row>
    <row r="17" spans="1:17" ht="12" customHeight="1">
      <c r="A17" s="69"/>
      <c r="B17" s="201" t="s">
        <v>1065</v>
      </c>
      <c r="C17" s="381">
        <v>2</v>
      </c>
      <c r="D17" s="241">
        <v>1</v>
      </c>
      <c r="E17" s="241">
        <v>2</v>
      </c>
      <c r="F17" s="241">
        <v>0</v>
      </c>
      <c r="G17" s="382">
        <v>0</v>
      </c>
      <c r="H17" s="369"/>
      <c r="I17" s="69"/>
      <c r="J17" s="69"/>
      <c r="K17" s="201" t="s">
        <v>1151</v>
      </c>
      <c r="L17" s="381">
        <v>10</v>
      </c>
      <c r="M17" s="75">
        <v>5</v>
      </c>
      <c r="Q17" s="23"/>
    </row>
    <row r="18" spans="1:17" ht="12" customHeight="1">
      <c r="A18" s="69"/>
      <c r="B18" s="201" t="s">
        <v>1141</v>
      </c>
      <c r="C18" s="381">
        <v>3</v>
      </c>
      <c r="D18" s="241">
        <v>6</v>
      </c>
      <c r="E18" s="241">
        <v>4</v>
      </c>
      <c r="F18" s="241">
        <v>1</v>
      </c>
      <c r="G18" s="382">
        <v>2</v>
      </c>
      <c r="H18" s="369"/>
      <c r="I18" s="69"/>
      <c r="J18" s="69"/>
      <c r="K18" s="201" t="s">
        <v>1197</v>
      </c>
      <c r="L18" s="381">
        <v>4</v>
      </c>
      <c r="M18" s="75">
        <v>3</v>
      </c>
      <c r="Q18" s="23"/>
    </row>
    <row r="19" spans="1:17" ht="12" customHeight="1">
      <c r="A19" s="69"/>
      <c r="B19" s="201" t="s">
        <v>1066</v>
      </c>
      <c r="C19" s="381">
        <v>2</v>
      </c>
      <c r="D19" s="241">
        <v>1</v>
      </c>
      <c r="E19" s="241">
        <v>1</v>
      </c>
      <c r="F19" s="241">
        <v>1</v>
      </c>
      <c r="G19" s="382">
        <v>0</v>
      </c>
      <c r="H19" s="369"/>
      <c r="I19" s="69"/>
      <c r="J19" s="69"/>
      <c r="K19" s="201" t="s">
        <v>169</v>
      </c>
      <c r="L19" s="381">
        <v>26</v>
      </c>
      <c r="M19" s="75">
        <v>26</v>
      </c>
      <c r="Q19" s="23"/>
    </row>
    <row r="20" spans="1:17" ht="12" customHeight="1">
      <c r="A20" s="69"/>
      <c r="B20" s="201" t="s">
        <v>1142</v>
      </c>
      <c r="C20" s="381">
        <v>4</v>
      </c>
      <c r="D20" s="241">
        <v>3</v>
      </c>
      <c r="E20" s="241">
        <v>3</v>
      </c>
      <c r="F20" s="241">
        <v>2</v>
      </c>
      <c r="G20" s="382">
        <v>1</v>
      </c>
      <c r="H20" s="369"/>
      <c r="I20" s="69"/>
      <c r="J20" s="69"/>
      <c r="K20" s="201" t="s">
        <v>166</v>
      </c>
      <c r="L20" s="381">
        <v>5</v>
      </c>
      <c r="M20" s="75">
        <v>0</v>
      </c>
      <c r="Q20" s="23"/>
    </row>
    <row r="21" spans="1:17" ht="12" customHeight="1">
      <c r="A21" s="69"/>
      <c r="B21" s="201" t="s">
        <v>1143</v>
      </c>
      <c r="C21" s="381">
        <v>5</v>
      </c>
      <c r="D21" s="241">
        <v>2</v>
      </c>
      <c r="E21" s="241">
        <v>2</v>
      </c>
      <c r="F21" s="241">
        <v>5</v>
      </c>
      <c r="G21" s="382">
        <v>2</v>
      </c>
      <c r="H21" s="369"/>
      <c r="I21" s="69"/>
      <c r="J21" s="69"/>
      <c r="K21" s="201" t="s">
        <v>1194</v>
      </c>
      <c r="L21" s="381">
        <v>0</v>
      </c>
      <c r="M21" s="75">
        <v>2</v>
      </c>
      <c r="Q21" s="23"/>
    </row>
    <row r="22" spans="1:17" ht="12" customHeight="1">
      <c r="A22" s="69"/>
      <c r="B22" s="201" t="s">
        <v>1067</v>
      </c>
      <c r="C22" s="381">
        <v>3</v>
      </c>
      <c r="D22" s="241">
        <v>4</v>
      </c>
      <c r="E22" s="241">
        <v>2</v>
      </c>
      <c r="F22" s="241">
        <v>8</v>
      </c>
      <c r="G22" s="382">
        <v>8</v>
      </c>
      <c r="H22" s="369"/>
      <c r="I22" s="69"/>
      <c r="J22" s="69"/>
      <c r="K22" s="201" t="s">
        <v>167</v>
      </c>
      <c r="L22" s="381">
        <v>20</v>
      </c>
      <c r="M22" s="75">
        <v>15</v>
      </c>
      <c r="Q22" s="23"/>
    </row>
    <row r="23" spans="1:17" ht="12" customHeight="1">
      <c r="A23" s="69"/>
      <c r="B23" s="201" t="s">
        <v>1068</v>
      </c>
      <c r="C23" s="381">
        <v>0</v>
      </c>
      <c r="D23" s="241">
        <v>0</v>
      </c>
      <c r="E23" s="241">
        <v>0</v>
      </c>
      <c r="F23" s="241">
        <v>0</v>
      </c>
      <c r="G23" s="382">
        <v>1</v>
      </c>
      <c r="H23" s="369"/>
      <c r="I23" s="69"/>
      <c r="J23" s="69"/>
      <c r="K23" s="201" t="s">
        <v>168</v>
      </c>
      <c r="L23" s="381">
        <v>2</v>
      </c>
      <c r="M23" s="75">
        <v>4</v>
      </c>
      <c r="Q23" s="23"/>
    </row>
    <row r="24" spans="1:17" ht="12" customHeight="1">
      <c r="A24" s="168" t="s">
        <v>1146</v>
      </c>
      <c r="B24" s="168"/>
      <c r="C24" s="387">
        <v>860</v>
      </c>
      <c r="D24" s="388">
        <v>1066</v>
      </c>
      <c r="E24" s="388">
        <v>836</v>
      </c>
      <c r="F24" s="388">
        <v>1482</v>
      </c>
      <c r="G24" s="389">
        <v>821</v>
      </c>
      <c r="H24" s="370"/>
      <c r="I24" s="61"/>
      <c r="J24" s="61"/>
      <c r="K24" s="399" t="s">
        <v>1195</v>
      </c>
      <c r="L24" s="383">
        <v>0</v>
      </c>
      <c r="M24" s="204">
        <v>2</v>
      </c>
      <c r="Q24" s="23"/>
    </row>
    <row r="25" spans="1:17" ht="11.25">
      <c r="A25" s="424" t="s">
        <v>1145</v>
      </c>
      <c r="B25" s="427"/>
      <c r="C25" s="122"/>
      <c r="D25" s="123"/>
      <c r="E25" s="123"/>
      <c r="F25" s="23"/>
      <c r="G25" s="23"/>
      <c r="H25" s="23"/>
      <c r="I25" s="23"/>
      <c r="J25" s="23"/>
      <c r="K25" s="23"/>
      <c r="L25" s="23"/>
      <c r="M25" s="23"/>
      <c r="N25" s="23"/>
      <c r="O25" s="23"/>
      <c r="P25" s="23"/>
      <c r="Q25" s="23"/>
    </row>
    <row r="26" spans="1:17" ht="11.25">
      <c r="A26" s="425" t="s">
        <v>163</v>
      </c>
      <c r="B26" s="427"/>
      <c r="C26" s="122"/>
      <c r="D26" s="123"/>
      <c r="E26" s="123"/>
      <c r="F26" s="23"/>
      <c r="G26" s="23"/>
      <c r="H26" s="23"/>
      <c r="I26" s="23"/>
      <c r="J26" s="23"/>
      <c r="K26" s="23"/>
      <c r="L26" s="23"/>
      <c r="M26" s="23"/>
      <c r="N26" s="23"/>
      <c r="O26" s="23"/>
      <c r="P26" s="23"/>
      <c r="Q26" s="23"/>
    </row>
    <row r="27" spans="1:17" ht="11.25">
      <c r="A27" s="428" t="s">
        <v>162</v>
      </c>
      <c r="B27" s="427"/>
      <c r="C27" s="122"/>
      <c r="D27" s="123"/>
      <c r="E27" s="123"/>
      <c r="F27" s="23"/>
      <c r="G27" s="23"/>
      <c r="H27" s="23"/>
      <c r="I27" s="23"/>
      <c r="J27" s="23"/>
      <c r="K27" s="23"/>
      <c r="L27" s="23"/>
      <c r="M27" s="23"/>
      <c r="N27" s="23"/>
      <c r="O27" s="23"/>
      <c r="P27" s="23"/>
      <c r="Q27" s="23"/>
    </row>
    <row r="28" spans="1:17" ht="11.25">
      <c r="A28" s="428" t="s">
        <v>161</v>
      </c>
      <c r="B28" s="427"/>
      <c r="C28" s="122"/>
      <c r="D28" s="123"/>
      <c r="E28" s="123"/>
      <c r="F28" s="23"/>
      <c r="G28" s="23"/>
      <c r="H28" s="23"/>
      <c r="I28" s="23"/>
      <c r="J28" s="23"/>
      <c r="K28" s="23"/>
      <c r="L28" s="23"/>
      <c r="M28" s="23"/>
      <c r="N28" s="23"/>
      <c r="O28" s="23"/>
      <c r="P28" s="23"/>
      <c r="Q28" s="23"/>
    </row>
    <row r="29" spans="1:17" ht="2.25" customHeight="1">
      <c r="A29" s="22"/>
      <c r="B29" s="22"/>
      <c r="C29" s="22"/>
      <c r="D29" s="23"/>
      <c r="E29" s="23"/>
      <c r="F29" s="23"/>
      <c r="G29" s="23"/>
      <c r="H29" s="23"/>
      <c r="I29" s="23"/>
      <c r="J29" s="23"/>
      <c r="K29" s="23"/>
      <c r="L29" s="23"/>
      <c r="M29" s="23"/>
      <c r="N29" s="23"/>
      <c r="O29" s="23"/>
      <c r="P29" s="23"/>
      <c r="Q29" s="23"/>
    </row>
    <row r="30" spans="1:17" ht="19.5" customHeight="1">
      <c r="A30" s="243" t="s">
        <v>1108</v>
      </c>
      <c r="B30" s="22"/>
      <c r="C30" s="23"/>
      <c r="D30" s="23"/>
      <c r="E30" s="23"/>
      <c r="F30" s="23"/>
      <c r="G30" s="23"/>
      <c r="H30" s="23"/>
      <c r="I30" s="23"/>
      <c r="J30" s="23"/>
      <c r="K30" s="23"/>
      <c r="L30" s="23"/>
      <c r="M30" s="23"/>
      <c r="N30" s="23"/>
      <c r="O30" s="23"/>
      <c r="P30" s="23"/>
      <c r="Q30" s="23"/>
    </row>
    <row r="31" spans="1:17" ht="14.25" customHeight="1">
      <c r="A31" s="366"/>
      <c r="B31" s="366" t="s">
        <v>1059</v>
      </c>
      <c r="C31" s="165" t="s">
        <v>1060</v>
      </c>
      <c r="D31" s="163" t="s">
        <v>304</v>
      </c>
      <c r="E31" s="163" t="s">
        <v>305</v>
      </c>
      <c r="F31" s="385" t="s">
        <v>306</v>
      </c>
      <c r="G31" s="385" t="s">
        <v>850</v>
      </c>
      <c r="H31" s="385" t="s">
        <v>851</v>
      </c>
      <c r="I31" s="385" t="s">
        <v>852</v>
      </c>
      <c r="J31" s="385" t="s">
        <v>155</v>
      </c>
      <c r="K31" s="385" t="s">
        <v>156</v>
      </c>
      <c r="L31" s="385" t="s">
        <v>157</v>
      </c>
      <c r="M31" s="385" t="s">
        <v>158</v>
      </c>
      <c r="N31" s="385" t="s">
        <v>159</v>
      </c>
      <c r="O31" s="385" t="s">
        <v>160</v>
      </c>
      <c r="P31" s="386" t="s">
        <v>307</v>
      </c>
      <c r="Q31" s="245"/>
    </row>
    <row r="32" spans="1:17" ht="12" customHeight="1">
      <c r="A32" s="76" t="s">
        <v>304</v>
      </c>
      <c r="B32" s="76"/>
      <c r="C32" s="99" t="s">
        <v>1181</v>
      </c>
      <c r="D32" s="177">
        <v>42123</v>
      </c>
      <c r="E32" s="175">
        <v>172</v>
      </c>
      <c r="F32" s="175">
        <v>128</v>
      </c>
      <c r="G32" s="175">
        <v>249</v>
      </c>
      <c r="H32" s="175">
        <v>1188</v>
      </c>
      <c r="I32" s="175">
        <v>7074</v>
      </c>
      <c r="J32" s="176">
        <v>33310</v>
      </c>
      <c r="K32" s="176" t="s">
        <v>221</v>
      </c>
      <c r="L32" s="176" t="s">
        <v>221</v>
      </c>
      <c r="M32" s="176" t="s">
        <v>221</v>
      </c>
      <c r="N32" s="176" t="s">
        <v>221</v>
      </c>
      <c r="O32" s="176" t="s">
        <v>221</v>
      </c>
      <c r="P32" s="175">
        <v>2</v>
      </c>
      <c r="Q32" s="175"/>
    </row>
    <row r="33" spans="1:17" ht="12" customHeight="1">
      <c r="A33" s="76"/>
      <c r="B33" s="76"/>
      <c r="C33" s="26" t="s">
        <v>1113</v>
      </c>
      <c r="D33" s="177">
        <v>42031</v>
      </c>
      <c r="E33" s="175">
        <v>134</v>
      </c>
      <c r="F33" s="175">
        <v>123</v>
      </c>
      <c r="G33" s="175">
        <v>221</v>
      </c>
      <c r="H33" s="175">
        <v>1160</v>
      </c>
      <c r="I33" s="175">
        <v>6753</v>
      </c>
      <c r="J33" s="176">
        <v>33640</v>
      </c>
      <c r="K33" s="176" t="s">
        <v>221</v>
      </c>
      <c r="L33" s="176" t="s">
        <v>221</v>
      </c>
      <c r="M33" s="176" t="s">
        <v>221</v>
      </c>
      <c r="N33" s="176" t="s">
        <v>221</v>
      </c>
      <c r="O33" s="176" t="s">
        <v>221</v>
      </c>
      <c r="P33" s="175">
        <v>0</v>
      </c>
      <c r="Q33" s="175"/>
    </row>
    <row r="34" spans="1:17" ht="12" customHeight="1">
      <c r="A34" s="76"/>
      <c r="B34" s="76"/>
      <c r="C34" s="26" t="s">
        <v>1114</v>
      </c>
      <c r="D34" s="177">
        <v>43850</v>
      </c>
      <c r="E34" s="175">
        <v>144</v>
      </c>
      <c r="F34" s="175">
        <v>110</v>
      </c>
      <c r="G34" s="175">
        <v>247</v>
      </c>
      <c r="H34" s="175">
        <v>1173</v>
      </c>
      <c r="I34" s="175">
        <v>6815</v>
      </c>
      <c r="J34" s="176">
        <v>35361</v>
      </c>
      <c r="K34" s="176" t="s">
        <v>221</v>
      </c>
      <c r="L34" s="176" t="s">
        <v>221</v>
      </c>
      <c r="M34" s="176" t="s">
        <v>221</v>
      </c>
      <c r="N34" s="176" t="s">
        <v>221</v>
      </c>
      <c r="O34" s="176" t="s">
        <v>221</v>
      </c>
      <c r="P34" s="175">
        <v>0</v>
      </c>
      <c r="Q34" s="175"/>
    </row>
    <row r="35" spans="1:17" ht="12" customHeight="1">
      <c r="A35" s="100"/>
      <c r="B35" s="100"/>
      <c r="C35" s="26" t="s">
        <v>1163</v>
      </c>
      <c r="D35" s="177">
        <v>44494</v>
      </c>
      <c r="E35" s="194">
        <v>130</v>
      </c>
      <c r="F35" s="194">
        <v>104</v>
      </c>
      <c r="G35" s="194">
        <v>216</v>
      </c>
      <c r="H35" s="194">
        <v>1207</v>
      </c>
      <c r="I35" s="194">
        <v>6863</v>
      </c>
      <c r="J35" s="241">
        <v>3611</v>
      </c>
      <c r="K35" s="241">
        <v>5271</v>
      </c>
      <c r="L35" s="241">
        <v>6607</v>
      </c>
      <c r="M35" s="241">
        <v>6734</v>
      </c>
      <c r="N35" s="241">
        <v>6615</v>
      </c>
      <c r="O35" s="241">
        <v>7136</v>
      </c>
      <c r="P35" s="194">
        <v>0</v>
      </c>
      <c r="Q35" s="175"/>
    </row>
    <row r="36" spans="1:17" ht="12" customHeight="1">
      <c r="A36" s="100"/>
      <c r="B36" s="100"/>
      <c r="C36" s="26" t="s">
        <v>1182</v>
      </c>
      <c r="D36" s="177">
        <f>SUM(E36:P36)</f>
        <v>46657</v>
      </c>
      <c r="E36" s="194">
        <v>132</v>
      </c>
      <c r="F36" s="194">
        <v>105</v>
      </c>
      <c r="G36" s="194">
        <v>266</v>
      </c>
      <c r="H36" s="194">
        <v>1208</v>
      </c>
      <c r="I36" s="194">
        <v>6782</v>
      </c>
      <c r="J36" s="194">
        <v>3638</v>
      </c>
      <c r="K36" s="194">
        <v>5351</v>
      </c>
      <c r="L36" s="194">
        <v>7029</v>
      </c>
      <c r="M36" s="194">
        <v>7524</v>
      </c>
      <c r="N36" s="194">
        <v>6786</v>
      </c>
      <c r="O36" s="194">
        <v>7836</v>
      </c>
      <c r="P36" s="194">
        <v>0</v>
      </c>
      <c r="Q36" s="175"/>
    </row>
    <row r="37" spans="1:17" ht="3" customHeight="1">
      <c r="A37" s="100"/>
      <c r="B37" s="100"/>
      <c r="C37" s="26"/>
      <c r="D37" s="177"/>
      <c r="E37" s="194"/>
      <c r="F37" s="194"/>
      <c r="G37" s="194"/>
      <c r="H37" s="194"/>
      <c r="I37" s="194"/>
      <c r="J37" s="194"/>
      <c r="K37" s="194"/>
      <c r="L37" s="194"/>
      <c r="M37" s="194"/>
      <c r="N37" s="194"/>
      <c r="O37" s="194"/>
      <c r="P37" s="194"/>
      <c r="Q37" s="175"/>
    </row>
    <row r="38" spans="1:17" ht="12" customHeight="1">
      <c r="A38" s="26"/>
      <c r="B38" s="26" t="s">
        <v>1130</v>
      </c>
      <c r="C38" s="26" t="s">
        <v>1172</v>
      </c>
      <c r="D38" s="177">
        <v>121</v>
      </c>
      <c r="E38" s="194">
        <v>0</v>
      </c>
      <c r="F38" s="194">
        <v>0</v>
      </c>
      <c r="G38" s="194">
        <v>0</v>
      </c>
      <c r="H38" s="194">
        <v>2</v>
      </c>
      <c r="I38" s="194">
        <v>23</v>
      </c>
      <c r="J38" s="241">
        <v>96</v>
      </c>
      <c r="K38" s="241" t="s">
        <v>221</v>
      </c>
      <c r="L38" s="241" t="s">
        <v>221</v>
      </c>
      <c r="M38" s="241" t="s">
        <v>221</v>
      </c>
      <c r="N38" s="241" t="s">
        <v>221</v>
      </c>
      <c r="O38" s="241" t="s">
        <v>221</v>
      </c>
      <c r="P38" s="194">
        <v>0</v>
      </c>
      <c r="Q38" s="175"/>
    </row>
    <row r="39" spans="1:17" ht="12" customHeight="1">
      <c r="A39" s="76"/>
      <c r="B39" s="76"/>
      <c r="C39" s="26" t="s">
        <v>1113</v>
      </c>
      <c r="D39" s="177">
        <v>94</v>
      </c>
      <c r="E39" s="175">
        <v>0</v>
      </c>
      <c r="F39" s="175">
        <v>0</v>
      </c>
      <c r="G39" s="175">
        <v>1</v>
      </c>
      <c r="H39" s="175">
        <v>2</v>
      </c>
      <c r="I39" s="175">
        <v>10</v>
      </c>
      <c r="J39" s="241">
        <v>81</v>
      </c>
      <c r="K39" s="241" t="s">
        <v>221</v>
      </c>
      <c r="L39" s="241" t="s">
        <v>221</v>
      </c>
      <c r="M39" s="241" t="s">
        <v>221</v>
      </c>
      <c r="N39" s="241" t="s">
        <v>221</v>
      </c>
      <c r="O39" s="241" t="s">
        <v>221</v>
      </c>
      <c r="P39" s="175">
        <v>0</v>
      </c>
      <c r="Q39" s="175"/>
    </row>
    <row r="40" spans="1:17" ht="12" customHeight="1">
      <c r="A40" s="76"/>
      <c r="B40" s="76"/>
      <c r="C40" s="26" t="s">
        <v>1114</v>
      </c>
      <c r="D40" s="177">
        <v>122</v>
      </c>
      <c r="E40" s="175">
        <v>0</v>
      </c>
      <c r="F40" s="175">
        <v>0</v>
      </c>
      <c r="G40" s="175">
        <v>0</v>
      </c>
      <c r="H40" s="175">
        <v>0</v>
      </c>
      <c r="I40" s="175">
        <v>20</v>
      </c>
      <c r="J40" s="241">
        <v>102</v>
      </c>
      <c r="K40" s="241" t="s">
        <v>221</v>
      </c>
      <c r="L40" s="241" t="s">
        <v>221</v>
      </c>
      <c r="M40" s="241" t="s">
        <v>221</v>
      </c>
      <c r="N40" s="241" t="s">
        <v>221</v>
      </c>
      <c r="O40" s="241" t="s">
        <v>221</v>
      </c>
      <c r="P40" s="175">
        <v>0</v>
      </c>
      <c r="Q40" s="175"/>
    </row>
    <row r="41" spans="1:17" ht="12" customHeight="1">
      <c r="A41" s="100"/>
      <c r="B41" s="100"/>
      <c r="C41" s="26" t="s">
        <v>1177</v>
      </c>
      <c r="D41" s="177">
        <v>96</v>
      </c>
      <c r="E41" s="194">
        <v>0</v>
      </c>
      <c r="F41" s="194">
        <v>0</v>
      </c>
      <c r="G41" s="194">
        <v>0</v>
      </c>
      <c r="H41" s="194">
        <v>3</v>
      </c>
      <c r="I41" s="194">
        <v>16</v>
      </c>
      <c r="J41" s="241">
        <v>4</v>
      </c>
      <c r="K41" s="241">
        <v>12</v>
      </c>
      <c r="L41" s="241">
        <v>19</v>
      </c>
      <c r="M41" s="241">
        <v>13</v>
      </c>
      <c r="N41" s="241">
        <v>15</v>
      </c>
      <c r="O41" s="241">
        <v>14</v>
      </c>
      <c r="P41" s="194">
        <v>0</v>
      </c>
      <c r="Q41" s="175"/>
    </row>
    <row r="42" spans="1:17" ht="12" customHeight="1">
      <c r="A42" s="100"/>
      <c r="B42" s="100"/>
      <c r="C42" s="26" t="s">
        <v>1178</v>
      </c>
      <c r="D42" s="177">
        <f>SUM(E42:P42)</f>
        <v>97</v>
      </c>
      <c r="E42" s="194">
        <v>0</v>
      </c>
      <c r="F42" s="194">
        <v>0</v>
      </c>
      <c r="G42" s="194">
        <v>0</v>
      </c>
      <c r="H42" s="194">
        <v>3</v>
      </c>
      <c r="I42" s="194">
        <v>17</v>
      </c>
      <c r="J42" s="194">
        <v>5</v>
      </c>
      <c r="K42" s="194">
        <v>7</v>
      </c>
      <c r="L42" s="194">
        <v>20</v>
      </c>
      <c r="M42" s="194">
        <v>20</v>
      </c>
      <c r="N42" s="194">
        <v>16</v>
      </c>
      <c r="O42" s="194">
        <v>9</v>
      </c>
      <c r="P42" s="194">
        <v>0</v>
      </c>
      <c r="Q42" s="175"/>
    </row>
    <row r="43" spans="1:16" s="340" customFormat="1" ht="3" customHeight="1">
      <c r="A43" s="361"/>
      <c r="B43" s="361"/>
      <c r="C43" s="361"/>
      <c r="D43" s="368"/>
      <c r="E43" s="362"/>
      <c r="F43" s="362"/>
      <c r="G43" s="362"/>
      <c r="H43" s="362"/>
      <c r="I43" s="362"/>
      <c r="J43" s="15"/>
      <c r="K43" s="15"/>
      <c r="L43" s="15"/>
      <c r="M43" s="15"/>
      <c r="N43" s="15"/>
      <c r="O43" s="15"/>
      <c r="P43" s="15"/>
    </row>
    <row r="44" spans="1:17" ht="12" customHeight="1">
      <c r="A44" s="201"/>
      <c r="B44" s="201" t="s">
        <v>1134</v>
      </c>
      <c r="C44" s="26" t="s">
        <v>1172</v>
      </c>
      <c r="D44" s="177">
        <v>13625</v>
      </c>
      <c r="E44" s="175">
        <v>2</v>
      </c>
      <c r="F44" s="175">
        <v>17</v>
      </c>
      <c r="G44" s="175">
        <v>26</v>
      </c>
      <c r="H44" s="194">
        <v>285</v>
      </c>
      <c r="I44" s="194">
        <v>3282</v>
      </c>
      <c r="J44" s="194">
        <v>10012</v>
      </c>
      <c r="K44" s="241" t="s">
        <v>221</v>
      </c>
      <c r="L44" s="241" t="s">
        <v>221</v>
      </c>
      <c r="M44" s="241" t="s">
        <v>221</v>
      </c>
      <c r="N44" s="241" t="s">
        <v>221</v>
      </c>
      <c r="O44" s="241" t="s">
        <v>221</v>
      </c>
      <c r="P44" s="175">
        <v>1</v>
      </c>
      <c r="Q44" s="175"/>
    </row>
    <row r="45" spans="1:17" ht="12" customHeight="1">
      <c r="A45" s="201"/>
      <c r="B45" s="201"/>
      <c r="C45" s="201"/>
      <c r="D45" s="367">
        <v>2277</v>
      </c>
      <c r="E45" s="416">
        <v>0</v>
      </c>
      <c r="F45" s="416">
        <v>0</v>
      </c>
      <c r="G45" s="416">
        <v>0</v>
      </c>
      <c r="H45" s="341">
        <v>59</v>
      </c>
      <c r="I45" s="341">
        <v>552</v>
      </c>
      <c r="J45" s="341">
        <v>1666</v>
      </c>
      <c r="K45" s="241" t="s">
        <v>221</v>
      </c>
      <c r="L45" s="241" t="s">
        <v>221</v>
      </c>
      <c r="M45" s="241" t="s">
        <v>221</v>
      </c>
      <c r="N45" s="241" t="s">
        <v>221</v>
      </c>
      <c r="O45" s="241" t="s">
        <v>221</v>
      </c>
      <c r="P45" s="416">
        <v>0</v>
      </c>
      <c r="Q45" s="175"/>
    </row>
    <row r="46" spans="1:17" ht="12" customHeight="1">
      <c r="A46" s="201"/>
      <c r="B46" s="201"/>
      <c r="C46" s="26" t="s">
        <v>1113</v>
      </c>
      <c r="D46" s="177">
        <v>13601</v>
      </c>
      <c r="E46" s="175">
        <v>0</v>
      </c>
      <c r="F46" s="175">
        <v>18</v>
      </c>
      <c r="G46" s="175">
        <v>26</v>
      </c>
      <c r="H46" s="194">
        <v>258</v>
      </c>
      <c r="I46" s="194">
        <v>3109</v>
      </c>
      <c r="J46" s="194">
        <v>10190</v>
      </c>
      <c r="K46" s="241" t="s">
        <v>221</v>
      </c>
      <c r="L46" s="241" t="s">
        <v>221</v>
      </c>
      <c r="M46" s="241" t="s">
        <v>221</v>
      </c>
      <c r="N46" s="241" t="s">
        <v>221</v>
      </c>
      <c r="O46" s="241" t="s">
        <v>221</v>
      </c>
      <c r="P46" s="175">
        <v>0</v>
      </c>
      <c r="Q46" s="175"/>
    </row>
    <row r="47" spans="1:17" ht="12" customHeight="1">
      <c r="A47" s="201"/>
      <c r="B47" s="201"/>
      <c r="C47" s="201"/>
      <c r="D47" s="367">
        <v>2139</v>
      </c>
      <c r="E47" s="416">
        <v>0</v>
      </c>
      <c r="F47" s="416">
        <v>0</v>
      </c>
      <c r="G47" s="416">
        <v>0</v>
      </c>
      <c r="H47" s="341">
        <v>45</v>
      </c>
      <c r="I47" s="341">
        <v>487</v>
      </c>
      <c r="J47" s="341">
        <v>1607</v>
      </c>
      <c r="K47" s="241" t="s">
        <v>221</v>
      </c>
      <c r="L47" s="241" t="s">
        <v>221</v>
      </c>
      <c r="M47" s="241" t="s">
        <v>221</v>
      </c>
      <c r="N47" s="241" t="s">
        <v>221</v>
      </c>
      <c r="O47" s="241" t="s">
        <v>221</v>
      </c>
      <c r="P47" s="416">
        <v>0</v>
      </c>
      <c r="Q47" s="175"/>
    </row>
    <row r="48" spans="1:17" ht="12" customHeight="1">
      <c r="A48" s="201"/>
      <c r="B48" s="201"/>
      <c r="C48" s="201" t="s">
        <v>1095</v>
      </c>
      <c r="D48" s="177">
        <v>14054</v>
      </c>
      <c r="E48" s="175">
        <v>1</v>
      </c>
      <c r="F48" s="175">
        <v>17</v>
      </c>
      <c r="G48" s="175">
        <v>25</v>
      </c>
      <c r="H48" s="194">
        <v>265</v>
      </c>
      <c r="I48" s="194">
        <v>3170</v>
      </c>
      <c r="J48" s="194">
        <v>10576</v>
      </c>
      <c r="K48" s="241" t="s">
        <v>221</v>
      </c>
      <c r="L48" s="241" t="s">
        <v>221</v>
      </c>
      <c r="M48" s="241" t="s">
        <v>221</v>
      </c>
      <c r="N48" s="241" t="s">
        <v>221</v>
      </c>
      <c r="O48" s="241" t="s">
        <v>221</v>
      </c>
      <c r="P48" s="175">
        <v>0</v>
      </c>
      <c r="Q48" s="175"/>
    </row>
    <row r="49" spans="1:17" ht="12" customHeight="1">
      <c r="A49" s="201"/>
      <c r="B49" s="201"/>
      <c r="C49" s="201"/>
      <c r="D49" s="367">
        <v>2253</v>
      </c>
      <c r="E49" s="416">
        <v>0</v>
      </c>
      <c r="F49" s="416">
        <v>0</v>
      </c>
      <c r="G49" s="342">
        <v>1</v>
      </c>
      <c r="H49" s="341">
        <v>43</v>
      </c>
      <c r="I49" s="341">
        <v>518</v>
      </c>
      <c r="J49" s="341">
        <v>1691</v>
      </c>
      <c r="K49" s="241" t="s">
        <v>221</v>
      </c>
      <c r="L49" s="241" t="s">
        <v>221</v>
      </c>
      <c r="M49" s="241" t="s">
        <v>221</v>
      </c>
      <c r="N49" s="241" t="s">
        <v>221</v>
      </c>
      <c r="O49" s="241" t="s">
        <v>221</v>
      </c>
      <c r="P49" s="416">
        <v>0</v>
      </c>
      <c r="Q49" s="175"/>
    </row>
    <row r="50" spans="1:20" ht="12" customHeight="1">
      <c r="A50" s="201"/>
      <c r="B50" s="201"/>
      <c r="C50" s="201" t="s">
        <v>1115</v>
      </c>
      <c r="D50" s="177">
        <v>14412</v>
      </c>
      <c r="E50" s="194">
        <v>1</v>
      </c>
      <c r="F50" s="194">
        <v>21</v>
      </c>
      <c r="G50" s="194">
        <v>15</v>
      </c>
      <c r="H50" s="194">
        <v>263</v>
      </c>
      <c r="I50" s="194">
        <v>3128</v>
      </c>
      <c r="J50" s="194">
        <v>1827</v>
      </c>
      <c r="K50" s="241">
        <v>2415</v>
      </c>
      <c r="L50" s="241">
        <v>2540</v>
      </c>
      <c r="M50" s="241">
        <v>1946</v>
      </c>
      <c r="N50" s="241">
        <v>1286</v>
      </c>
      <c r="O50" s="241">
        <v>970</v>
      </c>
      <c r="P50" s="194">
        <v>0</v>
      </c>
      <c r="Q50" s="175"/>
      <c r="T50" s="75" t="s">
        <v>1164</v>
      </c>
    </row>
    <row r="51" spans="1:17" ht="12" customHeight="1">
      <c r="A51" s="201"/>
      <c r="B51" s="201"/>
      <c r="C51" s="201"/>
      <c r="D51" s="367">
        <v>2311</v>
      </c>
      <c r="E51" s="416">
        <v>0</v>
      </c>
      <c r="F51" s="416">
        <v>0</v>
      </c>
      <c r="G51" s="416">
        <v>0</v>
      </c>
      <c r="H51" s="341">
        <v>41</v>
      </c>
      <c r="I51" s="341">
        <v>460</v>
      </c>
      <c r="J51" s="341">
        <v>303</v>
      </c>
      <c r="K51" s="341">
        <v>370</v>
      </c>
      <c r="L51" s="341">
        <v>392</v>
      </c>
      <c r="M51" s="341">
        <v>313</v>
      </c>
      <c r="N51" s="341">
        <v>220</v>
      </c>
      <c r="O51" s="341">
        <v>212</v>
      </c>
      <c r="P51" s="416">
        <v>0</v>
      </c>
      <c r="Q51" s="175"/>
    </row>
    <row r="52" spans="1:17" ht="12" customHeight="1">
      <c r="A52" s="201"/>
      <c r="B52" s="201"/>
      <c r="C52" s="26" t="s">
        <v>1178</v>
      </c>
      <c r="D52" s="177">
        <f>SUM(E52:P52)</f>
        <v>14748</v>
      </c>
      <c r="E52" s="194">
        <v>0</v>
      </c>
      <c r="F52" s="194">
        <v>12</v>
      </c>
      <c r="G52" s="194">
        <v>24</v>
      </c>
      <c r="H52" s="194">
        <v>251</v>
      </c>
      <c r="I52" s="194">
        <v>3185</v>
      </c>
      <c r="J52" s="194">
        <v>1791</v>
      </c>
      <c r="K52" s="194">
        <v>2402</v>
      </c>
      <c r="L52" s="194">
        <v>2605</v>
      </c>
      <c r="M52" s="194">
        <v>2115</v>
      </c>
      <c r="N52" s="194">
        <v>1426</v>
      </c>
      <c r="O52" s="194">
        <v>937</v>
      </c>
      <c r="P52" s="194">
        <v>0</v>
      </c>
      <c r="Q52" s="175"/>
    </row>
    <row r="53" spans="1:17" ht="12" customHeight="1">
      <c r="A53" s="237"/>
      <c r="B53" s="237"/>
      <c r="C53" s="195"/>
      <c r="D53" s="416">
        <f>SUM(E53:P53)</f>
        <v>2183</v>
      </c>
      <c r="E53" s="416">
        <v>0</v>
      </c>
      <c r="F53" s="416">
        <v>0</v>
      </c>
      <c r="G53" s="416">
        <v>1</v>
      </c>
      <c r="H53" s="416">
        <v>44</v>
      </c>
      <c r="I53" s="416">
        <v>441</v>
      </c>
      <c r="J53" s="416">
        <v>282</v>
      </c>
      <c r="K53" s="416">
        <v>333</v>
      </c>
      <c r="L53" s="416">
        <v>386</v>
      </c>
      <c r="M53" s="416">
        <v>308</v>
      </c>
      <c r="N53" s="416">
        <v>231</v>
      </c>
      <c r="O53" s="416">
        <v>157</v>
      </c>
      <c r="P53" s="416">
        <v>0</v>
      </c>
      <c r="Q53" s="175"/>
    </row>
    <row r="54" spans="1:17" ht="3" customHeight="1">
      <c r="A54" s="237"/>
      <c r="B54" s="237"/>
      <c r="C54" s="195"/>
      <c r="D54" s="367"/>
      <c r="E54" s="342"/>
      <c r="F54" s="342"/>
      <c r="G54" s="342"/>
      <c r="H54" s="341"/>
      <c r="I54" s="341"/>
      <c r="J54" s="341"/>
      <c r="K54" s="341"/>
      <c r="L54" s="341"/>
      <c r="M54" s="341"/>
      <c r="N54" s="341"/>
      <c r="O54" s="341"/>
      <c r="P54" s="342"/>
      <c r="Q54" s="175"/>
    </row>
    <row r="55" spans="1:18" ht="12" customHeight="1">
      <c r="A55" s="212"/>
      <c r="B55" s="212" t="s">
        <v>1131</v>
      </c>
      <c r="C55" s="110" t="s">
        <v>1181</v>
      </c>
      <c r="D55" s="177">
        <v>6471</v>
      </c>
      <c r="E55" s="175">
        <v>2</v>
      </c>
      <c r="F55" s="175">
        <v>8</v>
      </c>
      <c r="G55" s="175">
        <v>6</v>
      </c>
      <c r="H55" s="175">
        <v>98</v>
      </c>
      <c r="I55" s="175">
        <v>752</v>
      </c>
      <c r="J55" s="175">
        <v>5604</v>
      </c>
      <c r="K55" s="241" t="s">
        <v>221</v>
      </c>
      <c r="L55" s="241" t="s">
        <v>221</v>
      </c>
      <c r="M55" s="241" t="s">
        <v>221</v>
      </c>
      <c r="N55" s="241" t="s">
        <v>221</v>
      </c>
      <c r="O55" s="241" t="s">
        <v>221</v>
      </c>
      <c r="P55" s="175">
        <v>1</v>
      </c>
      <c r="Q55" s="175"/>
      <c r="R55" s="75" t="s">
        <v>1165</v>
      </c>
    </row>
    <row r="56" spans="1:17" ht="12" customHeight="1">
      <c r="A56" s="76"/>
      <c r="B56" s="212" t="s">
        <v>1167</v>
      </c>
      <c r="C56" s="110" t="s">
        <v>1113</v>
      </c>
      <c r="D56" s="177">
        <v>6402</v>
      </c>
      <c r="E56" s="175">
        <v>5</v>
      </c>
      <c r="F56" s="175">
        <v>9</v>
      </c>
      <c r="G56" s="175">
        <v>14</v>
      </c>
      <c r="H56" s="175">
        <v>113</v>
      </c>
      <c r="I56" s="175">
        <v>719</v>
      </c>
      <c r="J56" s="175">
        <v>5542</v>
      </c>
      <c r="K56" s="241" t="s">
        <v>221</v>
      </c>
      <c r="L56" s="241" t="s">
        <v>221</v>
      </c>
      <c r="M56" s="241" t="s">
        <v>221</v>
      </c>
      <c r="N56" s="241" t="s">
        <v>221</v>
      </c>
      <c r="O56" s="241" t="s">
        <v>221</v>
      </c>
      <c r="P56" s="175">
        <v>0</v>
      </c>
      <c r="Q56" s="175"/>
    </row>
    <row r="57" spans="1:17" ht="12" customHeight="1">
      <c r="A57" s="76"/>
      <c r="B57" s="76"/>
      <c r="C57" s="110" t="s">
        <v>1114</v>
      </c>
      <c r="D57" s="177">
        <v>6871</v>
      </c>
      <c r="E57" s="175">
        <v>4</v>
      </c>
      <c r="F57" s="175">
        <v>8</v>
      </c>
      <c r="G57" s="175">
        <v>11</v>
      </c>
      <c r="H57" s="175">
        <v>117</v>
      </c>
      <c r="I57" s="175">
        <v>733</v>
      </c>
      <c r="J57" s="175">
        <v>5998</v>
      </c>
      <c r="K57" s="241" t="s">
        <v>221</v>
      </c>
      <c r="L57" s="241" t="s">
        <v>221</v>
      </c>
      <c r="M57" s="241" t="s">
        <v>221</v>
      </c>
      <c r="N57" s="241" t="s">
        <v>221</v>
      </c>
      <c r="O57" s="241" t="s">
        <v>221</v>
      </c>
      <c r="P57" s="175">
        <v>0</v>
      </c>
      <c r="Q57" s="175"/>
    </row>
    <row r="58" spans="1:17" ht="12" customHeight="1">
      <c r="A58" s="100"/>
      <c r="B58" s="100"/>
      <c r="C58" s="110" t="s">
        <v>1163</v>
      </c>
      <c r="D58" s="177">
        <v>6687</v>
      </c>
      <c r="E58" s="194">
        <v>4</v>
      </c>
      <c r="F58" s="194">
        <v>6</v>
      </c>
      <c r="G58" s="194">
        <v>16</v>
      </c>
      <c r="H58" s="194">
        <v>122</v>
      </c>
      <c r="I58" s="194">
        <v>770</v>
      </c>
      <c r="J58" s="194">
        <v>395</v>
      </c>
      <c r="K58" s="241">
        <v>643</v>
      </c>
      <c r="L58" s="241">
        <v>958</v>
      </c>
      <c r="M58" s="241">
        <v>1155</v>
      </c>
      <c r="N58" s="241">
        <v>1227</v>
      </c>
      <c r="O58" s="241">
        <v>1391</v>
      </c>
      <c r="P58" s="194">
        <v>0</v>
      </c>
      <c r="Q58" s="175"/>
    </row>
    <row r="59" spans="1:17" ht="12" customHeight="1">
      <c r="A59" s="100"/>
      <c r="B59" s="100"/>
      <c r="C59" s="110" t="s">
        <v>1182</v>
      </c>
      <c r="D59" s="177">
        <f>SUM(E59:P59)</f>
        <v>7071</v>
      </c>
      <c r="E59" s="194">
        <v>7</v>
      </c>
      <c r="F59" s="194">
        <v>3</v>
      </c>
      <c r="G59" s="194">
        <v>18</v>
      </c>
      <c r="H59" s="194">
        <v>94</v>
      </c>
      <c r="I59" s="194">
        <v>722</v>
      </c>
      <c r="J59" s="194">
        <v>438</v>
      </c>
      <c r="K59" s="241">
        <v>648</v>
      </c>
      <c r="L59" s="241">
        <v>989</v>
      </c>
      <c r="M59" s="241">
        <v>1274</v>
      </c>
      <c r="N59" s="241">
        <v>1305</v>
      </c>
      <c r="O59" s="241">
        <v>1573</v>
      </c>
      <c r="P59" s="194">
        <v>0</v>
      </c>
      <c r="Q59" s="175"/>
    </row>
    <row r="60" spans="1:17" ht="3" customHeight="1">
      <c r="A60" s="100"/>
      <c r="B60" s="100"/>
      <c r="C60" s="110"/>
      <c r="D60" s="177"/>
      <c r="E60" s="194"/>
      <c r="F60" s="194"/>
      <c r="G60" s="194"/>
      <c r="H60" s="194"/>
      <c r="I60" s="194"/>
      <c r="J60" s="194"/>
      <c r="K60" s="194"/>
      <c r="L60" s="194"/>
      <c r="M60" s="194"/>
      <c r="N60" s="194"/>
      <c r="O60" s="194"/>
      <c r="P60" s="194"/>
      <c r="Q60" s="175"/>
    </row>
    <row r="61" spans="1:17" ht="12" customHeight="1">
      <c r="A61" s="212"/>
      <c r="B61" s="212" t="s">
        <v>1135</v>
      </c>
      <c r="C61" s="110" t="s">
        <v>1181</v>
      </c>
      <c r="D61" s="177">
        <v>270</v>
      </c>
      <c r="E61" s="175">
        <v>0</v>
      </c>
      <c r="F61" s="175">
        <v>0</v>
      </c>
      <c r="G61" s="175">
        <v>0</v>
      </c>
      <c r="H61" s="175">
        <v>2</v>
      </c>
      <c r="I61" s="175">
        <v>24</v>
      </c>
      <c r="J61" s="175">
        <v>244</v>
      </c>
      <c r="K61" s="241" t="s">
        <v>221</v>
      </c>
      <c r="L61" s="241" t="s">
        <v>221</v>
      </c>
      <c r="M61" s="241" t="s">
        <v>221</v>
      </c>
      <c r="N61" s="241" t="s">
        <v>221</v>
      </c>
      <c r="O61" s="241" t="s">
        <v>221</v>
      </c>
      <c r="P61" s="175">
        <v>0</v>
      </c>
      <c r="Q61" s="175"/>
    </row>
    <row r="62" spans="1:17" ht="12" customHeight="1">
      <c r="A62" s="212"/>
      <c r="B62" s="212"/>
      <c r="C62" s="110" t="s">
        <v>1113</v>
      </c>
      <c r="D62" s="177">
        <v>231</v>
      </c>
      <c r="E62" s="175">
        <v>0</v>
      </c>
      <c r="F62" s="175">
        <v>0</v>
      </c>
      <c r="G62" s="175">
        <v>0</v>
      </c>
      <c r="H62" s="175">
        <v>0</v>
      </c>
      <c r="I62" s="175">
        <v>9</v>
      </c>
      <c r="J62" s="175">
        <v>222</v>
      </c>
      <c r="K62" s="241" t="s">
        <v>221</v>
      </c>
      <c r="L62" s="241" t="s">
        <v>221</v>
      </c>
      <c r="M62" s="241" t="s">
        <v>221</v>
      </c>
      <c r="N62" s="241" t="s">
        <v>221</v>
      </c>
      <c r="O62" s="241" t="s">
        <v>221</v>
      </c>
      <c r="P62" s="175">
        <v>0</v>
      </c>
      <c r="Q62" s="175"/>
    </row>
    <row r="63" spans="1:17" ht="12" customHeight="1">
      <c r="A63" s="76"/>
      <c r="B63" s="76"/>
      <c r="C63" s="110" t="s">
        <v>1114</v>
      </c>
      <c r="D63" s="177">
        <v>213</v>
      </c>
      <c r="E63" s="175">
        <v>0</v>
      </c>
      <c r="F63" s="175">
        <v>0</v>
      </c>
      <c r="G63" s="175">
        <v>0</v>
      </c>
      <c r="H63" s="175">
        <v>2</v>
      </c>
      <c r="I63" s="175">
        <v>18</v>
      </c>
      <c r="J63" s="175">
        <v>193</v>
      </c>
      <c r="K63" s="241" t="s">
        <v>221</v>
      </c>
      <c r="L63" s="241" t="s">
        <v>221</v>
      </c>
      <c r="M63" s="241" t="s">
        <v>221</v>
      </c>
      <c r="N63" s="241" t="s">
        <v>221</v>
      </c>
      <c r="O63" s="241" t="s">
        <v>221</v>
      </c>
      <c r="P63" s="175">
        <v>0</v>
      </c>
      <c r="Q63" s="175"/>
    </row>
    <row r="64" spans="1:17" ht="12" customHeight="1">
      <c r="A64" s="100"/>
      <c r="B64" s="100"/>
      <c r="C64" s="110" t="s">
        <v>1163</v>
      </c>
      <c r="D64" s="177">
        <v>245</v>
      </c>
      <c r="E64" s="194">
        <v>0</v>
      </c>
      <c r="F64" s="194">
        <v>0</v>
      </c>
      <c r="G64" s="194">
        <v>0</v>
      </c>
      <c r="H64" s="194">
        <v>2</v>
      </c>
      <c r="I64" s="194">
        <v>18</v>
      </c>
      <c r="J64" s="194">
        <v>8</v>
      </c>
      <c r="K64" s="241">
        <v>15</v>
      </c>
      <c r="L64" s="241">
        <v>30</v>
      </c>
      <c r="M64" s="241">
        <v>33</v>
      </c>
      <c r="N64" s="241">
        <v>53</v>
      </c>
      <c r="O64" s="241">
        <v>86</v>
      </c>
      <c r="P64" s="194">
        <v>0</v>
      </c>
      <c r="Q64" s="175"/>
    </row>
    <row r="65" spans="1:17" ht="12" customHeight="1">
      <c r="A65" s="100"/>
      <c r="B65" s="100"/>
      <c r="C65" s="110" t="s">
        <v>1182</v>
      </c>
      <c r="D65" s="177">
        <f>SUM(E65:P65)</f>
        <v>210</v>
      </c>
      <c r="E65" s="194">
        <v>0</v>
      </c>
      <c r="F65" s="194">
        <v>0</v>
      </c>
      <c r="G65" s="194">
        <v>0</v>
      </c>
      <c r="H65" s="194">
        <v>0</v>
      </c>
      <c r="I65" s="194">
        <v>20</v>
      </c>
      <c r="J65" s="194">
        <v>6</v>
      </c>
      <c r="K65" s="241">
        <v>11</v>
      </c>
      <c r="L65" s="241">
        <v>19</v>
      </c>
      <c r="M65" s="241">
        <v>37</v>
      </c>
      <c r="N65" s="241">
        <v>34</v>
      </c>
      <c r="O65" s="241">
        <v>83</v>
      </c>
      <c r="P65" s="194">
        <v>0</v>
      </c>
      <c r="Q65" s="175"/>
    </row>
    <row r="66" spans="1:17" ht="3" customHeight="1">
      <c r="A66" s="100"/>
      <c r="B66" s="100"/>
      <c r="C66" s="110"/>
      <c r="D66" s="177"/>
      <c r="E66" s="194"/>
      <c r="F66" s="194"/>
      <c r="G66" s="194"/>
      <c r="H66" s="194"/>
      <c r="I66" s="194"/>
      <c r="J66" s="194"/>
      <c r="K66" s="194"/>
      <c r="L66" s="194"/>
      <c r="M66" s="194"/>
      <c r="N66" s="194"/>
      <c r="O66" s="194"/>
      <c r="P66" s="194"/>
      <c r="Q66" s="175"/>
    </row>
    <row r="67" spans="1:17" ht="12" customHeight="1">
      <c r="A67" s="212"/>
      <c r="B67" s="212" t="s">
        <v>1136</v>
      </c>
      <c r="C67" s="110" t="s">
        <v>1181</v>
      </c>
      <c r="D67" s="177">
        <v>4833</v>
      </c>
      <c r="E67" s="175">
        <v>1</v>
      </c>
      <c r="F67" s="175">
        <v>2</v>
      </c>
      <c r="G67" s="175">
        <v>6</v>
      </c>
      <c r="H67" s="175">
        <v>62</v>
      </c>
      <c r="I67" s="175">
        <v>548</v>
      </c>
      <c r="J67" s="175">
        <v>4214</v>
      </c>
      <c r="K67" s="241" t="s">
        <v>221</v>
      </c>
      <c r="L67" s="241" t="s">
        <v>221</v>
      </c>
      <c r="M67" s="241" t="s">
        <v>221</v>
      </c>
      <c r="N67" s="241" t="s">
        <v>221</v>
      </c>
      <c r="O67" s="241" t="s">
        <v>221</v>
      </c>
      <c r="P67" s="175">
        <v>0</v>
      </c>
      <c r="Q67" s="175"/>
    </row>
    <row r="68" spans="1:17" ht="12" customHeight="1">
      <c r="A68" s="212"/>
      <c r="B68" s="212"/>
      <c r="C68" s="110" t="s">
        <v>1113</v>
      </c>
      <c r="D68" s="177">
        <v>4893</v>
      </c>
      <c r="E68" s="175">
        <v>0</v>
      </c>
      <c r="F68" s="175">
        <v>0</v>
      </c>
      <c r="G68" s="175">
        <v>3</v>
      </c>
      <c r="H68" s="175">
        <v>60</v>
      </c>
      <c r="I68" s="175">
        <v>511</v>
      </c>
      <c r="J68" s="175">
        <v>4319</v>
      </c>
      <c r="K68" s="241" t="s">
        <v>221</v>
      </c>
      <c r="L68" s="241" t="s">
        <v>221</v>
      </c>
      <c r="M68" s="241" t="s">
        <v>221</v>
      </c>
      <c r="N68" s="241" t="s">
        <v>221</v>
      </c>
      <c r="O68" s="241" t="s">
        <v>221</v>
      </c>
      <c r="P68" s="175">
        <v>0</v>
      </c>
      <c r="Q68" s="175"/>
    </row>
    <row r="69" spans="1:17" ht="12" customHeight="1">
      <c r="A69" s="76"/>
      <c r="B69" s="76"/>
      <c r="C69" s="110" t="s">
        <v>1114</v>
      </c>
      <c r="D69" s="177">
        <v>4872</v>
      </c>
      <c r="E69" s="175">
        <v>0</v>
      </c>
      <c r="F69" s="175">
        <v>2</v>
      </c>
      <c r="G69" s="175">
        <v>3</v>
      </c>
      <c r="H69" s="175">
        <v>51</v>
      </c>
      <c r="I69" s="175">
        <v>533</v>
      </c>
      <c r="J69" s="175">
        <v>4283</v>
      </c>
      <c r="K69" s="241" t="s">
        <v>221</v>
      </c>
      <c r="L69" s="241" t="s">
        <v>221</v>
      </c>
      <c r="M69" s="241" t="s">
        <v>221</v>
      </c>
      <c r="N69" s="241" t="s">
        <v>221</v>
      </c>
      <c r="O69" s="241" t="s">
        <v>221</v>
      </c>
      <c r="P69" s="175">
        <v>0</v>
      </c>
      <c r="Q69" s="175"/>
    </row>
    <row r="70" spans="1:17" ht="12" customHeight="1">
      <c r="A70" s="100"/>
      <c r="B70" s="100"/>
      <c r="C70" s="110" t="s">
        <v>1163</v>
      </c>
      <c r="D70" s="177">
        <v>4826</v>
      </c>
      <c r="E70" s="194">
        <v>0</v>
      </c>
      <c r="F70" s="194">
        <v>0</v>
      </c>
      <c r="G70" s="194">
        <v>4</v>
      </c>
      <c r="H70" s="194">
        <v>71</v>
      </c>
      <c r="I70" s="194">
        <v>496</v>
      </c>
      <c r="J70" s="194">
        <v>286</v>
      </c>
      <c r="K70" s="241">
        <v>493</v>
      </c>
      <c r="L70" s="241">
        <v>720</v>
      </c>
      <c r="M70" s="241">
        <v>840</v>
      </c>
      <c r="N70" s="241">
        <v>935</v>
      </c>
      <c r="O70" s="241">
        <v>981</v>
      </c>
      <c r="P70" s="194">
        <v>0</v>
      </c>
      <c r="Q70" s="175"/>
    </row>
    <row r="71" spans="1:17" ht="12" customHeight="1">
      <c r="A71" s="100"/>
      <c r="B71" s="100"/>
      <c r="C71" s="110" t="s">
        <v>1182</v>
      </c>
      <c r="D71" s="177">
        <f>SUM(E71:P71)</f>
        <v>4989</v>
      </c>
      <c r="E71" s="194">
        <v>0</v>
      </c>
      <c r="F71" s="194">
        <v>1</v>
      </c>
      <c r="G71" s="194">
        <v>3</v>
      </c>
      <c r="H71" s="194">
        <v>65</v>
      </c>
      <c r="I71" s="194">
        <v>496</v>
      </c>
      <c r="J71" s="194">
        <v>279</v>
      </c>
      <c r="K71" s="241">
        <v>494</v>
      </c>
      <c r="L71" s="241">
        <v>733</v>
      </c>
      <c r="M71" s="241">
        <v>941</v>
      </c>
      <c r="N71" s="241">
        <v>949</v>
      </c>
      <c r="O71" s="241">
        <v>1028</v>
      </c>
      <c r="P71" s="194">
        <v>0</v>
      </c>
      <c r="Q71" s="175"/>
    </row>
    <row r="72" spans="1:17" ht="3" customHeight="1">
      <c r="A72" s="100"/>
      <c r="B72" s="100"/>
      <c r="C72" s="110"/>
      <c r="D72" s="177"/>
      <c r="E72" s="194"/>
      <c r="F72" s="194"/>
      <c r="G72" s="194"/>
      <c r="H72" s="194"/>
      <c r="I72" s="194"/>
      <c r="J72" s="194"/>
      <c r="K72" s="194"/>
      <c r="L72" s="194"/>
      <c r="M72" s="194"/>
      <c r="N72" s="194"/>
      <c r="O72" s="194"/>
      <c r="P72" s="194"/>
      <c r="Q72" s="175"/>
    </row>
    <row r="73" spans="1:17" ht="12" customHeight="1">
      <c r="A73" s="212"/>
      <c r="B73" s="212" t="s">
        <v>1132</v>
      </c>
      <c r="C73" s="110" t="s">
        <v>1181</v>
      </c>
      <c r="D73" s="177">
        <v>3542</v>
      </c>
      <c r="E73" s="175">
        <v>2</v>
      </c>
      <c r="F73" s="175">
        <v>5</v>
      </c>
      <c r="G73" s="175">
        <v>3</v>
      </c>
      <c r="H73" s="175">
        <v>15</v>
      </c>
      <c r="I73" s="175">
        <v>172</v>
      </c>
      <c r="J73" s="175">
        <v>3345</v>
      </c>
      <c r="K73" s="241" t="s">
        <v>221</v>
      </c>
      <c r="L73" s="241" t="s">
        <v>221</v>
      </c>
      <c r="M73" s="241" t="s">
        <v>221</v>
      </c>
      <c r="N73" s="241" t="s">
        <v>221</v>
      </c>
      <c r="O73" s="241" t="s">
        <v>221</v>
      </c>
      <c r="P73" s="175">
        <v>0</v>
      </c>
      <c r="Q73" s="175"/>
    </row>
    <row r="74" spans="1:17" ht="12" customHeight="1">
      <c r="A74" s="76"/>
      <c r="B74" s="76"/>
      <c r="C74" s="110" t="s">
        <v>1113</v>
      </c>
      <c r="D74" s="177">
        <v>3644</v>
      </c>
      <c r="E74" s="175">
        <v>1</v>
      </c>
      <c r="F74" s="175">
        <v>5</v>
      </c>
      <c r="G74" s="175">
        <v>4</v>
      </c>
      <c r="H74" s="175">
        <v>16</v>
      </c>
      <c r="I74" s="175">
        <v>165</v>
      </c>
      <c r="J74" s="175">
        <v>3453</v>
      </c>
      <c r="K74" s="241" t="s">
        <v>221</v>
      </c>
      <c r="L74" s="241" t="s">
        <v>221</v>
      </c>
      <c r="M74" s="241" t="s">
        <v>221</v>
      </c>
      <c r="N74" s="241" t="s">
        <v>221</v>
      </c>
      <c r="O74" s="241" t="s">
        <v>221</v>
      </c>
      <c r="P74" s="175">
        <v>0</v>
      </c>
      <c r="Q74" s="175"/>
    </row>
    <row r="75" spans="1:17" ht="12" customHeight="1">
      <c r="A75" s="76"/>
      <c r="B75" s="76"/>
      <c r="C75" s="110" t="s">
        <v>1114</v>
      </c>
      <c r="D75" s="177">
        <v>3988</v>
      </c>
      <c r="E75" s="175">
        <v>2</v>
      </c>
      <c r="F75" s="175">
        <v>6</v>
      </c>
      <c r="G75" s="175">
        <v>3</v>
      </c>
      <c r="H75" s="175">
        <v>6</v>
      </c>
      <c r="I75" s="175">
        <v>145</v>
      </c>
      <c r="J75" s="175">
        <v>3826</v>
      </c>
      <c r="K75" s="241" t="s">
        <v>221</v>
      </c>
      <c r="L75" s="241" t="s">
        <v>221</v>
      </c>
      <c r="M75" s="241" t="s">
        <v>221</v>
      </c>
      <c r="N75" s="241" t="s">
        <v>221</v>
      </c>
      <c r="O75" s="241" t="s">
        <v>221</v>
      </c>
      <c r="P75" s="175">
        <v>0</v>
      </c>
      <c r="Q75" s="175"/>
    </row>
    <row r="76" spans="1:17" ht="12" customHeight="1">
      <c r="A76" s="100"/>
      <c r="B76" s="100"/>
      <c r="C76" s="110" t="s">
        <v>1163</v>
      </c>
      <c r="D76" s="177">
        <v>4114</v>
      </c>
      <c r="E76" s="194">
        <v>2</v>
      </c>
      <c r="F76" s="194">
        <v>6</v>
      </c>
      <c r="G76" s="194">
        <v>3</v>
      </c>
      <c r="H76" s="194">
        <v>17</v>
      </c>
      <c r="I76" s="194">
        <v>158</v>
      </c>
      <c r="J76" s="194">
        <v>139</v>
      </c>
      <c r="K76" s="241">
        <v>290</v>
      </c>
      <c r="L76" s="241">
        <v>529</v>
      </c>
      <c r="M76" s="241">
        <v>749</v>
      </c>
      <c r="N76" s="241">
        <v>1007</v>
      </c>
      <c r="O76" s="241">
        <v>1214</v>
      </c>
      <c r="P76" s="194">
        <v>0</v>
      </c>
      <c r="Q76" s="175"/>
    </row>
    <row r="77" spans="1:17" ht="12" customHeight="1">
      <c r="A77" s="100"/>
      <c r="B77" s="100"/>
      <c r="C77" s="110" t="s">
        <v>1182</v>
      </c>
      <c r="D77" s="177">
        <f>SUM(E77:P77)</f>
        <v>4517</v>
      </c>
      <c r="E77" s="194">
        <v>4</v>
      </c>
      <c r="F77" s="194">
        <v>5</v>
      </c>
      <c r="G77" s="194">
        <v>2</v>
      </c>
      <c r="H77" s="194">
        <v>25</v>
      </c>
      <c r="I77" s="194">
        <v>171</v>
      </c>
      <c r="J77" s="194">
        <v>141</v>
      </c>
      <c r="K77" s="241">
        <v>288</v>
      </c>
      <c r="L77" s="241">
        <v>592</v>
      </c>
      <c r="M77" s="241">
        <v>889</v>
      </c>
      <c r="N77" s="241">
        <v>1025</v>
      </c>
      <c r="O77" s="241">
        <v>1375</v>
      </c>
      <c r="P77" s="194">
        <v>0</v>
      </c>
      <c r="Q77" s="175"/>
    </row>
    <row r="78" spans="1:17" ht="3" customHeight="1">
      <c r="A78" s="100"/>
      <c r="B78" s="100"/>
      <c r="C78" s="110"/>
      <c r="D78" s="177"/>
      <c r="E78" s="194"/>
      <c r="F78" s="194"/>
      <c r="G78" s="194"/>
      <c r="H78" s="194"/>
      <c r="I78" s="194"/>
      <c r="J78" s="194"/>
      <c r="K78" s="194"/>
      <c r="L78" s="194"/>
      <c r="M78" s="194"/>
      <c r="N78" s="194"/>
      <c r="O78" s="194"/>
      <c r="P78" s="194"/>
      <c r="Q78" s="175"/>
    </row>
    <row r="79" spans="1:17" ht="12" customHeight="1">
      <c r="A79" s="212"/>
      <c r="B79" s="212" t="s">
        <v>1133</v>
      </c>
      <c r="C79" s="110" t="s">
        <v>1181</v>
      </c>
      <c r="D79" s="177">
        <v>1029</v>
      </c>
      <c r="E79" s="175">
        <v>0</v>
      </c>
      <c r="F79" s="175">
        <v>0</v>
      </c>
      <c r="G79" s="175">
        <v>0</v>
      </c>
      <c r="H79" s="175">
        <v>0</v>
      </c>
      <c r="I79" s="175">
        <v>0</v>
      </c>
      <c r="J79" s="175">
        <v>1029</v>
      </c>
      <c r="K79" s="241" t="s">
        <v>221</v>
      </c>
      <c r="L79" s="241" t="s">
        <v>221</v>
      </c>
      <c r="M79" s="241" t="s">
        <v>221</v>
      </c>
      <c r="N79" s="241" t="s">
        <v>221</v>
      </c>
      <c r="O79" s="241" t="s">
        <v>221</v>
      </c>
      <c r="P79" s="175">
        <v>0</v>
      </c>
      <c r="Q79" s="175"/>
    </row>
    <row r="80" spans="1:17" ht="12" customHeight="1">
      <c r="A80" s="76"/>
      <c r="B80" s="76"/>
      <c r="C80" s="110" t="s">
        <v>1113</v>
      </c>
      <c r="D80" s="177">
        <v>970</v>
      </c>
      <c r="E80" s="175">
        <v>0</v>
      </c>
      <c r="F80" s="175">
        <v>0</v>
      </c>
      <c r="G80" s="175">
        <v>0</v>
      </c>
      <c r="H80" s="175">
        <v>0</v>
      </c>
      <c r="I80" s="175">
        <v>0</v>
      </c>
      <c r="J80" s="175">
        <v>970</v>
      </c>
      <c r="K80" s="241" t="s">
        <v>221</v>
      </c>
      <c r="L80" s="241" t="s">
        <v>221</v>
      </c>
      <c r="M80" s="241" t="s">
        <v>221</v>
      </c>
      <c r="N80" s="241" t="s">
        <v>221</v>
      </c>
      <c r="O80" s="241" t="s">
        <v>221</v>
      </c>
      <c r="P80" s="175">
        <v>0</v>
      </c>
      <c r="Q80" s="175"/>
    </row>
    <row r="81" spans="1:17" ht="12" customHeight="1">
      <c r="A81" s="76"/>
      <c r="B81" s="76"/>
      <c r="C81" s="110" t="s">
        <v>1114</v>
      </c>
      <c r="D81" s="177">
        <v>1055</v>
      </c>
      <c r="E81" s="175">
        <v>0</v>
      </c>
      <c r="F81" s="175">
        <v>0</v>
      </c>
      <c r="G81" s="175">
        <v>0</v>
      </c>
      <c r="H81" s="175">
        <v>0</v>
      </c>
      <c r="I81" s="175">
        <v>0</v>
      </c>
      <c r="J81" s="175">
        <v>1055</v>
      </c>
      <c r="K81" s="241" t="s">
        <v>221</v>
      </c>
      <c r="L81" s="241" t="s">
        <v>221</v>
      </c>
      <c r="M81" s="241" t="s">
        <v>221</v>
      </c>
      <c r="N81" s="241" t="s">
        <v>221</v>
      </c>
      <c r="O81" s="241" t="s">
        <v>221</v>
      </c>
      <c r="P81" s="175">
        <v>0</v>
      </c>
      <c r="Q81" s="175"/>
    </row>
    <row r="82" spans="1:17" ht="12" customHeight="1">
      <c r="A82" s="100"/>
      <c r="B82" s="100"/>
      <c r="C82" s="110" t="s">
        <v>1163</v>
      </c>
      <c r="D82" s="177">
        <v>1043</v>
      </c>
      <c r="E82" s="194">
        <v>0</v>
      </c>
      <c r="F82" s="194">
        <v>0</v>
      </c>
      <c r="G82" s="194">
        <v>0</v>
      </c>
      <c r="H82" s="194">
        <v>0</v>
      </c>
      <c r="I82" s="194">
        <v>0</v>
      </c>
      <c r="J82" s="194">
        <v>1</v>
      </c>
      <c r="K82" s="241">
        <v>6</v>
      </c>
      <c r="L82" s="241">
        <v>22</v>
      </c>
      <c r="M82" s="241">
        <v>86</v>
      </c>
      <c r="N82" s="241">
        <v>213</v>
      </c>
      <c r="O82" s="241">
        <v>715</v>
      </c>
      <c r="P82" s="194">
        <v>0</v>
      </c>
      <c r="Q82" s="175"/>
    </row>
    <row r="83" spans="1:17" ht="12" customHeight="1">
      <c r="A83" s="100"/>
      <c r="B83" s="100"/>
      <c r="C83" s="110" t="s">
        <v>1182</v>
      </c>
      <c r="D83" s="177">
        <f>SUM(E83:P83)</f>
        <v>1145</v>
      </c>
      <c r="E83" s="194">
        <v>0</v>
      </c>
      <c r="F83" s="194">
        <v>0</v>
      </c>
      <c r="G83" s="194">
        <v>0</v>
      </c>
      <c r="H83" s="194">
        <v>0</v>
      </c>
      <c r="I83" s="194">
        <v>1</v>
      </c>
      <c r="J83" s="241">
        <v>4</v>
      </c>
      <c r="K83" s="241">
        <v>5</v>
      </c>
      <c r="L83" s="241">
        <v>23</v>
      </c>
      <c r="M83" s="241">
        <v>97</v>
      </c>
      <c r="N83" s="241">
        <v>228</v>
      </c>
      <c r="O83" s="241">
        <v>787</v>
      </c>
      <c r="P83" s="194">
        <v>0</v>
      </c>
      <c r="Q83" s="175"/>
    </row>
    <row r="84" spans="1:17" ht="3" customHeight="1">
      <c r="A84" s="100"/>
      <c r="B84" s="100"/>
      <c r="C84" s="110"/>
      <c r="D84" s="177"/>
      <c r="E84" s="194"/>
      <c r="F84" s="194"/>
      <c r="G84" s="194"/>
      <c r="H84" s="194"/>
      <c r="I84" s="194"/>
      <c r="J84" s="194"/>
      <c r="K84" s="194"/>
      <c r="L84" s="194"/>
      <c r="M84" s="194"/>
      <c r="N84" s="194"/>
      <c r="O84" s="194"/>
      <c r="P84" s="194"/>
      <c r="Q84" s="175"/>
    </row>
    <row r="85" spans="1:17" ht="12" customHeight="1">
      <c r="A85" s="212"/>
      <c r="B85" s="212" t="s">
        <v>1137</v>
      </c>
      <c r="C85" s="110" t="s">
        <v>1172</v>
      </c>
      <c r="D85" s="177">
        <v>1806</v>
      </c>
      <c r="E85" s="175">
        <v>18</v>
      </c>
      <c r="F85" s="175">
        <v>40</v>
      </c>
      <c r="G85" s="175">
        <v>80</v>
      </c>
      <c r="H85" s="175">
        <v>164</v>
      </c>
      <c r="I85" s="175">
        <v>370</v>
      </c>
      <c r="J85" s="175">
        <v>1134</v>
      </c>
      <c r="K85" s="241" t="s">
        <v>221</v>
      </c>
      <c r="L85" s="241" t="s">
        <v>221</v>
      </c>
      <c r="M85" s="241" t="s">
        <v>221</v>
      </c>
      <c r="N85" s="241" t="s">
        <v>221</v>
      </c>
      <c r="O85" s="241" t="s">
        <v>221</v>
      </c>
      <c r="P85" s="175">
        <v>0</v>
      </c>
      <c r="Q85" s="175"/>
    </row>
    <row r="86" spans="1:17" ht="12" customHeight="1">
      <c r="A86" s="212"/>
      <c r="B86" s="212"/>
      <c r="C86" s="110" t="s">
        <v>1113</v>
      </c>
      <c r="D86" s="177">
        <v>1684</v>
      </c>
      <c r="E86" s="175">
        <v>11</v>
      </c>
      <c r="F86" s="175">
        <v>38</v>
      </c>
      <c r="G86" s="175">
        <v>75</v>
      </c>
      <c r="H86" s="175">
        <v>149</v>
      </c>
      <c r="I86" s="175">
        <v>343</v>
      </c>
      <c r="J86" s="175">
        <v>1068</v>
      </c>
      <c r="K86" s="241" t="s">
        <v>221</v>
      </c>
      <c r="L86" s="241" t="s">
        <v>221</v>
      </c>
      <c r="M86" s="241" t="s">
        <v>221</v>
      </c>
      <c r="N86" s="241" t="s">
        <v>221</v>
      </c>
      <c r="O86" s="241" t="s">
        <v>221</v>
      </c>
      <c r="P86" s="175">
        <v>0</v>
      </c>
      <c r="Q86" s="175"/>
    </row>
    <row r="87" spans="1:17" ht="12" customHeight="1">
      <c r="A87" s="76"/>
      <c r="B87" s="76"/>
      <c r="C87" s="26" t="s">
        <v>1114</v>
      </c>
      <c r="D87" s="177">
        <v>1731</v>
      </c>
      <c r="E87" s="175">
        <v>13</v>
      </c>
      <c r="F87" s="175">
        <v>38</v>
      </c>
      <c r="G87" s="175">
        <v>63</v>
      </c>
      <c r="H87" s="175">
        <v>153</v>
      </c>
      <c r="I87" s="175">
        <v>316</v>
      </c>
      <c r="J87" s="175">
        <v>1148</v>
      </c>
      <c r="K87" s="241" t="s">
        <v>221</v>
      </c>
      <c r="L87" s="241" t="s">
        <v>221</v>
      </c>
      <c r="M87" s="241" t="s">
        <v>221</v>
      </c>
      <c r="N87" s="241" t="s">
        <v>221</v>
      </c>
      <c r="O87" s="241" t="s">
        <v>221</v>
      </c>
      <c r="P87" s="175">
        <v>0</v>
      </c>
      <c r="Q87" s="175"/>
    </row>
    <row r="88" spans="1:17" ht="12" customHeight="1">
      <c r="A88" s="100"/>
      <c r="B88" s="100"/>
      <c r="C88" s="26" t="s">
        <v>1177</v>
      </c>
      <c r="D88" s="177">
        <v>1729</v>
      </c>
      <c r="E88" s="194">
        <v>7</v>
      </c>
      <c r="F88" s="194">
        <v>25</v>
      </c>
      <c r="G88" s="194">
        <v>63</v>
      </c>
      <c r="H88" s="194">
        <v>146</v>
      </c>
      <c r="I88" s="194">
        <v>325</v>
      </c>
      <c r="J88" s="194">
        <v>143</v>
      </c>
      <c r="K88" s="241">
        <v>173</v>
      </c>
      <c r="L88" s="241">
        <v>207</v>
      </c>
      <c r="M88" s="241">
        <v>231</v>
      </c>
      <c r="N88" s="241">
        <v>227</v>
      </c>
      <c r="O88" s="241">
        <v>182</v>
      </c>
      <c r="P88" s="194">
        <v>0</v>
      </c>
      <c r="Q88" s="175"/>
    </row>
    <row r="89" spans="1:17" ht="12" customHeight="1">
      <c r="A89" s="101"/>
      <c r="B89" s="101"/>
      <c r="C89" s="28" t="s">
        <v>1178</v>
      </c>
      <c r="D89" s="178">
        <f>SUM(E89:P89)</f>
        <v>1899</v>
      </c>
      <c r="E89" s="179">
        <v>12</v>
      </c>
      <c r="F89" s="179">
        <v>33</v>
      </c>
      <c r="G89" s="179">
        <v>101</v>
      </c>
      <c r="H89" s="179">
        <v>180</v>
      </c>
      <c r="I89" s="179">
        <v>344</v>
      </c>
      <c r="J89" s="179">
        <v>123</v>
      </c>
      <c r="K89" s="179">
        <v>182</v>
      </c>
      <c r="L89" s="179">
        <v>243</v>
      </c>
      <c r="M89" s="179">
        <v>276</v>
      </c>
      <c r="N89" s="179">
        <v>195</v>
      </c>
      <c r="O89" s="179">
        <v>210</v>
      </c>
      <c r="P89" s="179">
        <v>0</v>
      </c>
      <c r="Q89" s="175"/>
    </row>
    <row r="90" spans="1:17" ht="11.25">
      <c r="A90" s="425" t="s">
        <v>1331</v>
      </c>
      <c r="B90" s="17"/>
      <c r="C90" s="15"/>
      <c r="D90" s="16"/>
      <c r="E90" s="16"/>
      <c r="F90" s="16"/>
      <c r="G90" s="16"/>
      <c r="H90" s="16"/>
      <c r="I90" s="16"/>
      <c r="J90" s="16"/>
      <c r="K90" s="16"/>
      <c r="L90" s="16"/>
      <c r="M90" s="16"/>
      <c r="N90" s="16"/>
      <c r="O90" s="16"/>
      <c r="P90" s="16"/>
      <c r="Q90" s="16"/>
    </row>
    <row r="91" ht="11.25">
      <c r="A91" s="136" t="s">
        <v>1138</v>
      </c>
    </row>
    <row r="92" ht="11.25">
      <c r="A92" s="136" t="s">
        <v>1139</v>
      </c>
    </row>
    <row r="93" ht="11.25">
      <c r="A93" s="136" t="s">
        <v>95</v>
      </c>
    </row>
  </sheetData>
  <mergeCells count="3">
    <mergeCell ref="C2:H2"/>
    <mergeCell ref="I2:J2"/>
    <mergeCell ref="I3:J3"/>
  </mergeCells>
  <printOptions/>
  <pageMargins left="0.5905511811023623" right="0.5905511811023623" top="0.31496062992125984" bottom="0.2362204724409449" header="0.31496062992125984" footer="0.2362204724409449"/>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A1:O76"/>
  <sheetViews>
    <sheetView workbookViewId="0" topLeftCell="A1">
      <selection activeCell="G8" sqref="G8"/>
    </sheetView>
  </sheetViews>
  <sheetFormatPr defaultColWidth="9.00390625" defaultRowHeight="12.75"/>
  <cols>
    <col min="1" max="1" width="7.875" style="23" customWidth="1"/>
    <col min="2" max="2" width="23.00390625" style="23" customWidth="1"/>
    <col min="3" max="12" width="7.375" style="71" customWidth="1"/>
    <col min="13" max="13" width="7.375" style="23" customWidth="1"/>
    <col min="14" max="14" width="7.375" style="71" customWidth="1"/>
    <col min="15" max="16384" width="8.875" style="23" customWidth="1"/>
  </cols>
  <sheetData>
    <row r="1" spans="1:15" ht="16.5" customHeight="1">
      <c r="A1" s="242" t="s">
        <v>210</v>
      </c>
      <c r="D1" s="23"/>
      <c r="M1" s="71"/>
      <c r="O1" s="71"/>
    </row>
    <row r="2" spans="1:15" ht="4.5" customHeight="1">
      <c r="A2" s="16"/>
      <c r="B2" s="16"/>
      <c r="C2" s="73"/>
      <c r="D2" s="16"/>
      <c r="E2" s="87"/>
      <c r="G2" s="73"/>
      <c r="H2" s="72"/>
      <c r="I2" s="73"/>
      <c r="M2" s="71"/>
      <c r="O2" s="71"/>
    </row>
    <row r="3" spans="1:15" ht="13.5" customHeight="1">
      <c r="A3" s="483" t="s">
        <v>823</v>
      </c>
      <c r="B3" s="475"/>
      <c r="C3" s="374" t="s">
        <v>1158</v>
      </c>
      <c r="D3" s="375"/>
      <c r="E3" s="374" t="s">
        <v>1161</v>
      </c>
      <c r="F3" s="375"/>
      <c r="G3" s="374" t="s">
        <v>1160</v>
      </c>
      <c r="H3" s="375"/>
      <c r="I3" s="374" t="s">
        <v>1159</v>
      </c>
      <c r="J3" s="376"/>
      <c r="K3" s="374" t="s">
        <v>1183</v>
      </c>
      <c r="L3" s="376"/>
      <c r="M3" s="73"/>
      <c r="O3" s="71"/>
    </row>
    <row r="4" spans="1:15" s="24" customFormat="1" ht="13.5" customHeight="1">
      <c r="A4" s="476" t="s">
        <v>822</v>
      </c>
      <c r="B4" s="477"/>
      <c r="C4" s="230"/>
      <c r="D4" s="230">
        <v>11966</v>
      </c>
      <c r="E4" s="230"/>
      <c r="F4" s="230">
        <v>11702</v>
      </c>
      <c r="G4" s="230"/>
      <c r="H4" s="230">
        <v>11666</v>
      </c>
      <c r="I4" s="230"/>
      <c r="J4" s="230">
        <v>11266</v>
      </c>
      <c r="K4" s="230"/>
      <c r="L4" s="230">
        <f>SUM(L6:L11)</f>
        <v>10944</v>
      </c>
      <c r="M4" s="233"/>
      <c r="N4" s="233"/>
      <c r="O4" s="233"/>
    </row>
    <row r="5" spans="1:15" ht="12" customHeight="1">
      <c r="A5" s="488" t="s">
        <v>316</v>
      </c>
      <c r="B5" s="487"/>
      <c r="C5" s="230"/>
      <c r="D5" s="230"/>
      <c r="E5" s="230"/>
      <c r="F5" s="230"/>
      <c r="G5" s="230"/>
      <c r="H5" s="230"/>
      <c r="I5" s="230"/>
      <c r="J5" s="230"/>
      <c r="K5" s="230"/>
      <c r="L5" s="230"/>
      <c r="M5" s="71"/>
      <c r="O5" s="71"/>
    </row>
    <row r="6" spans="1:15" ht="13.5" customHeight="1">
      <c r="A6" s="486" t="s">
        <v>317</v>
      </c>
      <c r="B6" s="487"/>
      <c r="C6" s="230"/>
      <c r="D6" s="230">
        <v>7082</v>
      </c>
      <c r="E6" s="230"/>
      <c r="F6" s="230">
        <v>6971</v>
      </c>
      <c r="G6" s="230"/>
      <c r="H6" s="230">
        <v>6978</v>
      </c>
      <c r="I6" s="230"/>
      <c r="J6" s="230">
        <v>6680</v>
      </c>
      <c r="K6" s="230"/>
      <c r="L6" s="230">
        <v>6388</v>
      </c>
      <c r="M6" s="71"/>
      <c r="O6" s="71"/>
    </row>
    <row r="7" spans="1:15" ht="13.5" customHeight="1">
      <c r="A7" s="486" t="s">
        <v>318</v>
      </c>
      <c r="B7" s="487"/>
      <c r="C7" s="230"/>
      <c r="D7" s="230">
        <v>4245</v>
      </c>
      <c r="E7" s="230"/>
      <c r="F7" s="230">
        <v>4107</v>
      </c>
      <c r="G7" s="230"/>
      <c r="H7" s="230">
        <v>4137</v>
      </c>
      <c r="I7" s="230"/>
      <c r="J7" s="230">
        <v>4062</v>
      </c>
      <c r="K7" s="230"/>
      <c r="L7" s="230">
        <v>4077</v>
      </c>
      <c r="M7" s="71"/>
      <c r="O7" s="71"/>
    </row>
    <row r="8" spans="1:15" ht="13.5" customHeight="1">
      <c r="A8" s="486" t="s">
        <v>319</v>
      </c>
      <c r="B8" s="487"/>
      <c r="C8" s="230"/>
      <c r="D8" s="230">
        <v>335</v>
      </c>
      <c r="E8" s="230"/>
      <c r="F8" s="230">
        <v>312</v>
      </c>
      <c r="G8" s="230"/>
      <c r="H8" s="230">
        <v>293</v>
      </c>
      <c r="I8" s="230"/>
      <c r="J8" s="230">
        <v>289</v>
      </c>
      <c r="K8" s="230"/>
      <c r="L8" s="230">
        <v>264</v>
      </c>
      <c r="M8" s="71"/>
      <c r="O8" s="71"/>
    </row>
    <row r="9" spans="1:15" ht="13.5" customHeight="1">
      <c r="A9" s="486" t="s">
        <v>320</v>
      </c>
      <c r="B9" s="487"/>
      <c r="C9" s="230"/>
      <c r="D9" s="230">
        <v>222</v>
      </c>
      <c r="E9" s="230"/>
      <c r="F9" s="230">
        <v>211</v>
      </c>
      <c r="G9" s="230"/>
      <c r="H9" s="230">
        <v>177</v>
      </c>
      <c r="I9" s="230"/>
      <c r="J9" s="230">
        <v>162</v>
      </c>
      <c r="K9" s="230"/>
      <c r="L9" s="230">
        <v>150</v>
      </c>
      <c r="M9" s="71"/>
      <c r="O9" s="71"/>
    </row>
    <row r="10" spans="1:15" ht="13.5" customHeight="1">
      <c r="A10" s="486" t="s">
        <v>1329</v>
      </c>
      <c r="B10" s="487"/>
      <c r="C10" s="230"/>
      <c r="D10" s="230">
        <v>81</v>
      </c>
      <c r="E10" s="230"/>
      <c r="F10" s="230">
        <v>101</v>
      </c>
      <c r="G10" s="230"/>
      <c r="H10" s="230">
        <v>81</v>
      </c>
      <c r="I10" s="230"/>
      <c r="J10" s="230">
        <v>72</v>
      </c>
      <c r="K10" s="230"/>
      <c r="L10" s="230">
        <v>64</v>
      </c>
      <c r="M10" s="71"/>
      <c r="O10" s="71"/>
    </row>
    <row r="11" spans="1:15" ht="13.5" customHeight="1">
      <c r="A11" s="17"/>
      <c r="B11" s="111" t="s">
        <v>321</v>
      </c>
      <c r="C11" s="230"/>
      <c r="D11" s="230">
        <v>1</v>
      </c>
      <c r="E11" s="230"/>
      <c r="F11" s="230">
        <v>0</v>
      </c>
      <c r="G11" s="230"/>
      <c r="H11" s="230">
        <v>0</v>
      </c>
      <c r="I11" s="230"/>
      <c r="J11" s="230">
        <v>1</v>
      </c>
      <c r="K11" s="230"/>
      <c r="L11" s="230">
        <v>1</v>
      </c>
      <c r="M11" s="71"/>
      <c r="O11" s="71"/>
    </row>
    <row r="12" spans="1:15" ht="4.5" customHeight="1">
      <c r="A12" s="16"/>
      <c r="B12" s="110"/>
      <c r="C12" s="230"/>
      <c r="D12" s="230"/>
      <c r="E12" s="230"/>
      <c r="F12" s="230"/>
      <c r="G12" s="230"/>
      <c r="H12" s="230"/>
      <c r="I12" s="230"/>
      <c r="J12" s="230"/>
      <c r="K12" s="230"/>
      <c r="L12" s="230"/>
      <c r="M12" s="71"/>
      <c r="O12" s="71"/>
    </row>
    <row r="13" spans="1:15" ht="12" customHeight="1">
      <c r="A13" s="16"/>
      <c r="B13" s="110" t="s">
        <v>322</v>
      </c>
      <c r="C13" s="230"/>
      <c r="D13" s="230"/>
      <c r="E13" s="230"/>
      <c r="F13" s="230"/>
      <c r="G13" s="230"/>
      <c r="H13" s="230"/>
      <c r="I13" s="230"/>
      <c r="J13" s="230"/>
      <c r="K13" s="230"/>
      <c r="L13" s="230"/>
      <c r="M13" s="71"/>
      <c r="O13" s="71"/>
    </row>
    <row r="14" spans="1:15" ht="13.5" customHeight="1">
      <c r="A14" s="17"/>
      <c r="B14" s="111" t="s">
        <v>323</v>
      </c>
      <c r="C14" s="230"/>
      <c r="D14" s="230">
        <v>1503</v>
      </c>
      <c r="E14" s="230"/>
      <c r="F14" s="230">
        <v>1509</v>
      </c>
      <c r="G14" s="230"/>
      <c r="H14" s="230">
        <v>1395</v>
      </c>
      <c r="I14" s="230"/>
      <c r="J14" s="230">
        <v>1230</v>
      </c>
      <c r="K14" s="230"/>
      <c r="L14" s="230">
        <v>1036</v>
      </c>
      <c r="M14" s="71"/>
      <c r="O14" s="71"/>
    </row>
    <row r="15" spans="1:15" ht="13.5" customHeight="1">
      <c r="A15" s="17"/>
      <c r="B15" s="111" t="s">
        <v>324</v>
      </c>
      <c r="C15" s="230"/>
      <c r="D15" s="230">
        <v>5236</v>
      </c>
      <c r="E15" s="230"/>
      <c r="F15" s="230">
        <v>5028</v>
      </c>
      <c r="G15" s="230"/>
      <c r="H15" s="230">
        <v>4897</v>
      </c>
      <c r="I15" s="230"/>
      <c r="J15" s="230">
        <v>4783</v>
      </c>
      <c r="K15" s="230"/>
      <c r="L15" s="230">
        <v>4624</v>
      </c>
      <c r="M15" s="71"/>
      <c r="O15" s="71"/>
    </row>
    <row r="16" spans="1:15" ht="13.5" customHeight="1">
      <c r="A16" s="17"/>
      <c r="B16" s="111" t="s">
        <v>325</v>
      </c>
      <c r="C16" s="230"/>
      <c r="D16" s="230">
        <v>4342</v>
      </c>
      <c r="E16" s="230"/>
      <c r="F16" s="230">
        <v>4332</v>
      </c>
      <c r="G16" s="230"/>
      <c r="H16" s="230">
        <v>4495</v>
      </c>
      <c r="I16" s="230"/>
      <c r="J16" s="230">
        <v>4466</v>
      </c>
      <c r="K16" s="230"/>
      <c r="L16" s="230">
        <v>4405</v>
      </c>
      <c r="M16" s="71"/>
      <c r="O16" s="71"/>
    </row>
    <row r="17" spans="1:15" ht="13.5" customHeight="1">
      <c r="A17" s="17"/>
      <c r="B17" s="111" t="s">
        <v>326</v>
      </c>
      <c r="C17" s="230"/>
      <c r="D17" s="230">
        <v>884</v>
      </c>
      <c r="E17" s="230"/>
      <c r="F17" s="230">
        <v>833</v>
      </c>
      <c r="G17" s="230"/>
      <c r="H17" s="230">
        <v>879</v>
      </c>
      <c r="I17" s="230"/>
      <c r="J17" s="230">
        <v>787</v>
      </c>
      <c r="K17" s="230"/>
      <c r="L17" s="230">
        <v>878</v>
      </c>
      <c r="M17" s="71"/>
      <c r="O17" s="71"/>
    </row>
    <row r="18" spans="1:15" ht="13.5" customHeight="1">
      <c r="A18" s="17"/>
      <c r="B18" s="111" t="s">
        <v>327</v>
      </c>
      <c r="C18" s="230"/>
      <c r="D18" s="230">
        <v>1</v>
      </c>
      <c r="E18" s="230"/>
      <c r="F18" s="230">
        <v>0</v>
      </c>
      <c r="G18" s="230"/>
      <c r="H18" s="230">
        <v>0</v>
      </c>
      <c r="I18" s="230"/>
      <c r="J18" s="230">
        <v>0</v>
      </c>
      <c r="K18" s="230"/>
      <c r="L18" s="230">
        <v>1</v>
      </c>
      <c r="M18" s="71"/>
      <c r="O18" s="71"/>
    </row>
    <row r="19" spans="1:15" ht="13.5" customHeight="1">
      <c r="A19" s="27"/>
      <c r="B19" s="112" t="s">
        <v>321</v>
      </c>
      <c r="C19" s="231"/>
      <c r="D19" s="231">
        <v>0</v>
      </c>
      <c r="E19" s="231"/>
      <c r="F19" s="231">
        <v>0</v>
      </c>
      <c r="G19" s="231"/>
      <c r="H19" s="231">
        <v>0</v>
      </c>
      <c r="I19" s="231"/>
      <c r="J19" s="231">
        <v>0</v>
      </c>
      <c r="K19" s="231"/>
      <c r="L19" s="231">
        <v>0</v>
      </c>
      <c r="M19" s="234"/>
      <c r="O19" s="71"/>
    </row>
    <row r="20" spans="1:15" ht="12" customHeight="1">
      <c r="A20" s="72" t="s">
        <v>821</v>
      </c>
      <c r="B20" s="16"/>
      <c r="C20" s="73"/>
      <c r="D20" s="16"/>
      <c r="E20" s="73"/>
      <c r="F20" s="73"/>
      <c r="G20" s="73"/>
      <c r="H20" s="73"/>
      <c r="I20" s="73"/>
      <c r="M20" s="71"/>
      <c r="O20" s="71"/>
    </row>
    <row r="21" spans="1:15" ht="12" customHeight="1">
      <c r="A21" s="20" t="s">
        <v>890</v>
      </c>
      <c r="B21" s="16"/>
      <c r="C21" s="73"/>
      <c r="D21" s="16"/>
      <c r="E21" s="73"/>
      <c r="F21" s="73"/>
      <c r="G21" s="73"/>
      <c r="H21" s="73"/>
      <c r="I21" s="73"/>
      <c r="M21" s="71"/>
      <c r="O21" s="71"/>
    </row>
    <row r="23" spans="1:15" ht="18" customHeight="1">
      <c r="A23" s="214" t="s">
        <v>1069</v>
      </c>
      <c r="B23" s="22"/>
      <c r="O23" s="22"/>
    </row>
    <row r="24" spans="1:15" ht="4.5" customHeight="1">
      <c r="A24" s="15"/>
      <c r="B24" s="15"/>
      <c r="C24" s="73"/>
      <c r="D24" s="72"/>
      <c r="E24" s="73"/>
      <c r="F24" s="73"/>
      <c r="G24" s="73"/>
      <c r="H24" s="73"/>
      <c r="I24" s="73"/>
      <c r="J24" s="73"/>
      <c r="K24" s="73"/>
      <c r="L24" s="73"/>
      <c r="M24" s="16"/>
      <c r="N24" s="73"/>
      <c r="O24" s="22"/>
    </row>
    <row r="25" spans="1:15" ht="12.75" customHeight="1">
      <c r="A25" s="107" t="s">
        <v>1070</v>
      </c>
      <c r="B25" s="106"/>
      <c r="C25" s="337"/>
      <c r="D25" s="113" t="s">
        <v>1072</v>
      </c>
      <c r="E25" s="343"/>
      <c r="F25" s="337"/>
      <c r="G25" s="113" t="s">
        <v>1106</v>
      </c>
      <c r="H25" s="344"/>
      <c r="I25" s="337"/>
      <c r="J25" s="113" t="s">
        <v>1116</v>
      </c>
      <c r="K25" s="344"/>
      <c r="L25" s="337"/>
      <c r="M25" s="113" t="s">
        <v>1180</v>
      </c>
      <c r="N25" s="344"/>
      <c r="O25" s="22"/>
    </row>
    <row r="26" spans="1:15" ht="12.75" customHeight="1">
      <c r="A26" s="108" t="s">
        <v>1073</v>
      </c>
      <c r="B26" s="215" t="s">
        <v>328</v>
      </c>
      <c r="C26" s="232" t="s">
        <v>304</v>
      </c>
      <c r="D26" s="216" t="s">
        <v>1074</v>
      </c>
      <c r="E26" s="232" t="s">
        <v>1075</v>
      </c>
      <c r="F26" s="232" t="s">
        <v>304</v>
      </c>
      <c r="G26" s="216" t="s">
        <v>1074</v>
      </c>
      <c r="H26" s="232" t="s">
        <v>1075</v>
      </c>
      <c r="I26" s="232" t="s">
        <v>304</v>
      </c>
      <c r="J26" s="216" t="s">
        <v>1074</v>
      </c>
      <c r="K26" s="232" t="s">
        <v>1075</v>
      </c>
      <c r="L26" s="232" t="s">
        <v>304</v>
      </c>
      <c r="M26" s="216" t="s">
        <v>1074</v>
      </c>
      <c r="N26" s="232" t="s">
        <v>1075</v>
      </c>
      <c r="O26" s="22"/>
    </row>
    <row r="27" spans="1:15" ht="12.75" customHeight="1">
      <c r="A27" s="114"/>
      <c r="B27" s="180" t="s">
        <v>329</v>
      </c>
      <c r="C27" s="230">
        <v>42030</v>
      </c>
      <c r="D27" s="175">
        <v>22822</v>
      </c>
      <c r="E27" s="230">
        <v>19208</v>
      </c>
      <c r="F27" s="230">
        <v>43850</v>
      </c>
      <c r="G27" s="175">
        <v>23563</v>
      </c>
      <c r="H27" s="230">
        <v>20287</v>
      </c>
      <c r="I27" s="230">
        <v>44494</v>
      </c>
      <c r="J27" s="175">
        <v>23977</v>
      </c>
      <c r="K27" s="230">
        <v>20517</v>
      </c>
      <c r="L27" s="230">
        <v>46657</v>
      </c>
      <c r="M27" s="175">
        <v>25002</v>
      </c>
      <c r="N27" s="230">
        <v>21655</v>
      </c>
      <c r="O27" s="22"/>
    </row>
    <row r="28" spans="1:15" ht="9.75" customHeight="1">
      <c r="A28" s="114"/>
      <c r="B28" s="53"/>
      <c r="C28" s="230"/>
      <c r="D28" s="175"/>
      <c r="E28" s="230"/>
      <c r="F28" s="230"/>
      <c r="G28" s="175"/>
      <c r="H28" s="230"/>
      <c r="I28" s="230"/>
      <c r="J28" s="175"/>
      <c r="K28" s="230"/>
      <c r="L28" s="230"/>
      <c r="M28" s="175"/>
      <c r="N28" s="230"/>
      <c r="O28" s="22"/>
    </row>
    <row r="29" spans="1:15" ht="12.75" customHeight="1">
      <c r="A29" s="115" t="s">
        <v>330</v>
      </c>
      <c r="B29" s="53" t="s">
        <v>331</v>
      </c>
      <c r="C29" s="230">
        <v>843</v>
      </c>
      <c r="D29" s="175">
        <v>429</v>
      </c>
      <c r="E29" s="230">
        <v>414</v>
      </c>
      <c r="F29" s="230">
        <v>975</v>
      </c>
      <c r="G29" s="175">
        <v>506</v>
      </c>
      <c r="H29" s="230">
        <v>469</v>
      </c>
      <c r="I29" s="230">
        <v>1049</v>
      </c>
      <c r="J29" s="175">
        <v>575</v>
      </c>
      <c r="K29" s="230">
        <v>474</v>
      </c>
      <c r="L29" s="230">
        <v>1118</v>
      </c>
      <c r="M29" s="175">
        <v>584</v>
      </c>
      <c r="N29" s="230">
        <v>534</v>
      </c>
      <c r="O29" s="22"/>
    </row>
    <row r="30" spans="1:15" ht="8.25" customHeight="1">
      <c r="A30" s="115"/>
      <c r="B30" s="53"/>
      <c r="C30" s="230"/>
      <c r="D30" s="175"/>
      <c r="E30" s="230"/>
      <c r="F30" s="230"/>
      <c r="G30" s="175"/>
      <c r="H30" s="230"/>
      <c r="I30" s="230"/>
      <c r="J30" s="175"/>
      <c r="K30" s="230"/>
      <c r="L30" s="230"/>
      <c r="M30" s="175"/>
      <c r="N30" s="230"/>
      <c r="O30" s="22"/>
    </row>
    <row r="31" spans="1:15" ht="12.75" customHeight="1">
      <c r="A31" s="115" t="s">
        <v>332</v>
      </c>
      <c r="B31" s="53" t="s">
        <v>333</v>
      </c>
      <c r="C31" s="230">
        <v>49</v>
      </c>
      <c r="D31" s="175">
        <v>24</v>
      </c>
      <c r="E31" s="230">
        <v>25</v>
      </c>
      <c r="F31" s="230">
        <v>58</v>
      </c>
      <c r="G31" s="175">
        <v>28</v>
      </c>
      <c r="H31" s="230">
        <v>30</v>
      </c>
      <c r="I31" s="230">
        <v>60</v>
      </c>
      <c r="J31" s="175">
        <v>30</v>
      </c>
      <c r="K31" s="230">
        <v>30</v>
      </c>
      <c r="L31" s="230">
        <v>64</v>
      </c>
      <c r="M31" s="175">
        <v>32</v>
      </c>
      <c r="N31" s="230">
        <v>32</v>
      </c>
      <c r="O31" s="175"/>
    </row>
    <row r="32" spans="1:15" ht="12.75" customHeight="1">
      <c r="A32" s="115" t="s">
        <v>308</v>
      </c>
      <c r="B32" s="53" t="s">
        <v>334</v>
      </c>
      <c r="C32" s="230">
        <v>94</v>
      </c>
      <c r="D32" s="175">
        <v>64</v>
      </c>
      <c r="E32" s="230">
        <v>30</v>
      </c>
      <c r="F32" s="230">
        <v>122</v>
      </c>
      <c r="G32" s="175">
        <v>78</v>
      </c>
      <c r="H32" s="230">
        <v>44</v>
      </c>
      <c r="I32" s="230">
        <v>96</v>
      </c>
      <c r="J32" s="175">
        <v>72</v>
      </c>
      <c r="K32" s="230">
        <v>24</v>
      </c>
      <c r="L32" s="230">
        <v>97</v>
      </c>
      <c r="M32" s="175">
        <v>68</v>
      </c>
      <c r="N32" s="230">
        <v>29</v>
      </c>
      <c r="O32" s="175"/>
    </row>
    <row r="33" spans="1:15" ht="12.75" customHeight="1">
      <c r="A33" s="115" t="s">
        <v>335</v>
      </c>
      <c r="B33" s="181" t="s">
        <v>336</v>
      </c>
      <c r="C33" s="230">
        <v>84</v>
      </c>
      <c r="D33" s="175">
        <v>58</v>
      </c>
      <c r="E33" s="230">
        <v>26</v>
      </c>
      <c r="F33" s="230">
        <v>115</v>
      </c>
      <c r="G33" s="175">
        <v>75</v>
      </c>
      <c r="H33" s="230">
        <v>40</v>
      </c>
      <c r="I33" s="230">
        <v>84</v>
      </c>
      <c r="J33" s="175">
        <v>65</v>
      </c>
      <c r="K33" s="230">
        <v>19</v>
      </c>
      <c r="L33" s="230">
        <v>83</v>
      </c>
      <c r="M33" s="175">
        <v>63</v>
      </c>
      <c r="N33" s="230">
        <v>20</v>
      </c>
      <c r="O33" s="175"/>
    </row>
    <row r="34" spans="1:15" ht="12.75" customHeight="1">
      <c r="A34" s="115" t="s">
        <v>337</v>
      </c>
      <c r="B34" s="181" t="s">
        <v>338</v>
      </c>
      <c r="C34" s="230">
        <v>10</v>
      </c>
      <c r="D34" s="175">
        <v>6</v>
      </c>
      <c r="E34" s="230">
        <v>4</v>
      </c>
      <c r="F34" s="230">
        <v>7</v>
      </c>
      <c r="G34" s="175">
        <v>3</v>
      </c>
      <c r="H34" s="230">
        <v>4</v>
      </c>
      <c r="I34" s="230">
        <v>12</v>
      </c>
      <c r="J34" s="175">
        <v>7</v>
      </c>
      <c r="K34" s="230">
        <v>5</v>
      </c>
      <c r="L34" s="230">
        <v>14</v>
      </c>
      <c r="M34" s="175">
        <v>5</v>
      </c>
      <c r="N34" s="230">
        <v>9</v>
      </c>
      <c r="O34" s="175"/>
    </row>
    <row r="35" spans="1:15" ht="12.75" customHeight="1">
      <c r="A35" s="115" t="s">
        <v>339</v>
      </c>
      <c r="B35" s="53" t="s">
        <v>340</v>
      </c>
      <c r="C35" s="230">
        <v>236</v>
      </c>
      <c r="D35" s="175">
        <v>101</v>
      </c>
      <c r="E35" s="230">
        <v>135</v>
      </c>
      <c r="F35" s="230">
        <v>289</v>
      </c>
      <c r="G35" s="175">
        <v>129</v>
      </c>
      <c r="H35" s="230">
        <v>160</v>
      </c>
      <c r="I35" s="230">
        <v>344</v>
      </c>
      <c r="J35" s="175">
        <v>167</v>
      </c>
      <c r="K35" s="230">
        <v>177</v>
      </c>
      <c r="L35" s="230">
        <v>404</v>
      </c>
      <c r="M35" s="175">
        <v>174</v>
      </c>
      <c r="N35" s="230">
        <v>230</v>
      </c>
      <c r="O35" s="175"/>
    </row>
    <row r="36" spans="1:15" ht="12.75" customHeight="1">
      <c r="A36" s="115" t="s">
        <v>341</v>
      </c>
      <c r="B36" s="53" t="s">
        <v>342</v>
      </c>
      <c r="C36" s="230">
        <v>302</v>
      </c>
      <c r="D36" s="175">
        <v>156</v>
      </c>
      <c r="E36" s="230">
        <v>146</v>
      </c>
      <c r="F36" s="230">
        <v>327</v>
      </c>
      <c r="G36" s="175">
        <v>176</v>
      </c>
      <c r="H36" s="230">
        <v>151</v>
      </c>
      <c r="I36" s="230">
        <v>341</v>
      </c>
      <c r="J36" s="175">
        <v>184</v>
      </c>
      <c r="K36" s="230">
        <v>157</v>
      </c>
      <c r="L36" s="230">
        <v>340</v>
      </c>
      <c r="M36" s="175">
        <v>192</v>
      </c>
      <c r="N36" s="230">
        <v>148</v>
      </c>
      <c r="O36" s="175"/>
    </row>
    <row r="37" spans="1:15" ht="12.75" customHeight="1">
      <c r="A37" s="115" t="s">
        <v>343</v>
      </c>
      <c r="B37" s="181" t="s">
        <v>344</v>
      </c>
      <c r="C37" s="230">
        <v>39</v>
      </c>
      <c r="D37" s="175">
        <v>24</v>
      </c>
      <c r="E37" s="230">
        <v>15</v>
      </c>
      <c r="F37" s="230">
        <v>41</v>
      </c>
      <c r="G37" s="175">
        <v>23</v>
      </c>
      <c r="H37" s="230">
        <v>18</v>
      </c>
      <c r="I37" s="230">
        <v>41</v>
      </c>
      <c r="J37" s="175">
        <v>27</v>
      </c>
      <c r="K37" s="230">
        <v>14</v>
      </c>
      <c r="L37" s="230">
        <v>43</v>
      </c>
      <c r="M37" s="175">
        <v>30</v>
      </c>
      <c r="N37" s="230">
        <v>13</v>
      </c>
      <c r="O37" s="175"/>
    </row>
    <row r="38" spans="1:15" ht="12.75" customHeight="1">
      <c r="A38" s="115" t="s">
        <v>345</v>
      </c>
      <c r="B38" s="182" t="s">
        <v>346</v>
      </c>
      <c r="C38" s="230">
        <v>247</v>
      </c>
      <c r="D38" s="175">
        <v>124</v>
      </c>
      <c r="E38" s="230">
        <v>123</v>
      </c>
      <c r="F38" s="230">
        <v>266</v>
      </c>
      <c r="G38" s="175">
        <v>140</v>
      </c>
      <c r="H38" s="230">
        <v>126</v>
      </c>
      <c r="I38" s="230">
        <v>273</v>
      </c>
      <c r="J38" s="175">
        <v>139</v>
      </c>
      <c r="K38" s="230">
        <v>134</v>
      </c>
      <c r="L38" s="230">
        <v>276</v>
      </c>
      <c r="M38" s="175">
        <v>149</v>
      </c>
      <c r="N38" s="230">
        <v>127</v>
      </c>
      <c r="O38" s="175"/>
    </row>
    <row r="39" spans="1:15" ht="12.75" customHeight="1">
      <c r="A39" s="115" t="s">
        <v>347</v>
      </c>
      <c r="B39" s="181" t="s">
        <v>895</v>
      </c>
      <c r="C39" s="230">
        <v>16</v>
      </c>
      <c r="D39" s="175">
        <v>8</v>
      </c>
      <c r="E39" s="230">
        <v>8</v>
      </c>
      <c r="F39" s="230">
        <v>20</v>
      </c>
      <c r="G39" s="175">
        <v>13</v>
      </c>
      <c r="H39" s="230">
        <v>7</v>
      </c>
      <c r="I39" s="230">
        <v>27</v>
      </c>
      <c r="J39" s="175">
        <v>18</v>
      </c>
      <c r="K39" s="230">
        <v>9</v>
      </c>
      <c r="L39" s="230">
        <v>21</v>
      </c>
      <c r="M39" s="175">
        <v>13</v>
      </c>
      <c r="N39" s="230">
        <v>8</v>
      </c>
      <c r="O39" s="175"/>
    </row>
    <row r="40" spans="1:15" ht="12.75" customHeight="1">
      <c r="A40" s="115" t="s">
        <v>348</v>
      </c>
      <c r="B40" s="183" t="s">
        <v>29</v>
      </c>
      <c r="C40" s="230">
        <v>1</v>
      </c>
      <c r="D40" s="175">
        <v>1</v>
      </c>
      <c r="E40" s="230">
        <v>0</v>
      </c>
      <c r="F40" s="230">
        <v>2</v>
      </c>
      <c r="G40" s="175">
        <v>1</v>
      </c>
      <c r="H40" s="230">
        <v>1</v>
      </c>
      <c r="I40" s="230">
        <v>0</v>
      </c>
      <c r="J40" s="230">
        <v>0</v>
      </c>
      <c r="K40" s="230">
        <v>0</v>
      </c>
      <c r="L40" s="230">
        <v>1</v>
      </c>
      <c r="M40" s="230">
        <v>1</v>
      </c>
      <c r="N40" s="230">
        <v>0</v>
      </c>
      <c r="O40" s="175"/>
    </row>
    <row r="41" spans="1:15" ht="12.75" customHeight="1">
      <c r="A41" s="115" t="s">
        <v>349</v>
      </c>
      <c r="B41" s="183" t="s">
        <v>896</v>
      </c>
      <c r="C41" s="230">
        <v>161</v>
      </c>
      <c r="D41" s="175">
        <v>83</v>
      </c>
      <c r="E41" s="230">
        <v>78</v>
      </c>
      <c r="F41" s="230">
        <v>177</v>
      </c>
      <c r="G41" s="175">
        <v>94</v>
      </c>
      <c r="H41" s="230">
        <v>83</v>
      </c>
      <c r="I41" s="230">
        <v>208</v>
      </c>
      <c r="J41" s="175">
        <v>122</v>
      </c>
      <c r="K41" s="230">
        <v>86</v>
      </c>
      <c r="L41" s="230">
        <v>212</v>
      </c>
      <c r="M41" s="175">
        <v>117</v>
      </c>
      <c r="N41" s="230">
        <v>95</v>
      </c>
      <c r="O41" s="175"/>
    </row>
    <row r="42" spans="1:15" ht="11.25" customHeight="1">
      <c r="A42" s="115"/>
      <c r="B42" s="183"/>
      <c r="C42" s="230"/>
      <c r="D42" s="175"/>
      <c r="E42" s="230"/>
      <c r="F42" s="230"/>
      <c r="G42" s="175"/>
      <c r="H42" s="230"/>
      <c r="I42" s="230"/>
      <c r="J42" s="175"/>
      <c r="K42" s="230"/>
      <c r="L42" s="230"/>
      <c r="M42" s="175"/>
      <c r="N42" s="230"/>
      <c r="O42" s="175"/>
    </row>
    <row r="43" spans="1:15" ht="12.75" customHeight="1">
      <c r="A43" s="115" t="s">
        <v>350</v>
      </c>
      <c r="B43" s="53" t="s">
        <v>351</v>
      </c>
      <c r="C43" s="230">
        <v>14005</v>
      </c>
      <c r="D43" s="175">
        <v>8575</v>
      </c>
      <c r="E43" s="230">
        <v>5430</v>
      </c>
      <c r="F43" s="230">
        <v>14426</v>
      </c>
      <c r="G43" s="175">
        <v>8699</v>
      </c>
      <c r="H43" s="230">
        <v>5727</v>
      </c>
      <c r="I43" s="230">
        <v>14832</v>
      </c>
      <c r="J43" s="175">
        <v>8944</v>
      </c>
      <c r="K43" s="230">
        <v>5888</v>
      </c>
      <c r="L43" s="230">
        <v>15130</v>
      </c>
      <c r="M43" s="175">
        <v>9146</v>
      </c>
      <c r="N43" s="230">
        <v>5984</v>
      </c>
      <c r="O43" s="175"/>
    </row>
    <row r="44" spans="1:15" ht="9.75" customHeight="1">
      <c r="A44" s="115"/>
      <c r="B44" s="53"/>
      <c r="C44" s="230"/>
      <c r="D44" s="175"/>
      <c r="E44" s="230"/>
      <c r="F44" s="230"/>
      <c r="G44" s="175"/>
      <c r="H44" s="230"/>
      <c r="I44" s="230"/>
      <c r="J44" s="175"/>
      <c r="K44" s="230"/>
      <c r="L44" s="230"/>
      <c r="M44" s="175"/>
      <c r="N44" s="230"/>
      <c r="O44" s="175"/>
    </row>
    <row r="45" spans="1:15" ht="12.75" customHeight="1">
      <c r="A45" s="115" t="s">
        <v>309</v>
      </c>
      <c r="B45" s="53" t="s">
        <v>352</v>
      </c>
      <c r="C45" s="230">
        <v>13585</v>
      </c>
      <c r="D45" s="175">
        <v>8345</v>
      </c>
      <c r="E45" s="230">
        <v>5240</v>
      </c>
      <c r="F45" s="230">
        <v>14054</v>
      </c>
      <c r="G45" s="175">
        <v>8496</v>
      </c>
      <c r="H45" s="230">
        <v>5558</v>
      </c>
      <c r="I45" s="230">
        <v>14412</v>
      </c>
      <c r="J45" s="175">
        <v>8738</v>
      </c>
      <c r="K45" s="230">
        <v>5674</v>
      </c>
      <c r="L45" s="230">
        <v>14748</v>
      </c>
      <c r="M45" s="175">
        <v>8949</v>
      </c>
      <c r="N45" s="230">
        <v>5799</v>
      </c>
      <c r="O45" s="175"/>
    </row>
    <row r="46" spans="1:15" ht="12.75" customHeight="1">
      <c r="A46" s="115" t="s">
        <v>353</v>
      </c>
      <c r="B46" s="181" t="s">
        <v>354</v>
      </c>
      <c r="C46" s="230">
        <v>195</v>
      </c>
      <c r="D46" s="175">
        <v>135</v>
      </c>
      <c r="E46" s="230">
        <v>60</v>
      </c>
      <c r="F46" s="230">
        <v>234</v>
      </c>
      <c r="G46" s="175">
        <v>170</v>
      </c>
      <c r="H46" s="230">
        <v>64</v>
      </c>
      <c r="I46" s="230">
        <v>220</v>
      </c>
      <c r="J46" s="175">
        <v>152</v>
      </c>
      <c r="K46" s="230">
        <v>68</v>
      </c>
      <c r="L46" s="230">
        <v>266</v>
      </c>
      <c r="M46" s="175">
        <v>197</v>
      </c>
      <c r="N46" s="230">
        <v>69</v>
      </c>
      <c r="O46" s="175"/>
    </row>
    <row r="47" spans="1:15" ht="12.75" customHeight="1">
      <c r="A47" s="115" t="s">
        <v>355</v>
      </c>
      <c r="B47" s="181" t="s">
        <v>1076</v>
      </c>
      <c r="C47" s="230">
        <v>480</v>
      </c>
      <c r="D47" s="175">
        <v>402</v>
      </c>
      <c r="E47" s="230">
        <v>78</v>
      </c>
      <c r="F47" s="230">
        <v>459</v>
      </c>
      <c r="G47" s="175">
        <v>381</v>
      </c>
      <c r="H47" s="230">
        <v>78</v>
      </c>
      <c r="I47" s="230">
        <v>493</v>
      </c>
      <c r="J47" s="175">
        <v>411</v>
      </c>
      <c r="K47" s="230">
        <v>82</v>
      </c>
      <c r="L47" s="230">
        <v>525</v>
      </c>
      <c r="M47" s="175">
        <v>437</v>
      </c>
      <c r="N47" s="230">
        <v>88</v>
      </c>
      <c r="O47" s="175"/>
    </row>
    <row r="48" spans="1:15" ht="12.75" customHeight="1">
      <c r="A48" s="115" t="s">
        <v>356</v>
      </c>
      <c r="B48" s="181" t="s">
        <v>1077</v>
      </c>
      <c r="C48" s="230">
        <v>2137</v>
      </c>
      <c r="D48" s="175">
        <v>1369</v>
      </c>
      <c r="E48" s="230">
        <v>768</v>
      </c>
      <c r="F48" s="230">
        <v>2253</v>
      </c>
      <c r="G48" s="175">
        <v>1461</v>
      </c>
      <c r="H48" s="230">
        <v>792</v>
      </c>
      <c r="I48" s="230">
        <v>2311</v>
      </c>
      <c r="J48" s="175">
        <v>1508</v>
      </c>
      <c r="K48" s="230">
        <v>803</v>
      </c>
      <c r="L48" s="230">
        <v>2183</v>
      </c>
      <c r="M48" s="175">
        <v>1398</v>
      </c>
      <c r="N48" s="230">
        <v>785</v>
      </c>
      <c r="O48" s="175"/>
    </row>
    <row r="49" spans="1:15" ht="12.75" customHeight="1">
      <c r="A49" s="115" t="s">
        <v>357</v>
      </c>
      <c r="B49" s="181" t="s">
        <v>1078</v>
      </c>
      <c r="C49" s="230">
        <v>1077</v>
      </c>
      <c r="D49" s="175">
        <v>564</v>
      </c>
      <c r="E49" s="230">
        <v>513</v>
      </c>
      <c r="F49" s="230">
        <v>1083</v>
      </c>
      <c r="G49" s="175">
        <v>543</v>
      </c>
      <c r="H49" s="230">
        <v>540</v>
      </c>
      <c r="I49" s="230">
        <v>1083</v>
      </c>
      <c r="J49" s="175">
        <v>535</v>
      </c>
      <c r="K49" s="230">
        <v>548</v>
      </c>
      <c r="L49" s="230">
        <v>1143</v>
      </c>
      <c r="M49" s="175">
        <v>563</v>
      </c>
      <c r="N49" s="230">
        <v>580</v>
      </c>
      <c r="O49" s="175"/>
    </row>
    <row r="50" spans="1:15" ht="12.75" customHeight="1">
      <c r="A50" s="115" t="s">
        <v>358</v>
      </c>
      <c r="B50" s="181" t="s">
        <v>897</v>
      </c>
      <c r="C50" s="230">
        <v>513</v>
      </c>
      <c r="D50" s="175">
        <v>336</v>
      </c>
      <c r="E50" s="230">
        <v>177</v>
      </c>
      <c r="F50" s="230">
        <v>531</v>
      </c>
      <c r="G50" s="175">
        <v>302</v>
      </c>
      <c r="H50" s="230">
        <v>229</v>
      </c>
      <c r="I50" s="230">
        <v>529</v>
      </c>
      <c r="J50" s="175">
        <v>339</v>
      </c>
      <c r="K50" s="230">
        <v>190</v>
      </c>
      <c r="L50" s="230">
        <v>585</v>
      </c>
      <c r="M50" s="175">
        <v>365</v>
      </c>
      <c r="N50" s="230">
        <v>220</v>
      </c>
      <c r="O50" s="175"/>
    </row>
    <row r="51" spans="1:15" ht="12.75" customHeight="1">
      <c r="A51" s="115" t="s">
        <v>359</v>
      </c>
      <c r="B51" s="181" t="s">
        <v>360</v>
      </c>
      <c r="C51" s="230">
        <v>1930</v>
      </c>
      <c r="D51" s="175">
        <v>1304</v>
      </c>
      <c r="E51" s="230">
        <v>626</v>
      </c>
      <c r="F51" s="230">
        <v>1931</v>
      </c>
      <c r="G51" s="175">
        <v>1347</v>
      </c>
      <c r="H51" s="230">
        <v>584</v>
      </c>
      <c r="I51" s="230">
        <v>1870</v>
      </c>
      <c r="J51" s="175">
        <v>1256</v>
      </c>
      <c r="K51" s="230">
        <v>614</v>
      </c>
      <c r="L51" s="230">
        <v>1911</v>
      </c>
      <c r="M51" s="175">
        <v>1276</v>
      </c>
      <c r="N51" s="230">
        <v>635</v>
      </c>
      <c r="O51" s="175"/>
    </row>
    <row r="52" spans="1:15" ht="12.75" customHeight="1">
      <c r="A52" s="115" t="s">
        <v>361</v>
      </c>
      <c r="B52" s="181" t="s">
        <v>1079</v>
      </c>
      <c r="C52" s="230">
        <v>606</v>
      </c>
      <c r="D52" s="175">
        <v>281</v>
      </c>
      <c r="E52" s="230">
        <v>325</v>
      </c>
      <c r="F52" s="230">
        <v>621</v>
      </c>
      <c r="G52" s="175">
        <v>263</v>
      </c>
      <c r="H52" s="230">
        <v>358</v>
      </c>
      <c r="I52" s="230">
        <v>672</v>
      </c>
      <c r="J52" s="175">
        <v>330</v>
      </c>
      <c r="K52" s="230">
        <v>342</v>
      </c>
      <c r="L52" s="230">
        <v>649</v>
      </c>
      <c r="M52" s="175">
        <v>291</v>
      </c>
      <c r="N52" s="230">
        <v>358</v>
      </c>
      <c r="O52" s="175"/>
    </row>
    <row r="53" spans="1:15" ht="12.75" customHeight="1">
      <c r="A53" s="115" t="s">
        <v>362</v>
      </c>
      <c r="B53" s="181" t="s">
        <v>1080</v>
      </c>
      <c r="C53" s="230">
        <v>841</v>
      </c>
      <c r="D53" s="175">
        <v>465</v>
      </c>
      <c r="E53" s="230">
        <v>376</v>
      </c>
      <c r="F53" s="230">
        <v>905</v>
      </c>
      <c r="G53" s="175">
        <v>502</v>
      </c>
      <c r="H53" s="230">
        <v>403</v>
      </c>
      <c r="I53" s="230">
        <v>928</v>
      </c>
      <c r="J53" s="175">
        <v>524</v>
      </c>
      <c r="K53" s="230">
        <v>404</v>
      </c>
      <c r="L53" s="230">
        <v>1023</v>
      </c>
      <c r="M53" s="175">
        <v>566</v>
      </c>
      <c r="N53" s="230">
        <v>457</v>
      </c>
      <c r="O53" s="175"/>
    </row>
    <row r="54" spans="1:15" ht="12.75" customHeight="1">
      <c r="A54" s="115" t="s">
        <v>363</v>
      </c>
      <c r="B54" s="181" t="s">
        <v>1081</v>
      </c>
      <c r="C54" s="230">
        <v>51</v>
      </c>
      <c r="D54" s="175">
        <v>48</v>
      </c>
      <c r="E54" s="230">
        <v>3</v>
      </c>
      <c r="F54" s="230">
        <v>43</v>
      </c>
      <c r="G54" s="175">
        <v>40</v>
      </c>
      <c r="H54" s="230">
        <v>3</v>
      </c>
      <c r="I54" s="230">
        <v>48</v>
      </c>
      <c r="J54" s="175">
        <v>42</v>
      </c>
      <c r="K54" s="230">
        <v>6</v>
      </c>
      <c r="L54" s="230">
        <v>46</v>
      </c>
      <c r="M54" s="175">
        <v>39</v>
      </c>
      <c r="N54" s="230">
        <v>7</v>
      </c>
      <c r="O54" s="175"/>
    </row>
    <row r="55" spans="1:15" ht="12.75" customHeight="1">
      <c r="A55" s="115" t="s">
        <v>364</v>
      </c>
      <c r="B55" s="181" t="s">
        <v>365</v>
      </c>
      <c r="C55" s="230">
        <v>2632</v>
      </c>
      <c r="D55" s="175">
        <v>1942</v>
      </c>
      <c r="E55" s="230">
        <v>690</v>
      </c>
      <c r="F55" s="230">
        <v>2770</v>
      </c>
      <c r="G55" s="175">
        <v>2001</v>
      </c>
      <c r="H55" s="230">
        <v>769</v>
      </c>
      <c r="I55" s="230">
        <v>2747</v>
      </c>
      <c r="J55" s="175">
        <v>1987</v>
      </c>
      <c r="K55" s="230">
        <v>760</v>
      </c>
      <c r="L55" s="230">
        <v>2894</v>
      </c>
      <c r="M55" s="175">
        <v>2095</v>
      </c>
      <c r="N55" s="230">
        <v>799</v>
      </c>
      <c r="O55" s="175"/>
    </row>
    <row r="56" spans="1:15" ht="12.75" customHeight="1">
      <c r="A56" s="115" t="s">
        <v>366</v>
      </c>
      <c r="B56" s="181" t="s">
        <v>1082</v>
      </c>
      <c r="C56" s="230">
        <v>38</v>
      </c>
      <c r="D56" s="175">
        <v>14</v>
      </c>
      <c r="E56" s="230">
        <v>24</v>
      </c>
      <c r="F56" s="230">
        <v>43</v>
      </c>
      <c r="G56" s="175">
        <v>22</v>
      </c>
      <c r="H56" s="230">
        <v>21</v>
      </c>
      <c r="I56" s="230">
        <v>51</v>
      </c>
      <c r="J56" s="175">
        <v>29</v>
      </c>
      <c r="K56" s="230">
        <v>22</v>
      </c>
      <c r="L56" s="230">
        <v>42</v>
      </c>
      <c r="M56" s="175">
        <v>20</v>
      </c>
      <c r="N56" s="230">
        <v>22</v>
      </c>
      <c r="O56" s="175"/>
    </row>
    <row r="57" spans="1:15" ht="12.75" customHeight="1">
      <c r="A57" s="115" t="s">
        <v>367</v>
      </c>
      <c r="B57" s="181" t="s">
        <v>1083</v>
      </c>
      <c r="C57" s="230">
        <v>400</v>
      </c>
      <c r="D57" s="175">
        <v>2</v>
      </c>
      <c r="E57" s="230">
        <v>398</v>
      </c>
      <c r="F57" s="230">
        <v>389</v>
      </c>
      <c r="G57" s="175">
        <v>0</v>
      </c>
      <c r="H57" s="230">
        <v>389</v>
      </c>
      <c r="I57" s="230">
        <v>462</v>
      </c>
      <c r="J57" s="175">
        <v>2</v>
      </c>
      <c r="K57" s="230">
        <v>460</v>
      </c>
      <c r="L57" s="230">
        <v>455</v>
      </c>
      <c r="M57" s="175">
        <v>5</v>
      </c>
      <c r="N57" s="230">
        <v>450</v>
      </c>
      <c r="O57" s="175"/>
    </row>
    <row r="58" spans="1:15" ht="12.75" customHeight="1">
      <c r="A58" s="115" t="s">
        <v>368</v>
      </c>
      <c r="B58" s="181" t="s">
        <v>1084</v>
      </c>
      <c r="C58" s="230">
        <v>241</v>
      </c>
      <c r="D58" s="175">
        <v>0</v>
      </c>
      <c r="E58" s="230">
        <v>241</v>
      </c>
      <c r="F58" s="230">
        <v>263</v>
      </c>
      <c r="G58" s="175">
        <v>0</v>
      </c>
      <c r="H58" s="230">
        <v>263</v>
      </c>
      <c r="I58" s="230">
        <v>278</v>
      </c>
      <c r="J58" s="175"/>
      <c r="K58" s="230">
        <v>278</v>
      </c>
      <c r="L58" s="230">
        <v>263</v>
      </c>
      <c r="M58" s="175">
        <v>0</v>
      </c>
      <c r="N58" s="230">
        <v>263</v>
      </c>
      <c r="O58" s="175"/>
    </row>
    <row r="59" spans="1:15" ht="12.75" customHeight="1">
      <c r="A59" s="115" t="s">
        <v>369</v>
      </c>
      <c r="B59" s="181" t="s">
        <v>1085</v>
      </c>
      <c r="C59" s="230">
        <v>181</v>
      </c>
      <c r="D59" s="175">
        <v>0</v>
      </c>
      <c r="E59" s="230">
        <v>181</v>
      </c>
      <c r="F59" s="230">
        <v>185</v>
      </c>
      <c r="G59" s="175">
        <v>0</v>
      </c>
      <c r="H59" s="230">
        <v>185</v>
      </c>
      <c r="I59" s="230">
        <v>187</v>
      </c>
      <c r="J59" s="175"/>
      <c r="K59" s="230">
        <v>187</v>
      </c>
      <c r="L59" s="230">
        <v>192</v>
      </c>
      <c r="M59" s="175">
        <v>0</v>
      </c>
      <c r="N59" s="230">
        <v>192</v>
      </c>
      <c r="O59" s="175"/>
    </row>
    <row r="60" spans="1:15" ht="12.75" customHeight="1">
      <c r="A60" s="115" t="s">
        <v>370</v>
      </c>
      <c r="B60" s="181" t="s">
        <v>1086</v>
      </c>
      <c r="C60" s="230">
        <v>280</v>
      </c>
      <c r="D60" s="175">
        <v>280</v>
      </c>
      <c r="E60" s="230">
        <v>0</v>
      </c>
      <c r="F60" s="230">
        <v>286</v>
      </c>
      <c r="G60" s="175">
        <v>286</v>
      </c>
      <c r="H60" s="230">
        <v>0</v>
      </c>
      <c r="I60" s="230">
        <v>339</v>
      </c>
      <c r="J60" s="175">
        <v>339</v>
      </c>
      <c r="K60" s="230"/>
      <c r="L60" s="230">
        <v>375</v>
      </c>
      <c r="M60" s="175">
        <v>375</v>
      </c>
      <c r="N60" s="230">
        <v>0</v>
      </c>
      <c r="O60" s="175"/>
    </row>
    <row r="61" spans="1:15" ht="12.75" customHeight="1">
      <c r="A61" s="115" t="s">
        <v>371</v>
      </c>
      <c r="B61" s="181" t="s">
        <v>1087</v>
      </c>
      <c r="C61" s="230">
        <v>219</v>
      </c>
      <c r="D61" s="175">
        <v>156</v>
      </c>
      <c r="E61" s="230">
        <v>63</v>
      </c>
      <c r="F61" s="230">
        <v>235</v>
      </c>
      <c r="G61" s="175">
        <v>151</v>
      </c>
      <c r="H61" s="230">
        <v>84</v>
      </c>
      <c r="I61" s="230">
        <v>259</v>
      </c>
      <c r="J61" s="175">
        <v>177</v>
      </c>
      <c r="K61" s="230">
        <v>82</v>
      </c>
      <c r="L61" s="230">
        <v>256</v>
      </c>
      <c r="M61" s="175">
        <v>188</v>
      </c>
      <c r="N61" s="230">
        <v>68</v>
      </c>
      <c r="O61" s="175"/>
    </row>
    <row r="62" spans="1:15" ht="12.75" customHeight="1">
      <c r="A62" s="115" t="s">
        <v>372</v>
      </c>
      <c r="B62" s="181" t="s">
        <v>898</v>
      </c>
      <c r="C62" s="230">
        <v>69</v>
      </c>
      <c r="D62" s="175">
        <v>45</v>
      </c>
      <c r="E62" s="230">
        <v>24</v>
      </c>
      <c r="F62" s="230">
        <v>66</v>
      </c>
      <c r="G62" s="175">
        <v>34</v>
      </c>
      <c r="H62" s="230">
        <v>32</v>
      </c>
      <c r="I62" s="230">
        <v>76</v>
      </c>
      <c r="J62" s="175">
        <v>44</v>
      </c>
      <c r="K62" s="230">
        <v>32</v>
      </c>
      <c r="L62" s="230">
        <v>67</v>
      </c>
      <c r="M62" s="175">
        <v>43</v>
      </c>
      <c r="N62" s="230">
        <v>24</v>
      </c>
      <c r="O62" s="175"/>
    </row>
    <row r="63" spans="1:15" ht="12.75" customHeight="1">
      <c r="A63" s="115" t="s">
        <v>374</v>
      </c>
      <c r="B63" s="181" t="s">
        <v>375</v>
      </c>
      <c r="C63" s="230">
        <v>380</v>
      </c>
      <c r="D63" s="175">
        <v>230</v>
      </c>
      <c r="E63" s="230">
        <v>150</v>
      </c>
      <c r="F63" s="230">
        <v>379</v>
      </c>
      <c r="G63" s="175">
        <v>215</v>
      </c>
      <c r="H63" s="230">
        <v>164</v>
      </c>
      <c r="I63" s="230">
        <v>373</v>
      </c>
      <c r="J63" s="175">
        <v>233</v>
      </c>
      <c r="K63" s="230">
        <v>140</v>
      </c>
      <c r="L63" s="230">
        <v>356</v>
      </c>
      <c r="M63" s="175">
        <v>216</v>
      </c>
      <c r="N63" s="230">
        <v>140</v>
      </c>
      <c r="O63" s="175"/>
    </row>
    <row r="64" spans="1:15" ht="12.75" customHeight="1">
      <c r="A64" s="115" t="s">
        <v>376</v>
      </c>
      <c r="B64" s="181" t="s">
        <v>377</v>
      </c>
      <c r="C64" s="230">
        <v>298</v>
      </c>
      <c r="D64" s="175">
        <v>183</v>
      </c>
      <c r="E64" s="230">
        <v>115</v>
      </c>
      <c r="F64" s="230">
        <v>313</v>
      </c>
      <c r="G64" s="175">
        <v>196</v>
      </c>
      <c r="H64" s="230">
        <v>117</v>
      </c>
      <c r="I64" s="230">
        <v>310</v>
      </c>
      <c r="J64" s="175">
        <v>172</v>
      </c>
      <c r="K64" s="230">
        <v>138</v>
      </c>
      <c r="L64" s="230">
        <v>315</v>
      </c>
      <c r="M64" s="175">
        <v>179</v>
      </c>
      <c r="N64" s="230">
        <v>136</v>
      </c>
      <c r="O64" s="175"/>
    </row>
    <row r="65" spans="1:15" ht="12.75" customHeight="1">
      <c r="A65" s="115" t="s">
        <v>378</v>
      </c>
      <c r="B65" s="304" t="s">
        <v>899</v>
      </c>
      <c r="C65" s="230">
        <v>135</v>
      </c>
      <c r="D65" s="175">
        <v>66</v>
      </c>
      <c r="E65" s="230">
        <v>69</v>
      </c>
      <c r="F65" s="230">
        <v>145</v>
      </c>
      <c r="G65" s="175">
        <v>75</v>
      </c>
      <c r="H65" s="230">
        <v>70</v>
      </c>
      <c r="I65" s="230">
        <v>169</v>
      </c>
      <c r="J65" s="175">
        <v>81</v>
      </c>
      <c r="K65" s="230">
        <v>88</v>
      </c>
      <c r="L65" s="230">
        <v>153</v>
      </c>
      <c r="M65" s="175">
        <v>90</v>
      </c>
      <c r="N65" s="230">
        <v>63</v>
      </c>
      <c r="O65" s="175"/>
    </row>
    <row r="66" spans="1:15" ht="12.75" customHeight="1">
      <c r="A66" s="115" t="s">
        <v>379</v>
      </c>
      <c r="B66" s="181" t="s">
        <v>380</v>
      </c>
      <c r="C66" s="230">
        <v>882</v>
      </c>
      <c r="D66" s="175">
        <v>523</v>
      </c>
      <c r="E66" s="230">
        <v>359</v>
      </c>
      <c r="F66" s="230">
        <v>920</v>
      </c>
      <c r="G66" s="175">
        <v>507</v>
      </c>
      <c r="H66" s="230">
        <v>413</v>
      </c>
      <c r="I66" s="230">
        <v>1007</v>
      </c>
      <c r="J66" s="175">
        <v>577</v>
      </c>
      <c r="K66" s="230">
        <v>430</v>
      </c>
      <c r="L66" s="230">
        <v>1049</v>
      </c>
      <c r="M66" s="175">
        <v>606</v>
      </c>
      <c r="N66" s="230">
        <v>443</v>
      </c>
      <c r="O66" s="175"/>
    </row>
    <row r="67" spans="1:15" ht="12.75" customHeight="1">
      <c r="A67" s="115" t="s">
        <v>381</v>
      </c>
      <c r="B67" s="183" t="s">
        <v>382</v>
      </c>
      <c r="C67" s="230">
        <v>420</v>
      </c>
      <c r="D67" s="175">
        <v>230</v>
      </c>
      <c r="E67" s="230">
        <v>190</v>
      </c>
      <c r="F67" s="230">
        <v>372</v>
      </c>
      <c r="G67" s="175">
        <v>203</v>
      </c>
      <c r="H67" s="230">
        <v>169</v>
      </c>
      <c r="I67" s="230">
        <v>420</v>
      </c>
      <c r="J67" s="175">
        <v>206</v>
      </c>
      <c r="K67" s="230">
        <v>214</v>
      </c>
      <c r="L67" s="230">
        <v>382</v>
      </c>
      <c r="M67" s="175">
        <v>197</v>
      </c>
      <c r="N67" s="230">
        <v>185</v>
      </c>
      <c r="O67" s="175"/>
    </row>
    <row r="68" spans="1:15" ht="12.75" customHeight="1">
      <c r="A68" s="115" t="s">
        <v>383</v>
      </c>
      <c r="B68" s="181" t="s">
        <v>373</v>
      </c>
      <c r="C68" s="230">
        <v>121</v>
      </c>
      <c r="D68" s="175">
        <v>68</v>
      </c>
      <c r="E68" s="230">
        <v>53</v>
      </c>
      <c r="F68" s="230">
        <v>104</v>
      </c>
      <c r="G68" s="175">
        <v>59</v>
      </c>
      <c r="H68" s="230">
        <v>45</v>
      </c>
      <c r="I68" s="230">
        <v>126</v>
      </c>
      <c r="J68" s="175">
        <v>53</v>
      </c>
      <c r="K68" s="230">
        <v>73</v>
      </c>
      <c r="L68" s="230">
        <v>107</v>
      </c>
      <c r="M68" s="175">
        <v>48</v>
      </c>
      <c r="N68" s="230">
        <v>59</v>
      </c>
      <c r="O68" s="175"/>
    </row>
    <row r="69" spans="1:15" ht="12.75" customHeight="1">
      <c r="A69" s="116" t="s">
        <v>384</v>
      </c>
      <c r="B69" s="202" t="s">
        <v>385</v>
      </c>
      <c r="C69" s="231">
        <v>299</v>
      </c>
      <c r="D69" s="179">
        <v>162</v>
      </c>
      <c r="E69" s="231">
        <v>137</v>
      </c>
      <c r="F69" s="231">
        <v>268</v>
      </c>
      <c r="G69" s="179">
        <v>144</v>
      </c>
      <c r="H69" s="231">
        <v>124</v>
      </c>
      <c r="I69" s="231">
        <v>294</v>
      </c>
      <c r="J69" s="179">
        <v>153</v>
      </c>
      <c r="K69" s="231">
        <v>141</v>
      </c>
      <c r="L69" s="231">
        <v>275</v>
      </c>
      <c r="M69" s="179">
        <v>149</v>
      </c>
      <c r="N69" s="231">
        <v>126</v>
      </c>
      <c r="O69" s="175"/>
    </row>
    <row r="70" spans="1:15" s="248" customFormat="1" ht="18" customHeight="1">
      <c r="A70" s="115"/>
      <c r="B70" s="201"/>
      <c r="C70" s="247"/>
      <c r="D70" s="247"/>
      <c r="E70" s="247"/>
      <c r="F70" s="247"/>
      <c r="G70" s="247"/>
      <c r="H70" s="247"/>
      <c r="I70" s="247"/>
      <c r="J70" s="194"/>
      <c r="K70" s="247"/>
      <c r="L70" s="247"/>
      <c r="M70" s="194"/>
      <c r="N70" s="247"/>
      <c r="O70" s="194"/>
    </row>
    <row r="71" spans="1:15" ht="11.25">
      <c r="A71" s="22"/>
      <c r="B71" s="22"/>
      <c r="M71" s="71"/>
      <c r="O71" s="22"/>
    </row>
    <row r="72" spans="1:15" ht="11.25">
      <c r="A72" s="22"/>
      <c r="B72" s="22"/>
      <c r="G72" s="71" t="s">
        <v>1092</v>
      </c>
      <c r="O72" s="22"/>
    </row>
    <row r="73" spans="1:15" ht="11.25">
      <c r="A73" s="22"/>
      <c r="B73" s="22"/>
      <c r="O73" s="22"/>
    </row>
    <row r="74" spans="1:15" ht="11.25">
      <c r="A74" s="22"/>
      <c r="B74" s="22"/>
      <c r="O74" s="22"/>
    </row>
    <row r="75" spans="1:15" ht="11.25">
      <c r="A75" s="22"/>
      <c r="B75" s="22"/>
      <c r="O75" s="22"/>
    </row>
    <row r="76" spans="1:15" ht="11.25">
      <c r="A76" s="22"/>
      <c r="B76" s="22"/>
      <c r="O76" s="22"/>
    </row>
  </sheetData>
  <mergeCells count="8">
    <mergeCell ref="A3:B3"/>
    <mergeCell ref="A4:B4"/>
    <mergeCell ref="A5:B5"/>
    <mergeCell ref="A6:B6"/>
    <mergeCell ref="A7:B7"/>
    <mergeCell ref="A8:B8"/>
    <mergeCell ref="A9:B9"/>
    <mergeCell ref="A10:B10"/>
  </mergeCells>
  <printOptions/>
  <pageMargins left="0.38" right="0.31" top="0.5905511811023623" bottom="0.58" header="0.5118110236220472" footer="0.5118110236220472"/>
  <pageSetup horizontalDpi="600" verticalDpi="600" orientation="portrait" paperSize="9" scale="89" r:id="rId1"/>
  <rowBreaks count="1" manualBreakCount="1">
    <brk id="69" max="255" man="1"/>
  </rowBreaks>
</worksheet>
</file>

<file path=xl/worksheets/sheet5.xml><?xml version="1.0" encoding="utf-8"?>
<worksheet xmlns="http://schemas.openxmlformats.org/spreadsheetml/2006/main" xmlns:r="http://schemas.openxmlformats.org/officeDocument/2006/relationships">
  <dimension ref="A1:O133"/>
  <sheetViews>
    <sheetView workbookViewId="0" topLeftCell="A1">
      <selection activeCell="N3" sqref="N3"/>
    </sheetView>
  </sheetViews>
  <sheetFormatPr defaultColWidth="9.00390625" defaultRowHeight="12.75"/>
  <cols>
    <col min="1" max="1" width="9.00390625" style="23" customWidth="1"/>
    <col min="2" max="2" width="23.875" style="23" customWidth="1"/>
    <col min="3" max="12" width="6.25390625" style="71" customWidth="1"/>
    <col min="13" max="13" width="6.25390625" style="23" customWidth="1"/>
    <col min="14" max="14" width="6.25390625" style="71" customWidth="1"/>
    <col min="15" max="16384" width="8.875" style="23" customWidth="1"/>
  </cols>
  <sheetData>
    <row r="1" spans="1:15" s="248" customFormat="1" ht="18" customHeight="1">
      <c r="A1" s="115"/>
      <c r="B1" s="201"/>
      <c r="C1" s="247"/>
      <c r="D1" s="247"/>
      <c r="E1" s="247"/>
      <c r="F1" s="247"/>
      <c r="G1" s="247"/>
      <c r="H1" s="247"/>
      <c r="I1" s="247"/>
      <c r="J1" s="194"/>
      <c r="K1" s="247"/>
      <c r="L1" s="247"/>
      <c r="M1" s="194"/>
      <c r="N1" s="247"/>
      <c r="O1" s="194"/>
    </row>
    <row r="2" spans="1:15" ht="12.75" customHeight="1">
      <c r="A2" s="107" t="s">
        <v>1070</v>
      </c>
      <c r="B2" s="106"/>
      <c r="C2" s="337"/>
      <c r="D2" s="113" t="s">
        <v>1072</v>
      </c>
      <c r="E2" s="343"/>
      <c r="F2" s="337"/>
      <c r="G2" s="113" t="s">
        <v>1106</v>
      </c>
      <c r="H2" s="343"/>
      <c r="I2" s="337"/>
      <c r="J2" s="113" t="s">
        <v>1116</v>
      </c>
      <c r="K2" s="343"/>
      <c r="L2" s="337"/>
      <c r="M2" s="113" t="s">
        <v>1180</v>
      </c>
      <c r="N2" s="344"/>
      <c r="O2" s="175"/>
    </row>
    <row r="3" spans="1:15" ht="12.75" customHeight="1">
      <c r="A3" s="108" t="s">
        <v>1073</v>
      </c>
      <c r="B3" s="215" t="s">
        <v>328</v>
      </c>
      <c r="C3" s="232" t="s">
        <v>304</v>
      </c>
      <c r="D3" s="216" t="s">
        <v>1074</v>
      </c>
      <c r="E3" s="232" t="s">
        <v>1075</v>
      </c>
      <c r="F3" s="232" t="s">
        <v>304</v>
      </c>
      <c r="G3" s="216" t="s">
        <v>1074</v>
      </c>
      <c r="H3" s="232" t="s">
        <v>1075</v>
      </c>
      <c r="I3" s="232" t="s">
        <v>304</v>
      </c>
      <c r="J3" s="216" t="s">
        <v>1074</v>
      </c>
      <c r="K3" s="232" t="s">
        <v>1075</v>
      </c>
      <c r="L3" s="232" t="s">
        <v>304</v>
      </c>
      <c r="M3" s="216" t="s">
        <v>1074</v>
      </c>
      <c r="N3" s="232" t="s">
        <v>1075</v>
      </c>
      <c r="O3" s="175"/>
    </row>
    <row r="4" spans="1:15" ht="24.75" customHeight="1">
      <c r="A4" s="115" t="s">
        <v>386</v>
      </c>
      <c r="B4" s="305" t="s">
        <v>900</v>
      </c>
      <c r="C4" s="230">
        <v>160</v>
      </c>
      <c r="D4" s="175">
        <v>69</v>
      </c>
      <c r="E4" s="230">
        <v>91</v>
      </c>
      <c r="F4" s="230">
        <v>169</v>
      </c>
      <c r="G4" s="175">
        <v>70</v>
      </c>
      <c r="H4" s="230">
        <v>99</v>
      </c>
      <c r="I4" s="230">
        <v>159</v>
      </c>
      <c r="J4" s="175">
        <v>66</v>
      </c>
      <c r="K4" s="230">
        <v>93</v>
      </c>
      <c r="L4" s="230">
        <v>189</v>
      </c>
      <c r="M4" s="175">
        <v>84</v>
      </c>
      <c r="N4" s="230">
        <v>105</v>
      </c>
      <c r="O4" s="175"/>
    </row>
    <row r="5" spans="1:15" ht="5.25" customHeight="1">
      <c r="A5" s="115"/>
      <c r="B5" s="183"/>
      <c r="C5" s="230"/>
      <c r="D5" s="175"/>
      <c r="E5" s="230"/>
      <c r="F5" s="230"/>
      <c r="G5" s="175"/>
      <c r="H5" s="230"/>
      <c r="I5" s="230"/>
      <c r="J5" s="175"/>
      <c r="K5" s="230"/>
      <c r="L5" s="230"/>
      <c r="M5" s="175"/>
      <c r="N5" s="230"/>
      <c r="O5" s="175"/>
    </row>
    <row r="6" spans="1:15" ht="12.75" customHeight="1">
      <c r="A6" s="115" t="s">
        <v>387</v>
      </c>
      <c r="B6" s="183" t="s">
        <v>388</v>
      </c>
      <c r="C6" s="230">
        <v>62</v>
      </c>
      <c r="D6" s="175">
        <v>18</v>
      </c>
      <c r="E6" s="230">
        <v>44</v>
      </c>
      <c r="F6" s="230">
        <v>65</v>
      </c>
      <c r="G6" s="175">
        <v>21</v>
      </c>
      <c r="H6" s="230">
        <v>44</v>
      </c>
      <c r="I6" s="230">
        <v>53</v>
      </c>
      <c r="J6" s="175">
        <v>17</v>
      </c>
      <c r="K6" s="230">
        <v>36</v>
      </c>
      <c r="L6" s="230">
        <v>90</v>
      </c>
      <c r="M6" s="175">
        <v>35</v>
      </c>
      <c r="N6" s="230">
        <v>55</v>
      </c>
      <c r="O6" s="175"/>
    </row>
    <row r="7" spans="1:15" ht="23.25" customHeight="1">
      <c r="A7" s="115" t="s">
        <v>389</v>
      </c>
      <c r="B7" s="306" t="s">
        <v>1088</v>
      </c>
      <c r="C7" s="230">
        <v>98</v>
      </c>
      <c r="D7" s="175">
        <v>51</v>
      </c>
      <c r="E7" s="230">
        <v>47</v>
      </c>
      <c r="F7" s="230">
        <v>104</v>
      </c>
      <c r="G7" s="175">
        <v>49</v>
      </c>
      <c r="H7" s="230">
        <v>55</v>
      </c>
      <c r="I7" s="230">
        <v>106</v>
      </c>
      <c r="J7" s="175">
        <v>49</v>
      </c>
      <c r="K7" s="230">
        <v>57</v>
      </c>
      <c r="L7" s="230">
        <v>99</v>
      </c>
      <c r="M7" s="175">
        <v>49</v>
      </c>
      <c r="N7" s="230">
        <v>50</v>
      </c>
      <c r="O7" s="175"/>
    </row>
    <row r="8" spans="1:15" ht="17.25" customHeight="1">
      <c r="A8" s="115"/>
      <c r="B8" s="183"/>
      <c r="C8" s="230"/>
      <c r="D8" s="175"/>
      <c r="E8" s="230"/>
      <c r="F8" s="230"/>
      <c r="G8" s="175"/>
      <c r="H8" s="230"/>
      <c r="I8" s="230"/>
      <c r="J8" s="175"/>
      <c r="K8" s="230"/>
      <c r="L8" s="230"/>
      <c r="M8" s="175"/>
      <c r="N8" s="230"/>
      <c r="O8" s="175"/>
    </row>
    <row r="9" spans="1:15" ht="12.75" customHeight="1">
      <c r="A9" s="115" t="s">
        <v>390</v>
      </c>
      <c r="B9" s="183" t="s">
        <v>391</v>
      </c>
      <c r="C9" s="230">
        <v>789</v>
      </c>
      <c r="D9" s="175">
        <v>417</v>
      </c>
      <c r="E9" s="230">
        <v>372</v>
      </c>
      <c r="F9" s="230">
        <v>794</v>
      </c>
      <c r="G9" s="175">
        <v>387</v>
      </c>
      <c r="H9" s="230">
        <v>407</v>
      </c>
      <c r="I9" s="230">
        <v>798</v>
      </c>
      <c r="J9" s="175">
        <v>399</v>
      </c>
      <c r="K9" s="230">
        <v>399</v>
      </c>
      <c r="L9" s="230">
        <v>979</v>
      </c>
      <c r="M9" s="175">
        <v>521</v>
      </c>
      <c r="N9" s="230">
        <v>458</v>
      </c>
      <c r="O9" s="175"/>
    </row>
    <row r="10" spans="1:15" ht="3.75" customHeight="1">
      <c r="A10" s="115"/>
      <c r="B10" s="183"/>
      <c r="C10" s="230"/>
      <c r="D10" s="175"/>
      <c r="E10" s="230"/>
      <c r="F10" s="230"/>
      <c r="G10" s="175"/>
      <c r="H10" s="230"/>
      <c r="I10" s="230"/>
      <c r="J10" s="175"/>
      <c r="K10" s="230"/>
      <c r="L10" s="230"/>
      <c r="M10" s="175"/>
      <c r="N10" s="230"/>
      <c r="O10" s="175"/>
    </row>
    <row r="11" spans="1:15" ht="12.75" customHeight="1">
      <c r="A11" s="115" t="s">
        <v>392</v>
      </c>
      <c r="B11" s="183" t="s">
        <v>393</v>
      </c>
      <c r="C11" s="230">
        <v>563</v>
      </c>
      <c r="D11" s="175">
        <v>307</v>
      </c>
      <c r="E11" s="230">
        <v>256</v>
      </c>
      <c r="F11" s="230">
        <v>566</v>
      </c>
      <c r="G11" s="175">
        <v>290</v>
      </c>
      <c r="H11" s="230">
        <v>276</v>
      </c>
      <c r="I11" s="230">
        <v>555</v>
      </c>
      <c r="J11" s="175">
        <v>276</v>
      </c>
      <c r="K11" s="230">
        <v>279</v>
      </c>
      <c r="L11" s="230">
        <v>682</v>
      </c>
      <c r="M11" s="175">
        <v>385</v>
      </c>
      <c r="N11" s="230">
        <v>297</v>
      </c>
      <c r="O11" s="175"/>
    </row>
    <row r="12" spans="1:15" ht="12.75" customHeight="1">
      <c r="A12" s="115" t="s">
        <v>394</v>
      </c>
      <c r="B12" s="307" t="s">
        <v>901</v>
      </c>
      <c r="C12" s="230">
        <v>226</v>
      </c>
      <c r="D12" s="175">
        <v>110</v>
      </c>
      <c r="E12" s="230">
        <v>116</v>
      </c>
      <c r="F12" s="230">
        <v>228</v>
      </c>
      <c r="G12" s="175">
        <v>97</v>
      </c>
      <c r="H12" s="230">
        <v>131</v>
      </c>
      <c r="I12" s="230">
        <v>243</v>
      </c>
      <c r="J12" s="175">
        <v>123</v>
      </c>
      <c r="K12" s="230">
        <v>120</v>
      </c>
      <c r="L12" s="230">
        <v>297</v>
      </c>
      <c r="M12" s="175">
        <v>136</v>
      </c>
      <c r="N12" s="230">
        <v>161</v>
      </c>
      <c r="O12" s="175"/>
    </row>
    <row r="13" spans="1:15" ht="14.25" customHeight="1">
      <c r="A13" s="115"/>
      <c r="B13" s="53"/>
      <c r="C13" s="230"/>
      <c r="D13" s="175"/>
      <c r="E13" s="230"/>
      <c r="F13" s="230"/>
      <c r="G13" s="175"/>
      <c r="H13" s="230"/>
      <c r="I13" s="230"/>
      <c r="J13" s="175"/>
      <c r="K13" s="230"/>
      <c r="L13" s="230"/>
      <c r="M13" s="175"/>
      <c r="N13" s="230"/>
      <c r="O13" s="175"/>
    </row>
    <row r="14" spans="1:15" ht="12.75" customHeight="1">
      <c r="A14" s="115" t="s">
        <v>395</v>
      </c>
      <c r="B14" s="53" t="s">
        <v>396</v>
      </c>
      <c r="C14" s="230">
        <v>193</v>
      </c>
      <c r="D14" s="175">
        <v>64</v>
      </c>
      <c r="E14" s="230">
        <v>129</v>
      </c>
      <c r="F14" s="230">
        <v>184</v>
      </c>
      <c r="G14" s="175">
        <v>70</v>
      </c>
      <c r="H14" s="230">
        <v>114</v>
      </c>
      <c r="I14" s="230">
        <v>196</v>
      </c>
      <c r="J14" s="175">
        <v>67</v>
      </c>
      <c r="K14" s="230">
        <v>129</v>
      </c>
      <c r="L14" s="230">
        <v>207</v>
      </c>
      <c r="M14" s="175">
        <v>72</v>
      </c>
      <c r="N14" s="230">
        <v>135</v>
      </c>
      <c r="O14" s="175"/>
    </row>
    <row r="15" spans="1:15" ht="5.25" customHeight="1">
      <c r="A15" s="115"/>
      <c r="B15" s="53"/>
      <c r="C15" s="230"/>
      <c r="D15" s="175"/>
      <c r="E15" s="230"/>
      <c r="F15" s="230"/>
      <c r="G15" s="175"/>
      <c r="H15" s="230"/>
      <c r="I15" s="230"/>
      <c r="J15" s="175"/>
      <c r="K15" s="230"/>
      <c r="L15" s="230"/>
      <c r="M15" s="175"/>
      <c r="N15" s="230"/>
      <c r="O15" s="175"/>
    </row>
    <row r="16" spans="1:15" ht="12.75" customHeight="1">
      <c r="A16" s="115" t="s">
        <v>397</v>
      </c>
      <c r="B16" s="53" t="s">
        <v>902</v>
      </c>
      <c r="C16" s="230">
        <v>144</v>
      </c>
      <c r="D16" s="175">
        <v>41</v>
      </c>
      <c r="E16" s="230">
        <v>103</v>
      </c>
      <c r="F16" s="230">
        <v>128</v>
      </c>
      <c r="G16" s="175">
        <v>35</v>
      </c>
      <c r="H16" s="230">
        <v>93</v>
      </c>
      <c r="I16" s="230">
        <v>142</v>
      </c>
      <c r="J16" s="175">
        <v>33</v>
      </c>
      <c r="K16" s="230">
        <v>109</v>
      </c>
      <c r="L16" s="230">
        <v>145</v>
      </c>
      <c r="M16" s="175">
        <v>35</v>
      </c>
      <c r="N16" s="230">
        <v>110</v>
      </c>
      <c r="O16" s="175"/>
    </row>
    <row r="17" spans="1:15" ht="12.75" customHeight="1">
      <c r="A17" s="115" t="s">
        <v>398</v>
      </c>
      <c r="B17" s="53" t="s">
        <v>903</v>
      </c>
      <c r="C17" s="230">
        <v>49</v>
      </c>
      <c r="D17" s="175">
        <v>23</v>
      </c>
      <c r="E17" s="230">
        <v>26</v>
      </c>
      <c r="F17" s="230">
        <v>56</v>
      </c>
      <c r="G17" s="175">
        <v>35</v>
      </c>
      <c r="H17" s="230">
        <v>21</v>
      </c>
      <c r="I17" s="230">
        <v>54</v>
      </c>
      <c r="J17" s="175">
        <v>34</v>
      </c>
      <c r="K17" s="230">
        <v>20</v>
      </c>
      <c r="L17" s="230">
        <v>62</v>
      </c>
      <c r="M17" s="175">
        <v>37</v>
      </c>
      <c r="N17" s="230">
        <v>25</v>
      </c>
      <c r="O17" s="175"/>
    </row>
    <row r="18" spans="1:15" ht="12.75" customHeight="1">
      <c r="A18" s="115"/>
      <c r="B18" s="53"/>
      <c r="C18" s="230"/>
      <c r="D18" s="175"/>
      <c r="E18" s="230"/>
      <c r="F18" s="230"/>
      <c r="G18" s="175"/>
      <c r="H18" s="230"/>
      <c r="I18" s="230"/>
      <c r="J18" s="175"/>
      <c r="K18" s="230"/>
      <c r="L18" s="230"/>
      <c r="M18" s="175"/>
      <c r="N18" s="230"/>
      <c r="O18" s="175"/>
    </row>
    <row r="19" spans="1:15" ht="12.75" customHeight="1">
      <c r="A19" s="115" t="s">
        <v>399</v>
      </c>
      <c r="B19" s="53" t="s">
        <v>400</v>
      </c>
      <c r="C19" s="230">
        <v>468</v>
      </c>
      <c r="D19" s="175">
        <v>244</v>
      </c>
      <c r="E19" s="230">
        <v>224</v>
      </c>
      <c r="F19" s="230">
        <v>540</v>
      </c>
      <c r="G19" s="175">
        <v>284</v>
      </c>
      <c r="H19" s="230">
        <v>256</v>
      </c>
      <c r="I19" s="230">
        <v>545</v>
      </c>
      <c r="J19" s="175">
        <v>280</v>
      </c>
      <c r="K19" s="230">
        <v>265</v>
      </c>
      <c r="L19" s="230">
        <v>589</v>
      </c>
      <c r="M19" s="175">
        <v>297</v>
      </c>
      <c r="N19" s="230">
        <v>292</v>
      </c>
      <c r="O19" s="175"/>
    </row>
    <row r="20" spans="1:15" ht="3.75" customHeight="1">
      <c r="A20" s="115"/>
      <c r="B20" s="53"/>
      <c r="C20" s="230"/>
      <c r="D20" s="175"/>
      <c r="E20" s="230"/>
      <c r="F20" s="230"/>
      <c r="G20" s="175"/>
      <c r="H20" s="230"/>
      <c r="I20" s="230"/>
      <c r="J20" s="175"/>
      <c r="K20" s="230"/>
      <c r="L20" s="230"/>
      <c r="M20" s="175"/>
      <c r="N20" s="230"/>
      <c r="O20" s="175"/>
    </row>
    <row r="21" spans="1:15" ht="12.75" customHeight="1">
      <c r="A21" s="115" t="s">
        <v>401</v>
      </c>
      <c r="B21" s="53" t="s">
        <v>402</v>
      </c>
      <c r="C21" s="230">
        <v>17</v>
      </c>
      <c r="D21" s="175">
        <v>10</v>
      </c>
      <c r="E21" s="230">
        <v>7</v>
      </c>
      <c r="F21" s="230">
        <v>20</v>
      </c>
      <c r="G21" s="175">
        <v>10</v>
      </c>
      <c r="H21" s="230">
        <v>10</v>
      </c>
      <c r="I21" s="230">
        <v>14</v>
      </c>
      <c r="J21" s="175">
        <v>8</v>
      </c>
      <c r="K21" s="230">
        <v>6</v>
      </c>
      <c r="L21" s="230">
        <v>12</v>
      </c>
      <c r="M21" s="175">
        <v>4</v>
      </c>
      <c r="N21" s="230">
        <v>8</v>
      </c>
      <c r="O21" s="175"/>
    </row>
    <row r="22" spans="1:15" ht="12.75" customHeight="1">
      <c r="A22" s="115" t="s">
        <v>403</v>
      </c>
      <c r="B22" s="125" t="s">
        <v>904</v>
      </c>
      <c r="C22" s="230">
        <v>68</v>
      </c>
      <c r="D22" s="175">
        <v>42</v>
      </c>
      <c r="E22" s="230">
        <v>26</v>
      </c>
      <c r="F22" s="230">
        <v>61</v>
      </c>
      <c r="G22" s="175">
        <v>33</v>
      </c>
      <c r="H22" s="230">
        <v>28</v>
      </c>
      <c r="I22" s="230">
        <v>59</v>
      </c>
      <c r="J22" s="175">
        <v>34</v>
      </c>
      <c r="K22" s="230">
        <v>25</v>
      </c>
      <c r="L22" s="230">
        <v>82</v>
      </c>
      <c r="M22" s="175">
        <v>50</v>
      </c>
      <c r="N22" s="230">
        <v>32</v>
      </c>
      <c r="O22" s="175"/>
    </row>
    <row r="23" spans="1:15" ht="12.75" customHeight="1">
      <c r="A23" s="115" t="s">
        <v>404</v>
      </c>
      <c r="B23" s="184" t="s">
        <v>405</v>
      </c>
      <c r="C23" s="230">
        <v>145</v>
      </c>
      <c r="D23" s="175">
        <v>62</v>
      </c>
      <c r="E23" s="230">
        <v>83</v>
      </c>
      <c r="F23" s="230">
        <v>191</v>
      </c>
      <c r="G23" s="175">
        <v>95</v>
      </c>
      <c r="H23" s="230">
        <v>96</v>
      </c>
      <c r="I23" s="230">
        <v>176</v>
      </c>
      <c r="J23" s="175">
        <v>88</v>
      </c>
      <c r="K23" s="230">
        <v>88</v>
      </c>
      <c r="L23" s="230">
        <v>182</v>
      </c>
      <c r="M23" s="175">
        <v>83</v>
      </c>
      <c r="N23" s="230">
        <v>99</v>
      </c>
      <c r="O23" s="175"/>
    </row>
    <row r="24" spans="1:15" ht="12.75" customHeight="1">
      <c r="A24" s="115" t="s">
        <v>406</v>
      </c>
      <c r="B24" s="53" t="s">
        <v>407</v>
      </c>
      <c r="C24" s="230">
        <v>51</v>
      </c>
      <c r="D24" s="175">
        <v>16</v>
      </c>
      <c r="E24" s="230">
        <v>35</v>
      </c>
      <c r="F24" s="230">
        <v>70</v>
      </c>
      <c r="G24" s="175">
        <v>25</v>
      </c>
      <c r="H24" s="230">
        <v>45</v>
      </c>
      <c r="I24" s="230">
        <v>76</v>
      </c>
      <c r="J24" s="175">
        <v>30</v>
      </c>
      <c r="K24" s="230">
        <v>46</v>
      </c>
      <c r="L24" s="230">
        <v>61</v>
      </c>
      <c r="M24" s="175">
        <v>21</v>
      </c>
      <c r="N24" s="230">
        <v>40</v>
      </c>
      <c r="O24" s="175"/>
    </row>
    <row r="25" spans="1:15" ht="12.75" customHeight="1">
      <c r="A25" s="115" t="s">
        <v>408</v>
      </c>
      <c r="B25" s="53" t="s">
        <v>409</v>
      </c>
      <c r="C25" s="230">
        <v>187</v>
      </c>
      <c r="D25" s="175">
        <v>114</v>
      </c>
      <c r="E25" s="230">
        <v>73</v>
      </c>
      <c r="F25" s="230">
        <v>198</v>
      </c>
      <c r="G25" s="175">
        <v>121</v>
      </c>
      <c r="H25" s="230">
        <v>77</v>
      </c>
      <c r="I25" s="230">
        <v>220</v>
      </c>
      <c r="J25" s="175">
        <v>120</v>
      </c>
      <c r="K25" s="230">
        <v>100</v>
      </c>
      <c r="L25" s="230">
        <v>252</v>
      </c>
      <c r="M25" s="175">
        <v>139</v>
      </c>
      <c r="N25" s="230">
        <v>113</v>
      </c>
      <c r="O25" s="175"/>
    </row>
    <row r="26" spans="1:15" ht="12.75" customHeight="1">
      <c r="A26" s="115"/>
      <c r="B26" s="53"/>
      <c r="C26" s="230"/>
      <c r="D26" s="175"/>
      <c r="E26" s="230"/>
      <c r="F26" s="230"/>
      <c r="G26" s="175"/>
      <c r="H26" s="230"/>
      <c r="I26" s="230"/>
      <c r="J26" s="175"/>
      <c r="K26" s="230"/>
      <c r="L26" s="230"/>
      <c r="M26" s="175"/>
      <c r="N26" s="230"/>
      <c r="O26" s="175"/>
    </row>
    <row r="27" spans="1:15" ht="12.75" customHeight="1">
      <c r="A27" s="115" t="s">
        <v>410</v>
      </c>
      <c r="B27" s="183" t="s">
        <v>411</v>
      </c>
      <c r="C27" s="230">
        <v>0</v>
      </c>
      <c r="D27" s="175">
        <v>0</v>
      </c>
      <c r="E27" s="230">
        <v>0</v>
      </c>
      <c r="F27" s="230">
        <v>0</v>
      </c>
      <c r="G27" s="175">
        <v>0</v>
      </c>
      <c r="H27" s="230">
        <v>0</v>
      </c>
      <c r="I27" s="230">
        <v>0</v>
      </c>
      <c r="J27" s="230">
        <v>0</v>
      </c>
      <c r="K27" s="230">
        <v>0</v>
      </c>
      <c r="L27" s="230">
        <v>0</v>
      </c>
      <c r="M27" s="230">
        <v>0</v>
      </c>
      <c r="N27" s="230">
        <v>0</v>
      </c>
      <c r="O27" s="175"/>
    </row>
    <row r="28" spans="1:15" ht="11.25" customHeight="1">
      <c r="A28" s="115"/>
      <c r="B28" s="183"/>
      <c r="C28" s="230"/>
      <c r="D28" s="175"/>
      <c r="E28" s="230"/>
      <c r="F28" s="230"/>
      <c r="G28" s="175"/>
      <c r="H28" s="230"/>
      <c r="I28" s="230"/>
      <c r="J28" s="175"/>
      <c r="K28" s="230"/>
      <c r="L28" s="230"/>
      <c r="M28" s="175"/>
      <c r="N28" s="230"/>
      <c r="O28" s="175"/>
    </row>
    <row r="29" spans="1:15" ht="12.75" customHeight="1">
      <c r="A29" s="115" t="s">
        <v>412</v>
      </c>
      <c r="B29" s="183" t="s">
        <v>413</v>
      </c>
      <c r="C29" s="230">
        <v>4</v>
      </c>
      <c r="D29" s="175">
        <v>2</v>
      </c>
      <c r="E29" s="230">
        <v>2</v>
      </c>
      <c r="F29" s="230">
        <v>0</v>
      </c>
      <c r="G29" s="175">
        <v>0</v>
      </c>
      <c r="H29" s="230">
        <v>0</v>
      </c>
      <c r="I29" s="230">
        <v>0</v>
      </c>
      <c r="J29" s="230">
        <v>0</v>
      </c>
      <c r="K29" s="230">
        <v>0</v>
      </c>
      <c r="L29" s="230">
        <v>1</v>
      </c>
      <c r="M29" s="230">
        <v>0</v>
      </c>
      <c r="N29" s="230">
        <v>1</v>
      </c>
      <c r="O29" s="175"/>
    </row>
    <row r="30" spans="1:15" ht="12.75" customHeight="1">
      <c r="A30" s="115"/>
      <c r="B30" s="183"/>
      <c r="C30" s="230"/>
      <c r="D30" s="175"/>
      <c r="E30" s="230"/>
      <c r="F30" s="230"/>
      <c r="G30" s="175"/>
      <c r="H30" s="230"/>
      <c r="I30" s="230"/>
      <c r="J30" s="175"/>
      <c r="K30" s="230"/>
      <c r="L30" s="230"/>
      <c r="M30" s="175"/>
      <c r="N30" s="230"/>
      <c r="O30" s="175"/>
    </row>
    <row r="31" spans="1:15" ht="12.75" customHeight="1">
      <c r="A31" s="354" t="s">
        <v>414</v>
      </c>
      <c r="B31" s="53" t="s">
        <v>415</v>
      </c>
      <c r="C31" s="230">
        <v>12172</v>
      </c>
      <c r="D31" s="175">
        <v>5724</v>
      </c>
      <c r="E31" s="230">
        <v>6448</v>
      </c>
      <c r="F31" s="230">
        <v>12570</v>
      </c>
      <c r="G31" s="175">
        <v>5960</v>
      </c>
      <c r="H31" s="230">
        <v>6610</v>
      </c>
      <c r="I31" s="230">
        <v>12480</v>
      </c>
      <c r="J31" s="175">
        <v>5953</v>
      </c>
      <c r="K31" s="230">
        <v>6527</v>
      </c>
      <c r="L31" s="230">
        <v>13016</v>
      </c>
      <c r="M31" s="175">
        <v>6053</v>
      </c>
      <c r="N31" s="230">
        <v>6963</v>
      </c>
      <c r="O31" s="175"/>
    </row>
    <row r="32" spans="1:15" ht="3.75" customHeight="1">
      <c r="A32" s="115"/>
      <c r="B32" s="53"/>
      <c r="C32" s="230"/>
      <c r="D32" s="175"/>
      <c r="E32" s="230"/>
      <c r="F32" s="230"/>
      <c r="G32" s="175"/>
      <c r="H32" s="230"/>
      <c r="I32" s="230"/>
      <c r="J32" s="175"/>
      <c r="K32" s="230"/>
      <c r="L32" s="230"/>
      <c r="M32" s="175"/>
      <c r="N32" s="230"/>
      <c r="O32" s="175"/>
    </row>
    <row r="33" spans="1:15" ht="12.75" customHeight="1">
      <c r="A33" s="115" t="s">
        <v>311</v>
      </c>
      <c r="B33" s="183" t="s">
        <v>416</v>
      </c>
      <c r="C33" s="230">
        <v>231</v>
      </c>
      <c r="D33" s="175">
        <v>79</v>
      </c>
      <c r="E33" s="230">
        <v>152</v>
      </c>
      <c r="F33" s="230">
        <v>213</v>
      </c>
      <c r="G33" s="175">
        <v>71</v>
      </c>
      <c r="H33" s="230">
        <v>142</v>
      </c>
      <c r="I33" s="230">
        <v>245</v>
      </c>
      <c r="J33" s="175">
        <v>82</v>
      </c>
      <c r="K33" s="230">
        <v>163</v>
      </c>
      <c r="L33" s="230">
        <v>210</v>
      </c>
      <c r="M33" s="175">
        <v>81</v>
      </c>
      <c r="N33" s="230">
        <v>129</v>
      </c>
      <c r="O33" s="175"/>
    </row>
    <row r="34" spans="1:15" ht="12.75" customHeight="1">
      <c r="A34" s="115" t="s">
        <v>417</v>
      </c>
      <c r="B34" s="181" t="s">
        <v>905</v>
      </c>
      <c r="C34" s="230">
        <v>146</v>
      </c>
      <c r="D34" s="175">
        <v>51</v>
      </c>
      <c r="E34" s="230">
        <v>95</v>
      </c>
      <c r="F34" s="230">
        <v>125</v>
      </c>
      <c r="G34" s="175">
        <v>37</v>
      </c>
      <c r="H34" s="230">
        <v>88</v>
      </c>
      <c r="I34" s="230">
        <v>133</v>
      </c>
      <c r="J34" s="175">
        <v>47</v>
      </c>
      <c r="K34" s="230">
        <v>86</v>
      </c>
      <c r="L34" s="230">
        <v>121</v>
      </c>
      <c r="M34" s="175">
        <v>49</v>
      </c>
      <c r="N34" s="230">
        <v>72</v>
      </c>
      <c r="O34" s="175"/>
    </row>
    <row r="35" spans="1:15" ht="12.75" customHeight="1">
      <c r="A35" s="115" t="s">
        <v>418</v>
      </c>
      <c r="B35" s="181" t="s">
        <v>906</v>
      </c>
      <c r="C35" s="230">
        <v>85</v>
      </c>
      <c r="D35" s="175">
        <v>28</v>
      </c>
      <c r="E35" s="230">
        <v>57</v>
      </c>
      <c r="F35" s="230">
        <v>88</v>
      </c>
      <c r="G35" s="175">
        <v>34</v>
      </c>
      <c r="H35" s="230">
        <v>54</v>
      </c>
      <c r="I35" s="230">
        <v>112</v>
      </c>
      <c r="J35" s="175">
        <v>35</v>
      </c>
      <c r="K35" s="230">
        <v>77</v>
      </c>
      <c r="L35" s="230">
        <v>89</v>
      </c>
      <c r="M35" s="175">
        <v>32</v>
      </c>
      <c r="N35" s="230">
        <v>57</v>
      </c>
      <c r="O35" s="175"/>
    </row>
    <row r="36" spans="1:15" ht="12.75" customHeight="1">
      <c r="A36" s="115" t="s">
        <v>310</v>
      </c>
      <c r="B36" s="53" t="s">
        <v>419</v>
      </c>
      <c r="C36" s="230">
        <v>6398</v>
      </c>
      <c r="D36" s="175">
        <v>3042</v>
      </c>
      <c r="E36" s="230">
        <v>3356</v>
      </c>
      <c r="F36" s="230">
        <v>6871</v>
      </c>
      <c r="G36" s="175">
        <v>3224</v>
      </c>
      <c r="H36" s="230">
        <v>3647</v>
      </c>
      <c r="I36" s="230">
        <v>6687</v>
      </c>
      <c r="J36" s="175">
        <v>3163</v>
      </c>
      <c r="K36" s="230">
        <v>3524</v>
      </c>
      <c r="L36" s="230">
        <v>7071</v>
      </c>
      <c r="M36" s="175">
        <v>3233</v>
      </c>
      <c r="N36" s="230">
        <v>3838</v>
      </c>
      <c r="O36" s="175"/>
    </row>
    <row r="37" spans="1:15" ht="12.75" customHeight="1">
      <c r="A37" s="115" t="s">
        <v>420</v>
      </c>
      <c r="B37" s="181" t="s">
        <v>421</v>
      </c>
      <c r="C37" s="230">
        <v>107</v>
      </c>
      <c r="D37" s="175">
        <v>31</v>
      </c>
      <c r="E37" s="230">
        <v>76</v>
      </c>
      <c r="F37" s="230">
        <v>103</v>
      </c>
      <c r="G37" s="175">
        <v>33</v>
      </c>
      <c r="H37" s="230">
        <v>70</v>
      </c>
      <c r="I37" s="230">
        <v>94</v>
      </c>
      <c r="J37" s="175">
        <v>25</v>
      </c>
      <c r="K37" s="230">
        <v>69</v>
      </c>
      <c r="L37" s="230">
        <v>107</v>
      </c>
      <c r="M37" s="175">
        <v>30</v>
      </c>
      <c r="N37" s="230">
        <v>77</v>
      </c>
      <c r="O37" s="175"/>
    </row>
    <row r="38" spans="1:15" ht="12.75" customHeight="1">
      <c r="A38" s="115" t="s">
        <v>422</v>
      </c>
      <c r="B38" s="181" t="s">
        <v>423</v>
      </c>
      <c r="C38" s="230">
        <v>2110</v>
      </c>
      <c r="D38" s="175">
        <v>1184</v>
      </c>
      <c r="E38" s="230">
        <v>926</v>
      </c>
      <c r="F38" s="230">
        <v>2164</v>
      </c>
      <c r="G38" s="175">
        <v>1170</v>
      </c>
      <c r="H38" s="230">
        <v>994</v>
      </c>
      <c r="I38" s="230">
        <v>2059</v>
      </c>
      <c r="J38" s="175">
        <v>1146</v>
      </c>
      <c r="K38" s="230">
        <v>913</v>
      </c>
      <c r="L38" s="230">
        <v>2170</v>
      </c>
      <c r="M38" s="175">
        <v>1094</v>
      </c>
      <c r="N38" s="230">
        <v>1076</v>
      </c>
      <c r="O38" s="175"/>
    </row>
    <row r="39" spans="1:15" ht="12.75" customHeight="1">
      <c r="A39" s="115" t="s">
        <v>424</v>
      </c>
      <c r="B39" s="182" t="s">
        <v>425</v>
      </c>
      <c r="C39" s="230">
        <v>833</v>
      </c>
      <c r="D39" s="175">
        <v>441</v>
      </c>
      <c r="E39" s="230">
        <v>392</v>
      </c>
      <c r="F39" s="230">
        <v>921</v>
      </c>
      <c r="G39" s="175">
        <v>501</v>
      </c>
      <c r="H39" s="230">
        <v>420</v>
      </c>
      <c r="I39" s="230">
        <v>909</v>
      </c>
      <c r="J39" s="175">
        <v>483</v>
      </c>
      <c r="K39" s="230">
        <v>426</v>
      </c>
      <c r="L39" s="230">
        <v>993</v>
      </c>
      <c r="M39" s="175">
        <v>551</v>
      </c>
      <c r="N39" s="230">
        <v>442</v>
      </c>
      <c r="O39" s="175"/>
    </row>
    <row r="40" spans="1:15" ht="12.75" customHeight="1">
      <c r="A40" s="115" t="s">
        <v>426</v>
      </c>
      <c r="B40" s="181" t="s">
        <v>907</v>
      </c>
      <c r="C40" s="230">
        <v>243</v>
      </c>
      <c r="D40" s="175">
        <v>72</v>
      </c>
      <c r="E40" s="230">
        <v>171</v>
      </c>
      <c r="F40" s="230">
        <v>292</v>
      </c>
      <c r="G40" s="175">
        <v>108</v>
      </c>
      <c r="H40" s="230">
        <v>184</v>
      </c>
      <c r="I40" s="230">
        <v>245</v>
      </c>
      <c r="J40" s="175">
        <v>85</v>
      </c>
      <c r="K40" s="230">
        <v>160</v>
      </c>
      <c r="L40" s="230">
        <v>257</v>
      </c>
      <c r="M40" s="175">
        <v>77</v>
      </c>
      <c r="N40" s="230">
        <v>180</v>
      </c>
      <c r="O40" s="175"/>
    </row>
    <row r="41" spans="1:15" ht="12.75" customHeight="1">
      <c r="A41" s="115" t="s">
        <v>427</v>
      </c>
      <c r="B41" s="182" t="s">
        <v>428</v>
      </c>
      <c r="C41" s="230">
        <v>144</v>
      </c>
      <c r="D41" s="175">
        <v>88</v>
      </c>
      <c r="E41" s="230">
        <v>56</v>
      </c>
      <c r="F41" s="230">
        <v>171</v>
      </c>
      <c r="G41" s="175">
        <v>109</v>
      </c>
      <c r="H41" s="230">
        <v>62</v>
      </c>
      <c r="I41" s="230">
        <v>165</v>
      </c>
      <c r="J41" s="175">
        <v>98</v>
      </c>
      <c r="K41" s="230">
        <v>67</v>
      </c>
      <c r="L41" s="230">
        <v>179</v>
      </c>
      <c r="M41" s="175">
        <v>106</v>
      </c>
      <c r="N41" s="230">
        <v>73</v>
      </c>
      <c r="O41" s="175"/>
    </row>
    <row r="42" spans="1:15" ht="12.75" customHeight="1">
      <c r="A42" s="115" t="s">
        <v>429</v>
      </c>
      <c r="B42" s="182" t="s">
        <v>430</v>
      </c>
      <c r="C42" s="230">
        <v>609</v>
      </c>
      <c r="D42" s="175">
        <v>300</v>
      </c>
      <c r="E42" s="230">
        <v>309</v>
      </c>
      <c r="F42" s="230">
        <v>662</v>
      </c>
      <c r="G42" s="175">
        <v>330</v>
      </c>
      <c r="H42" s="230">
        <v>332</v>
      </c>
      <c r="I42" s="230">
        <v>762</v>
      </c>
      <c r="J42" s="175">
        <v>370</v>
      </c>
      <c r="K42" s="230">
        <v>392</v>
      </c>
      <c r="L42" s="230">
        <v>792</v>
      </c>
      <c r="M42" s="175">
        <v>359</v>
      </c>
      <c r="N42" s="230">
        <v>433</v>
      </c>
      <c r="O42" s="175"/>
    </row>
    <row r="43" spans="1:15" ht="12.75" customHeight="1">
      <c r="A43" s="115" t="s">
        <v>431</v>
      </c>
      <c r="B43" s="195" t="s">
        <v>432</v>
      </c>
      <c r="C43" s="230">
        <v>2228</v>
      </c>
      <c r="D43" s="175">
        <v>862</v>
      </c>
      <c r="E43" s="230">
        <v>1366</v>
      </c>
      <c r="F43" s="230">
        <v>2414</v>
      </c>
      <c r="G43" s="175">
        <v>896</v>
      </c>
      <c r="H43" s="230">
        <v>1518</v>
      </c>
      <c r="I43" s="230">
        <v>2305</v>
      </c>
      <c r="J43" s="175">
        <v>884</v>
      </c>
      <c r="K43" s="230">
        <v>1421</v>
      </c>
      <c r="L43" s="230">
        <v>2418</v>
      </c>
      <c r="M43" s="175">
        <v>938</v>
      </c>
      <c r="N43" s="230">
        <v>1480</v>
      </c>
      <c r="O43" s="175"/>
    </row>
    <row r="44" spans="1:15" ht="12.75" customHeight="1">
      <c r="A44" s="115" t="s">
        <v>433</v>
      </c>
      <c r="B44" s="181" t="s">
        <v>434</v>
      </c>
      <c r="C44" s="230">
        <v>124</v>
      </c>
      <c r="D44" s="175">
        <v>64</v>
      </c>
      <c r="E44" s="230">
        <v>60</v>
      </c>
      <c r="F44" s="230">
        <v>144</v>
      </c>
      <c r="G44" s="175">
        <v>77</v>
      </c>
      <c r="H44" s="230">
        <v>67</v>
      </c>
      <c r="I44" s="230">
        <v>148</v>
      </c>
      <c r="J44" s="175">
        <v>72</v>
      </c>
      <c r="K44" s="230">
        <v>76</v>
      </c>
      <c r="L44" s="230">
        <v>155</v>
      </c>
      <c r="M44" s="175">
        <v>78</v>
      </c>
      <c r="N44" s="230">
        <v>77</v>
      </c>
      <c r="O44" s="175"/>
    </row>
    <row r="45" spans="1:15" ht="12.75" customHeight="1">
      <c r="A45" s="115" t="s">
        <v>312</v>
      </c>
      <c r="B45" s="53" t="s">
        <v>435</v>
      </c>
      <c r="C45" s="230">
        <v>4868</v>
      </c>
      <c r="D45" s="175">
        <v>2229</v>
      </c>
      <c r="E45" s="230">
        <v>2639</v>
      </c>
      <c r="F45" s="230">
        <v>4872</v>
      </c>
      <c r="G45" s="175">
        <v>2329</v>
      </c>
      <c r="H45" s="230">
        <v>2543</v>
      </c>
      <c r="I45" s="230">
        <v>4826</v>
      </c>
      <c r="J45" s="175">
        <v>2333</v>
      </c>
      <c r="K45" s="230">
        <v>2493</v>
      </c>
      <c r="L45" s="230">
        <v>4989</v>
      </c>
      <c r="M45" s="175">
        <v>2356</v>
      </c>
      <c r="N45" s="230">
        <v>2633</v>
      </c>
      <c r="O45" s="175"/>
    </row>
    <row r="46" spans="1:15" ht="12.75" customHeight="1">
      <c r="A46" s="115" t="s">
        <v>436</v>
      </c>
      <c r="B46" s="181" t="s">
        <v>437</v>
      </c>
      <c r="C46" s="230">
        <v>465</v>
      </c>
      <c r="D46" s="175">
        <v>147</v>
      </c>
      <c r="E46" s="230">
        <v>318</v>
      </c>
      <c r="F46" s="230">
        <v>481</v>
      </c>
      <c r="G46" s="175">
        <v>172</v>
      </c>
      <c r="H46" s="230">
        <v>309</v>
      </c>
      <c r="I46" s="230">
        <v>460</v>
      </c>
      <c r="J46" s="175">
        <v>180</v>
      </c>
      <c r="K46" s="230">
        <v>280</v>
      </c>
      <c r="L46" s="230">
        <v>489</v>
      </c>
      <c r="M46" s="175">
        <v>184</v>
      </c>
      <c r="N46" s="230">
        <v>305</v>
      </c>
      <c r="O46" s="175"/>
    </row>
    <row r="47" spans="1:15" ht="12.75" customHeight="1">
      <c r="A47" s="115" t="s">
        <v>438</v>
      </c>
      <c r="B47" s="181" t="s">
        <v>439</v>
      </c>
      <c r="C47" s="230">
        <v>1202</v>
      </c>
      <c r="D47" s="175">
        <v>609</v>
      </c>
      <c r="E47" s="230">
        <v>593</v>
      </c>
      <c r="F47" s="230">
        <v>1199</v>
      </c>
      <c r="G47" s="175">
        <v>633</v>
      </c>
      <c r="H47" s="230">
        <v>566</v>
      </c>
      <c r="I47" s="230">
        <v>1205</v>
      </c>
      <c r="J47" s="175">
        <v>660</v>
      </c>
      <c r="K47" s="230">
        <v>545</v>
      </c>
      <c r="L47" s="230">
        <v>1185</v>
      </c>
      <c r="M47" s="175">
        <v>640</v>
      </c>
      <c r="N47" s="230">
        <v>545</v>
      </c>
      <c r="O47" s="175"/>
    </row>
    <row r="48" spans="1:15" ht="12.75" customHeight="1">
      <c r="A48" s="115" t="s">
        <v>440</v>
      </c>
      <c r="B48" s="181" t="s">
        <v>441</v>
      </c>
      <c r="C48" s="230">
        <v>3060</v>
      </c>
      <c r="D48" s="175">
        <v>1419</v>
      </c>
      <c r="E48" s="230">
        <v>1641</v>
      </c>
      <c r="F48" s="230">
        <v>3049</v>
      </c>
      <c r="G48" s="175">
        <v>1462</v>
      </c>
      <c r="H48" s="230">
        <v>1587</v>
      </c>
      <c r="I48" s="230">
        <v>3009</v>
      </c>
      <c r="J48" s="175">
        <v>1435</v>
      </c>
      <c r="K48" s="230">
        <v>1574</v>
      </c>
      <c r="L48" s="230">
        <v>3179</v>
      </c>
      <c r="M48" s="175">
        <v>1475</v>
      </c>
      <c r="N48" s="230">
        <v>1704</v>
      </c>
      <c r="O48" s="175"/>
    </row>
    <row r="49" spans="1:15" ht="12.75" customHeight="1">
      <c r="A49" s="115" t="s">
        <v>442</v>
      </c>
      <c r="B49" s="181" t="s">
        <v>443</v>
      </c>
      <c r="C49" s="230">
        <v>141</v>
      </c>
      <c r="D49" s="175">
        <v>54</v>
      </c>
      <c r="E49" s="230">
        <v>87</v>
      </c>
      <c r="F49" s="230">
        <v>143</v>
      </c>
      <c r="G49" s="175">
        <v>62</v>
      </c>
      <c r="H49" s="230">
        <v>81</v>
      </c>
      <c r="I49" s="230">
        <v>152</v>
      </c>
      <c r="J49" s="175">
        <v>58</v>
      </c>
      <c r="K49" s="230">
        <v>94</v>
      </c>
      <c r="L49" s="230">
        <v>136</v>
      </c>
      <c r="M49" s="175">
        <v>57</v>
      </c>
      <c r="N49" s="230">
        <v>79</v>
      </c>
      <c r="O49" s="175"/>
    </row>
    <row r="50" spans="1:15" ht="12.75" customHeight="1">
      <c r="A50" s="115" t="s">
        <v>444</v>
      </c>
      <c r="B50" s="183" t="s">
        <v>445</v>
      </c>
      <c r="C50" s="230">
        <v>400</v>
      </c>
      <c r="D50" s="175">
        <v>234</v>
      </c>
      <c r="E50" s="230">
        <v>166</v>
      </c>
      <c r="F50" s="230">
        <v>387</v>
      </c>
      <c r="G50" s="175">
        <v>221</v>
      </c>
      <c r="H50" s="230">
        <v>166</v>
      </c>
      <c r="I50" s="230">
        <v>446</v>
      </c>
      <c r="J50" s="175">
        <v>245</v>
      </c>
      <c r="K50" s="230">
        <v>201</v>
      </c>
      <c r="L50" s="230">
        <v>454</v>
      </c>
      <c r="M50" s="175">
        <v>247</v>
      </c>
      <c r="N50" s="230">
        <v>207</v>
      </c>
      <c r="O50" s="175"/>
    </row>
    <row r="51" spans="1:15" ht="12.75" customHeight="1">
      <c r="A51" s="115" t="s">
        <v>446</v>
      </c>
      <c r="B51" s="53" t="s">
        <v>447</v>
      </c>
      <c r="C51" s="230">
        <v>275</v>
      </c>
      <c r="D51" s="175">
        <v>140</v>
      </c>
      <c r="E51" s="230">
        <v>135</v>
      </c>
      <c r="F51" s="230">
        <v>227</v>
      </c>
      <c r="G51" s="175">
        <v>115</v>
      </c>
      <c r="H51" s="230">
        <v>112</v>
      </c>
      <c r="I51" s="230">
        <v>276</v>
      </c>
      <c r="J51" s="175">
        <v>130</v>
      </c>
      <c r="K51" s="230">
        <v>146</v>
      </c>
      <c r="L51" s="230">
        <v>292</v>
      </c>
      <c r="M51" s="175">
        <v>136</v>
      </c>
      <c r="N51" s="230">
        <v>156</v>
      </c>
      <c r="O51" s="175"/>
    </row>
    <row r="52" spans="1:15" ht="11.25" customHeight="1">
      <c r="A52" s="115"/>
      <c r="B52" s="53"/>
      <c r="C52" s="230"/>
      <c r="D52" s="175"/>
      <c r="E52" s="230" t="s">
        <v>924</v>
      </c>
      <c r="F52" s="230"/>
      <c r="G52" s="175"/>
      <c r="H52" s="230" t="s">
        <v>924</v>
      </c>
      <c r="I52" s="230"/>
      <c r="J52" s="175"/>
      <c r="K52" s="230"/>
      <c r="L52" s="230"/>
      <c r="M52" s="175"/>
      <c r="N52" s="230"/>
      <c r="O52" s="175"/>
    </row>
    <row r="53" spans="1:15" ht="12.75" customHeight="1">
      <c r="A53" s="115" t="s">
        <v>448</v>
      </c>
      <c r="B53" s="53" t="s">
        <v>449</v>
      </c>
      <c r="C53" s="230">
        <v>5827</v>
      </c>
      <c r="D53" s="175">
        <v>3262</v>
      </c>
      <c r="E53" s="230">
        <v>2565</v>
      </c>
      <c r="F53" s="230">
        <v>6357</v>
      </c>
      <c r="G53" s="175">
        <v>3440</v>
      </c>
      <c r="H53" s="230">
        <v>2917</v>
      </c>
      <c r="I53" s="230">
        <v>6407</v>
      </c>
      <c r="J53" s="175">
        <v>3516</v>
      </c>
      <c r="K53" s="230">
        <v>2891</v>
      </c>
      <c r="L53" s="230">
        <v>7126</v>
      </c>
      <c r="M53" s="175">
        <v>3951</v>
      </c>
      <c r="N53" s="230">
        <v>3175</v>
      </c>
      <c r="O53" s="175"/>
    </row>
    <row r="54" spans="1:15" ht="6.75" customHeight="1">
      <c r="A54" s="115"/>
      <c r="B54" s="53"/>
      <c r="C54" s="230"/>
      <c r="D54" s="175"/>
      <c r="E54" s="230"/>
      <c r="F54" s="230"/>
      <c r="G54" s="175"/>
      <c r="H54" s="230"/>
      <c r="I54" s="230"/>
      <c r="J54" s="175"/>
      <c r="K54" s="230"/>
      <c r="L54" s="230"/>
      <c r="M54" s="175"/>
      <c r="N54" s="230"/>
      <c r="O54" s="175"/>
    </row>
    <row r="55" spans="1:15" ht="12.75" customHeight="1">
      <c r="A55" s="115" t="s">
        <v>450</v>
      </c>
      <c r="B55" s="53" t="s">
        <v>451</v>
      </c>
      <c r="C55" s="230">
        <v>7</v>
      </c>
      <c r="D55" s="175">
        <v>2</v>
      </c>
      <c r="E55" s="230">
        <v>5</v>
      </c>
      <c r="F55" s="230">
        <v>42</v>
      </c>
      <c r="G55" s="175">
        <v>20</v>
      </c>
      <c r="H55" s="230">
        <v>22</v>
      </c>
      <c r="I55" s="230">
        <v>39</v>
      </c>
      <c r="J55" s="175">
        <v>14</v>
      </c>
      <c r="K55" s="230">
        <v>25</v>
      </c>
      <c r="L55" s="230">
        <v>72</v>
      </c>
      <c r="M55" s="175">
        <v>29</v>
      </c>
      <c r="N55" s="230">
        <v>43</v>
      </c>
      <c r="O55" s="175"/>
    </row>
    <row r="56" spans="1:15" ht="12.75" customHeight="1">
      <c r="A56" s="115" t="s">
        <v>313</v>
      </c>
      <c r="B56" s="53" t="s">
        <v>452</v>
      </c>
      <c r="C56" s="230">
        <v>3644</v>
      </c>
      <c r="D56" s="175">
        <v>1982</v>
      </c>
      <c r="E56" s="230">
        <v>1662</v>
      </c>
      <c r="F56" s="230">
        <v>3988</v>
      </c>
      <c r="G56" s="175">
        <v>2063</v>
      </c>
      <c r="H56" s="230">
        <v>1925</v>
      </c>
      <c r="I56" s="230">
        <v>4114</v>
      </c>
      <c r="J56" s="175">
        <v>2166</v>
      </c>
      <c r="K56" s="230">
        <v>1948</v>
      </c>
      <c r="L56" s="230">
        <v>4517</v>
      </c>
      <c r="M56" s="175">
        <v>2418</v>
      </c>
      <c r="N56" s="230">
        <v>2099</v>
      </c>
      <c r="O56" s="175"/>
    </row>
    <row r="57" spans="1:15" ht="12.75" customHeight="1">
      <c r="A57" s="115" t="s">
        <v>453</v>
      </c>
      <c r="B57" s="53" t="s">
        <v>454</v>
      </c>
      <c r="C57" s="230">
        <v>27</v>
      </c>
      <c r="D57" s="175">
        <v>10</v>
      </c>
      <c r="E57" s="230">
        <v>17</v>
      </c>
      <c r="F57" s="230">
        <v>30</v>
      </c>
      <c r="G57" s="175">
        <v>15</v>
      </c>
      <c r="H57" s="230">
        <v>15</v>
      </c>
      <c r="I57" s="230">
        <v>20</v>
      </c>
      <c r="J57" s="175">
        <v>7</v>
      </c>
      <c r="K57" s="230">
        <v>13</v>
      </c>
      <c r="L57" s="230">
        <v>34</v>
      </c>
      <c r="M57" s="175">
        <v>17</v>
      </c>
      <c r="N57" s="230">
        <v>17</v>
      </c>
      <c r="O57" s="175"/>
    </row>
    <row r="58" spans="1:15" ht="12.75" customHeight="1">
      <c r="A58" s="115" t="s">
        <v>455</v>
      </c>
      <c r="B58" s="183" t="s">
        <v>456</v>
      </c>
      <c r="C58" s="230">
        <v>493</v>
      </c>
      <c r="D58" s="175">
        <v>379</v>
      </c>
      <c r="E58" s="230">
        <v>114</v>
      </c>
      <c r="F58" s="230">
        <v>555</v>
      </c>
      <c r="G58" s="175">
        <v>434</v>
      </c>
      <c r="H58" s="230">
        <v>121</v>
      </c>
      <c r="I58" s="230">
        <v>548</v>
      </c>
      <c r="J58" s="175">
        <v>408</v>
      </c>
      <c r="K58" s="230">
        <v>140</v>
      </c>
      <c r="L58" s="230">
        <v>599</v>
      </c>
      <c r="M58" s="175">
        <v>479</v>
      </c>
      <c r="N58" s="230">
        <v>120</v>
      </c>
      <c r="O58" s="175"/>
    </row>
    <row r="59" spans="1:15" ht="12.75" customHeight="1">
      <c r="A59" s="115" t="s">
        <v>457</v>
      </c>
      <c r="B59" s="184" t="s">
        <v>458</v>
      </c>
      <c r="C59" s="230">
        <v>190</v>
      </c>
      <c r="D59" s="175">
        <v>84</v>
      </c>
      <c r="E59" s="230">
        <v>106</v>
      </c>
      <c r="F59" s="230">
        <v>195</v>
      </c>
      <c r="G59" s="175">
        <v>101</v>
      </c>
      <c r="H59" s="230">
        <v>94</v>
      </c>
      <c r="I59" s="230">
        <v>149</v>
      </c>
      <c r="J59" s="175">
        <v>75</v>
      </c>
      <c r="K59" s="230">
        <v>74</v>
      </c>
      <c r="L59" s="230">
        <v>173</v>
      </c>
      <c r="M59" s="175">
        <v>78</v>
      </c>
      <c r="N59" s="230">
        <v>95</v>
      </c>
      <c r="O59" s="175"/>
    </row>
    <row r="60" spans="1:15" ht="12.75" customHeight="1">
      <c r="A60" s="115" t="s">
        <v>459</v>
      </c>
      <c r="B60" s="183" t="s">
        <v>460</v>
      </c>
      <c r="C60" s="230">
        <v>1466</v>
      </c>
      <c r="D60" s="175">
        <v>805</v>
      </c>
      <c r="E60" s="230">
        <v>661</v>
      </c>
      <c r="F60" s="230">
        <v>1547</v>
      </c>
      <c r="G60" s="175">
        <v>807</v>
      </c>
      <c r="H60" s="230">
        <v>740</v>
      </c>
      <c r="I60" s="230">
        <v>1537</v>
      </c>
      <c r="J60" s="175">
        <v>846</v>
      </c>
      <c r="K60" s="230">
        <v>691</v>
      </c>
      <c r="L60" s="230">
        <v>1731</v>
      </c>
      <c r="M60" s="175">
        <v>930</v>
      </c>
      <c r="N60" s="230">
        <v>801</v>
      </c>
      <c r="O60" s="175"/>
    </row>
    <row r="61" spans="1:15" ht="12.75" customHeight="1">
      <c r="A61" s="115"/>
      <c r="B61" s="183"/>
      <c r="C61" s="230"/>
      <c r="D61" s="175"/>
      <c r="E61" s="230"/>
      <c r="F61" s="230"/>
      <c r="G61" s="175"/>
      <c r="H61" s="230"/>
      <c r="I61" s="230"/>
      <c r="J61" s="175"/>
      <c r="K61" s="230"/>
      <c r="L61" s="230"/>
      <c r="M61" s="175"/>
      <c r="N61" s="230"/>
      <c r="O61" s="175"/>
    </row>
    <row r="62" spans="1:15" ht="12.75" customHeight="1">
      <c r="A62" s="115" t="s">
        <v>461</v>
      </c>
      <c r="B62" s="183" t="s">
        <v>462</v>
      </c>
      <c r="C62" s="230">
        <v>1836</v>
      </c>
      <c r="D62" s="175">
        <v>1023</v>
      </c>
      <c r="E62" s="230">
        <v>813</v>
      </c>
      <c r="F62" s="230">
        <v>1870</v>
      </c>
      <c r="G62" s="175">
        <v>1077</v>
      </c>
      <c r="H62" s="230">
        <v>793</v>
      </c>
      <c r="I62" s="230">
        <v>2014</v>
      </c>
      <c r="J62" s="175">
        <v>1098</v>
      </c>
      <c r="K62" s="230">
        <v>916</v>
      </c>
      <c r="L62" s="230">
        <v>1883</v>
      </c>
      <c r="M62" s="175">
        <v>1032</v>
      </c>
      <c r="N62" s="230">
        <v>851</v>
      </c>
      <c r="O62" s="175"/>
    </row>
    <row r="63" spans="1:15" ht="8.25" customHeight="1">
      <c r="A63" s="115"/>
      <c r="B63" s="183"/>
      <c r="C63" s="230"/>
      <c r="D63" s="175"/>
      <c r="E63" s="230"/>
      <c r="F63" s="230"/>
      <c r="G63" s="175"/>
      <c r="H63" s="230"/>
      <c r="I63" s="230"/>
      <c r="J63" s="175"/>
      <c r="K63" s="230"/>
      <c r="L63" s="230"/>
      <c r="M63" s="175"/>
      <c r="N63" s="230"/>
      <c r="O63" s="175"/>
    </row>
    <row r="64" spans="1:15" ht="12.75" customHeight="1">
      <c r="A64" s="115" t="s">
        <v>463</v>
      </c>
      <c r="B64" s="53" t="s">
        <v>464</v>
      </c>
      <c r="C64" s="230">
        <v>186</v>
      </c>
      <c r="D64" s="175">
        <v>98</v>
      </c>
      <c r="E64" s="230">
        <v>88</v>
      </c>
      <c r="F64" s="230">
        <v>190</v>
      </c>
      <c r="G64" s="175">
        <v>108</v>
      </c>
      <c r="H64" s="230">
        <v>82</v>
      </c>
      <c r="I64" s="230">
        <v>187</v>
      </c>
      <c r="J64" s="175">
        <v>102</v>
      </c>
      <c r="K64" s="230">
        <v>85</v>
      </c>
      <c r="L64" s="230">
        <v>166</v>
      </c>
      <c r="M64" s="175">
        <v>83</v>
      </c>
      <c r="N64" s="230">
        <v>83</v>
      </c>
      <c r="O64" s="175"/>
    </row>
    <row r="65" spans="1:15" ht="12.75" customHeight="1">
      <c r="A65" s="115" t="s">
        <v>465</v>
      </c>
      <c r="B65" s="53" t="s">
        <v>908</v>
      </c>
      <c r="C65" s="230">
        <v>207</v>
      </c>
      <c r="D65" s="175">
        <v>84</v>
      </c>
      <c r="E65" s="230">
        <v>123</v>
      </c>
      <c r="F65" s="230">
        <v>205</v>
      </c>
      <c r="G65" s="175">
        <v>91</v>
      </c>
      <c r="H65" s="230">
        <v>114</v>
      </c>
      <c r="I65" s="230">
        <v>241</v>
      </c>
      <c r="J65" s="175">
        <v>95</v>
      </c>
      <c r="K65" s="230">
        <v>146</v>
      </c>
      <c r="L65" s="230">
        <v>212</v>
      </c>
      <c r="M65" s="175">
        <v>79</v>
      </c>
      <c r="N65" s="230">
        <v>133</v>
      </c>
      <c r="O65" s="175"/>
    </row>
    <row r="66" spans="1:15" ht="12.75" customHeight="1">
      <c r="A66" s="115" t="s">
        <v>466</v>
      </c>
      <c r="B66" s="53" t="s">
        <v>467</v>
      </c>
      <c r="C66" s="230">
        <v>770</v>
      </c>
      <c r="D66" s="175">
        <v>526</v>
      </c>
      <c r="E66" s="230">
        <v>244</v>
      </c>
      <c r="F66" s="230">
        <v>796</v>
      </c>
      <c r="G66" s="175">
        <v>558</v>
      </c>
      <c r="H66" s="230">
        <v>238</v>
      </c>
      <c r="I66" s="230">
        <v>807</v>
      </c>
      <c r="J66" s="175">
        <v>565</v>
      </c>
      <c r="K66" s="230">
        <v>242</v>
      </c>
      <c r="L66" s="230">
        <v>783</v>
      </c>
      <c r="M66" s="175">
        <v>538</v>
      </c>
      <c r="N66" s="230">
        <v>245</v>
      </c>
      <c r="O66" s="175"/>
    </row>
    <row r="67" spans="1:15" ht="12.75" customHeight="1">
      <c r="A67" s="115" t="s">
        <v>468</v>
      </c>
      <c r="B67" s="181" t="s">
        <v>909</v>
      </c>
      <c r="C67" s="230">
        <v>466</v>
      </c>
      <c r="D67" s="175">
        <v>288</v>
      </c>
      <c r="E67" s="230">
        <v>178</v>
      </c>
      <c r="F67" s="230">
        <v>494</v>
      </c>
      <c r="G67" s="175">
        <v>322</v>
      </c>
      <c r="H67" s="230">
        <v>172</v>
      </c>
      <c r="I67" s="230">
        <v>492</v>
      </c>
      <c r="J67" s="175">
        <v>311</v>
      </c>
      <c r="K67" s="230">
        <v>181</v>
      </c>
      <c r="L67" s="230">
        <v>473</v>
      </c>
      <c r="M67" s="175">
        <v>287</v>
      </c>
      <c r="N67" s="230">
        <v>186</v>
      </c>
      <c r="O67" s="175"/>
    </row>
    <row r="68" spans="1:15" ht="12.75" customHeight="1">
      <c r="A68" s="115" t="s">
        <v>469</v>
      </c>
      <c r="B68" s="181" t="s">
        <v>470</v>
      </c>
      <c r="C68" s="247">
        <v>304</v>
      </c>
      <c r="D68" s="194">
        <v>238</v>
      </c>
      <c r="E68" s="247">
        <v>66</v>
      </c>
      <c r="F68" s="247">
        <v>302</v>
      </c>
      <c r="G68" s="194">
        <v>236</v>
      </c>
      <c r="H68" s="247">
        <v>66</v>
      </c>
      <c r="I68" s="247">
        <v>315</v>
      </c>
      <c r="J68" s="194">
        <v>254</v>
      </c>
      <c r="K68" s="247">
        <v>61</v>
      </c>
      <c r="L68" s="247">
        <v>310</v>
      </c>
      <c r="M68" s="194">
        <v>251</v>
      </c>
      <c r="N68" s="247">
        <v>59</v>
      </c>
      <c r="O68" s="175"/>
    </row>
    <row r="69" spans="1:15" ht="12.75" customHeight="1">
      <c r="A69" s="116" t="s">
        <v>471</v>
      </c>
      <c r="B69" s="56" t="s">
        <v>472</v>
      </c>
      <c r="C69" s="231">
        <v>673</v>
      </c>
      <c r="D69" s="179">
        <v>315</v>
      </c>
      <c r="E69" s="231">
        <v>358</v>
      </c>
      <c r="F69" s="231">
        <v>679</v>
      </c>
      <c r="G69" s="179">
        <v>320</v>
      </c>
      <c r="H69" s="231">
        <v>359</v>
      </c>
      <c r="I69" s="231">
        <v>779</v>
      </c>
      <c r="J69" s="179">
        <v>336</v>
      </c>
      <c r="K69" s="231">
        <v>443</v>
      </c>
      <c r="L69" s="231">
        <v>722</v>
      </c>
      <c r="M69" s="179">
        <v>332</v>
      </c>
      <c r="N69" s="231">
        <v>390</v>
      </c>
      <c r="O69" s="175"/>
    </row>
    <row r="70" spans="1:15" ht="19.5" customHeight="1">
      <c r="A70" s="115"/>
      <c r="B70" s="201"/>
      <c r="C70" s="247"/>
      <c r="D70" s="194"/>
      <c r="E70" s="247"/>
      <c r="F70" s="247"/>
      <c r="G70" s="194"/>
      <c r="H70" s="247"/>
      <c r="I70" s="247"/>
      <c r="J70" s="194"/>
      <c r="K70" s="247"/>
      <c r="L70" s="247"/>
      <c r="M70" s="194"/>
      <c r="N70" s="247"/>
      <c r="O70" s="175"/>
    </row>
    <row r="71" spans="1:15" ht="12.75" customHeight="1">
      <c r="A71" s="107" t="s">
        <v>1070</v>
      </c>
      <c r="B71" s="106"/>
      <c r="C71" s="337"/>
      <c r="D71" s="113" t="s">
        <v>1072</v>
      </c>
      <c r="E71" s="343"/>
      <c r="F71" s="337"/>
      <c r="G71" s="113" t="s">
        <v>1106</v>
      </c>
      <c r="H71" s="343"/>
      <c r="I71" s="337"/>
      <c r="J71" s="113" t="s">
        <v>1116</v>
      </c>
      <c r="K71" s="343"/>
      <c r="L71" s="337"/>
      <c r="M71" s="113" t="s">
        <v>1180</v>
      </c>
      <c r="N71" s="344"/>
      <c r="O71" s="175"/>
    </row>
    <row r="72" spans="1:15" ht="12.75" customHeight="1">
      <c r="A72" s="108" t="s">
        <v>1073</v>
      </c>
      <c r="B72" s="215" t="s">
        <v>328</v>
      </c>
      <c r="C72" s="232" t="s">
        <v>304</v>
      </c>
      <c r="D72" s="216" t="s">
        <v>1074</v>
      </c>
      <c r="E72" s="232" t="s">
        <v>1075</v>
      </c>
      <c r="F72" s="232" t="s">
        <v>304</v>
      </c>
      <c r="G72" s="216" t="s">
        <v>1074</v>
      </c>
      <c r="H72" s="232" t="s">
        <v>1075</v>
      </c>
      <c r="I72" s="232" t="s">
        <v>304</v>
      </c>
      <c r="J72" s="216" t="s">
        <v>1074</v>
      </c>
      <c r="K72" s="232" t="s">
        <v>1075</v>
      </c>
      <c r="L72" s="232" t="s">
        <v>304</v>
      </c>
      <c r="M72" s="216" t="s">
        <v>1074</v>
      </c>
      <c r="N72" s="232" t="s">
        <v>1075</v>
      </c>
      <c r="O72" s="175"/>
    </row>
    <row r="73" spans="1:15" ht="12.75" customHeight="1">
      <c r="A73" s="115" t="s">
        <v>473</v>
      </c>
      <c r="B73" s="183" t="s">
        <v>474</v>
      </c>
      <c r="C73" s="230">
        <v>45</v>
      </c>
      <c r="D73" s="175">
        <v>17</v>
      </c>
      <c r="E73" s="230">
        <v>28</v>
      </c>
      <c r="F73" s="230">
        <v>28</v>
      </c>
      <c r="G73" s="175">
        <v>12</v>
      </c>
      <c r="H73" s="230">
        <v>16</v>
      </c>
      <c r="I73" s="230">
        <v>41</v>
      </c>
      <c r="J73" s="175">
        <v>14</v>
      </c>
      <c r="K73" s="230">
        <v>27</v>
      </c>
      <c r="L73" s="230">
        <v>52</v>
      </c>
      <c r="M73" s="175">
        <v>22</v>
      </c>
      <c r="N73" s="230">
        <v>30</v>
      </c>
      <c r="O73" s="175"/>
    </row>
    <row r="74" spans="1:15" ht="12.75" customHeight="1">
      <c r="A74" s="115"/>
      <c r="B74" s="183"/>
      <c r="C74" s="230"/>
      <c r="D74" s="175"/>
      <c r="E74" s="230"/>
      <c r="F74" s="230"/>
      <c r="G74" s="175"/>
      <c r="H74" s="230"/>
      <c r="I74" s="230"/>
      <c r="J74" s="175"/>
      <c r="K74" s="230"/>
      <c r="L74" s="230"/>
      <c r="M74" s="175"/>
      <c r="N74" s="230"/>
      <c r="O74" s="175"/>
    </row>
    <row r="75" spans="1:15" ht="12.75" customHeight="1">
      <c r="A75" s="115" t="s">
        <v>475</v>
      </c>
      <c r="B75" s="183" t="s">
        <v>476</v>
      </c>
      <c r="C75" s="230">
        <v>217</v>
      </c>
      <c r="D75" s="175">
        <v>69</v>
      </c>
      <c r="E75" s="230">
        <v>148</v>
      </c>
      <c r="F75" s="230">
        <v>210</v>
      </c>
      <c r="G75" s="175">
        <v>68</v>
      </c>
      <c r="H75" s="230">
        <v>142</v>
      </c>
      <c r="I75" s="230">
        <v>229</v>
      </c>
      <c r="J75" s="175">
        <v>77</v>
      </c>
      <c r="K75" s="230">
        <v>152</v>
      </c>
      <c r="L75" s="230">
        <v>230</v>
      </c>
      <c r="M75" s="175">
        <v>73</v>
      </c>
      <c r="N75" s="230">
        <v>157</v>
      </c>
      <c r="O75" s="175"/>
    </row>
    <row r="76" spans="1:15" ht="12.75" customHeight="1">
      <c r="A76" s="115"/>
      <c r="B76" s="183"/>
      <c r="C76" s="230"/>
      <c r="D76" s="175"/>
      <c r="E76" s="230"/>
      <c r="F76" s="230"/>
      <c r="G76" s="175"/>
      <c r="H76" s="230"/>
      <c r="I76" s="230"/>
      <c r="J76" s="175"/>
      <c r="K76" s="230"/>
      <c r="L76" s="230"/>
      <c r="M76" s="175"/>
      <c r="N76" s="230"/>
      <c r="O76" s="175"/>
    </row>
    <row r="77" spans="1:15" ht="12.75" customHeight="1">
      <c r="A77" s="115" t="s">
        <v>477</v>
      </c>
      <c r="B77" s="183" t="s">
        <v>478</v>
      </c>
      <c r="C77" s="230">
        <v>1045</v>
      </c>
      <c r="D77" s="175">
        <v>454</v>
      </c>
      <c r="E77" s="230">
        <v>591</v>
      </c>
      <c r="F77" s="230">
        <v>1058</v>
      </c>
      <c r="G77" s="175">
        <v>475</v>
      </c>
      <c r="H77" s="230">
        <v>583</v>
      </c>
      <c r="I77" s="230">
        <v>1077</v>
      </c>
      <c r="J77" s="175">
        <v>473</v>
      </c>
      <c r="K77" s="230">
        <v>604</v>
      </c>
      <c r="L77" s="230">
        <v>1217</v>
      </c>
      <c r="M77" s="175">
        <v>559</v>
      </c>
      <c r="N77" s="230">
        <v>658</v>
      </c>
      <c r="O77" s="175"/>
    </row>
    <row r="78" spans="1:15" ht="6.75" customHeight="1">
      <c r="A78" s="115"/>
      <c r="B78" s="183"/>
      <c r="C78" s="230"/>
      <c r="D78" s="175"/>
      <c r="E78" s="230"/>
      <c r="F78" s="230"/>
      <c r="G78" s="175"/>
      <c r="H78" s="230"/>
      <c r="I78" s="230"/>
      <c r="J78" s="175"/>
      <c r="K78" s="230"/>
      <c r="L78" s="230"/>
      <c r="M78" s="175"/>
      <c r="N78" s="230"/>
      <c r="O78" s="175"/>
    </row>
    <row r="79" spans="1:15" ht="12.75" customHeight="1">
      <c r="A79" s="115" t="s">
        <v>479</v>
      </c>
      <c r="B79" s="309" t="s">
        <v>910</v>
      </c>
      <c r="C79" s="230">
        <v>131</v>
      </c>
      <c r="D79" s="175">
        <v>47</v>
      </c>
      <c r="E79" s="230">
        <v>84</v>
      </c>
      <c r="F79" s="230">
        <v>108</v>
      </c>
      <c r="G79" s="175">
        <v>49</v>
      </c>
      <c r="H79" s="230">
        <v>59</v>
      </c>
      <c r="I79" s="230">
        <v>115</v>
      </c>
      <c r="J79" s="175">
        <v>46</v>
      </c>
      <c r="K79" s="230">
        <v>69</v>
      </c>
      <c r="L79" s="230">
        <v>151</v>
      </c>
      <c r="M79" s="175">
        <v>63</v>
      </c>
      <c r="N79" s="230">
        <v>88</v>
      </c>
      <c r="O79" s="175"/>
    </row>
    <row r="80" spans="1:15" ht="12.75" customHeight="1">
      <c r="A80" s="115" t="s">
        <v>480</v>
      </c>
      <c r="B80" s="53" t="s">
        <v>481</v>
      </c>
      <c r="C80" s="230">
        <v>831</v>
      </c>
      <c r="D80" s="175">
        <v>375</v>
      </c>
      <c r="E80" s="230">
        <v>456</v>
      </c>
      <c r="F80" s="230">
        <v>866</v>
      </c>
      <c r="G80" s="175">
        <v>393</v>
      </c>
      <c r="H80" s="230">
        <v>473</v>
      </c>
      <c r="I80" s="230">
        <v>870</v>
      </c>
      <c r="J80" s="175">
        <v>395</v>
      </c>
      <c r="K80" s="230">
        <v>475</v>
      </c>
      <c r="L80" s="230">
        <v>953</v>
      </c>
      <c r="M80" s="175">
        <v>456</v>
      </c>
      <c r="N80" s="230">
        <v>497</v>
      </c>
      <c r="O80" s="175"/>
    </row>
    <row r="81" spans="1:15" ht="12.75" customHeight="1">
      <c r="A81" s="115" t="s">
        <v>482</v>
      </c>
      <c r="B81" s="181" t="s">
        <v>483</v>
      </c>
      <c r="C81" s="230">
        <v>184</v>
      </c>
      <c r="D81" s="175">
        <v>91</v>
      </c>
      <c r="E81" s="230">
        <v>93</v>
      </c>
      <c r="F81" s="230">
        <v>199</v>
      </c>
      <c r="G81" s="175">
        <v>79</v>
      </c>
      <c r="H81" s="230">
        <v>120</v>
      </c>
      <c r="I81" s="230">
        <v>174</v>
      </c>
      <c r="J81" s="175">
        <v>79</v>
      </c>
      <c r="K81" s="230">
        <v>95</v>
      </c>
      <c r="L81" s="230">
        <v>193</v>
      </c>
      <c r="M81" s="175">
        <v>90</v>
      </c>
      <c r="N81" s="230">
        <v>103</v>
      </c>
      <c r="O81" s="175"/>
    </row>
    <row r="82" spans="1:15" ht="12.75" customHeight="1">
      <c r="A82" s="115" t="s">
        <v>484</v>
      </c>
      <c r="B82" s="181" t="s">
        <v>485</v>
      </c>
      <c r="C82" s="230">
        <v>426</v>
      </c>
      <c r="D82" s="175">
        <v>201</v>
      </c>
      <c r="E82" s="230">
        <v>225</v>
      </c>
      <c r="F82" s="230">
        <v>442</v>
      </c>
      <c r="G82" s="175">
        <v>223</v>
      </c>
      <c r="H82" s="230">
        <v>219</v>
      </c>
      <c r="I82" s="230">
        <v>497</v>
      </c>
      <c r="J82" s="175">
        <v>228</v>
      </c>
      <c r="K82" s="230">
        <v>269</v>
      </c>
      <c r="L82" s="230">
        <v>537</v>
      </c>
      <c r="M82" s="175">
        <v>270</v>
      </c>
      <c r="N82" s="230">
        <v>267</v>
      </c>
      <c r="O82" s="175"/>
    </row>
    <row r="83" spans="1:15" ht="12.75" customHeight="1">
      <c r="A83" s="115" t="s">
        <v>486</v>
      </c>
      <c r="B83" s="181" t="s">
        <v>487</v>
      </c>
      <c r="C83" s="230">
        <v>221</v>
      </c>
      <c r="D83" s="175">
        <v>83</v>
      </c>
      <c r="E83" s="230">
        <v>138</v>
      </c>
      <c r="F83" s="230">
        <v>225</v>
      </c>
      <c r="G83" s="175">
        <v>91</v>
      </c>
      <c r="H83" s="230">
        <v>134</v>
      </c>
      <c r="I83" s="230">
        <v>199</v>
      </c>
      <c r="J83" s="175">
        <v>88</v>
      </c>
      <c r="K83" s="230">
        <v>111</v>
      </c>
      <c r="L83" s="230">
        <v>223</v>
      </c>
      <c r="M83" s="175">
        <v>96</v>
      </c>
      <c r="N83" s="230">
        <v>127</v>
      </c>
      <c r="O83" s="175"/>
    </row>
    <row r="84" spans="1:15" ht="12.75" customHeight="1">
      <c r="A84" s="115" t="s">
        <v>488</v>
      </c>
      <c r="B84" s="183" t="s">
        <v>911</v>
      </c>
      <c r="C84" s="230">
        <v>83</v>
      </c>
      <c r="D84" s="175">
        <v>32</v>
      </c>
      <c r="E84" s="230">
        <v>51</v>
      </c>
      <c r="F84" s="230">
        <v>84</v>
      </c>
      <c r="G84" s="175">
        <v>33</v>
      </c>
      <c r="H84" s="230">
        <v>51</v>
      </c>
      <c r="I84" s="230">
        <v>92</v>
      </c>
      <c r="J84" s="175">
        <v>32</v>
      </c>
      <c r="K84" s="230">
        <v>60</v>
      </c>
      <c r="L84" s="230">
        <v>113</v>
      </c>
      <c r="M84" s="175">
        <v>40</v>
      </c>
      <c r="N84" s="230">
        <v>73</v>
      </c>
      <c r="O84" s="175"/>
    </row>
    <row r="85" spans="1:15" ht="12.75" customHeight="1">
      <c r="A85" s="115"/>
      <c r="B85" s="183"/>
      <c r="C85" s="230"/>
      <c r="D85" s="175"/>
      <c r="E85" s="230"/>
      <c r="F85" s="230"/>
      <c r="G85" s="175"/>
      <c r="H85" s="230"/>
      <c r="I85" s="230"/>
      <c r="J85" s="175"/>
      <c r="K85" s="230"/>
      <c r="L85" s="230"/>
      <c r="M85" s="175"/>
      <c r="N85" s="230"/>
      <c r="O85" s="175"/>
    </row>
    <row r="86" spans="1:15" ht="12.75" customHeight="1">
      <c r="A86" s="115" t="s">
        <v>489</v>
      </c>
      <c r="B86" s="183" t="s">
        <v>490</v>
      </c>
      <c r="C86" s="230">
        <v>2</v>
      </c>
      <c r="D86" s="175">
        <v>0</v>
      </c>
      <c r="E86" s="230">
        <v>2</v>
      </c>
      <c r="F86" s="230">
        <v>3</v>
      </c>
      <c r="G86" s="175">
        <v>0</v>
      </c>
      <c r="H86" s="230">
        <v>3</v>
      </c>
      <c r="I86" s="230">
        <v>2</v>
      </c>
      <c r="J86" s="230">
        <v>0</v>
      </c>
      <c r="K86" s="230">
        <v>2</v>
      </c>
      <c r="L86" s="230">
        <v>1</v>
      </c>
      <c r="M86" s="230">
        <v>0</v>
      </c>
      <c r="N86" s="230">
        <v>1</v>
      </c>
      <c r="O86" s="175"/>
    </row>
    <row r="87" spans="1:15" ht="12.75" customHeight="1">
      <c r="A87" s="115"/>
      <c r="B87" s="183"/>
      <c r="C87" s="230"/>
      <c r="D87" s="175"/>
      <c r="E87" s="230"/>
      <c r="F87" s="230"/>
      <c r="G87" s="175"/>
      <c r="H87" s="230"/>
      <c r="I87" s="230"/>
      <c r="J87" s="175"/>
      <c r="K87" s="230"/>
      <c r="L87" s="230"/>
      <c r="M87" s="175"/>
      <c r="N87" s="230"/>
      <c r="O87" s="175"/>
    </row>
    <row r="88" spans="1:15" ht="12.75" customHeight="1">
      <c r="A88" s="115" t="s">
        <v>491</v>
      </c>
      <c r="B88" s="183" t="s">
        <v>492</v>
      </c>
      <c r="C88" s="230">
        <v>43</v>
      </c>
      <c r="D88" s="175">
        <v>26</v>
      </c>
      <c r="E88" s="230">
        <v>17</v>
      </c>
      <c r="F88" s="230">
        <v>51</v>
      </c>
      <c r="G88" s="175">
        <v>29</v>
      </c>
      <c r="H88" s="230">
        <v>22</v>
      </c>
      <c r="I88" s="230">
        <v>49</v>
      </c>
      <c r="J88" s="175">
        <v>32</v>
      </c>
      <c r="K88" s="230">
        <v>17</v>
      </c>
      <c r="L88" s="230">
        <v>36</v>
      </c>
      <c r="M88" s="175">
        <v>19</v>
      </c>
      <c r="N88" s="230">
        <v>17</v>
      </c>
      <c r="O88" s="175"/>
    </row>
    <row r="89" spans="1:15" ht="6.75" customHeight="1">
      <c r="A89" s="115"/>
      <c r="B89" s="183"/>
      <c r="C89" s="230"/>
      <c r="D89" s="175"/>
      <c r="E89" s="230"/>
      <c r="F89" s="230"/>
      <c r="G89" s="175"/>
      <c r="H89" s="230"/>
      <c r="I89" s="230"/>
      <c r="J89" s="175"/>
      <c r="K89" s="230"/>
      <c r="L89" s="230"/>
      <c r="M89" s="175"/>
      <c r="N89" s="230"/>
      <c r="O89" s="175"/>
    </row>
    <row r="90" spans="1:15" ht="12.75" customHeight="1">
      <c r="A90" s="115" t="s">
        <v>493</v>
      </c>
      <c r="B90" s="324" t="s">
        <v>912</v>
      </c>
      <c r="C90" s="230">
        <v>5</v>
      </c>
      <c r="D90" s="175">
        <v>2</v>
      </c>
      <c r="E90" s="230">
        <v>3</v>
      </c>
      <c r="F90" s="230">
        <v>4</v>
      </c>
      <c r="G90" s="175">
        <v>2</v>
      </c>
      <c r="H90" s="230">
        <v>2</v>
      </c>
      <c r="I90" s="230">
        <v>1</v>
      </c>
      <c r="J90" s="175">
        <v>1</v>
      </c>
      <c r="K90" s="230"/>
      <c r="L90" s="230">
        <v>2</v>
      </c>
      <c r="M90" s="175">
        <v>1</v>
      </c>
      <c r="N90" s="230">
        <v>1</v>
      </c>
      <c r="O90" s="175"/>
    </row>
    <row r="91" spans="1:15" ht="12.75" customHeight="1">
      <c r="A91" s="115" t="s">
        <v>494</v>
      </c>
      <c r="B91" s="183" t="s">
        <v>495</v>
      </c>
      <c r="C91" s="230">
        <v>1</v>
      </c>
      <c r="D91" s="175">
        <v>0</v>
      </c>
      <c r="E91" s="230">
        <v>1</v>
      </c>
      <c r="F91" s="230">
        <v>1</v>
      </c>
      <c r="G91" s="175">
        <v>1</v>
      </c>
      <c r="H91" s="230">
        <v>0</v>
      </c>
      <c r="I91" s="230">
        <v>1</v>
      </c>
      <c r="J91" s="175">
        <v>1</v>
      </c>
      <c r="K91" s="230"/>
      <c r="L91" s="230">
        <v>1</v>
      </c>
      <c r="M91" s="175">
        <v>0</v>
      </c>
      <c r="N91" s="230">
        <v>1</v>
      </c>
      <c r="O91" s="175"/>
    </row>
    <row r="92" spans="1:15" ht="23.25" customHeight="1">
      <c r="A92" s="115" t="s">
        <v>496</v>
      </c>
      <c r="B92" s="306" t="s">
        <v>913</v>
      </c>
      <c r="C92" s="230">
        <v>20</v>
      </c>
      <c r="D92" s="175">
        <v>13</v>
      </c>
      <c r="E92" s="230">
        <v>7</v>
      </c>
      <c r="F92" s="230">
        <v>28</v>
      </c>
      <c r="G92" s="175">
        <v>15</v>
      </c>
      <c r="H92" s="230">
        <v>13</v>
      </c>
      <c r="I92" s="230">
        <v>23</v>
      </c>
      <c r="J92" s="175">
        <v>14</v>
      </c>
      <c r="K92" s="230">
        <v>9</v>
      </c>
      <c r="L92" s="230">
        <v>22</v>
      </c>
      <c r="M92" s="175">
        <v>12</v>
      </c>
      <c r="N92" s="230">
        <v>10</v>
      </c>
      <c r="O92" s="175"/>
    </row>
    <row r="93" spans="1:15" ht="12.75" customHeight="1">
      <c r="A93" s="115" t="s">
        <v>497</v>
      </c>
      <c r="B93" s="183" t="s">
        <v>498</v>
      </c>
      <c r="C93" s="230">
        <v>5</v>
      </c>
      <c r="D93" s="175">
        <v>3</v>
      </c>
      <c r="E93" s="230">
        <v>2</v>
      </c>
      <c r="F93" s="230">
        <v>2</v>
      </c>
      <c r="G93" s="175">
        <v>1</v>
      </c>
      <c r="H93" s="230">
        <v>1</v>
      </c>
      <c r="I93" s="230">
        <v>3</v>
      </c>
      <c r="J93" s="175">
        <v>1</v>
      </c>
      <c r="K93" s="230">
        <v>2</v>
      </c>
      <c r="L93" s="230">
        <v>1</v>
      </c>
      <c r="M93" s="175">
        <v>1</v>
      </c>
      <c r="N93" s="230">
        <v>0</v>
      </c>
      <c r="O93" s="175"/>
    </row>
    <row r="94" spans="1:15" ht="23.25" customHeight="1">
      <c r="A94" s="115" t="s">
        <v>499</v>
      </c>
      <c r="B94" s="323" t="s">
        <v>914</v>
      </c>
      <c r="C94" s="230">
        <v>5</v>
      </c>
      <c r="D94" s="175">
        <v>5</v>
      </c>
      <c r="E94" s="230">
        <v>0</v>
      </c>
      <c r="F94" s="230">
        <v>13</v>
      </c>
      <c r="G94" s="175">
        <v>9</v>
      </c>
      <c r="H94" s="230">
        <v>4</v>
      </c>
      <c r="I94" s="230">
        <v>13</v>
      </c>
      <c r="J94" s="175">
        <v>8</v>
      </c>
      <c r="K94" s="230">
        <v>5</v>
      </c>
      <c r="L94" s="230">
        <v>6</v>
      </c>
      <c r="M94" s="175">
        <v>2</v>
      </c>
      <c r="N94" s="230">
        <v>4</v>
      </c>
      <c r="O94" s="175"/>
    </row>
    <row r="95" spans="1:15" ht="12.75" customHeight="1">
      <c r="A95" s="115" t="s">
        <v>500</v>
      </c>
      <c r="B95" s="308" t="s">
        <v>915</v>
      </c>
      <c r="C95" s="230">
        <v>7</v>
      </c>
      <c r="D95" s="175">
        <v>3</v>
      </c>
      <c r="E95" s="230">
        <v>4</v>
      </c>
      <c r="F95" s="230">
        <v>3</v>
      </c>
      <c r="G95" s="175">
        <v>1</v>
      </c>
      <c r="H95" s="230">
        <v>2</v>
      </c>
      <c r="I95" s="230">
        <v>8</v>
      </c>
      <c r="J95" s="175">
        <v>7</v>
      </c>
      <c r="K95" s="230">
        <v>1</v>
      </c>
      <c r="L95" s="230">
        <v>4</v>
      </c>
      <c r="M95" s="175">
        <v>3</v>
      </c>
      <c r="N95" s="230">
        <v>1</v>
      </c>
      <c r="O95" s="175"/>
    </row>
    <row r="96" spans="1:15" ht="12.75" customHeight="1">
      <c r="A96" s="115"/>
      <c r="B96" s="183"/>
      <c r="C96" s="230"/>
      <c r="D96" s="175"/>
      <c r="E96" s="230"/>
      <c r="F96" s="230"/>
      <c r="G96" s="175"/>
      <c r="H96" s="230"/>
      <c r="I96" s="230"/>
      <c r="J96" s="175"/>
      <c r="K96" s="230"/>
      <c r="L96" s="230"/>
      <c r="M96" s="175"/>
      <c r="N96" s="230"/>
      <c r="O96" s="175"/>
    </row>
    <row r="97" spans="1:15" ht="12.75" customHeight="1">
      <c r="A97" s="115" t="s">
        <v>501</v>
      </c>
      <c r="B97" s="308" t="s">
        <v>916</v>
      </c>
      <c r="C97" s="230">
        <v>99</v>
      </c>
      <c r="D97" s="175">
        <v>45</v>
      </c>
      <c r="E97" s="230">
        <v>54</v>
      </c>
      <c r="F97" s="230">
        <v>90</v>
      </c>
      <c r="G97" s="175">
        <v>41</v>
      </c>
      <c r="H97" s="230">
        <v>49</v>
      </c>
      <c r="I97" s="230">
        <v>93</v>
      </c>
      <c r="J97" s="175">
        <v>48</v>
      </c>
      <c r="K97" s="230">
        <v>45</v>
      </c>
      <c r="L97" s="230">
        <v>92</v>
      </c>
      <c r="M97" s="175">
        <v>36</v>
      </c>
      <c r="N97" s="230">
        <v>56</v>
      </c>
      <c r="O97" s="175"/>
    </row>
    <row r="98" spans="1:15" ht="6.75" customHeight="1">
      <c r="A98" s="115"/>
      <c r="B98" s="183"/>
      <c r="C98" s="230"/>
      <c r="D98" s="175"/>
      <c r="E98" s="230"/>
      <c r="F98" s="230"/>
      <c r="G98" s="175"/>
      <c r="H98" s="230"/>
      <c r="I98" s="230"/>
      <c r="J98" s="175"/>
      <c r="K98" s="230"/>
      <c r="L98" s="230"/>
      <c r="M98" s="175"/>
      <c r="N98" s="230"/>
      <c r="O98" s="175"/>
    </row>
    <row r="99" spans="1:15" ht="12.75" customHeight="1">
      <c r="A99" s="115" t="s">
        <v>502</v>
      </c>
      <c r="B99" s="53" t="s">
        <v>503</v>
      </c>
      <c r="C99" s="230">
        <v>4</v>
      </c>
      <c r="D99" s="175">
        <v>3</v>
      </c>
      <c r="E99" s="230">
        <v>1</v>
      </c>
      <c r="F99" s="230">
        <v>4</v>
      </c>
      <c r="G99" s="175">
        <v>4</v>
      </c>
      <c r="H99" s="230">
        <v>0</v>
      </c>
      <c r="I99" s="230">
        <v>4</v>
      </c>
      <c r="J99" s="175">
        <v>3</v>
      </c>
      <c r="K99" s="230">
        <v>1</v>
      </c>
      <c r="L99" s="230">
        <v>5</v>
      </c>
      <c r="M99" s="175">
        <v>1</v>
      </c>
      <c r="N99" s="230">
        <v>4</v>
      </c>
      <c r="O99" s="175"/>
    </row>
    <row r="100" spans="1:15" ht="12.75" customHeight="1">
      <c r="A100" s="115" t="s">
        <v>504</v>
      </c>
      <c r="B100" s="53" t="s">
        <v>505</v>
      </c>
      <c r="C100" s="230">
        <v>54</v>
      </c>
      <c r="D100" s="175">
        <v>25</v>
      </c>
      <c r="E100" s="230">
        <v>29</v>
      </c>
      <c r="F100" s="230">
        <v>47</v>
      </c>
      <c r="G100" s="175">
        <v>19</v>
      </c>
      <c r="H100" s="230">
        <v>28</v>
      </c>
      <c r="I100" s="230">
        <v>56</v>
      </c>
      <c r="J100" s="175">
        <v>26</v>
      </c>
      <c r="K100" s="230">
        <v>30</v>
      </c>
      <c r="L100" s="230">
        <v>44</v>
      </c>
      <c r="M100" s="175">
        <v>18</v>
      </c>
      <c r="N100" s="230">
        <v>26</v>
      </c>
      <c r="O100" s="175"/>
    </row>
    <row r="101" spans="1:15" ht="12.75" customHeight="1">
      <c r="A101" s="115" t="s">
        <v>506</v>
      </c>
      <c r="B101" s="181" t="s">
        <v>507</v>
      </c>
      <c r="C101" s="230">
        <v>45</v>
      </c>
      <c r="D101" s="175">
        <v>20</v>
      </c>
      <c r="E101" s="230">
        <v>25</v>
      </c>
      <c r="F101" s="230">
        <v>39</v>
      </c>
      <c r="G101" s="175">
        <v>17</v>
      </c>
      <c r="H101" s="230">
        <v>22</v>
      </c>
      <c r="I101" s="230">
        <v>40</v>
      </c>
      <c r="J101" s="175">
        <v>20</v>
      </c>
      <c r="K101" s="230">
        <v>20</v>
      </c>
      <c r="L101" s="230">
        <v>33</v>
      </c>
      <c r="M101" s="175">
        <v>14</v>
      </c>
      <c r="N101" s="230">
        <v>19</v>
      </c>
      <c r="O101" s="175"/>
    </row>
    <row r="102" spans="1:15" ht="12.75" customHeight="1">
      <c r="A102" s="115" t="s">
        <v>508</v>
      </c>
      <c r="B102" s="181" t="s">
        <v>917</v>
      </c>
      <c r="C102" s="230">
        <v>9</v>
      </c>
      <c r="D102" s="175">
        <v>5</v>
      </c>
      <c r="E102" s="230">
        <v>4</v>
      </c>
      <c r="F102" s="230">
        <v>8</v>
      </c>
      <c r="G102" s="175">
        <v>2</v>
      </c>
      <c r="H102" s="230">
        <v>6</v>
      </c>
      <c r="I102" s="230">
        <v>16</v>
      </c>
      <c r="J102" s="175">
        <v>6</v>
      </c>
      <c r="K102" s="230">
        <v>10</v>
      </c>
      <c r="L102" s="230">
        <v>11</v>
      </c>
      <c r="M102" s="175">
        <v>4</v>
      </c>
      <c r="N102" s="230">
        <v>7</v>
      </c>
      <c r="O102" s="175"/>
    </row>
    <row r="103" spans="1:15" ht="12.75" customHeight="1">
      <c r="A103" s="115" t="s">
        <v>509</v>
      </c>
      <c r="B103" s="313" t="s">
        <v>510</v>
      </c>
      <c r="C103" s="230">
        <v>2</v>
      </c>
      <c r="D103" s="175">
        <v>2</v>
      </c>
      <c r="E103" s="230">
        <v>0</v>
      </c>
      <c r="F103" s="230">
        <v>3</v>
      </c>
      <c r="G103" s="175">
        <v>2</v>
      </c>
      <c r="H103" s="230">
        <v>1</v>
      </c>
      <c r="I103" s="230">
        <v>5</v>
      </c>
      <c r="J103" s="175">
        <v>2</v>
      </c>
      <c r="K103" s="230">
        <v>3</v>
      </c>
      <c r="L103" s="230">
        <v>8</v>
      </c>
      <c r="M103" s="175">
        <v>3</v>
      </c>
      <c r="N103" s="230">
        <v>5</v>
      </c>
      <c r="O103" s="175"/>
    </row>
    <row r="104" spans="1:15" ht="12.75" customHeight="1">
      <c r="A104" s="115" t="s">
        <v>511</v>
      </c>
      <c r="B104" s="183" t="s">
        <v>918</v>
      </c>
      <c r="C104" s="230">
        <v>30</v>
      </c>
      <c r="D104" s="175">
        <v>13</v>
      </c>
      <c r="E104" s="230">
        <v>17</v>
      </c>
      <c r="F104" s="230">
        <v>30</v>
      </c>
      <c r="G104" s="175">
        <v>14</v>
      </c>
      <c r="H104" s="230">
        <v>16</v>
      </c>
      <c r="I104" s="230">
        <v>21</v>
      </c>
      <c r="J104" s="175">
        <v>14</v>
      </c>
      <c r="K104" s="230">
        <v>7</v>
      </c>
      <c r="L104" s="230">
        <v>27</v>
      </c>
      <c r="M104" s="175">
        <v>11</v>
      </c>
      <c r="N104" s="230">
        <v>16</v>
      </c>
      <c r="O104" s="175"/>
    </row>
    <row r="105" spans="1:15" ht="12.75" customHeight="1">
      <c r="A105" s="115" t="s">
        <v>512</v>
      </c>
      <c r="B105" s="310" t="s">
        <v>919</v>
      </c>
      <c r="C105" s="230">
        <v>9</v>
      </c>
      <c r="D105" s="175">
        <v>2</v>
      </c>
      <c r="E105" s="230">
        <v>7</v>
      </c>
      <c r="F105" s="230">
        <v>6</v>
      </c>
      <c r="G105" s="175">
        <v>2</v>
      </c>
      <c r="H105" s="230">
        <v>4</v>
      </c>
      <c r="I105" s="230">
        <v>7</v>
      </c>
      <c r="J105" s="175">
        <v>3</v>
      </c>
      <c r="K105" s="230">
        <v>4</v>
      </c>
      <c r="L105" s="230">
        <v>8</v>
      </c>
      <c r="M105" s="175">
        <v>3</v>
      </c>
      <c r="N105" s="230">
        <v>5</v>
      </c>
      <c r="O105" s="175"/>
    </row>
    <row r="106" spans="1:15" ht="12.75" customHeight="1">
      <c r="A106" s="115"/>
      <c r="B106" s="183"/>
      <c r="C106" s="230"/>
      <c r="D106" s="175"/>
      <c r="E106" s="230"/>
      <c r="F106" s="230"/>
      <c r="G106" s="175"/>
      <c r="H106" s="230"/>
      <c r="I106" s="230"/>
      <c r="J106" s="175"/>
      <c r="K106" s="230"/>
      <c r="L106" s="230"/>
      <c r="M106" s="175"/>
      <c r="N106" s="230"/>
      <c r="O106" s="175"/>
    </row>
    <row r="107" spans="1:15" ht="23.25" customHeight="1">
      <c r="A107" s="115" t="s">
        <v>513</v>
      </c>
      <c r="B107" s="311" t="s">
        <v>920</v>
      </c>
      <c r="C107" s="230">
        <v>1179</v>
      </c>
      <c r="D107" s="175">
        <v>371</v>
      </c>
      <c r="E107" s="230">
        <v>808</v>
      </c>
      <c r="F107" s="230">
        <v>1270</v>
      </c>
      <c r="G107" s="175">
        <v>355</v>
      </c>
      <c r="H107" s="230">
        <v>915</v>
      </c>
      <c r="I107" s="230">
        <v>1269</v>
      </c>
      <c r="J107" s="175">
        <v>354</v>
      </c>
      <c r="K107" s="230">
        <v>915</v>
      </c>
      <c r="L107" s="230">
        <v>1400</v>
      </c>
      <c r="M107" s="175">
        <v>412</v>
      </c>
      <c r="N107" s="230">
        <v>988</v>
      </c>
      <c r="O107" s="175"/>
    </row>
    <row r="108" spans="1:15" ht="3.75" customHeight="1">
      <c r="A108" s="115"/>
      <c r="B108" s="183"/>
      <c r="C108" s="230" t="s">
        <v>1089</v>
      </c>
      <c r="D108" s="175"/>
      <c r="E108" s="230"/>
      <c r="F108" s="230" t="s">
        <v>1089</v>
      </c>
      <c r="G108" s="175"/>
      <c r="H108" s="230"/>
      <c r="I108" s="230"/>
      <c r="J108" s="175"/>
      <c r="K108" s="230"/>
      <c r="L108" s="230"/>
      <c r="M108" s="175"/>
      <c r="N108" s="230"/>
      <c r="O108" s="175"/>
    </row>
    <row r="109" spans="1:15" ht="12.75" customHeight="1">
      <c r="A109" s="115" t="s">
        <v>314</v>
      </c>
      <c r="B109" s="183" t="s">
        <v>514</v>
      </c>
      <c r="C109" s="230">
        <v>970</v>
      </c>
      <c r="D109" s="175">
        <v>261</v>
      </c>
      <c r="E109" s="230">
        <v>709</v>
      </c>
      <c r="F109" s="230">
        <v>1055</v>
      </c>
      <c r="G109" s="175">
        <v>245</v>
      </c>
      <c r="H109" s="230">
        <v>810</v>
      </c>
      <c r="I109" s="230">
        <v>1043</v>
      </c>
      <c r="J109" s="175">
        <v>232</v>
      </c>
      <c r="K109" s="230">
        <v>811</v>
      </c>
      <c r="L109" s="230">
        <v>1145</v>
      </c>
      <c r="M109" s="175">
        <v>291</v>
      </c>
      <c r="N109" s="230">
        <v>854</v>
      </c>
      <c r="O109" s="175"/>
    </row>
    <row r="110" spans="1:15" ht="12.75" customHeight="1">
      <c r="A110" s="115" t="s">
        <v>515</v>
      </c>
      <c r="B110" s="183" t="s">
        <v>516</v>
      </c>
      <c r="C110" s="230">
        <v>9</v>
      </c>
      <c r="D110" s="175">
        <v>7</v>
      </c>
      <c r="E110" s="230">
        <v>2</v>
      </c>
      <c r="F110" s="230">
        <v>5</v>
      </c>
      <c r="G110" s="175">
        <v>3</v>
      </c>
      <c r="H110" s="230">
        <v>2</v>
      </c>
      <c r="I110" s="230">
        <v>10</v>
      </c>
      <c r="J110" s="175">
        <v>10</v>
      </c>
      <c r="K110" s="230"/>
      <c r="L110" s="230">
        <v>8</v>
      </c>
      <c r="M110" s="175">
        <v>3</v>
      </c>
      <c r="N110" s="230">
        <v>5</v>
      </c>
      <c r="O110" s="175"/>
    </row>
    <row r="111" spans="1:15" ht="24.75" customHeight="1">
      <c r="A111" s="115" t="s">
        <v>517</v>
      </c>
      <c r="B111" s="322" t="s">
        <v>1090</v>
      </c>
      <c r="C111" s="230">
        <v>200</v>
      </c>
      <c r="D111" s="175">
        <v>103</v>
      </c>
      <c r="E111" s="230">
        <v>97</v>
      </c>
      <c r="F111" s="230">
        <v>210</v>
      </c>
      <c r="G111" s="175">
        <v>107</v>
      </c>
      <c r="H111" s="230">
        <v>103</v>
      </c>
      <c r="I111" s="230">
        <v>216</v>
      </c>
      <c r="J111" s="175">
        <v>112</v>
      </c>
      <c r="K111" s="230">
        <v>104</v>
      </c>
      <c r="L111" s="230">
        <v>247</v>
      </c>
      <c r="M111" s="175">
        <v>118</v>
      </c>
      <c r="N111" s="230">
        <v>129</v>
      </c>
      <c r="O111" s="175"/>
    </row>
    <row r="112" spans="1:15" ht="12.75" customHeight="1">
      <c r="A112" s="115"/>
      <c r="B112" s="183"/>
      <c r="C112" s="230"/>
      <c r="D112" s="175"/>
      <c r="E112" s="230"/>
      <c r="F112" s="230"/>
      <c r="G112" s="175"/>
      <c r="H112" s="230"/>
      <c r="I112" s="230"/>
      <c r="J112" s="175"/>
      <c r="K112" s="230"/>
      <c r="L112" s="230"/>
      <c r="M112" s="175"/>
      <c r="N112" s="230"/>
      <c r="O112" s="175"/>
    </row>
    <row r="113" spans="1:15" ht="12.75" customHeight="1">
      <c r="A113" s="115" t="s">
        <v>518</v>
      </c>
      <c r="B113" s="183" t="s">
        <v>519</v>
      </c>
      <c r="C113" s="230">
        <v>3103</v>
      </c>
      <c r="D113" s="175">
        <v>2031</v>
      </c>
      <c r="E113" s="230">
        <v>1072</v>
      </c>
      <c r="F113" s="230">
        <v>3255</v>
      </c>
      <c r="G113" s="175">
        <v>2090</v>
      </c>
      <c r="H113" s="230">
        <v>1165</v>
      </c>
      <c r="I113" s="230">
        <v>3254</v>
      </c>
      <c r="J113" s="175">
        <v>2081</v>
      </c>
      <c r="K113" s="230">
        <v>1173</v>
      </c>
      <c r="L113" s="230">
        <v>3391</v>
      </c>
      <c r="M113" s="175">
        <v>2141</v>
      </c>
      <c r="N113" s="230">
        <v>1250</v>
      </c>
      <c r="O113" s="175"/>
    </row>
    <row r="114" spans="1:15" ht="5.25" customHeight="1">
      <c r="A114" s="115"/>
      <c r="B114" s="183"/>
      <c r="C114" s="230"/>
      <c r="D114" s="175"/>
      <c r="E114" s="230"/>
      <c r="F114" s="230"/>
      <c r="G114" s="175"/>
      <c r="H114" s="230"/>
      <c r="I114" s="230"/>
      <c r="J114" s="175"/>
      <c r="K114" s="230"/>
      <c r="L114" s="230"/>
      <c r="M114" s="175"/>
      <c r="N114" s="230"/>
      <c r="O114" s="175"/>
    </row>
    <row r="115" spans="1:15" ht="12.75" customHeight="1">
      <c r="A115" s="115" t="s">
        <v>315</v>
      </c>
      <c r="B115" s="183" t="s">
        <v>520</v>
      </c>
      <c r="C115" s="230">
        <v>1683</v>
      </c>
      <c r="D115" s="175">
        <v>1023</v>
      </c>
      <c r="E115" s="230">
        <v>660</v>
      </c>
      <c r="F115" s="230">
        <v>1731</v>
      </c>
      <c r="G115" s="175">
        <v>1030</v>
      </c>
      <c r="H115" s="230">
        <v>701</v>
      </c>
      <c r="I115" s="230">
        <v>1729</v>
      </c>
      <c r="J115" s="175">
        <v>1059</v>
      </c>
      <c r="K115" s="230">
        <v>670</v>
      </c>
      <c r="L115" s="230">
        <v>1899</v>
      </c>
      <c r="M115" s="175">
        <v>1111</v>
      </c>
      <c r="N115" s="230">
        <v>788</v>
      </c>
      <c r="O115" s="175"/>
    </row>
    <row r="116" spans="1:15" ht="12.75" customHeight="1">
      <c r="A116" s="115" t="s">
        <v>521</v>
      </c>
      <c r="B116" s="181" t="s">
        <v>522</v>
      </c>
      <c r="C116" s="230">
        <v>461</v>
      </c>
      <c r="D116" s="175">
        <v>326</v>
      </c>
      <c r="E116" s="230">
        <v>135</v>
      </c>
      <c r="F116" s="230">
        <v>423</v>
      </c>
      <c r="G116" s="175">
        <v>296</v>
      </c>
      <c r="H116" s="230">
        <v>127</v>
      </c>
      <c r="I116" s="230">
        <v>441</v>
      </c>
      <c r="J116" s="175">
        <v>323</v>
      </c>
      <c r="K116" s="230">
        <v>118</v>
      </c>
      <c r="L116" s="230">
        <v>517</v>
      </c>
      <c r="M116" s="175">
        <v>354</v>
      </c>
      <c r="N116" s="230">
        <v>163</v>
      </c>
      <c r="O116" s="175"/>
    </row>
    <row r="117" spans="1:15" ht="12.75" customHeight="1">
      <c r="A117" s="115" t="s">
        <v>523</v>
      </c>
      <c r="B117" s="181" t="s">
        <v>524</v>
      </c>
      <c r="C117" s="230">
        <v>281</v>
      </c>
      <c r="D117" s="175">
        <v>151</v>
      </c>
      <c r="E117" s="230">
        <v>130</v>
      </c>
      <c r="F117" s="230">
        <v>298</v>
      </c>
      <c r="G117" s="175">
        <v>157</v>
      </c>
      <c r="H117" s="230">
        <v>141</v>
      </c>
      <c r="I117" s="230">
        <v>274</v>
      </c>
      <c r="J117" s="175">
        <v>162</v>
      </c>
      <c r="K117" s="230">
        <v>112</v>
      </c>
      <c r="L117" s="230">
        <v>282</v>
      </c>
      <c r="M117" s="175">
        <v>163</v>
      </c>
      <c r="N117" s="230">
        <v>119</v>
      </c>
      <c r="O117" s="175"/>
    </row>
    <row r="118" spans="1:15" ht="12.75" customHeight="1">
      <c r="A118" s="115" t="s">
        <v>525</v>
      </c>
      <c r="B118" s="181" t="s">
        <v>526</v>
      </c>
      <c r="C118" s="230">
        <v>301</v>
      </c>
      <c r="D118" s="175">
        <v>154</v>
      </c>
      <c r="E118" s="230">
        <v>147</v>
      </c>
      <c r="F118" s="230">
        <v>285</v>
      </c>
      <c r="G118" s="175">
        <v>143</v>
      </c>
      <c r="H118" s="230">
        <v>142</v>
      </c>
      <c r="I118" s="230">
        <v>297</v>
      </c>
      <c r="J118" s="175">
        <v>150</v>
      </c>
      <c r="K118" s="230">
        <v>147</v>
      </c>
      <c r="L118" s="230">
        <v>301</v>
      </c>
      <c r="M118" s="175">
        <v>141</v>
      </c>
      <c r="N118" s="230">
        <v>160</v>
      </c>
      <c r="O118" s="175"/>
    </row>
    <row r="119" spans="1:15" ht="12.75" customHeight="1">
      <c r="A119" s="115" t="s">
        <v>527</v>
      </c>
      <c r="B119" s="181" t="s">
        <v>528</v>
      </c>
      <c r="C119" s="230">
        <v>385</v>
      </c>
      <c r="D119" s="175">
        <v>212</v>
      </c>
      <c r="E119" s="230">
        <v>173</v>
      </c>
      <c r="F119" s="230">
        <v>422</v>
      </c>
      <c r="G119" s="175">
        <v>220</v>
      </c>
      <c r="H119" s="230">
        <v>202</v>
      </c>
      <c r="I119" s="230">
        <v>417</v>
      </c>
      <c r="J119" s="175">
        <v>219</v>
      </c>
      <c r="K119" s="230">
        <v>198</v>
      </c>
      <c r="L119" s="230">
        <v>452</v>
      </c>
      <c r="M119" s="175">
        <v>227</v>
      </c>
      <c r="N119" s="230">
        <v>225</v>
      </c>
      <c r="O119" s="175"/>
    </row>
    <row r="120" spans="1:15" ht="12.75" customHeight="1">
      <c r="A120" s="115" t="s">
        <v>529</v>
      </c>
      <c r="B120" s="182" t="s">
        <v>921</v>
      </c>
      <c r="C120" s="230">
        <v>44</v>
      </c>
      <c r="D120" s="175">
        <v>30</v>
      </c>
      <c r="E120" s="230">
        <v>14</v>
      </c>
      <c r="F120" s="230">
        <v>61</v>
      </c>
      <c r="G120" s="175">
        <v>42</v>
      </c>
      <c r="H120" s="230">
        <v>19</v>
      </c>
      <c r="I120" s="230">
        <v>49</v>
      </c>
      <c r="J120" s="175">
        <v>27</v>
      </c>
      <c r="K120" s="230">
        <v>22</v>
      </c>
      <c r="L120" s="230">
        <v>68</v>
      </c>
      <c r="M120" s="175">
        <v>42</v>
      </c>
      <c r="N120" s="230">
        <v>26</v>
      </c>
      <c r="O120" s="175"/>
    </row>
    <row r="121" spans="1:15" ht="23.25" customHeight="1">
      <c r="A121" s="115" t="s">
        <v>530</v>
      </c>
      <c r="B121" s="312" t="s">
        <v>922</v>
      </c>
      <c r="C121" s="230">
        <v>21</v>
      </c>
      <c r="D121" s="175">
        <v>14</v>
      </c>
      <c r="E121" s="230">
        <v>7</v>
      </c>
      <c r="F121" s="230">
        <v>35</v>
      </c>
      <c r="G121" s="175">
        <v>20</v>
      </c>
      <c r="H121" s="230">
        <v>15</v>
      </c>
      <c r="I121" s="230">
        <v>17</v>
      </c>
      <c r="J121" s="175">
        <v>11</v>
      </c>
      <c r="K121" s="230">
        <v>6</v>
      </c>
      <c r="L121" s="230">
        <v>43</v>
      </c>
      <c r="M121" s="175">
        <v>27</v>
      </c>
      <c r="N121" s="230">
        <v>16</v>
      </c>
      <c r="O121" s="175"/>
    </row>
    <row r="122" spans="1:15" ht="12.75" customHeight="1">
      <c r="A122" s="115" t="s">
        <v>531</v>
      </c>
      <c r="B122" s="181" t="s">
        <v>532</v>
      </c>
      <c r="C122" s="230">
        <v>190</v>
      </c>
      <c r="D122" s="175">
        <v>136</v>
      </c>
      <c r="E122" s="230">
        <v>54</v>
      </c>
      <c r="F122" s="230">
        <v>207</v>
      </c>
      <c r="G122" s="175">
        <v>152</v>
      </c>
      <c r="H122" s="230">
        <v>55</v>
      </c>
      <c r="I122" s="230">
        <v>234</v>
      </c>
      <c r="J122" s="175">
        <v>167</v>
      </c>
      <c r="K122" s="230">
        <v>67</v>
      </c>
      <c r="L122" s="230">
        <v>236</v>
      </c>
      <c r="M122" s="175">
        <v>157</v>
      </c>
      <c r="N122" s="230">
        <v>79</v>
      </c>
      <c r="O122" s="175"/>
    </row>
    <row r="123" spans="1:15" ht="12.75" customHeight="1">
      <c r="A123" s="115" t="s">
        <v>533</v>
      </c>
      <c r="B123" s="63" t="s">
        <v>534</v>
      </c>
      <c r="C123" s="230">
        <v>1223</v>
      </c>
      <c r="D123" s="175">
        <v>899</v>
      </c>
      <c r="E123" s="230">
        <v>324</v>
      </c>
      <c r="F123" s="230">
        <v>1280</v>
      </c>
      <c r="G123" s="175">
        <v>927</v>
      </c>
      <c r="H123" s="230">
        <v>353</v>
      </c>
      <c r="I123" s="230">
        <v>1287</v>
      </c>
      <c r="J123" s="175">
        <v>901</v>
      </c>
      <c r="K123" s="230">
        <v>386</v>
      </c>
      <c r="L123" s="230">
        <v>1282</v>
      </c>
      <c r="M123" s="175">
        <v>916</v>
      </c>
      <c r="N123" s="230">
        <v>366</v>
      </c>
      <c r="O123" s="175"/>
    </row>
    <row r="124" spans="1:15" ht="12.75" customHeight="1">
      <c r="A124" s="115" t="s">
        <v>535</v>
      </c>
      <c r="B124" s="63" t="s">
        <v>536</v>
      </c>
      <c r="C124" s="230">
        <v>32</v>
      </c>
      <c r="D124" s="175">
        <v>18</v>
      </c>
      <c r="E124" s="230">
        <v>14</v>
      </c>
      <c r="F124" s="230">
        <v>33</v>
      </c>
      <c r="G124" s="175">
        <v>22</v>
      </c>
      <c r="H124" s="230">
        <v>11</v>
      </c>
      <c r="I124" s="230">
        <v>40</v>
      </c>
      <c r="J124" s="175">
        <v>23</v>
      </c>
      <c r="K124" s="230">
        <v>17</v>
      </c>
      <c r="L124" s="230">
        <v>25</v>
      </c>
      <c r="M124" s="175">
        <v>11</v>
      </c>
      <c r="N124" s="230">
        <v>14</v>
      </c>
      <c r="O124" s="175"/>
    </row>
    <row r="125" spans="1:15" ht="12.75" customHeight="1">
      <c r="A125" s="116">
        <v>20400</v>
      </c>
      <c r="B125" s="56" t="s">
        <v>537</v>
      </c>
      <c r="C125" s="231">
        <v>165</v>
      </c>
      <c r="D125" s="179">
        <v>91</v>
      </c>
      <c r="E125" s="231">
        <v>74</v>
      </c>
      <c r="F125" s="231">
        <v>211</v>
      </c>
      <c r="G125" s="179">
        <v>111</v>
      </c>
      <c r="H125" s="231">
        <v>100</v>
      </c>
      <c r="I125" s="231">
        <v>198</v>
      </c>
      <c r="J125" s="179">
        <v>98</v>
      </c>
      <c r="K125" s="231">
        <v>100</v>
      </c>
      <c r="L125" s="231">
        <v>185</v>
      </c>
      <c r="M125" s="179">
        <v>103</v>
      </c>
      <c r="N125" s="231">
        <v>82</v>
      </c>
      <c r="O125" s="175"/>
    </row>
    <row r="126" spans="1:15" ht="12" customHeight="1">
      <c r="A126" s="17" t="s">
        <v>923</v>
      </c>
      <c r="B126" s="15"/>
      <c r="C126" s="73"/>
      <c r="D126" s="73"/>
      <c r="E126" s="73"/>
      <c r="F126" s="73"/>
      <c r="G126" s="73"/>
      <c r="H126" s="73"/>
      <c r="I126" s="73"/>
      <c r="J126" s="73"/>
      <c r="K126" s="73"/>
      <c r="L126" s="73"/>
      <c r="M126" s="16"/>
      <c r="N126" s="73"/>
      <c r="O126" s="22"/>
    </row>
    <row r="127" spans="1:15" ht="11.25">
      <c r="A127" s="20" t="s">
        <v>1091</v>
      </c>
      <c r="B127" s="22"/>
      <c r="C127" s="23"/>
      <c r="D127" s="23"/>
      <c r="E127" s="23"/>
      <c r="F127" s="23"/>
      <c r="G127" s="23"/>
      <c r="H127" s="23"/>
      <c r="I127" s="23"/>
      <c r="J127" s="23"/>
      <c r="K127" s="23"/>
      <c r="L127" s="23"/>
      <c r="N127" s="23"/>
      <c r="O127" s="22"/>
    </row>
    <row r="128" spans="1:15" ht="11.25">
      <c r="A128" s="22"/>
      <c r="B128" s="22"/>
      <c r="M128" s="71"/>
      <c r="O128" s="22"/>
    </row>
    <row r="129" spans="1:15" ht="11.25">
      <c r="A129" s="22"/>
      <c r="B129" s="22"/>
      <c r="G129" s="71" t="s">
        <v>1092</v>
      </c>
      <c r="O129" s="22"/>
    </row>
    <row r="130" spans="1:15" ht="11.25">
      <c r="A130" s="22"/>
      <c r="B130" s="22"/>
      <c r="O130" s="22"/>
    </row>
    <row r="131" spans="1:15" ht="11.25">
      <c r="A131" s="22"/>
      <c r="B131" s="22"/>
      <c r="O131" s="22"/>
    </row>
    <row r="132" spans="1:15" ht="11.25">
      <c r="A132" s="22"/>
      <c r="B132" s="22"/>
      <c r="O132" s="22"/>
    </row>
    <row r="133" spans="1:15" ht="11.25">
      <c r="A133" s="22"/>
      <c r="B133" s="22"/>
      <c r="O133" s="22"/>
    </row>
  </sheetData>
  <printOptions/>
  <pageMargins left="0.56" right="0.45" top="0.5905511811023623" bottom="0.58"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2:AL100"/>
  <sheetViews>
    <sheetView zoomScaleSheetLayoutView="100" workbookViewId="0" topLeftCell="B2">
      <selection activeCell="B18" sqref="B18"/>
    </sheetView>
  </sheetViews>
  <sheetFormatPr defaultColWidth="9.00390625" defaultRowHeight="12.75"/>
  <cols>
    <col min="1" max="1" width="6.375" style="23" hidden="1" customWidth="1"/>
    <col min="2" max="2" width="3.875" style="23" customWidth="1"/>
    <col min="3" max="3" width="10.75390625" style="23" customWidth="1"/>
    <col min="4" max="5" width="12.125" style="23" customWidth="1"/>
    <col min="6" max="10" width="12.125" style="71" customWidth="1"/>
    <col min="11" max="20" width="12.125" style="23" customWidth="1"/>
    <col min="21" max="21" width="11.125" style="23" customWidth="1"/>
    <col min="22" max="16384" width="8.875" style="23" customWidth="1"/>
  </cols>
  <sheetData>
    <row r="1" ht="19.5" customHeight="1" hidden="1"/>
    <row r="2" spans="1:21" ht="19.5" customHeight="1">
      <c r="A2" s="117"/>
      <c r="B2" s="349" t="s">
        <v>190</v>
      </c>
      <c r="C2" s="117"/>
      <c r="D2" s="118"/>
      <c r="E2" s="118"/>
      <c r="F2" s="118"/>
      <c r="G2" s="117"/>
      <c r="H2" s="118"/>
      <c r="I2" s="118"/>
      <c r="J2" s="118"/>
      <c r="K2" s="118"/>
      <c r="L2" s="118"/>
      <c r="M2" s="118"/>
      <c r="N2" s="118"/>
      <c r="O2" s="118"/>
      <c r="P2" s="119"/>
      <c r="Q2" s="119"/>
      <c r="R2" s="119"/>
      <c r="S2" s="119"/>
      <c r="T2" s="120"/>
      <c r="U2" s="117"/>
    </row>
    <row r="3" spans="1:21" s="123" customFormat="1" ht="22.5" customHeight="1">
      <c r="A3" s="121" t="s">
        <v>860</v>
      </c>
      <c r="B3" s="135"/>
      <c r="C3" s="107"/>
      <c r="D3" s="420" t="s">
        <v>23</v>
      </c>
      <c r="E3" s="421"/>
      <c r="F3" s="420" t="s">
        <v>24</v>
      </c>
      <c r="G3" s="421"/>
      <c r="H3" s="420" t="s">
        <v>861</v>
      </c>
      <c r="I3" s="421"/>
      <c r="J3" s="423" t="s">
        <v>21</v>
      </c>
      <c r="K3" s="420" t="s">
        <v>25</v>
      </c>
      <c r="L3" s="421"/>
      <c r="M3" s="420" t="s">
        <v>862</v>
      </c>
      <c r="N3" s="421"/>
      <c r="O3" s="421"/>
      <c r="P3" s="420" t="s">
        <v>863</v>
      </c>
      <c r="Q3" s="421"/>
      <c r="R3" s="421"/>
      <c r="S3" s="420" t="s">
        <v>864</v>
      </c>
      <c r="T3" s="422"/>
      <c r="U3" s="122"/>
    </row>
    <row r="4" spans="1:21" s="123" customFormat="1" ht="19.5" customHeight="1">
      <c r="A4" s="122"/>
      <c r="B4" s="124"/>
      <c r="C4" s="417" t="s">
        <v>211</v>
      </c>
      <c r="D4" s="418" t="s">
        <v>22</v>
      </c>
      <c r="E4" s="418" t="s">
        <v>824</v>
      </c>
      <c r="F4" s="418" t="s">
        <v>825</v>
      </c>
      <c r="G4" s="418" t="s">
        <v>826</v>
      </c>
      <c r="H4" s="418" t="s">
        <v>825</v>
      </c>
      <c r="I4" s="418" t="s">
        <v>827</v>
      </c>
      <c r="J4" s="418" t="s">
        <v>828</v>
      </c>
      <c r="K4" s="418" t="s">
        <v>829</v>
      </c>
      <c r="L4" s="418" t="s">
        <v>18</v>
      </c>
      <c r="M4" s="418" t="s">
        <v>19</v>
      </c>
      <c r="N4" s="418" t="s">
        <v>1150</v>
      </c>
      <c r="O4" s="418" t="s">
        <v>1149</v>
      </c>
      <c r="P4" s="418" t="s">
        <v>830</v>
      </c>
      <c r="Q4" s="418" t="s">
        <v>831</v>
      </c>
      <c r="R4" s="418" t="s">
        <v>827</v>
      </c>
      <c r="S4" s="418" t="s">
        <v>832</v>
      </c>
      <c r="T4" s="419" t="s">
        <v>833</v>
      </c>
      <c r="U4" s="122"/>
    </row>
    <row r="5" spans="1:21" s="251" customFormat="1" ht="10.5" customHeight="1">
      <c r="A5" s="250"/>
      <c r="B5" s="122"/>
      <c r="C5" s="218" t="s">
        <v>1184</v>
      </c>
      <c r="D5" s="252">
        <v>643697</v>
      </c>
      <c r="E5" s="252">
        <v>86244</v>
      </c>
      <c r="F5" s="252">
        <v>13882</v>
      </c>
      <c r="G5" s="252">
        <v>420227</v>
      </c>
      <c r="H5" s="252">
        <v>17984</v>
      </c>
      <c r="I5" s="252">
        <v>355103</v>
      </c>
      <c r="J5" s="252">
        <v>403254</v>
      </c>
      <c r="K5" s="252">
        <v>145519</v>
      </c>
      <c r="L5" s="252">
        <v>160122</v>
      </c>
      <c r="M5" s="252">
        <v>207848</v>
      </c>
      <c r="N5" s="252">
        <v>110497</v>
      </c>
      <c r="O5" s="252">
        <v>70023</v>
      </c>
      <c r="P5" s="252">
        <v>430</v>
      </c>
      <c r="Q5" s="252">
        <v>9492</v>
      </c>
      <c r="R5" s="252">
        <v>127917</v>
      </c>
      <c r="S5" s="252">
        <v>34949</v>
      </c>
      <c r="T5" s="252">
        <v>65856</v>
      </c>
      <c r="U5" s="250"/>
    </row>
    <row r="6" spans="1:21" s="251" customFormat="1" ht="10.5" customHeight="1">
      <c r="A6" s="250"/>
      <c r="B6" s="122"/>
      <c r="C6" s="219" t="s">
        <v>1117</v>
      </c>
      <c r="D6" s="252">
        <v>671631</v>
      </c>
      <c r="E6" s="252">
        <v>84383</v>
      </c>
      <c r="F6" s="252">
        <v>13268</v>
      </c>
      <c r="G6" s="252">
        <v>397365</v>
      </c>
      <c r="H6" s="252">
        <v>18947</v>
      </c>
      <c r="I6" s="252">
        <v>387453</v>
      </c>
      <c r="J6" s="252">
        <v>415193</v>
      </c>
      <c r="K6" s="252">
        <v>149217</v>
      </c>
      <c r="L6" s="252">
        <v>168819</v>
      </c>
      <c r="M6" s="252">
        <v>204011</v>
      </c>
      <c r="N6" s="252">
        <v>115696</v>
      </c>
      <c r="O6" s="252">
        <v>74818</v>
      </c>
      <c r="P6" s="252">
        <v>559</v>
      </c>
      <c r="Q6" s="252">
        <v>9576</v>
      </c>
      <c r="R6" s="252">
        <v>127113</v>
      </c>
      <c r="S6" s="252">
        <v>28680</v>
      </c>
      <c r="T6" s="252">
        <v>53079</v>
      </c>
      <c r="U6" s="250"/>
    </row>
    <row r="7" spans="1:21" s="251" customFormat="1" ht="10.5" customHeight="1">
      <c r="A7" s="250"/>
      <c r="B7" s="122"/>
      <c r="C7" s="219" t="s">
        <v>1118</v>
      </c>
      <c r="D7" s="252">
        <v>674861</v>
      </c>
      <c r="E7" s="252">
        <v>84423</v>
      </c>
      <c r="F7" s="252">
        <v>14036</v>
      </c>
      <c r="G7" s="252">
        <v>408745</v>
      </c>
      <c r="H7" s="252">
        <v>19858</v>
      </c>
      <c r="I7" s="252">
        <v>413830</v>
      </c>
      <c r="J7" s="252">
        <v>429671</v>
      </c>
      <c r="K7" s="252">
        <v>152445</v>
      </c>
      <c r="L7" s="252">
        <v>181742</v>
      </c>
      <c r="M7" s="252">
        <v>215368</v>
      </c>
      <c r="N7" s="252">
        <v>117104</v>
      </c>
      <c r="O7" s="252">
        <v>75280</v>
      </c>
      <c r="P7" s="252">
        <v>618</v>
      </c>
      <c r="Q7" s="252">
        <v>9342</v>
      </c>
      <c r="R7" s="252">
        <v>135627</v>
      </c>
      <c r="S7" s="252">
        <v>26590</v>
      </c>
      <c r="T7" s="252">
        <v>49669</v>
      </c>
      <c r="U7" s="250"/>
    </row>
    <row r="8" spans="1:21" s="251" customFormat="1" ht="10.5" customHeight="1">
      <c r="A8" s="250"/>
      <c r="B8" s="122"/>
      <c r="C8" s="219" t="s">
        <v>1119</v>
      </c>
      <c r="D8" s="252">
        <v>644011</v>
      </c>
      <c r="E8" s="252">
        <v>74732</v>
      </c>
      <c r="F8" s="252">
        <v>13282</v>
      </c>
      <c r="G8" s="252">
        <v>393502</v>
      </c>
      <c r="H8" s="252">
        <v>19671</v>
      </c>
      <c r="I8" s="252">
        <v>356200</v>
      </c>
      <c r="J8" s="252">
        <v>453552</v>
      </c>
      <c r="K8" s="252">
        <v>138421</v>
      </c>
      <c r="L8" s="252">
        <v>194644</v>
      </c>
      <c r="M8" s="252">
        <v>231250</v>
      </c>
      <c r="N8" s="252">
        <v>109062</v>
      </c>
      <c r="O8" s="252">
        <v>78933</v>
      </c>
      <c r="P8" s="252">
        <v>562</v>
      </c>
      <c r="Q8" s="252">
        <v>9128</v>
      </c>
      <c r="R8" s="252">
        <v>126319</v>
      </c>
      <c r="S8" s="252">
        <v>23008</v>
      </c>
      <c r="T8" s="252">
        <v>40068</v>
      </c>
      <c r="U8" s="250"/>
    </row>
    <row r="9" spans="1:21" s="251" customFormat="1" ht="10.5" customHeight="1">
      <c r="A9" s="250"/>
      <c r="B9" s="122"/>
      <c r="C9" s="219" t="s">
        <v>1185</v>
      </c>
      <c r="D9" s="252">
        <f>SUM(D11:D19,D21)</f>
        <v>615634</v>
      </c>
      <c r="E9" s="252">
        <f aca="true" t="shared" si="0" ref="E9:T9">SUM(E11:E19,E21)</f>
        <v>82310</v>
      </c>
      <c r="F9" s="252">
        <f t="shared" si="0"/>
        <v>12628</v>
      </c>
      <c r="G9" s="252">
        <f t="shared" si="0"/>
        <v>355933</v>
      </c>
      <c r="H9" s="252">
        <f t="shared" si="0"/>
        <v>19345</v>
      </c>
      <c r="I9" s="252">
        <f t="shared" si="0"/>
        <v>366475</v>
      </c>
      <c r="J9" s="252">
        <f t="shared" si="0"/>
        <v>461782</v>
      </c>
      <c r="K9" s="252">
        <f t="shared" si="0"/>
        <v>132436</v>
      </c>
      <c r="L9" s="252">
        <f t="shared" si="0"/>
        <v>198864</v>
      </c>
      <c r="M9" s="252">
        <f t="shared" si="0"/>
        <v>232160</v>
      </c>
      <c r="N9" s="252">
        <f t="shared" si="0"/>
        <v>111924</v>
      </c>
      <c r="O9" s="252">
        <f t="shared" si="0"/>
        <v>76116</v>
      </c>
      <c r="P9" s="252">
        <f t="shared" si="0"/>
        <v>512</v>
      </c>
      <c r="Q9" s="252">
        <f t="shared" si="0"/>
        <v>8417</v>
      </c>
      <c r="R9" s="252">
        <f t="shared" si="0"/>
        <v>114817</v>
      </c>
      <c r="S9" s="252">
        <f t="shared" si="0"/>
        <v>20975</v>
      </c>
      <c r="T9" s="252">
        <f t="shared" si="0"/>
        <v>36367</v>
      </c>
      <c r="U9" s="250"/>
    </row>
    <row r="10" spans="1:21" s="251" customFormat="1" ht="10.5">
      <c r="A10" s="250"/>
      <c r="B10" s="122"/>
      <c r="C10" s="125"/>
      <c r="D10" s="252"/>
      <c r="E10" s="252"/>
      <c r="F10" s="252"/>
      <c r="G10" s="252"/>
      <c r="H10" s="252"/>
      <c r="I10" s="252"/>
      <c r="J10" s="252"/>
      <c r="K10" s="252"/>
      <c r="L10" s="252"/>
      <c r="M10" s="252"/>
      <c r="N10" s="252"/>
      <c r="O10" s="252"/>
      <c r="P10" s="252"/>
      <c r="Q10" s="252"/>
      <c r="R10" s="252"/>
      <c r="S10" s="252"/>
      <c r="T10" s="252"/>
      <c r="U10" s="250"/>
    </row>
    <row r="11" spans="1:38" s="251" customFormat="1" ht="10.5" customHeight="1">
      <c r="A11" s="80">
        <v>100</v>
      </c>
      <c r="B11" s="128"/>
      <c r="C11" s="220" t="s">
        <v>222</v>
      </c>
      <c r="D11" s="252">
        <f>SUM(D23,D25,D27)</f>
        <v>99733</v>
      </c>
      <c r="E11" s="252">
        <f aca="true" t="shared" si="1" ref="E11:T11">SUM(E23,E25,E27)</f>
        <v>14562</v>
      </c>
      <c r="F11" s="252">
        <f t="shared" si="1"/>
        <v>976</v>
      </c>
      <c r="G11" s="252">
        <f t="shared" si="1"/>
        <v>29867</v>
      </c>
      <c r="H11" s="252">
        <f t="shared" si="1"/>
        <v>2195</v>
      </c>
      <c r="I11" s="252">
        <f t="shared" si="1"/>
        <v>24775</v>
      </c>
      <c r="J11" s="252">
        <f t="shared" si="1"/>
        <v>85794</v>
      </c>
      <c r="K11" s="252">
        <f t="shared" si="1"/>
        <v>9303</v>
      </c>
      <c r="L11" s="252">
        <f t="shared" si="1"/>
        <v>21708</v>
      </c>
      <c r="M11" s="252">
        <f t="shared" si="1"/>
        <v>12385</v>
      </c>
      <c r="N11" s="252">
        <f t="shared" si="1"/>
        <v>11067</v>
      </c>
      <c r="O11" s="252">
        <f t="shared" si="1"/>
        <v>4117</v>
      </c>
      <c r="P11" s="252">
        <f t="shared" si="1"/>
        <v>21</v>
      </c>
      <c r="Q11" s="252">
        <f t="shared" si="1"/>
        <v>850</v>
      </c>
      <c r="R11" s="252">
        <f t="shared" si="1"/>
        <v>9541</v>
      </c>
      <c r="S11" s="252">
        <f t="shared" si="1"/>
        <v>1309</v>
      </c>
      <c r="T11" s="252">
        <f t="shared" si="1"/>
        <v>2458</v>
      </c>
      <c r="U11" s="252"/>
      <c r="V11" s="252"/>
      <c r="W11" s="252"/>
      <c r="X11" s="252"/>
      <c r="Y11" s="252"/>
      <c r="Z11" s="252"/>
      <c r="AA11" s="252"/>
      <c r="AB11" s="252"/>
      <c r="AC11" s="252"/>
      <c r="AD11" s="252"/>
      <c r="AE11" s="252"/>
      <c r="AF11" s="252"/>
      <c r="AG11" s="252"/>
      <c r="AH11" s="252"/>
      <c r="AI11" s="252"/>
      <c r="AJ11" s="252"/>
      <c r="AK11" s="252"/>
      <c r="AL11" s="252"/>
    </row>
    <row r="12" spans="1:38" s="251" customFormat="1" ht="10.5" customHeight="1">
      <c r="A12" s="80">
        <v>200</v>
      </c>
      <c r="B12" s="128"/>
      <c r="C12" s="220" t="s">
        <v>223</v>
      </c>
      <c r="D12" s="252">
        <f>SUM(D28,D35,D38,D40,D46)</f>
        <v>66369</v>
      </c>
      <c r="E12" s="252">
        <f aca="true" t="shared" si="2" ref="E12:T12">SUM(E28,E35,E38,E40,E46)</f>
        <v>5791</v>
      </c>
      <c r="F12" s="252">
        <f t="shared" si="2"/>
        <v>1359</v>
      </c>
      <c r="G12" s="252">
        <f t="shared" si="2"/>
        <v>39448</v>
      </c>
      <c r="H12" s="252">
        <f t="shared" si="2"/>
        <v>2631</v>
      </c>
      <c r="I12" s="252">
        <f t="shared" si="2"/>
        <v>27667</v>
      </c>
      <c r="J12" s="252">
        <f t="shared" si="2"/>
        <v>51879</v>
      </c>
      <c r="K12" s="252">
        <f t="shared" si="2"/>
        <v>10273</v>
      </c>
      <c r="L12" s="252">
        <f t="shared" si="2"/>
        <v>26609</v>
      </c>
      <c r="M12" s="252">
        <f t="shared" si="2"/>
        <v>29437</v>
      </c>
      <c r="N12" s="252">
        <f t="shared" si="2"/>
        <v>12120</v>
      </c>
      <c r="O12" s="252">
        <f t="shared" si="2"/>
        <v>9691</v>
      </c>
      <c r="P12" s="252">
        <f t="shared" si="2"/>
        <v>16</v>
      </c>
      <c r="Q12" s="252">
        <f t="shared" si="2"/>
        <v>713</v>
      </c>
      <c r="R12" s="252">
        <f t="shared" si="2"/>
        <v>10417</v>
      </c>
      <c r="S12" s="252">
        <f t="shared" si="2"/>
        <v>1597</v>
      </c>
      <c r="T12" s="252">
        <f t="shared" si="2"/>
        <v>3205</v>
      </c>
      <c r="U12" s="252"/>
      <c r="V12" s="252"/>
      <c r="W12" s="252"/>
      <c r="X12" s="252"/>
      <c r="Y12" s="252"/>
      <c r="Z12" s="252"/>
      <c r="AA12" s="252"/>
      <c r="AB12" s="252"/>
      <c r="AC12" s="252"/>
      <c r="AD12" s="252"/>
      <c r="AE12" s="252"/>
      <c r="AF12" s="252"/>
      <c r="AG12" s="252"/>
      <c r="AH12" s="252"/>
      <c r="AI12" s="252"/>
      <c r="AJ12" s="252"/>
      <c r="AK12" s="252"/>
      <c r="AL12" s="252"/>
    </row>
    <row r="13" spans="1:38" s="251" customFormat="1" ht="10.5" customHeight="1">
      <c r="A13" s="80">
        <v>300</v>
      </c>
      <c r="B13" s="128"/>
      <c r="C13" s="220" t="s">
        <v>224</v>
      </c>
      <c r="D13" s="252">
        <f>SUM(D24,D31,D37,D55:D56)</f>
        <v>65946</v>
      </c>
      <c r="E13" s="252">
        <f aca="true" t="shared" si="3" ref="E13:T13">SUM(E24,E31,E37,E55:E56)</f>
        <v>7510</v>
      </c>
      <c r="F13" s="252">
        <f t="shared" si="3"/>
        <v>1405</v>
      </c>
      <c r="G13" s="252">
        <f t="shared" si="3"/>
        <v>39502</v>
      </c>
      <c r="H13" s="252">
        <f t="shared" si="3"/>
        <v>2742</v>
      </c>
      <c r="I13" s="252">
        <f t="shared" si="3"/>
        <v>31053</v>
      </c>
      <c r="J13" s="252">
        <f t="shared" si="3"/>
        <v>59267</v>
      </c>
      <c r="K13" s="252">
        <f t="shared" si="3"/>
        <v>16889</v>
      </c>
      <c r="L13" s="252">
        <f t="shared" si="3"/>
        <v>23104</v>
      </c>
      <c r="M13" s="252">
        <f t="shared" si="3"/>
        <v>30039</v>
      </c>
      <c r="N13" s="252">
        <f t="shared" si="3"/>
        <v>11144</v>
      </c>
      <c r="O13" s="252">
        <f t="shared" si="3"/>
        <v>9118</v>
      </c>
      <c r="P13" s="252">
        <f t="shared" si="3"/>
        <v>95</v>
      </c>
      <c r="Q13" s="252">
        <f t="shared" si="3"/>
        <v>918</v>
      </c>
      <c r="R13" s="252">
        <f t="shared" si="3"/>
        <v>14873</v>
      </c>
      <c r="S13" s="252">
        <f t="shared" si="3"/>
        <v>2421</v>
      </c>
      <c r="T13" s="252">
        <f t="shared" si="3"/>
        <v>5345</v>
      </c>
      <c r="U13" s="252"/>
      <c r="V13" s="252"/>
      <c r="W13" s="252"/>
      <c r="X13" s="252"/>
      <c r="Y13" s="252"/>
      <c r="Z13" s="252"/>
      <c r="AA13" s="252"/>
      <c r="AB13" s="252"/>
      <c r="AC13" s="252"/>
      <c r="AD13" s="252"/>
      <c r="AE13" s="252"/>
      <c r="AF13" s="252"/>
      <c r="AG13" s="252"/>
      <c r="AH13" s="252"/>
      <c r="AI13" s="252"/>
      <c r="AJ13" s="252"/>
      <c r="AK13" s="252"/>
      <c r="AL13" s="252"/>
    </row>
    <row r="14" spans="1:38" s="251" customFormat="1" ht="10.5" customHeight="1">
      <c r="A14" s="80">
        <v>400</v>
      </c>
      <c r="B14" s="128"/>
      <c r="C14" s="220" t="s">
        <v>225</v>
      </c>
      <c r="D14" s="252">
        <f>SUM(D34,D36,D39,D41,D47:D54)</f>
        <v>38026</v>
      </c>
      <c r="E14" s="252">
        <f aca="true" t="shared" si="4" ref="E14:T14">SUM(E34,E36,E39,E41,E47:E54)</f>
        <v>4929</v>
      </c>
      <c r="F14" s="252">
        <f t="shared" si="4"/>
        <v>1221</v>
      </c>
      <c r="G14" s="252">
        <f t="shared" si="4"/>
        <v>36028</v>
      </c>
      <c r="H14" s="252">
        <f t="shared" si="4"/>
        <v>1909</v>
      </c>
      <c r="I14" s="252">
        <f t="shared" si="4"/>
        <v>36588</v>
      </c>
      <c r="J14" s="252">
        <f t="shared" si="4"/>
        <v>30926</v>
      </c>
      <c r="K14" s="252">
        <f t="shared" si="4"/>
        <v>14691</v>
      </c>
      <c r="L14" s="252">
        <f t="shared" si="4"/>
        <v>16283</v>
      </c>
      <c r="M14" s="252">
        <f t="shared" si="4"/>
        <v>26015</v>
      </c>
      <c r="N14" s="252">
        <f t="shared" si="4"/>
        <v>8837</v>
      </c>
      <c r="O14" s="252">
        <f t="shared" si="4"/>
        <v>5038</v>
      </c>
      <c r="P14" s="252">
        <f t="shared" si="4"/>
        <v>30</v>
      </c>
      <c r="Q14" s="252">
        <f t="shared" si="4"/>
        <v>698</v>
      </c>
      <c r="R14" s="252">
        <f t="shared" si="4"/>
        <v>8623</v>
      </c>
      <c r="S14" s="252">
        <f t="shared" si="4"/>
        <v>2381</v>
      </c>
      <c r="T14" s="252">
        <f t="shared" si="4"/>
        <v>3393</v>
      </c>
      <c r="U14" s="252"/>
      <c r="V14" s="252"/>
      <c r="W14" s="252"/>
      <c r="X14" s="252"/>
      <c r="Y14" s="252"/>
      <c r="Z14" s="252"/>
      <c r="AA14" s="252"/>
      <c r="AB14" s="252"/>
      <c r="AC14" s="252"/>
      <c r="AD14" s="252"/>
      <c r="AE14" s="252"/>
      <c r="AF14" s="252"/>
      <c r="AG14" s="252"/>
      <c r="AH14" s="252"/>
      <c r="AI14" s="252"/>
      <c r="AJ14" s="252"/>
      <c r="AK14" s="252"/>
      <c r="AL14" s="252"/>
    </row>
    <row r="15" spans="1:38" s="251" customFormat="1" ht="10.5" customHeight="1">
      <c r="A15" s="80">
        <v>500</v>
      </c>
      <c r="B15" s="128"/>
      <c r="C15" s="220" t="s">
        <v>226</v>
      </c>
      <c r="D15" s="252">
        <f>SUM(D22,D57:D63)</f>
        <v>60773</v>
      </c>
      <c r="E15" s="252">
        <f aca="true" t="shared" si="5" ref="E15:T15">SUM(E22,E57:E63)</f>
        <v>12042</v>
      </c>
      <c r="F15" s="252">
        <f t="shared" si="5"/>
        <v>967</v>
      </c>
      <c r="G15" s="252">
        <f t="shared" si="5"/>
        <v>28657</v>
      </c>
      <c r="H15" s="252">
        <f t="shared" si="5"/>
        <v>1216</v>
      </c>
      <c r="I15" s="252">
        <f t="shared" si="5"/>
        <v>17848</v>
      </c>
      <c r="J15" s="252">
        <f t="shared" si="5"/>
        <v>47017</v>
      </c>
      <c r="K15" s="252">
        <f t="shared" si="5"/>
        <v>17956</v>
      </c>
      <c r="L15" s="252">
        <f t="shared" si="5"/>
        <v>22177</v>
      </c>
      <c r="M15" s="252">
        <f t="shared" si="5"/>
        <v>30084</v>
      </c>
      <c r="N15" s="252">
        <f t="shared" si="5"/>
        <v>11445</v>
      </c>
      <c r="O15" s="252">
        <f t="shared" si="5"/>
        <v>7952</v>
      </c>
      <c r="P15" s="252">
        <f t="shared" si="5"/>
        <v>52</v>
      </c>
      <c r="Q15" s="252">
        <f t="shared" si="5"/>
        <v>1276</v>
      </c>
      <c r="R15" s="252">
        <f t="shared" si="5"/>
        <v>14626</v>
      </c>
      <c r="S15" s="252">
        <f t="shared" si="5"/>
        <v>1895</v>
      </c>
      <c r="T15" s="252">
        <f t="shared" si="5"/>
        <v>3040</v>
      </c>
      <c r="U15" s="252"/>
      <c r="V15" s="252"/>
      <c r="W15" s="252"/>
      <c r="X15" s="252"/>
      <c r="Y15" s="252"/>
      <c r="Z15" s="252"/>
      <c r="AA15" s="252"/>
      <c r="AB15" s="252"/>
      <c r="AC15" s="252"/>
      <c r="AD15" s="252"/>
      <c r="AE15" s="252"/>
      <c r="AF15" s="252"/>
      <c r="AG15" s="252"/>
      <c r="AH15" s="252"/>
      <c r="AI15" s="252"/>
      <c r="AJ15" s="252"/>
      <c r="AK15" s="252"/>
      <c r="AL15" s="252"/>
    </row>
    <row r="16" spans="1:38" s="251" customFormat="1" ht="10.5" customHeight="1">
      <c r="A16" s="80">
        <v>600</v>
      </c>
      <c r="B16" s="128"/>
      <c r="C16" s="220" t="s">
        <v>227</v>
      </c>
      <c r="D16" s="252">
        <f>SUM(D29,D32:D33,D64:D77)</f>
        <v>39054</v>
      </c>
      <c r="E16" s="252">
        <f aca="true" t="shared" si="6" ref="E16:T16">SUM(E29,E32:E33,E64:E77)</f>
        <v>3188</v>
      </c>
      <c r="F16" s="252">
        <f t="shared" si="6"/>
        <v>2320</v>
      </c>
      <c r="G16" s="252">
        <f t="shared" si="6"/>
        <v>77836</v>
      </c>
      <c r="H16" s="252">
        <f t="shared" si="6"/>
        <v>2788</v>
      </c>
      <c r="I16" s="252">
        <f t="shared" si="6"/>
        <v>64190</v>
      </c>
      <c r="J16" s="252">
        <f t="shared" si="6"/>
        <v>34603</v>
      </c>
      <c r="K16" s="252">
        <f t="shared" si="6"/>
        <v>17928</v>
      </c>
      <c r="L16" s="252">
        <f t="shared" si="6"/>
        <v>20984</v>
      </c>
      <c r="M16" s="252">
        <f t="shared" si="6"/>
        <v>30547</v>
      </c>
      <c r="N16" s="252">
        <f t="shared" si="6"/>
        <v>7863</v>
      </c>
      <c r="O16" s="252">
        <f t="shared" si="6"/>
        <v>5475</v>
      </c>
      <c r="P16" s="252">
        <f t="shared" si="6"/>
        <v>111</v>
      </c>
      <c r="Q16" s="252">
        <f t="shared" si="6"/>
        <v>1500</v>
      </c>
      <c r="R16" s="252">
        <f t="shared" si="6"/>
        <v>17806</v>
      </c>
      <c r="S16" s="252">
        <f t="shared" si="6"/>
        <v>4457</v>
      </c>
      <c r="T16" s="252">
        <f t="shared" si="6"/>
        <v>5964</v>
      </c>
      <c r="U16" s="252"/>
      <c r="V16" s="252"/>
      <c r="W16" s="252"/>
      <c r="X16" s="252"/>
      <c r="Y16" s="252"/>
      <c r="Z16" s="252"/>
      <c r="AA16" s="252"/>
      <c r="AB16" s="252"/>
      <c r="AC16" s="252"/>
      <c r="AD16" s="252"/>
      <c r="AE16" s="252"/>
      <c r="AF16" s="252"/>
      <c r="AG16" s="252"/>
      <c r="AH16" s="252"/>
      <c r="AI16" s="252"/>
      <c r="AJ16" s="252"/>
      <c r="AK16" s="252"/>
      <c r="AL16" s="252"/>
    </row>
    <row r="17" spans="1:38" s="251" customFormat="1" ht="10.5" customHeight="1">
      <c r="A17" s="80">
        <v>700</v>
      </c>
      <c r="B17" s="128"/>
      <c r="C17" s="220" t="s">
        <v>228</v>
      </c>
      <c r="D17" s="252">
        <f>SUM(D30,D43,D78:D83,D84:D87,D88:D91)</f>
        <v>35626</v>
      </c>
      <c r="E17" s="252">
        <f aca="true" t="shared" si="7" ref="E17:T17">SUM(E30,E43,E78:E83,E84:E87,E88:E91)</f>
        <v>1827</v>
      </c>
      <c r="F17" s="252">
        <f t="shared" si="7"/>
        <v>1646</v>
      </c>
      <c r="G17" s="252">
        <f t="shared" si="7"/>
        <v>39903</v>
      </c>
      <c r="H17" s="252">
        <f t="shared" si="7"/>
        <v>3261</v>
      </c>
      <c r="I17" s="252">
        <f t="shared" si="7"/>
        <v>120132</v>
      </c>
      <c r="J17" s="252">
        <f t="shared" si="7"/>
        <v>29465</v>
      </c>
      <c r="K17" s="252">
        <f t="shared" si="7"/>
        <v>16105</v>
      </c>
      <c r="L17" s="252">
        <f t="shared" si="7"/>
        <v>18341</v>
      </c>
      <c r="M17" s="252">
        <f t="shared" si="7"/>
        <v>29875</v>
      </c>
      <c r="N17" s="252">
        <f t="shared" si="7"/>
        <v>8377</v>
      </c>
      <c r="O17" s="252">
        <f t="shared" si="7"/>
        <v>6746</v>
      </c>
      <c r="P17" s="252">
        <f t="shared" si="7"/>
        <v>102</v>
      </c>
      <c r="Q17" s="252">
        <f t="shared" si="7"/>
        <v>1463</v>
      </c>
      <c r="R17" s="252">
        <f t="shared" si="7"/>
        <v>25656</v>
      </c>
      <c r="S17" s="252">
        <f t="shared" si="7"/>
        <v>4481</v>
      </c>
      <c r="T17" s="252">
        <f t="shared" si="7"/>
        <v>7926</v>
      </c>
      <c r="U17" s="252"/>
      <c r="V17" s="252"/>
      <c r="W17" s="252"/>
      <c r="X17" s="252"/>
      <c r="Y17" s="252"/>
      <c r="Z17" s="252"/>
      <c r="AA17" s="252"/>
      <c r="AB17" s="252"/>
      <c r="AC17" s="252"/>
      <c r="AD17" s="252"/>
      <c r="AE17" s="252"/>
      <c r="AF17" s="252"/>
      <c r="AG17" s="252"/>
      <c r="AH17" s="252"/>
      <c r="AI17" s="252"/>
      <c r="AJ17" s="252"/>
      <c r="AK17" s="252"/>
      <c r="AL17" s="252"/>
    </row>
    <row r="18" spans="1:38" s="251" customFormat="1" ht="10.5" customHeight="1">
      <c r="A18" s="80">
        <v>800</v>
      </c>
      <c r="B18" s="128"/>
      <c r="C18" s="220" t="s">
        <v>229</v>
      </c>
      <c r="D18" s="252">
        <f>SUM(D42:D42,D44)</f>
        <v>20371</v>
      </c>
      <c r="E18" s="252">
        <f aca="true" t="shared" si="8" ref="E18:T18">SUM(E42:E42,E44)</f>
        <v>914</v>
      </c>
      <c r="F18" s="252">
        <f t="shared" si="8"/>
        <v>590</v>
      </c>
      <c r="G18" s="252">
        <f t="shared" si="8"/>
        <v>14036</v>
      </c>
      <c r="H18" s="252">
        <f t="shared" si="8"/>
        <v>587</v>
      </c>
      <c r="I18" s="252">
        <f t="shared" si="8"/>
        <v>12880</v>
      </c>
      <c r="J18" s="252">
        <f t="shared" si="8"/>
        <v>17063</v>
      </c>
      <c r="K18" s="252">
        <f t="shared" si="8"/>
        <v>9342</v>
      </c>
      <c r="L18" s="252">
        <f t="shared" si="8"/>
        <v>11533</v>
      </c>
      <c r="M18" s="252">
        <f t="shared" si="8"/>
        <v>13382</v>
      </c>
      <c r="N18" s="252">
        <f t="shared" si="8"/>
        <v>3101</v>
      </c>
      <c r="O18" s="252">
        <f t="shared" si="8"/>
        <v>2283</v>
      </c>
      <c r="P18" s="252">
        <f t="shared" si="8"/>
        <v>5</v>
      </c>
      <c r="Q18" s="252">
        <f t="shared" si="8"/>
        <v>45</v>
      </c>
      <c r="R18" s="252">
        <f t="shared" si="8"/>
        <v>773</v>
      </c>
      <c r="S18" s="252">
        <f t="shared" si="8"/>
        <v>430</v>
      </c>
      <c r="T18" s="252">
        <f t="shared" si="8"/>
        <v>685</v>
      </c>
      <c r="U18" s="252"/>
      <c r="V18" s="252"/>
      <c r="W18" s="252"/>
      <c r="X18" s="252"/>
      <c r="Y18" s="252"/>
      <c r="Z18" s="252"/>
      <c r="AA18" s="252"/>
      <c r="AB18" s="252"/>
      <c r="AC18" s="252"/>
      <c r="AD18" s="252"/>
      <c r="AE18" s="252"/>
      <c r="AF18" s="252"/>
      <c r="AG18" s="252"/>
      <c r="AH18" s="252"/>
      <c r="AI18" s="252"/>
      <c r="AJ18" s="252"/>
      <c r="AK18" s="252"/>
      <c r="AL18" s="252"/>
    </row>
    <row r="19" spans="1:38" s="251" customFormat="1" ht="10.5" customHeight="1">
      <c r="A19" s="80">
        <v>900</v>
      </c>
      <c r="B19" s="128"/>
      <c r="C19" s="220" t="s">
        <v>230</v>
      </c>
      <c r="D19" s="252">
        <f>SUM(D26,D45,D92:D97)</f>
        <v>27327</v>
      </c>
      <c r="E19" s="252">
        <f aca="true" t="shared" si="9" ref="E19:T19">SUM(E26,E45,E92:E97)</f>
        <v>1197</v>
      </c>
      <c r="F19" s="252">
        <f t="shared" si="9"/>
        <v>1259</v>
      </c>
      <c r="G19" s="252">
        <f t="shared" si="9"/>
        <v>27809</v>
      </c>
      <c r="H19" s="252">
        <f t="shared" si="9"/>
        <v>1389</v>
      </c>
      <c r="I19" s="252">
        <f t="shared" si="9"/>
        <v>26109</v>
      </c>
      <c r="J19" s="252">
        <f t="shared" si="9"/>
        <v>20998</v>
      </c>
      <c r="K19" s="252">
        <f t="shared" si="9"/>
        <v>10187</v>
      </c>
      <c r="L19" s="252">
        <f t="shared" si="9"/>
        <v>13113</v>
      </c>
      <c r="M19" s="252">
        <f t="shared" si="9"/>
        <v>17823</v>
      </c>
      <c r="N19" s="252">
        <f t="shared" si="9"/>
        <v>5564</v>
      </c>
      <c r="O19" s="252">
        <f t="shared" si="9"/>
        <v>4474</v>
      </c>
      <c r="P19" s="252">
        <f t="shared" si="9"/>
        <v>25</v>
      </c>
      <c r="Q19" s="252">
        <f t="shared" si="9"/>
        <v>359</v>
      </c>
      <c r="R19" s="252">
        <f t="shared" si="9"/>
        <v>4452</v>
      </c>
      <c r="S19" s="252">
        <f t="shared" si="9"/>
        <v>1378</v>
      </c>
      <c r="T19" s="252">
        <f t="shared" si="9"/>
        <v>2738</v>
      </c>
      <c r="U19" s="252"/>
      <c r="V19" s="252"/>
      <c r="W19" s="252"/>
      <c r="X19" s="252"/>
      <c r="Y19" s="252"/>
      <c r="Z19" s="252"/>
      <c r="AA19" s="252"/>
      <c r="AB19" s="252"/>
      <c r="AC19" s="252"/>
      <c r="AD19" s="252"/>
      <c r="AE19" s="252"/>
      <c r="AF19" s="252"/>
      <c r="AG19" s="252"/>
      <c r="AH19" s="252"/>
      <c r="AI19" s="252"/>
      <c r="AJ19" s="252"/>
      <c r="AK19" s="252"/>
      <c r="AL19" s="252"/>
    </row>
    <row r="20" spans="1:21" s="251" customFormat="1" ht="10.5">
      <c r="A20" s="253"/>
      <c r="B20" s="128"/>
      <c r="C20" s="129"/>
      <c r="D20" s="252"/>
      <c r="E20" s="252"/>
      <c r="F20" s="252"/>
      <c r="G20" s="252"/>
      <c r="H20" s="252"/>
      <c r="I20" s="252"/>
      <c r="J20" s="252"/>
      <c r="K20" s="252"/>
      <c r="L20" s="252"/>
      <c r="M20" s="252"/>
      <c r="N20" s="252"/>
      <c r="O20" s="252"/>
      <c r="P20" s="252"/>
      <c r="Q20" s="252"/>
      <c r="R20" s="252"/>
      <c r="S20" s="252"/>
      <c r="T20" s="252"/>
      <c r="U20" s="250"/>
    </row>
    <row r="21" spans="1:21" s="251" customFormat="1" ht="9.75" customHeight="1">
      <c r="A21" s="253">
        <v>1</v>
      </c>
      <c r="B21" s="130">
        <v>100</v>
      </c>
      <c r="C21" s="220" t="s">
        <v>26</v>
      </c>
      <c r="D21" s="252">
        <v>162409</v>
      </c>
      <c r="E21" s="252">
        <v>30350</v>
      </c>
      <c r="F21" s="252">
        <v>885</v>
      </c>
      <c r="G21" s="252">
        <v>22847</v>
      </c>
      <c r="H21" s="252">
        <v>627</v>
      </c>
      <c r="I21" s="252">
        <v>5233</v>
      </c>
      <c r="J21" s="252">
        <v>84770</v>
      </c>
      <c r="K21" s="252">
        <v>9762</v>
      </c>
      <c r="L21" s="252">
        <v>25012</v>
      </c>
      <c r="M21" s="252">
        <v>12573</v>
      </c>
      <c r="N21" s="252">
        <v>32406</v>
      </c>
      <c r="O21" s="252">
        <v>21222</v>
      </c>
      <c r="P21" s="252">
        <v>55</v>
      </c>
      <c r="Q21" s="252">
        <v>595</v>
      </c>
      <c r="R21" s="252">
        <v>8050</v>
      </c>
      <c r="S21" s="252">
        <v>626</v>
      </c>
      <c r="T21" s="252">
        <v>1613</v>
      </c>
      <c r="U21" s="250"/>
    </row>
    <row r="22" spans="1:21" s="251" customFormat="1" ht="9.75" customHeight="1">
      <c r="A22" s="357">
        <v>501</v>
      </c>
      <c r="B22" s="128">
        <v>201</v>
      </c>
      <c r="C22" s="220" t="s">
        <v>1299</v>
      </c>
      <c r="D22" s="252">
        <v>48306</v>
      </c>
      <c r="E22" s="252">
        <v>10795</v>
      </c>
      <c r="F22" s="252">
        <v>114</v>
      </c>
      <c r="G22" s="252">
        <v>4245</v>
      </c>
      <c r="H22" s="252">
        <v>573</v>
      </c>
      <c r="I22" s="252">
        <v>4479</v>
      </c>
      <c r="J22" s="252">
        <v>34441</v>
      </c>
      <c r="K22" s="252">
        <v>11602</v>
      </c>
      <c r="L22" s="252">
        <v>14068</v>
      </c>
      <c r="M22" s="252">
        <v>19063</v>
      </c>
      <c r="N22" s="252">
        <v>8649</v>
      </c>
      <c r="O22" s="252">
        <v>5091</v>
      </c>
      <c r="P22" s="252">
        <v>9</v>
      </c>
      <c r="Q22" s="252">
        <v>382</v>
      </c>
      <c r="R22" s="252">
        <v>1562</v>
      </c>
      <c r="S22" s="252">
        <v>740</v>
      </c>
      <c r="T22" s="252">
        <v>1171</v>
      </c>
      <c r="U22" s="250"/>
    </row>
    <row r="23" spans="1:21" s="251" customFormat="1" ht="9.75" customHeight="1">
      <c r="A23" s="357">
        <v>110</v>
      </c>
      <c r="B23" s="128">
        <v>202</v>
      </c>
      <c r="C23" s="220" t="s">
        <v>232</v>
      </c>
      <c r="D23" s="252">
        <v>47360</v>
      </c>
      <c r="E23" s="252">
        <v>8000</v>
      </c>
      <c r="F23" s="252">
        <v>667</v>
      </c>
      <c r="G23" s="252">
        <v>21017</v>
      </c>
      <c r="H23" s="252">
        <v>518</v>
      </c>
      <c r="I23" s="252">
        <v>8471</v>
      </c>
      <c r="J23" s="252">
        <v>35085</v>
      </c>
      <c r="K23" s="252">
        <v>4239</v>
      </c>
      <c r="L23" s="252">
        <v>12273</v>
      </c>
      <c r="M23" s="252">
        <v>0</v>
      </c>
      <c r="N23" s="252">
        <v>4179</v>
      </c>
      <c r="O23" s="252">
        <v>0</v>
      </c>
      <c r="P23" s="252">
        <v>12</v>
      </c>
      <c r="Q23" s="252">
        <v>523</v>
      </c>
      <c r="R23" s="252">
        <v>5510</v>
      </c>
      <c r="S23" s="252">
        <v>1045</v>
      </c>
      <c r="T23" s="252">
        <v>1824</v>
      </c>
      <c r="U23" s="250"/>
    </row>
    <row r="24" spans="1:21" s="251" customFormat="1" ht="9.75" customHeight="1">
      <c r="A24" s="357">
        <v>301</v>
      </c>
      <c r="B24" s="128">
        <v>203</v>
      </c>
      <c r="C24" s="220" t="s">
        <v>233</v>
      </c>
      <c r="D24" s="252">
        <v>27258</v>
      </c>
      <c r="E24" s="252">
        <v>797</v>
      </c>
      <c r="F24" s="252">
        <v>392</v>
      </c>
      <c r="G24" s="252">
        <v>11681</v>
      </c>
      <c r="H24" s="252">
        <v>774</v>
      </c>
      <c r="I24" s="252">
        <v>8593</v>
      </c>
      <c r="J24" s="252">
        <v>13214</v>
      </c>
      <c r="K24" s="252">
        <v>4781</v>
      </c>
      <c r="L24" s="252">
        <v>9279</v>
      </c>
      <c r="M24" s="252">
        <v>13340</v>
      </c>
      <c r="N24" s="252">
        <v>3885</v>
      </c>
      <c r="O24" s="252">
        <v>3676</v>
      </c>
      <c r="P24" s="252">
        <v>7</v>
      </c>
      <c r="Q24" s="252">
        <v>310</v>
      </c>
      <c r="R24" s="252">
        <v>5951</v>
      </c>
      <c r="S24" s="252">
        <v>1189</v>
      </c>
      <c r="T24" s="252">
        <v>3246</v>
      </c>
      <c r="U24" s="250"/>
    </row>
    <row r="25" spans="1:21" s="251" customFormat="1" ht="9.75" customHeight="1">
      <c r="A25" s="357">
        <v>120</v>
      </c>
      <c r="B25" s="128">
        <v>204</v>
      </c>
      <c r="C25" s="220" t="s">
        <v>234</v>
      </c>
      <c r="D25" s="252">
        <v>41702</v>
      </c>
      <c r="E25" s="252">
        <v>5290</v>
      </c>
      <c r="F25" s="252">
        <v>207</v>
      </c>
      <c r="G25" s="252">
        <v>7826</v>
      </c>
      <c r="H25" s="252">
        <v>1532</v>
      </c>
      <c r="I25" s="252">
        <v>13501</v>
      </c>
      <c r="J25" s="252">
        <v>42698</v>
      </c>
      <c r="K25" s="252">
        <v>4334</v>
      </c>
      <c r="L25" s="252">
        <v>4915</v>
      </c>
      <c r="M25" s="252">
        <v>4879</v>
      </c>
      <c r="N25" s="252">
        <v>4610</v>
      </c>
      <c r="O25" s="252">
        <v>3449</v>
      </c>
      <c r="P25" s="252">
        <v>7</v>
      </c>
      <c r="Q25" s="252">
        <v>280</v>
      </c>
      <c r="R25" s="252">
        <v>3570</v>
      </c>
      <c r="S25" s="252">
        <v>35</v>
      </c>
      <c r="T25" s="252">
        <v>43</v>
      </c>
      <c r="U25" s="250"/>
    </row>
    <row r="26" spans="1:21" s="251" customFormat="1" ht="9.75" customHeight="1">
      <c r="A26" s="357">
        <v>901</v>
      </c>
      <c r="B26" s="128">
        <v>205</v>
      </c>
      <c r="C26" s="220" t="s">
        <v>1300</v>
      </c>
      <c r="D26" s="252">
        <v>6391</v>
      </c>
      <c r="E26" s="252">
        <v>199</v>
      </c>
      <c r="F26" s="252">
        <v>257</v>
      </c>
      <c r="G26" s="252">
        <v>5310</v>
      </c>
      <c r="H26" s="252">
        <v>331</v>
      </c>
      <c r="I26" s="252">
        <v>7154</v>
      </c>
      <c r="J26" s="252">
        <v>5038</v>
      </c>
      <c r="K26" s="252">
        <v>1691</v>
      </c>
      <c r="L26" s="252">
        <v>2042</v>
      </c>
      <c r="M26" s="252">
        <v>2355</v>
      </c>
      <c r="N26" s="252">
        <v>667</v>
      </c>
      <c r="O26" s="252">
        <v>346</v>
      </c>
      <c r="P26" s="252">
        <v>2</v>
      </c>
      <c r="Q26" s="252">
        <v>120</v>
      </c>
      <c r="R26" s="252">
        <v>1901</v>
      </c>
      <c r="S26" s="252">
        <v>270</v>
      </c>
      <c r="T26" s="252">
        <v>714</v>
      </c>
      <c r="U26" s="250"/>
    </row>
    <row r="27" spans="1:21" s="251" customFormat="1" ht="9.75" customHeight="1">
      <c r="A27" s="357">
        <v>130</v>
      </c>
      <c r="B27" s="128">
        <v>206</v>
      </c>
      <c r="C27" s="220" t="s">
        <v>235</v>
      </c>
      <c r="D27" s="252">
        <v>10671</v>
      </c>
      <c r="E27" s="252">
        <v>1272</v>
      </c>
      <c r="F27" s="252">
        <v>102</v>
      </c>
      <c r="G27" s="252">
        <v>1024</v>
      </c>
      <c r="H27" s="252">
        <v>145</v>
      </c>
      <c r="I27" s="252">
        <v>2803</v>
      </c>
      <c r="J27" s="252">
        <v>8011</v>
      </c>
      <c r="K27" s="252">
        <v>730</v>
      </c>
      <c r="L27" s="252">
        <v>4520</v>
      </c>
      <c r="M27" s="252">
        <v>7506</v>
      </c>
      <c r="N27" s="252">
        <v>2278</v>
      </c>
      <c r="O27" s="252">
        <v>668</v>
      </c>
      <c r="P27" s="252">
        <v>2</v>
      </c>
      <c r="Q27" s="252">
        <v>47</v>
      </c>
      <c r="R27" s="252">
        <v>461</v>
      </c>
      <c r="S27" s="252">
        <v>229</v>
      </c>
      <c r="T27" s="252">
        <v>591</v>
      </c>
      <c r="U27" s="250"/>
    </row>
    <row r="28" spans="1:21" s="251" customFormat="1" ht="9.75" customHeight="1">
      <c r="A28" s="357">
        <v>201</v>
      </c>
      <c r="B28" s="128">
        <v>207</v>
      </c>
      <c r="C28" s="220" t="s">
        <v>236</v>
      </c>
      <c r="D28" s="252">
        <v>16611</v>
      </c>
      <c r="E28" s="252">
        <v>2536</v>
      </c>
      <c r="F28" s="252">
        <v>202</v>
      </c>
      <c r="G28" s="252">
        <v>5632</v>
      </c>
      <c r="H28" s="252">
        <v>1127</v>
      </c>
      <c r="I28" s="252">
        <v>7152</v>
      </c>
      <c r="J28" s="252">
        <v>9027</v>
      </c>
      <c r="K28" s="252">
        <v>1914</v>
      </c>
      <c r="L28" s="252">
        <v>3172</v>
      </c>
      <c r="M28" s="252">
        <v>1844</v>
      </c>
      <c r="N28" s="252">
        <v>1810</v>
      </c>
      <c r="O28" s="252">
        <v>1646</v>
      </c>
      <c r="P28" s="252">
        <v>3</v>
      </c>
      <c r="Q28" s="252">
        <v>139</v>
      </c>
      <c r="R28" s="252">
        <v>2508</v>
      </c>
      <c r="S28" s="252">
        <v>58</v>
      </c>
      <c r="T28" s="252">
        <v>84</v>
      </c>
      <c r="U28" s="250"/>
    </row>
    <row r="29" spans="1:21" s="251" customFormat="1" ht="9.75" customHeight="1">
      <c r="A29" s="357">
        <v>601</v>
      </c>
      <c r="B29" s="128">
        <v>208</v>
      </c>
      <c r="C29" s="220" t="s">
        <v>237</v>
      </c>
      <c r="D29" s="252">
        <v>4750</v>
      </c>
      <c r="E29" s="252">
        <v>227</v>
      </c>
      <c r="F29" s="252">
        <v>73</v>
      </c>
      <c r="G29" s="252">
        <v>18540</v>
      </c>
      <c r="H29" s="252">
        <v>574</v>
      </c>
      <c r="I29" s="252">
        <v>19744</v>
      </c>
      <c r="J29" s="252">
        <v>3364</v>
      </c>
      <c r="K29" s="252">
        <v>2139</v>
      </c>
      <c r="L29" s="252">
        <v>2160</v>
      </c>
      <c r="M29" s="252">
        <v>2895</v>
      </c>
      <c r="N29" s="252">
        <v>689</v>
      </c>
      <c r="O29" s="252">
        <v>679</v>
      </c>
      <c r="P29" s="252">
        <v>9</v>
      </c>
      <c r="Q29" s="252">
        <v>208</v>
      </c>
      <c r="R29" s="252">
        <v>3104</v>
      </c>
      <c r="S29" s="252">
        <v>192</v>
      </c>
      <c r="T29" s="252">
        <v>541</v>
      </c>
      <c r="U29" s="250"/>
    </row>
    <row r="30" spans="1:21" s="251" customFormat="1" ht="9.75" customHeight="1">
      <c r="A30" s="357">
        <v>701</v>
      </c>
      <c r="B30" s="128">
        <v>209</v>
      </c>
      <c r="C30" s="220" t="s">
        <v>1301</v>
      </c>
      <c r="D30" s="252">
        <v>6502</v>
      </c>
      <c r="E30" s="252">
        <v>422</v>
      </c>
      <c r="F30" s="252">
        <v>187</v>
      </c>
      <c r="G30" s="252">
        <v>10654</v>
      </c>
      <c r="H30" s="252">
        <v>281</v>
      </c>
      <c r="I30" s="252">
        <v>4622</v>
      </c>
      <c r="J30" s="252">
        <v>5209</v>
      </c>
      <c r="K30" s="252">
        <v>2903</v>
      </c>
      <c r="L30" s="252">
        <v>2994</v>
      </c>
      <c r="M30" s="252">
        <v>4342</v>
      </c>
      <c r="N30" s="252">
        <v>1592</v>
      </c>
      <c r="O30" s="252">
        <v>1779</v>
      </c>
      <c r="P30" s="252">
        <v>5</v>
      </c>
      <c r="Q30" s="252">
        <v>264</v>
      </c>
      <c r="R30" s="252">
        <v>6456</v>
      </c>
      <c r="S30" s="252">
        <v>807</v>
      </c>
      <c r="T30" s="252">
        <v>1379</v>
      </c>
      <c r="U30" s="250"/>
    </row>
    <row r="31" spans="1:21" s="251" customFormat="1" ht="9.75" customHeight="1">
      <c r="A31" s="357">
        <v>302</v>
      </c>
      <c r="B31" s="128">
        <v>210</v>
      </c>
      <c r="C31" s="220" t="s">
        <v>238</v>
      </c>
      <c r="D31" s="252">
        <v>23429</v>
      </c>
      <c r="E31" s="252">
        <v>3132</v>
      </c>
      <c r="F31" s="252">
        <v>691</v>
      </c>
      <c r="G31" s="252">
        <v>17329</v>
      </c>
      <c r="H31" s="252">
        <v>1148</v>
      </c>
      <c r="I31" s="252">
        <v>15643</v>
      </c>
      <c r="J31" s="252">
        <v>29736</v>
      </c>
      <c r="K31" s="252">
        <v>8640</v>
      </c>
      <c r="L31" s="252">
        <v>9881</v>
      </c>
      <c r="M31" s="252">
        <v>10241</v>
      </c>
      <c r="N31" s="252">
        <v>4844</v>
      </c>
      <c r="O31" s="252">
        <v>3710</v>
      </c>
      <c r="P31" s="252">
        <v>77</v>
      </c>
      <c r="Q31" s="252">
        <v>306</v>
      </c>
      <c r="R31" s="252">
        <v>6367</v>
      </c>
      <c r="S31" s="252">
        <v>320</v>
      </c>
      <c r="T31" s="252">
        <v>695</v>
      </c>
      <c r="U31" s="250"/>
    </row>
    <row r="32" spans="1:21" s="251" customFormat="1" ht="9.75" customHeight="1">
      <c r="A32" s="357">
        <v>602</v>
      </c>
      <c r="B32" s="128">
        <v>211</v>
      </c>
      <c r="C32" s="220" t="s">
        <v>20</v>
      </c>
      <c r="D32" s="252">
        <v>4975</v>
      </c>
      <c r="E32" s="252">
        <v>459</v>
      </c>
      <c r="F32" s="252">
        <v>800</v>
      </c>
      <c r="G32" s="252">
        <v>26326</v>
      </c>
      <c r="H32" s="252">
        <v>304</v>
      </c>
      <c r="I32" s="252">
        <v>5914</v>
      </c>
      <c r="J32" s="252">
        <v>2413</v>
      </c>
      <c r="K32" s="252">
        <v>1587</v>
      </c>
      <c r="L32" s="252">
        <v>1931</v>
      </c>
      <c r="M32" s="252">
        <v>2128</v>
      </c>
      <c r="N32" s="252">
        <v>222</v>
      </c>
      <c r="O32" s="252">
        <v>512</v>
      </c>
      <c r="P32" s="252">
        <v>6</v>
      </c>
      <c r="Q32" s="252">
        <v>67</v>
      </c>
      <c r="R32" s="252">
        <v>1127</v>
      </c>
      <c r="S32" s="252">
        <v>211</v>
      </c>
      <c r="T32" s="252">
        <v>219</v>
      </c>
      <c r="U32" s="250"/>
    </row>
    <row r="33" spans="1:26" s="251" customFormat="1" ht="9.75" customHeight="1">
      <c r="A33" s="357">
        <v>603</v>
      </c>
      <c r="B33" s="128">
        <v>212</v>
      </c>
      <c r="C33" s="220" t="s">
        <v>239</v>
      </c>
      <c r="D33" s="252">
        <v>6649</v>
      </c>
      <c r="E33" s="252">
        <v>75</v>
      </c>
      <c r="F33" s="252">
        <v>494</v>
      </c>
      <c r="G33" s="252">
        <v>6779</v>
      </c>
      <c r="H33" s="252">
        <v>678</v>
      </c>
      <c r="I33" s="252">
        <v>9846</v>
      </c>
      <c r="J33" s="252">
        <v>5798</v>
      </c>
      <c r="K33" s="252">
        <v>3396</v>
      </c>
      <c r="L33" s="252">
        <v>4046</v>
      </c>
      <c r="M33" s="252">
        <v>4643</v>
      </c>
      <c r="N33" s="252">
        <v>1661</v>
      </c>
      <c r="O33" s="252">
        <v>550</v>
      </c>
      <c r="P33" s="252">
        <v>61</v>
      </c>
      <c r="Q33" s="252">
        <v>284</v>
      </c>
      <c r="R33" s="252">
        <v>3365</v>
      </c>
      <c r="S33" s="252">
        <v>759</v>
      </c>
      <c r="T33" s="252">
        <v>1286</v>
      </c>
      <c r="U33" s="250"/>
      <c r="Z33" s="251" t="s">
        <v>925</v>
      </c>
    </row>
    <row r="34" spans="1:21" s="251" customFormat="1" ht="9.75" customHeight="1">
      <c r="A34" s="357">
        <v>401</v>
      </c>
      <c r="B34" s="128">
        <v>213</v>
      </c>
      <c r="C34" s="220" t="s">
        <v>1302</v>
      </c>
      <c r="D34" s="252">
        <v>5115</v>
      </c>
      <c r="E34" s="252">
        <v>413</v>
      </c>
      <c r="F34" s="252">
        <v>92</v>
      </c>
      <c r="G34" s="252">
        <v>3163</v>
      </c>
      <c r="H34" s="252">
        <v>103</v>
      </c>
      <c r="I34" s="252">
        <v>868</v>
      </c>
      <c r="J34" s="252">
        <v>3203</v>
      </c>
      <c r="K34" s="252">
        <v>1629</v>
      </c>
      <c r="L34" s="252">
        <v>1899</v>
      </c>
      <c r="M34" s="252">
        <v>2862</v>
      </c>
      <c r="N34" s="252">
        <v>773</v>
      </c>
      <c r="O34" s="252">
        <v>750</v>
      </c>
      <c r="P34" s="252">
        <v>1</v>
      </c>
      <c r="Q34" s="252">
        <v>23</v>
      </c>
      <c r="R34" s="252">
        <v>269</v>
      </c>
      <c r="S34" s="252">
        <v>26</v>
      </c>
      <c r="T34" s="252">
        <v>36</v>
      </c>
      <c r="U34" s="250"/>
    </row>
    <row r="35" spans="1:21" s="251" customFormat="1" ht="9.75" customHeight="1">
      <c r="A35" s="357">
        <v>202</v>
      </c>
      <c r="B35" s="128">
        <v>214</v>
      </c>
      <c r="C35" s="220" t="s">
        <v>240</v>
      </c>
      <c r="D35" s="252">
        <v>22211</v>
      </c>
      <c r="E35" s="252">
        <v>2751</v>
      </c>
      <c r="F35" s="252">
        <v>351</v>
      </c>
      <c r="G35" s="252">
        <v>13008</v>
      </c>
      <c r="H35" s="252">
        <v>474</v>
      </c>
      <c r="I35" s="252">
        <v>6553</v>
      </c>
      <c r="J35" s="252">
        <v>16991</v>
      </c>
      <c r="K35" s="252">
        <v>3775</v>
      </c>
      <c r="L35" s="252">
        <v>12345</v>
      </c>
      <c r="M35" s="252">
        <v>13484</v>
      </c>
      <c r="N35" s="252">
        <v>3242</v>
      </c>
      <c r="O35" s="252">
        <v>3130</v>
      </c>
      <c r="P35" s="252">
        <v>4</v>
      </c>
      <c r="Q35" s="252">
        <v>222</v>
      </c>
      <c r="R35" s="252">
        <v>2912</v>
      </c>
      <c r="S35" s="252">
        <v>238</v>
      </c>
      <c r="T35" s="252">
        <v>759</v>
      </c>
      <c r="U35" s="250"/>
    </row>
    <row r="36" spans="1:21" s="251" customFormat="1" ht="9.75" customHeight="1">
      <c r="A36" s="357">
        <v>402</v>
      </c>
      <c r="B36" s="128">
        <v>215</v>
      </c>
      <c r="C36" s="220" t="s">
        <v>1303</v>
      </c>
      <c r="D36" s="252">
        <v>8656</v>
      </c>
      <c r="E36" s="252">
        <v>963</v>
      </c>
      <c r="F36" s="252">
        <v>239</v>
      </c>
      <c r="G36" s="252">
        <v>7715</v>
      </c>
      <c r="H36" s="252">
        <v>554</v>
      </c>
      <c r="I36" s="252">
        <v>7823</v>
      </c>
      <c r="J36" s="252">
        <v>5993</v>
      </c>
      <c r="K36" s="252">
        <v>3446</v>
      </c>
      <c r="L36" s="252">
        <v>3834</v>
      </c>
      <c r="M36" s="252">
        <v>4510</v>
      </c>
      <c r="N36" s="252">
        <v>2557</v>
      </c>
      <c r="O36" s="252">
        <v>410</v>
      </c>
      <c r="P36" s="252">
        <v>18</v>
      </c>
      <c r="Q36" s="252">
        <v>375</v>
      </c>
      <c r="R36" s="252">
        <v>4824</v>
      </c>
      <c r="S36" s="252">
        <v>158</v>
      </c>
      <c r="T36" s="252">
        <v>330</v>
      </c>
      <c r="U36" s="250"/>
    </row>
    <row r="37" spans="1:21" s="251" customFormat="1" ht="9.75" customHeight="1">
      <c r="A37" s="357">
        <v>303</v>
      </c>
      <c r="B37" s="128">
        <v>216</v>
      </c>
      <c r="C37" s="220" t="s">
        <v>241</v>
      </c>
      <c r="D37" s="252">
        <v>9439</v>
      </c>
      <c r="E37" s="252">
        <v>2873</v>
      </c>
      <c r="F37" s="252">
        <v>90</v>
      </c>
      <c r="G37" s="252">
        <v>2356</v>
      </c>
      <c r="H37" s="252">
        <v>92</v>
      </c>
      <c r="I37" s="252">
        <v>780</v>
      </c>
      <c r="J37" s="252">
        <v>8440</v>
      </c>
      <c r="K37" s="252">
        <v>731</v>
      </c>
      <c r="L37" s="252">
        <v>936</v>
      </c>
      <c r="M37" s="252">
        <v>3016</v>
      </c>
      <c r="N37" s="252">
        <v>854</v>
      </c>
      <c r="O37" s="252">
        <v>468</v>
      </c>
      <c r="P37" s="252">
        <v>5</v>
      </c>
      <c r="Q37" s="252">
        <v>113</v>
      </c>
      <c r="R37" s="252">
        <v>833</v>
      </c>
      <c r="S37" s="252">
        <v>138</v>
      </c>
      <c r="T37" s="252">
        <v>232</v>
      </c>
      <c r="U37" s="250"/>
    </row>
    <row r="38" spans="1:21" s="251" customFormat="1" ht="9.75" customHeight="1">
      <c r="A38" s="357">
        <v>203</v>
      </c>
      <c r="B38" s="128">
        <v>217</v>
      </c>
      <c r="C38" s="220" t="s">
        <v>242</v>
      </c>
      <c r="D38" s="252">
        <v>16411</v>
      </c>
      <c r="E38" s="252">
        <v>53</v>
      </c>
      <c r="F38" s="252">
        <v>142</v>
      </c>
      <c r="G38" s="252">
        <v>4981</v>
      </c>
      <c r="H38" s="252">
        <v>439</v>
      </c>
      <c r="I38" s="252">
        <v>3956</v>
      </c>
      <c r="J38" s="252">
        <v>11970</v>
      </c>
      <c r="K38" s="252">
        <v>1944</v>
      </c>
      <c r="L38" s="252">
        <v>6752</v>
      </c>
      <c r="M38" s="252">
        <v>8832</v>
      </c>
      <c r="N38" s="252">
        <v>2921</v>
      </c>
      <c r="O38" s="252">
        <v>822</v>
      </c>
      <c r="P38" s="252">
        <v>2</v>
      </c>
      <c r="Q38" s="252">
        <v>205</v>
      </c>
      <c r="R38" s="252">
        <v>3091</v>
      </c>
      <c r="S38" s="252">
        <v>478</v>
      </c>
      <c r="T38" s="252">
        <v>915</v>
      </c>
      <c r="U38" s="250"/>
    </row>
    <row r="39" spans="1:21" s="251" customFormat="1" ht="9.75" customHeight="1">
      <c r="A39" s="357">
        <v>403</v>
      </c>
      <c r="B39" s="128">
        <v>218</v>
      </c>
      <c r="C39" s="220" t="s">
        <v>243</v>
      </c>
      <c r="D39" s="252">
        <v>5787</v>
      </c>
      <c r="E39" s="252">
        <v>1993</v>
      </c>
      <c r="F39" s="252">
        <v>118</v>
      </c>
      <c r="G39" s="252">
        <v>5116</v>
      </c>
      <c r="H39" s="252">
        <v>210</v>
      </c>
      <c r="I39" s="252">
        <v>10392</v>
      </c>
      <c r="J39" s="252">
        <v>4451</v>
      </c>
      <c r="K39" s="252">
        <v>1791</v>
      </c>
      <c r="L39" s="252">
        <v>1497</v>
      </c>
      <c r="M39" s="252">
        <v>3758</v>
      </c>
      <c r="N39" s="252">
        <v>1013</v>
      </c>
      <c r="O39" s="252">
        <v>341</v>
      </c>
      <c r="P39" s="252">
        <v>0</v>
      </c>
      <c r="Q39" s="252">
        <v>0</v>
      </c>
      <c r="R39" s="252">
        <v>0</v>
      </c>
      <c r="S39" s="252">
        <v>221</v>
      </c>
      <c r="T39" s="252">
        <v>244</v>
      </c>
      <c r="U39" s="250"/>
    </row>
    <row r="40" spans="1:21" s="251" customFormat="1" ht="9.75" customHeight="1">
      <c r="A40" s="357">
        <v>204</v>
      </c>
      <c r="B40" s="128">
        <v>219</v>
      </c>
      <c r="C40" s="220" t="s">
        <v>244</v>
      </c>
      <c r="D40" s="252">
        <v>8389</v>
      </c>
      <c r="E40" s="252">
        <v>14</v>
      </c>
      <c r="F40" s="252">
        <v>478</v>
      </c>
      <c r="G40" s="252">
        <v>10303</v>
      </c>
      <c r="H40" s="252">
        <v>433</v>
      </c>
      <c r="I40" s="252">
        <v>8144</v>
      </c>
      <c r="J40" s="252">
        <v>10273</v>
      </c>
      <c r="K40" s="252">
        <v>2061</v>
      </c>
      <c r="L40" s="252">
        <v>2346</v>
      </c>
      <c r="M40" s="252">
        <v>2416</v>
      </c>
      <c r="N40" s="252">
        <v>3403</v>
      </c>
      <c r="O40" s="252">
        <v>3365</v>
      </c>
      <c r="P40" s="252">
        <v>7</v>
      </c>
      <c r="Q40" s="252">
        <v>147</v>
      </c>
      <c r="R40" s="252">
        <v>1906</v>
      </c>
      <c r="S40" s="252">
        <v>699</v>
      </c>
      <c r="T40" s="252">
        <v>1303</v>
      </c>
      <c r="U40" s="250"/>
    </row>
    <row r="41" spans="1:21" s="251" customFormat="1" ht="9.75" customHeight="1">
      <c r="A41" s="357">
        <v>404</v>
      </c>
      <c r="B41" s="128">
        <v>220</v>
      </c>
      <c r="C41" s="220" t="s">
        <v>245</v>
      </c>
      <c r="D41" s="252">
        <v>7137</v>
      </c>
      <c r="E41" s="252">
        <v>893</v>
      </c>
      <c r="F41" s="252">
        <v>196</v>
      </c>
      <c r="G41" s="252">
        <v>3204</v>
      </c>
      <c r="H41" s="252">
        <v>154</v>
      </c>
      <c r="I41" s="252">
        <v>930</v>
      </c>
      <c r="J41" s="252">
        <v>5504</v>
      </c>
      <c r="K41" s="252">
        <v>2566</v>
      </c>
      <c r="L41" s="252">
        <v>3622</v>
      </c>
      <c r="M41" s="252">
        <v>4286</v>
      </c>
      <c r="N41" s="252">
        <v>1142</v>
      </c>
      <c r="O41" s="252">
        <v>893</v>
      </c>
      <c r="P41" s="252">
        <v>0</v>
      </c>
      <c r="Q41" s="252">
        <v>0</v>
      </c>
      <c r="R41" s="252">
        <v>0</v>
      </c>
      <c r="S41" s="252">
        <v>169</v>
      </c>
      <c r="T41" s="252">
        <v>179</v>
      </c>
      <c r="U41" s="250"/>
    </row>
    <row r="42" spans="1:21" s="251" customFormat="1" ht="9.75" customHeight="1">
      <c r="A42" s="357">
        <v>801</v>
      </c>
      <c r="B42" s="128">
        <v>221</v>
      </c>
      <c r="C42" s="220" t="s">
        <v>246</v>
      </c>
      <c r="D42" s="252">
        <v>8044</v>
      </c>
      <c r="E42" s="252">
        <v>29</v>
      </c>
      <c r="F42" s="252">
        <v>347</v>
      </c>
      <c r="G42" s="252">
        <v>5650</v>
      </c>
      <c r="H42" s="252">
        <v>362</v>
      </c>
      <c r="I42" s="252">
        <v>5163</v>
      </c>
      <c r="J42" s="252">
        <v>5679</v>
      </c>
      <c r="K42" s="252">
        <v>2609</v>
      </c>
      <c r="L42" s="252">
        <v>3532</v>
      </c>
      <c r="M42" s="252">
        <v>3315</v>
      </c>
      <c r="N42" s="252">
        <v>1089</v>
      </c>
      <c r="O42" s="252">
        <v>474</v>
      </c>
      <c r="P42" s="252">
        <v>0</v>
      </c>
      <c r="Q42" s="252">
        <v>0</v>
      </c>
      <c r="R42" s="252">
        <v>0</v>
      </c>
      <c r="S42" s="252">
        <v>134</v>
      </c>
      <c r="T42" s="252">
        <v>140</v>
      </c>
      <c r="U42" s="250"/>
    </row>
    <row r="43" spans="1:21" s="251" customFormat="1" ht="9.75" customHeight="1">
      <c r="A43" s="357">
        <v>702</v>
      </c>
      <c r="B43" s="128">
        <v>222</v>
      </c>
      <c r="C43" s="220" t="s">
        <v>1304</v>
      </c>
      <c r="D43" s="252">
        <v>6125</v>
      </c>
      <c r="E43" s="252">
        <v>260</v>
      </c>
      <c r="F43" s="252">
        <v>427</v>
      </c>
      <c r="G43" s="252">
        <v>8714</v>
      </c>
      <c r="H43" s="252">
        <v>1262</v>
      </c>
      <c r="I43" s="252">
        <v>88717</v>
      </c>
      <c r="J43" s="252">
        <v>5082</v>
      </c>
      <c r="K43" s="252">
        <v>2397</v>
      </c>
      <c r="L43" s="252">
        <v>2796</v>
      </c>
      <c r="M43" s="252">
        <v>4350</v>
      </c>
      <c r="N43" s="252">
        <v>1407</v>
      </c>
      <c r="O43" s="252">
        <v>0</v>
      </c>
      <c r="P43" s="252">
        <v>25</v>
      </c>
      <c r="Q43" s="252">
        <v>419</v>
      </c>
      <c r="R43" s="252">
        <v>8099</v>
      </c>
      <c r="S43" s="252">
        <v>837</v>
      </c>
      <c r="T43" s="252">
        <v>2321</v>
      </c>
      <c r="U43" s="250"/>
    </row>
    <row r="44" spans="1:21" s="251" customFormat="1" ht="9.75" customHeight="1">
      <c r="A44" s="357">
        <v>802</v>
      </c>
      <c r="B44" s="128">
        <v>223</v>
      </c>
      <c r="C44" s="220" t="s">
        <v>1305</v>
      </c>
      <c r="D44" s="252">
        <v>12327</v>
      </c>
      <c r="E44" s="252">
        <v>885</v>
      </c>
      <c r="F44" s="252">
        <v>243</v>
      </c>
      <c r="G44" s="252">
        <v>8386</v>
      </c>
      <c r="H44" s="252">
        <v>225</v>
      </c>
      <c r="I44" s="252">
        <v>7717</v>
      </c>
      <c r="J44" s="252">
        <v>11384</v>
      </c>
      <c r="K44" s="252">
        <v>6733</v>
      </c>
      <c r="L44" s="252">
        <v>8001</v>
      </c>
      <c r="M44" s="252">
        <v>10067</v>
      </c>
      <c r="N44" s="252">
        <v>2012</v>
      </c>
      <c r="O44" s="252">
        <v>1809</v>
      </c>
      <c r="P44" s="252">
        <v>5</v>
      </c>
      <c r="Q44" s="252">
        <v>45</v>
      </c>
      <c r="R44" s="252">
        <v>773</v>
      </c>
      <c r="S44" s="252">
        <v>296</v>
      </c>
      <c r="T44" s="252">
        <v>545</v>
      </c>
      <c r="U44" s="250"/>
    </row>
    <row r="45" spans="1:21" s="251" customFormat="1" ht="9.75" customHeight="1">
      <c r="A45" s="357">
        <v>902</v>
      </c>
      <c r="B45" s="128">
        <v>224</v>
      </c>
      <c r="C45" s="220" t="s">
        <v>1306</v>
      </c>
      <c r="D45" s="252">
        <v>9048</v>
      </c>
      <c r="E45" s="252">
        <v>616</v>
      </c>
      <c r="F45" s="252">
        <v>331</v>
      </c>
      <c r="G45" s="252">
        <v>7631</v>
      </c>
      <c r="H45" s="252">
        <v>304</v>
      </c>
      <c r="I45" s="252">
        <v>4409</v>
      </c>
      <c r="J45" s="252">
        <v>8628</v>
      </c>
      <c r="K45" s="252">
        <v>4608</v>
      </c>
      <c r="L45" s="252">
        <v>6374</v>
      </c>
      <c r="M45" s="252">
        <v>8387</v>
      </c>
      <c r="N45" s="252">
        <v>2448</v>
      </c>
      <c r="O45" s="252">
        <v>2195</v>
      </c>
      <c r="P45" s="252">
        <v>7</v>
      </c>
      <c r="Q45" s="252">
        <v>111</v>
      </c>
      <c r="R45" s="252">
        <v>1070</v>
      </c>
      <c r="S45" s="252">
        <v>299</v>
      </c>
      <c r="T45" s="252">
        <v>550</v>
      </c>
      <c r="U45" s="250"/>
    </row>
    <row r="46" spans="1:21" s="251" customFormat="1" ht="9.75" customHeight="1">
      <c r="A46" s="357">
        <v>251</v>
      </c>
      <c r="B46" s="128">
        <v>301</v>
      </c>
      <c r="C46" s="220" t="s">
        <v>247</v>
      </c>
      <c r="D46" s="252">
        <v>2747</v>
      </c>
      <c r="E46" s="252">
        <v>437</v>
      </c>
      <c r="F46" s="252">
        <v>186</v>
      </c>
      <c r="G46" s="252">
        <v>5524</v>
      </c>
      <c r="H46" s="252">
        <v>158</v>
      </c>
      <c r="I46" s="252">
        <v>1862</v>
      </c>
      <c r="J46" s="252">
        <v>3618</v>
      </c>
      <c r="K46" s="252">
        <v>579</v>
      </c>
      <c r="L46" s="252">
        <v>1994</v>
      </c>
      <c r="M46" s="252">
        <v>2861</v>
      </c>
      <c r="N46" s="252">
        <v>744</v>
      </c>
      <c r="O46" s="252">
        <v>728</v>
      </c>
      <c r="P46" s="252">
        <v>0</v>
      </c>
      <c r="Q46" s="252">
        <v>0</v>
      </c>
      <c r="R46" s="252">
        <v>0</v>
      </c>
      <c r="S46" s="252">
        <v>124</v>
      </c>
      <c r="T46" s="252">
        <v>144</v>
      </c>
      <c r="U46" s="250"/>
    </row>
    <row r="47" spans="1:21" s="251" customFormat="1" ht="9.75" customHeight="1">
      <c r="A47" s="357">
        <v>451</v>
      </c>
      <c r="B47" s="128">
        <v>321</v>
      </c>
      <c r="C47" s="220" t="s">
        <v>248</v>
      </c>
      <c r="D47" s="252">
        <v>1384</v>
      </c>
      <c r="E47" s="252">
        <v>59</v>
      </c>
      <c r="F47" s="252">
        <v>48</v>
      </c>
      <c r="G47" s="252">
        <v>829</v>
      </c>
      <c r="H47" s="252">
        <v>87</v>
      </c>
      <c r="I47" s="252">
        <v>703</v>
      </c>
      <c r="J47" s="252">
        <v>962</v>
      </c>
      <c r="K47" s="252">
        <v>464</v>
      </c>
      <c r="L47" s="252">
        <v>566</v>
      </c>
      <c r="M47" s="252">
        <v>874</v>
      </c>
      <c r="N47" s="252">
        <v>108</v>
      </c>
      <c r="O47" s="252">
        <v>125</v>
      </c>
      <c r="P47" s="252">
        <v>1</v>
      </c>
      <c r="Q47" s="252">
        <v>46</v>
      </c>
      <c r="R47" s="252">
        <v>119</v>
      </c>
      <c r="S47" s="252">
        <v>217</v>
      </c>
      <c r="T47" s="252">
        <v>250</v>
      </c>
      <c r="U47" s="250"/>
    </row>
    <row r="48" spans="1:21" s="251" customFormat="1" ht="9.75" customHeight="1">
      <c r="A48" s="357">
        <v>461</v>
      </c>
      <c r="B48" s="128">
        <v>341</v>
      </c>
      <c r="C48" s="220" t="s">
        <v>1254</v>
      </c>
      <c r="D48" s="252">
        <v>2502</v>
      </c>
      <c r="E48" s="252">
        <v>241</v>
      </c>
      <c r="F48" s="252">
        <v>146</v>
      </c>
      <c r="G48" s="252">
        <v>4109</v>
      </c>
      <c r="H48" s="252">
        <v>176</v>
      </c>
      <c r="I48" s="252">
        <v>4238</v>
      </c>
      <c r="J48" s="252">
        <v>2215</v>
      </c>
      <c r="K48" s="252">
        <v>1094</v>
      </c>
      <c r="L48" s="252">
        <v>1104</v>
      </c>
      <c r="M48" s="252">
        <v>1858</v>
      </c>
      <c r="N48" s="252">
        <v>920</v>
      </c>
      <c r="O48" s="252">
        <v>815</v>
      </c>
      <c r="P48" s="252">
        <v>3</v>
      </c>
      <c r="Q48" s="252">
        <v>53</v>
      </c>
      <c r="R48" s="252">
        <v>995</v>
      </c>
      <c r="S48" s="252">
        <v>717</v>
      </c>
      <c r="T48" s="252">
        <v>1268</v>
      </c>
      <c r="U48" s="250"/>
    </row>
    <row r="49" spans="1:21" s="251" customFormat="1" ht="9.75" customHeight="1">
      <c r="A49" s="357">
        <v>462</v>
      </c>
      <c r="B49" s="128">
        <v>342</v>
      </c>
      <c r="C49" s="220" t="s">
        <v>250</v>
      </c>
      <c r="D49" s="252">
        <v>1243</v>
      </c>
      <c r="E49" s="252">
        <v>41</v>
      </c>
      <c r="F49" s="252">
        <v>70</v>
      </c>
      <c r="G49" s="252">
        <v>3141</v>
      </c>
      <c r="H49" s="252">
        <v>81</v>
      </c>
      <c r="I49" s="252">
        <v>3872</v>
      </c>
      <c r="J49" s="252">
        <v>1478</v>
      </c>
      <c r="K49" s="252">
        <v>724</v>
      </c>
      <c r="L49" s="252">
        <v>791</v>
      </c>
      <c r="M49" s="252">
        <v>1223</v>
      </c>
      <c r="N49" s="252">
        <v>360</v>
      </c>
      <c r="O49" s="252">
        <v>334</v>
      </c>
      <c r="P49" s="252">
        <v>1</v>
      </c>
      <c r="Q49" s="252">
        <v>24</v>
      </c>
      <c r="R49" s="252">
        <v>221</v>
      </c>
      <c r="S49" s="252">
        <v>60</v>
      </c>
      <c r="T49" s="252">
        <v>177</v>
      </c>
      <c r="U49" s="250"/>
    </row>
    <row r="50" spans="1:21" s="251" customFormat="1" ht="9.75" customHeight="1">
      <c r="A50" s="357">
        <v>463</v>
      </c>
      <c r="B50" s="128">
        <v>343</v>
      </c>
      <c r="C50" s="220" t="s">
        <v>251</v>
      </c>
      <c r="D50" s="252">
        <v>1083</v>
      </c>
      <c r="E50" s="252">
        <v>72</v>
      </c>
      <c r="F50" s="252">
        <v>105</v>
      </c>
      <c r="G50" s="252">
        <v>3102</v>
      </c>
      <c r="H50" s="252">
        <v>136</v>
      </c>
      <c r="I50" s="252">
        <v>2272</v>
      </c>
      <c r="J50" s="252">
        <v>1420</v>
      </c>
      <c r="K50" s="252">
        <v>606</v>
      </c>
      <c r="L50" s="252">
        <v>594</v>
      </c>
      <c r="M50" s="252">
        <v>1340</v>
      </c>
      <c r="N50" s="252">
        <v>354</v>
      </c>
      <c r="O50" s="252">
        <v>267</v>
      </c>
      <c r="P50" s="252">
        <v>1</v>
      </c>
      <c r="Q50" s="252">
        <v>43</v>
      </c>
      <c r="R50" s="252">
        <v>454</v>
      </c>
      <c r="S50" s="252">
        <v>158</v>
      </c>
      <c r="T50" s="252">
        <v>217</v>
      </c>
      <c r="U50" s="250"/>
    </row>
    <row r="51" spans="1:21" s="251" customFormat="1" ht="9.75" customHeight="1">
      <c r="A51" s="357">
        <v>471</v>
      </c>
      <c r="B51" s="128">
        <v>361</v>
      </c>
      <c r="C51" s="220" t="s">
        <v>1255</v>
      </c>
      <c r="D51" s="252">
        <v>1712</v>
      </c>
      <c r="E51" s="252">
        <v>99</v>
      </c>
      <c r="F51" s="252">
        <v>52</v>
      </c>
      <c r="G51" s="252">
        <v>1313</v>
      </c>
      <c r="H51" s="252">
        <v>112</v>
      </c>
      <c r="I51" s="252">
        <v>1269</v>
      </c>
      <c r="J51" s="252">
        <v>1511</v>
      </c>
      <c r="K51" s="252">
        <v>648</v>
      </c>
      <c r="L51" s="252">
        <v>616</v>
      </c>
      <c r="M51" s="252">
        <v>1459</v>
      </c>
      <c r="N51" s="252">
        <v>413</v>
      </c>
      <c r="O51" s="252">
        <v>371</v>
      </c>
      <c r="P51" s="252">
        <v>2</v>
      </c>
      <c r="Q51" s="252">
        <v>53</v>
      </c>
      <c r="R51" s="252">
        <v>557</v>
      </c>
      <c r="S51" s="252">
        <v>209</v>
      </c>
      <c r="T51" s="252">
        <v>213</v>
      </c>
      <c r="U51" s="250"/>
    </row>
    <row r="52" spans="1:21" s="251" customFormat="1" ht="9.75" customHeight="1">
      <c r="A52" s="357">
        <v>472</v>
      </c>
      <c r="B52" s="128">
        <v>362</v>
      </c>
      <c r="C52" s="220" t="s">
        <v>253</v>
      </c>
      <c r="D52" s="252">
        <v>1274</v>
      </c>
      <c r="E52" s="252">
        <v>30</v>
      </c>
      <c r="F52" s="252">
        <v>53</v>
      </c>
      <c r="G52" s="252">
        <v>1036</v>
      </c>
      <c r="H52" s="252">
        <v>113</v>
      </c>
      <c r="I52" s="252">
        <v>1269</v>
      </c>
      <c r="J52" s="252">
        <v>1588</v>
      </c>
      <c r="K52" s="252">
        <v>723</v>
      </c>
      <c r="L52" s="252">
        <v>746</v>
      </c>
      <c r="M52" s="252">
        <v>1430</v>
      </c>
      <c r="N52" s="252">
        <v>476</v>
      </c>
      <c r="O52" s="252">
        <v>343</v>
      </c>
      <c r="P52" s="252">
        <v>1</v>
      </c>
      <c r="Q52" s="252">
        <v>23</v>
      </c>
      <c r="R52" s="252">
        <v>257</v>
      </c>
      <c r="S52" s="252">
        <v>68</v>
      </c>
      <c r="T52" s="252">
        <v>72</v>
      </c>
      <c r="U52" s="250"/>
    </row>
    <row r="53" spans="1:21" s="251" customFormat="1" ht="9.75" customHeight="1">
      <c r="A53" s="357">
        <v>473</v>
      </c>
      <c r="B53" s="128">
        <v>363</v>
      </c>
      <c r="C53" s="220" t="s">
        <v>254</v>
      </c>
      <c r="D53" s="252">
        <v>975</v>
      </c>
      <c r="E53" s="252">
        <v>68</v>
      </c>
      <c r="F53" s="252">
        <v>36</v>
      </c>
      <c r="G53" s="252">
        <v>1227</v>
      </c>
      <c r="H53" s="252">
        <v>95</v>
      </c>
      <c r="I53" s="252">
        <v>1300</v>
      </c>
      <c r="J53" s="252">
        <v>1398</v>
      </c>
      <c r="K53" s="252">
        <v>386</v>
      </c>
      <c r="L53" s="252">
        <v>435</v>
      </c>
      <c r="M53" s="252">
        <v>1226</v>
      </c>
      <c r="N53" s="252">
        <v>326</v>
      </c>
      <c r="O53" s="252">
        <v>261</v>
      </c>
      <c r="P53" s="252">
        <v>1</v>
      </c>
      <c r="Q53" s="252">
        <v>23</v>
      </c>
      <c r="R53" s="252">
        <v>363</v>
      </c>
      <c r="S53" s="252">
        <v>54</v>
      </c>
      <c r="T53" s="252">
        <v>78</v>
      </c>
      <c r="U53" s="250"/>
    </row>
    <row r="54" spans="1:21" s="251" customFormat="1" ht="9.75" customHeight="1">
      <c r="A54" s="357">
        <v>474</v>
      </c>
      <c r="B54" s="128">
        <v>364</v>
      </c>
      <c r="C54" s="220" t="s">
        <v>255</v>
      </c>
      <c r="D54" s="252">
        <v>1158</v>
      </c>
      <c r="E54" s="252">
        <v>57</v>
      </c>
      <c r="F54" s="252">
        <v>66</v>
      </c>
      <c r="G54" s="252">
        <v>2073</v>
      </c>
      <c r="H54" s="252">
        <v>88</v>
      </c>
      <c r="I54" s="252">
        <v>1652</v>
      </c>
      <c r="J54" s="252">
        <v>1203</v>
      </c>
      <c r="K54" s="252">
        <v>614</v>
      </c>
      <c r="L54" s="252">
        <v>579</v>
      </c>
      <c r="M54" s="252">
        <v>1189</v>
      </c>
      <c r="N54" s="252">
        <v>395</v>
      </c>
      <c r="O54" s="252">
        <v>128</v>
      </c>
      <c r="P54" s="252">
        <v>1</v>
      </c>
      <c r="Q54" s="252">
        <v>35</v>
      </c>
      <c r="R54" s="252">
        <v>564</v>
      </c>
      <c r="S54" s="252">
        <v>324</v>
      </c>
      <c r="T54" s="252">
        <v>329</v>
      </c>
      <c r="U54" s="250"/>
    </row>
    <row r="55" spans="1:21" s="251" customFormat="1" ht="9.75" customHeight="1">
      <c r="A55" s="357">
        <v>351</v>
      </c>
      <c r="B55" s="128">
        <v>381</v>
      </c>
      <c r="C55" s="220" t="s">
        <v>256</v>
      </c>
      <c r="D55" s="252">
        <v>3217</v>
      </c>
      <c r="E55" s="252">
        <v>499</v>
      </c>
      <c r="F55" s="252">
        <v>71</v>
      </c>
      <c r="G55" s="252">
        <v>2346</v>
      </c>
      <c r="H55" s="252">
        <v>303</v>
      </c>
      <c r="I55" s="252">
        <v>3468</v>
      </c>
      <c r="J55" s="252">
        <v>4161</v>
      </c>
      <c r="K55" s="252">
        <v>1348</v>
      </c>
      <c r="L55" s="252">
        <v>1545</v>
      </c>
      <c r="M55" s="252">
        <v>1804</v>
      </c>
      <c r="N55" s="252">
        <v>864</v>
      </c>
      <c r="O55" s="252">
        <v>687</v>
      </c>
      <c r="P55" s="252">
        <v>3</v>
      </c>
      <c r="Q55" s="252">
        <v>100</v>
      </c>
      <c r="R55" s="252">
        <v>922</v>
      </c>
      <c r="S55" s="252">
        <v>312</v>
      </c>
      <c r="T55" s="252">
        <v>550</v>
      </c>
      <c r="U55" s="250"/>
    </row>
    <row r="56" spans="1:21" s="251" customFormat="1" ht="9.75" customHeight="1">
      <c r="A56" s="357">
        <v>352</v>
      </c>
      <c r="B56" s="128">
        <v>382</v>
      </c>
      <c r="C56" s="220" t="s">
        <v>257</v>
      </c>
      <c r="D56" s="252">
        <v>2603</v>
      </c>
      <c r="E56" s="252">
        <v>209</v>
      </c>
      <c r="F56" s="252">
        <v>161</v>
      </c>
      <c r="G56" s="252">
        <v>5790</v>
      </c>
      <c r="H56" s="252">
        <v>425</v>
      </c>
      <c r="I56" s="252">
        <v>2569</v>
      </c>
      <c r="J56" s="252">
        <v>3716</v>
      </c>
      <c r="K56" s="252">
        <v>1389</v>
      </c>
      <c r="L56" s="252">
        <v>1463</v>
      </c>
      <c r="M56" s="252">
        <v>1638</v>
      </c>
      <c r="N56" s="252">
        <v>697</v>
      </c>
      <c r="O56" s="252">
        <v>577</v>
      </c>
      <c r="P56" s="252">
        <v>3</v>
      </c>
      <c r="Q56" s="252">
        <v>89</v>
      </c>
      <c r="R56" s="252">
        <v>800</v>
      </c>
      <c r="S56" s="252">
        <v>462</v>
      </c>
      <c r="T56" s="252">
        <v>622</v>
      </c>
      <c r="U56" s="250"/>
    </row>
    <row r="57" spans="1:21" s="251" customFormat="1" ht="9.75" customHeight="1">
      <c r="A57" s="357">
        <v>551</v>
      </c>
      <c r="B57" s="128">
        <v>421</v>
      </c>
      <c r="C57" s="220" t="s">
        <v>258</v>
      </c>
      <c r="D57" s="252">
        <v>888</v>
      </c>
      <c r="E57" s="252">
        <v>107</v>
      </c>
      <c r="F57" s="252">
        <v>42</v>
      </c>
      <c r="G57" s="252">
        <v>859</v>
      </c>
      <c r="H57" s="252">
        <v>75</v>
      </c>
      <c r="I57" s="252">
        <v>1204</v>
      </c>
      <c r="J57" s="252">
        <v>922</v>
      </c>
      <c r="K57" s="252">
        <v>212</v>
      </c>
      <c r="L57" s="252">
        <v>224</v>
      </c>
      <c r="M57" s="252">
        <v>818</v>
      </c>
      <c r="N57" s="252">
        <v>162</v>
      </c>
      <c r="O57" s="252">
        <v>208</v>
      </c>
      <c r="P57" s="252">
        <v>7</v>
      </c>
      <c r="Q57" s="252">
        <v>182</v>
      </c>
      <c r="R57" s="252">
        <v>1541</v>
      </c>
      <c r="S57" s="252">
        <v>252</v>
      </c>
      <c r="T57" s="252">
        <v>276</v>
      </c>
      <c r="U57" s="250"/>
    </row>
    <row r="58" spans="1:21" s="251" customFormat="1" ht="9.75" customHeight="1">
      <c r="A58" s="357">
        <v>552</v>
      </c>
      <c r="B58" s="128">
        <v>422</v>
      </c>
      <c r="C58" s="220" t="s">
        <v>259</v>
      </c>
      <c r="D58" s="252">
        <v>2384</v>
      </c>
      <c r="E58" s="252">
        <v>269</v>
      </c>
      <c r="F58" s="252">
        <v>147</v>
      </c>
      <c r="G58" s="252">
        <v>6347</v>
      </c>
      <c r="H58" s="252">
        <v>150</v>
      </c>
      <c r="I58" s="252">
        <v>5013</v>
      </c>
      <c r="J58" s="252">
        <v>3309</v>
      </c>
      <c r="K58" s="252">
        <v>2421</v>
      </c>
      <c r="L58" s="252">
        <v>3096</v>
      </c>
      <c r="M58" s="252">
        <v>3168</v>
      </c>
      <c r="N58" s="252">
        <v>904</v>
      </c>
      <c r="O58" s="252">
        <v>920</v>
      </c>
      <c r="P58" s="252">
        <v>2</v>
      </c>
      <c r="Q58" s="252">
        <v>66</v>
      </c>
      <c r="R58" s="252">
        <v>899</v>
      </c>
      <c r="S58" s="252">
        <v>105</v>
      </c>
      <c r="T58" s="252">
        <v>113</v>
      </c>
      <c r="U58" s="250"/>
    </row>
    <row r="59" spans="1:21" s="251" customFormat="1" ht="9.75" customHeight="1">
      <c r="A59" s="357">
        <v>561</v>
      </c>
      <c r="B59" s="128">
        <v>441</v>
      </c>
      <c r="C59" s="220" t="s">
        <v>260</v>
      </c>
      <c r="D59" s="252">
        <v>1371</v>
      </c>
      <c r="E59" s="252">
        <v>165</v>
      </c>
      <c r="F59" s="252">
        <v>108</v>
      </c>
      <c r="G59" s="252">
        <v>2032</v>
      </c>
      <c r="H59" s="252">
        <v>73</v>
      </c>
      <c r="I59" s="252">
        <v>1062</v>
      </c>
      <c r="J59" s="252">
        <v>1642</v>
      </c>
      <c r="K59" s="252">
        <v>635</v>
      </c>
      <c r="L59" s="252">
        <v>835</v>
      </c>
      <c r="M59" s="252">
        <v>1448</v>
      </c>
      <c r="N59" s="252">
        <v>377</v>
      </c>
      <c r="O59" s="252">
        <v>379</v>
      </c>
      <c r="P59" s="252">
        <v>0</v>
      </c>
      <c r="Q59" s="252">
        <v>0</v>
      </c>
      <c r="R59" s="252">
        <v>0</v>
      </c>
      <c r="S59" s="252">
        <v>232</v>
      </c>
      <c r="T59" s="252">
        <v>327</v>
      </c>
      <c r="U59" s="250"/>
    </row>
    <row r="60" spans="1:21" s="251" customFormat="1" ht="9.75" customHeight="1">
      <c r="A60" s="357">
        <v>562</v>
      </c>
      <c r="B60" s="128">
        <v>442</v>
      </c>
      <c r="C60" s="220" t="s">
        <v>261</v>
      </c>
      <c r="D60" s="252">
        <v>2210</v>
      </c>
      <c r="E60" s="252">
        <v>12</v>
      </c>
      <c r="F60" s="252">
        <v>103</v>
      </c>
      <c r="G60" s="252">
        <v>4942</v>
      </c>
      <c r="H60" s="252">
        <v>154</v>
      </c>
      <c r="I60" s="252">
        <v>1875</v>
      </c>
      <c r="J60" s="252">
        <v>1908</v>
      </c>
      <c r="K60" s="252">
        <v>909</v>
      </c>
      <c r="L60" s="252">
        <v>1154</v>
      </c>
      <c r="M60" s="252">
        <v>1678</v>
      </c>
      <c r="N60" s="252">
        <v>140</v>
      </c>
      <c r="O60" s="252">
        <v>0</v>
      </c>
      <c r="P60" s="252">
        <v>13</v>
      </c>
      <c r="Q60" s="252">
        <v>246</v>
      </c>
      <c r="R60" s="252">
        <v>4555</v>
      </c>
      <c r="S60" s="252">
        <v>356</v>
      </c>
      <c r="T60" s="252">
        <v>513</v>
      </c>
      <c r="U60" s="250"/>
    </row>
    <row r="61" spans="1:21" s="251" customFormat="1" ht="9.75" customHeight="1">
      <c r="A61" s="357">
        <v>563</v>
      </c>
      <c r="B61" s="128">
        <v>443</v>
      </c>
      <c r="C61" s="220" t="s">
        <v>262</v>
      </c>
      <c r="D61" s="252">
        <v>2533</v>
      </c>
      <c r="E61" s="252">
        <v>230</v>
      </c>
      <c r="F61" s="252">
        <v>157</v>
      </c>
      <c r="G61" s="252">
        <v>3646</v>
      </c>
      <c r="H61" s="252">
        <v>79</v>
      </c>
      <c r="I61" s="252">
        <v>1933</v>
      </c>
      <c r="J61" s="252">
        <v>2079</v>
      </c>
      <c r="K61" s="252">
        <v>840</v>
      </c>
      <c r="L61" s="252">
        <v>1156</v>
      </c>
      <c r="M61" s="252">
        <v>1664</v>
      </c>
      <c r="N61" s="252">
        <v>436</v>
      </c>
      <c r="O61" s="252">
        <v>618</v>
      </c>
      <c r="P61" s="252">
        <v>2</v>
      </c>
      <c r="Q61" s="252">
        <v>141</v>
      </c>
      <c r="R61" s="252">
        <v>1546</v>
      </c>
      <c r="S61" s="252">
        <v>66</v>
      </c>
      <c r="T61" s="252">
        <v>87</v>
      </c>
      <c r="U61" s="250"/>
    </row>
    <row r="62" spans="1:21" s="251" customFormat="1" ht="9.75" customHeight="1">
      <c r="A62" s="357">
        <v>564</v>
      </c>
      <c r="B62" s="128">
        <v>444</v>
      </c>
      <c r="C62" s="220" t="s">
        <v>263</v>
      </c>
      <c r="D62" s="252">
        <v>2101</v>
      </c>
      <c r="E62" s="252">
        <v>401</v>
      </c>
      <c r="F62" s="252">
        <v>209</v>
      </c>
      <c r="G62" s="252">
        <v>4743</v>
      </c>
      <c r="H62" s="252">
        <v>41</v>
      </c>
      <c r="I62" s="252">
        <v>1214</v>
      </c>
      <c r="J62" s="252">
        <v>1737</v>
      </c>
      <c r="K62" s="252">
        <v>1047</v>
      </c>
      <c r="L62" s="252">
        <v>1151</v>
      </c>
      <c r="M62" s="252">
        <v>1417</v>
      </c>
      <c r="N62" s="252">
        <v>544</v>
      </c>
      <c r="O62" s="252">
        <v>604</v>
      </c>
      <c r="P62" s="252">
        <v>1</v>
      </c>
      <c r="Q62" s="252">
        <v>42</v>
      </c>
      <c r="R62" s="252">
        <v>378</v>
      </c>
      <c r="S62" s="252">
        <v>8</v>
      </c>
      <c r="T62" s="252">
        <v>8</v>
      </c>
      <c r="U62" s="250"/>
    </row>
    <row r="63" spans="1:21" s="251" customFormat="1" ht="9.75" customHeight="1">
      <c r="A63" s="357">
        <v>565</v>
      </c>
      <c r="B63" s="128">
        <v>445</v>
      </c>
      <c r="C63" s="220" t="s">
        <v>264</v>
      </c>
      <c r="D63" s="252">
        <v>980</v>
      </c>
      <c r="E63" s="252">
        <v>63</v>
      </c>
      <c r="F63" s="252">
        <v>87</v>
      </c>
      <c r="G63" s="252">
        <v>1843</v>
      </c>
      <c r="H63" s="252">
        <v>71</v>
      </c>
      <c r="I63" s="252">
        <v>1068</v>
      </c>
      <c r="J63" s="252">
        <v>979</v>
      </c>
      <c r="K63" s="252">
        <v>290</v>
      </c>
      <c r="L63" s="252">
        <v>493</v>
      </c>
      <c r="M63" s="252">
        <v>828</v>
      </c>
      <c r="N63" s="252">
        <v>233</v>
      </c>
      <c r="O63" s="252">
        <v>132</v>
      </c>
      <c r="P63" s="252">
        <v>18</v>
      </c>
      <c r="Q63" s="252">
        <v>217</v>
      </c>
      <c r="R63" s="252">
        <v>4145</v>
      </c>
      <c r="S63" s="252">
        <v>136</v>
      </c>
      <c r="T63" s="252">
        <v>545</v>
      </c>
      <c r="U63" s="250"/>
    </row>
    <row r="64" spans="1:21" s="251" customFormat="1" ht="9.75" customHeight="1">
      <c r="A64" s="357">
        <v>651</v>
      </c>
      <c r="B64" s="128">
        <v>461</v>
      </c>
      <c r="C64" s="220" t="s">
        <v>265</v>
      </c>
      <c r="D64" s="252">
        <v>1985</v>
      </c>
      <c r="E64" s="252">
        <v>23</v>
      </c>
      <c r="F64" s="252">
        <v>81</v>
      </c>
      <c r="G64" s="252">
        <v>1822</v>
      </c>
      <c r="H64" s="252">
        <v>150</v>
      </c>
      <c r="I64" s="252">
        <v>3751</v>
      </c>
      <c r="J64" s="252">
        <v>2033</v>
      </c>
      <c r="K64" s="252">
        <v>868</v>
      </c>
      <c r="L64" s="252">
        <v>1236</v>
      </c>
      <c r="M64" s="252">
        <v>1993</v>
      </c>
      <c r="N64" s="252">
        <v>480</v>
      </c>
      <c r="O64" s="252">
        <v>464</v>
      </c>
      <c r="P64" s="252">
        <v>5</v>
      </c>
      <c r="Q64" s="252">
        <v>113</v>
      </c>
      <c r="R64" s="252">
        <v>1430</v>
      </c>
      <c r="S64" s="252">
        <v>298</v>
      </c>
      <c r="T64" s="252">
        <v>317</v>
      </c>
      <c r="U64" s="250"/>
    </row>
    <row r="65" spans="1:21" s="251" customFormat="1" ht="9.75" customHeight="1">
      <c r="A65" s="357">
        <v>652</v>
      </c>
      <c r="B65" s="128">
        <v>462</v>
      </c>
      <c r="C65" s="220" t="s">
        <v>266</v>
      </c>
      <c r="D65" s="252">
        <v>1403</v>
      </c>
      <c r="E65" s="252">
        <v>168</v>
      </c>
      <c r="F65" s="252">
        <v>188</v>
      </c>
      <c r="G65" s="252">
        <v>5975</v>
      </c>
      <c r="H65" s="252">
        <v>141</v>
      </c>
      <c r="I65" s="252">
        <v>3943</v>
      </c>
      <c r="J65" s="252">
        <v>1524</v>
      </c>
      <c r="K65" s="252">
        <v>846</v>
      </c>
      <c r="L65" s="252">
        <v>1128</v>
      </c>
      <c r="M65" s="252">
        <v>1290</v>
      </c>
      <c r="N65" s="252">
        <v>181</v>
      </c>
      <c r="O65" s="252">
        <v>216</v>
      </c>
      <c r="P65" s="252">
        <v>1</v>
      </c>
      <c r="Q65" s="252">
        <v>276</v>
      </c>
      <c r="R65" s="252">
        <v>4019</v>
      </c>
      <c r="S65" s="252">
        <v>530</v>
      </c>
      <c r="T65" s="252">
        <v>634</v>
      </c>
      <c r="U65" s="250"/>
    </row>
    <row r="66" spans="1:21" s="251" customFormat="1" ht="9.75" customHeight="1">
      <c r="A66" s="357">
        <v>653</v>
      </c>
      <c r="B66" s="128">
        <v>463</v>
      </c>
      <c r="C66" s="220" t="s">
        <v>267</v>
      </c>
      <c r="D66" s="252">
        <v>1477</v>
      </c>
      <c r="E66" s="252">
        <v>119</v>
      </c>
      <c r="F66" s="252">
        <v>94</v>
      </c>
      <c r="G66" s="252">
        <v>2492</v>
      </c>
      <c r="H66" s="252">
        <v>156</v>
      </c>
      <c r="I66" s="252">
        <v>3902</v>
      </c>
      <c r="J66" s="252">
        <v>1284</v>
      </c>
      <c r="K66" s="252">
        <v>588</v>
      </c>
      <c r="L66" s="252">
        <v>671</v>
      </c>
      <c r="M66" s="252">
        <v>1247</v>
      </c>
      <c r="N66" s="252">
        <v>212</v>
      </c>
      <c r="O66" s="252">
        <v>310</v>
      </c>
      <c r="P66" s="252">
        <v>5</v>
      </c>
      <c r="Q66" s="252">
        <v>68</v>
      </c>
      <c r="R66" s="252">
        <v>898</v>
      </c>
      <c r="S66" s="252">
        <v>115</v>
      </c>
      <c r="T66" s="252">
        <v>124</v>
      </c>
      <c r="U66" s="250"/>
    </row>
    <row r="67" spans="1:21" s="251" customFormat="1" ht="9.75" customHeight="1">
      <c r="A67" s="357">
        <v>654</v>
      </c>
      <c r="B67" s="128">
        <v>464</v>
      </c>
      <c r="C67" s="220" t="s">
        <v>268</v>
      </c>
      <c r="D67" s="252">
        <v>2746</v>
      </c>
      <c r="E67" s="252">
        <v>800</v>
      </c>
      <c r="F67" s="252">
        <v>99</v>
      </c>
      <c r="G67" s="252">
        <v>2365</v>
      </c>
      <c r="H67" s="252">
        <v>141</v>
      </c>
      <c r="I67" s="252">
        <v>3778</v>
      </c>
      <c r="J67" s="252">
        <v>1902</v>
      </c>
      <c r="K67" s="252">
        <v>1197</v>
      </c>
      <c r="L67" s="252">
        <v>1490</v>
      </c>
      <c r="M67" s="252">
        <v>2141</v>
      </c>
      <c r="N67" s="252">
        <v>384</v>
      </c>
      <c r="O67" s="252">
        <v>402</v>
      </c>
      <c r="P67" s="252">
        <v>2</v>
      </c>
      <c r="Q67" s="252">
        <v>34</v>
      </c>
      <c r="R67" s="252">
        <v>384</v>
      </c>
      <c r="S67" s="252">
        <v>384</v>
      </c>
      <c r="T67" s="252">
        <v>391</v>
      </c>
      <c r="U67" s="250"/>
    </row>
    <row r="68" spans="1:21" s="251" customFormat="1" ht="9.75" customHeight="1">
      <c r="A68" s="357">
        <v>661</v>
      </c>
      <c r="B68" s="128">
        <v>481</v>
      </c>
      <c r="C68" s="220" t="s">
        <v>269</v>
      </c>
      <c r="D68" s="252">
        <v>2746</v>
      </c>
      <c r="E68" s="252">
        <v>222</v>
      </c>
      <c r="F68" s="252">
        <v>63</v>
      </c>
      <c r="G68" s="252">
        <v>1396</v>
      </c>
      <c r="H68" s="252">
        <v>54</v>
      </c>
      <c r="I68" s="252">
        <v>2472</v>
      </c>
      <c r="J68" s="252">
        <v>2750</v>
      </c>
      <c r="K68" s="252">
        <v>1496</v>
      </c>
      <c r="L68" s="252">
        <v>2092</v>
      </c>
      <c r="M68" s="252">
        <v>2230</v>
      </c>
      <c r="N68" s="252">
        <v>560</v>
      </c>
      <c r="O68" s="252">
        <v>672</v>
      </c>
      <c r="P68" s="252">
        <v>1</v>
      </c>
      <c r="Q68" s="252">
        <v>233</v>
      </c>
      <c r="R68" s="252">
        <v>1186</v>
      </c>
      <c r="S68" s="252">
        <v>383</v>
      </c>
      <c r="T68" s="252">
        <v>543</v>
      </c>
      <c r="U68" s="250"/>
    </row>
    <row r="69" spans="1:21" s="251" customFormat="1" ht="9.75" customHeight="1">
      <c r="A69" s="357">
        <v>671</v>
      </c>
      <c r="B69" s="128">
        <v>501</v>
      </c>
      <c r="C69" s="220" t="s">
        <v>270</v>
      </c>
      <c r="D69" s="252">
        <v>1529</v>
      </c>
      <c r="E69" s="252">
        <v>0</v>
      </c>
      <c r="F69" s="252">
        <v>101</v>
      </c>
      <c r="G69" s="252">
        <v>2112</v>
      </c>
      <c r="H69" s="252">
        <v>23</v>
      </c>
      <c r="I69" s="252">
        <v>524</v>
      </c>
      <c r="J69" s="252">
        <v>1426</v>
      </c>
      <c r="K69" s="252">
        <v>612</v>
      </c>
      <c r="L69" s="252">
        <v>543</v>
      </c>
      <c r="M69" s="252">
        <v>1381</v>
      </c>
      <c r="N69" s="252">
        <v>275</v>
      </c>
      <c r="O69" s="252">
        <v>252</v>
      </c>
      <c r="P69" s="252">
        <v>0</v>
      </c>
      <c r="Q69" s="252">
        <v>0</v>
      </c>
      <c r="R69" s="252">
        <v>0</v>
      </c>
      <c r="S69" s="252">
        <v>153</v>
      </c>
      <c r="T69" s="252">
        <v>154</v>
      </c>
      <c r="U69" s="250"/>
    </row>
    <row r="70" spans="1:21" s="251" customFormat="1" ht="9.75" customHeight="1">
      <c r="A70" s="357">
        <v>672</v>
      </c>
      <c r="B70" s="128">
        <v>502</v>
      </c>
      <c r="C70" s="220" t="s">
        <v>271</v>
      </c>
      <c r="D70" s="252">
        <v>1121</v>
      </c>
      <c r="E70" s="252">
        <v>71</v>
      </c>
      <c r="F70" s="252">
        <v>49</v>
      </c>
      <c r="G70" s="252">
        <v>835</v>
      </c>
      <c r="H70" s="252">
        <v>108</v>
      </c>
      <c r="I70" s="252">
        <v>1015</v>
      </c>
      <c r="J70" s="252">
        <v>814</v>
      </c>
      <c r="K70" s="252">
        <v>489</v>
      </c>
      <c r="L70" s="252">
        <v>558</v>
      </c>
      <c r="M70" s="252">
        <v>773</v>
      </c>
      <c r="N70" s="252">
        <v>145</v>
      </c>
      <c r="O70" s="252">
        <v>174</v>
      </c>
      <c r="P70" s="252">
        <v>1</v>
      </c>
      <c r="Q70" s="252">
        <v>23</v>
      </c>
      <c r="R70" s="252">
        <v>571</v>
      </c>
      <c r="S70" s="252">
        <v>103</v>
      </c>
      <c r="T70" s="252">
        <v>126</v>
      </c>
      <c r="U70" s="250"/>
    </row>
    <row r="71" spans="1:21" s="251" customFormat="1" ht="9.75" customHeight="1">
      <c r="A71" s="357">
        <v>673</v>
      </c>
      <c r="B71" s="128">
        <v>503</v>
      </c>
      <c r="C71" s="220" t="s">
        <v>272</v>
      </c>
      <c r="D71" s="252">
        <v>868</v>
      </c>
      <c r="E71" s="252">
        <v>6</v>
      </c>
      <c r="F71" s="252">
        <v>13</v>
      </c>
      <c r="G71" s="252">
        <v>490</v>
      </c>
      <c r="H71" s="252">
        <v>5</v>
      </c>
      <c r="I71" s="252">
        <v>481</v>
      </c>
      <c r="J71" s="252">
        <v>830</v>
      </c>
      <c r="K71" s="252">
        <v>409</v>
      </c>
      <c r="L71" s="252">
        <v>365</v>
      </c>
      <c r="M71" s="252">
        <v>802</v>
      </c>
      <c r="N71" s="252">
        <v>171</v>
      </c>
      <c r="O71" s="252">
        <v>113</v>
      </c>
      <c r="P71" s="252">
        <v>13</v>
      </c>
      <c r="Q71" s="252">
        <v>48</v>
      </c>
      <c r="R71" s="252">
        <v>560</v>
      </c>
      <c r="S71" s="252">
        <v>364</v>
      </c>
      <c r="T71" s="252">
        <v>383</v>
      </c>
      <c r="U71" s="250"/>
    </row>
    <row r="72" spans="1:21" s="251" customFormat="1" ht="9.75" customHeight="1">
      <c r="A72" s="357">
        <v>674</v>
      </c>
      <c r="B72" s="128">
        <v>504</v>
      </c>
      <c r="C72" s="220" t="s">
        <v>273</v>
      </c>
      <c r="D72" s="252">
        <v>681</v>
      </c>
      <c r="E72" s="252">
        <v>36</v>
      </c>
      <c r="F72" s="252">
        <v>31</v>
      </c>
      <c r="G72" s="252">
        <v>542</v>
      </c>
      <c r="H72" s="252">
        <v>53</v>
      </c>
      <c r="I72" s="252">
        <v>647</v>
      </c>
      <c r="J72" s="252">
        <v>759</v>
      </c>
      <c r="K72" s="252">
        <v>453</v>
      </c>
      <c r="L72" s="252">
        <v>431</v>
      </c>
      <c r="M72" s="252">
        <v>731</v>
      </c>
      <c r="N72" s="252">
        <v>144</v>
      </c>
      <c r="O72" s="252">
        <v>185</v>
      </c>
      <c r="P72" s="252">
        <v>1</v>
      </c>
      <c r="Q72" s="252">
        <v>24</v>
      </c>
      <c r="R72" s="252">
        <v>107</v>
      </c>
      <c r="S72" s="252">
        <v>167</v>
      </c>
      <c r="T72" s="252">
        <v>221</v>
      </c>
      <c r="U72" s="250"/>
    </row>
    <row r="73" spans="1:21" s="251" customFormat="1" ht="9.75" customHeight="1">
      <c r="A73" s="357">
        <v>681</v>
      </c>
      <c r="B73" s="128">
        <v>521</v>
      </c>
      <c r="C73" s="220" t="s">
        <v>274</v>
      </c>
      <c r="D73" s="252">
        <v>3702</v>
      </c>
      <c r="E73" s="252">
        <v>468</v>
      </c>
      <c r="F73" s="252">
        <v>79</v>
      </c>
      <c r="G73" s="252">
        <v>3119</v>
      </c>
      <c r="H73" s="252">
        <v>21</v>
      </c>
      <c r="I73" s="252">
        <v>1122</v>
      </c>
      <c r="J73" s="252">
        <v>3329</v>
      </c>
      <c r="K73" s="252">
        <v>1398</v>
      </c>
      <c r="L73" s="252">
        <v>1442</v>
      </c>
      <c r="M73" s="252">
        <v>2571</v>
      </c>
      <c r="N73" s="252">
        <v>627</v>
      </c>
      <c r="O73" s="252">
        <v>142</v>
      </c>
      <c r="P73" s="252">
        <v>3</v>
      </c>
      <c r="Q73" s="252">
        <v>70</v>
      </c>
      <c r="R73" s="252">
        <v>611</v>
      </c>
      <c r="S73" s="252">
        <v>249</v>
      </c>
      <c r="T73" s="252">
        <v>335</v>
      </c>
      <c r="U73" s="250"/>
    </row>
    <row r="74" spans="1:21" s="251" customFormat="1" ht="9.75" customHeight="1">
      <c r="A74" s="357">
        <v>682</v>
      </c>
      <c r="B74" s="128">
        <v>522</v>
      </c>
      <c r="C74" s="220" t="s">
        <v>275</v>
      </c>
      <c r="D74" s="252">
        <v>827</v>
      </c>
      <c r="E74" s="252">
        <v>8</v>
      </c>
      <c r="F74" s="252">
        <v>21</v>
      </c>
      <c r="G74" s="252">
        <v>294</v>
      </c>
      <c r="H74" s="252">
        <v>47</v>
      </c>
      <c r="I74" s="252">
        <v>540</v>
      </c>
      <c r="J74" s="252">
        <v>1042</v>
      </c>
      <c r="K74" s="252">
        <v>420</v>
      </c>
      <c r="L74" s="252">
        <v>466</v>
      </c>
      <c r="M74" s="252">
        <v>885</v>
      </c>
      <c r="N74" s="252">
        <v>219</v>
      </c>
      <c r="O74" s="252">
        <v>255</v>
      </c>
      <c r="P74" s="252">
        <v>1</v>
      </c>
      <c r="Q74" s="252">
        <v>12</v>
      </c>
      <c r="R74" s="252">
        <v>155</v>
      </c>
      <c r="S74" s="252">
        <v>2</v>
      </c>
      <c r="T74" s="252">
        <v>32</v>
      </c>
      <c r="U74" s="250"/>
    </row>
    <row r="75" spans="1:21" s="251" customFormat="1" ht="9.75" customHeight="1">
      <c r="A75" s="357">
        <v>683</v>
      </c>
      <c r="B75" s="128">
        <v>523</v>
      </c>
      <c r="C75" s="220" t="s">
        <v>276</v>
      </c>
      <c r="D75" s="252">
        <v>1862</v>
      </c>
      <c r="E75" s="252">
        <v>396</v>
      </c>
      <c r="F75" s="252">
        <v>72</v>
      </c>
      <c r="G75" s="252">
        <v>3082</v>
      </c>
      <c r="H75" s="252">
        <v>87</v>
      </c>
      <c r="I75" s="252">
        <v>2859</v>
      </c>
      <c r="J75" s="252">
        <v>2519</v>
      </c>
      <c r="K75" s="252">
        <v>842</v>
      </c>
      <c r="L75" s="252">
        <v>1058</v>
      </c>
      <c r="M75" s="252">
        <v>2282</v>
      </c>
      <c r="N75" s="252">
        <v>1011</v>
      </c>
      <c r="O75" s="252">
        <v>219</v>
      </c>
      <c r="P75" s="252">
        <v>0</v>
      </c>
      <c r="Q75" s="252">
        <v>0</v>
      </c>
      <c r="R75" s="252">
        <v>0</v>
      </c>
      <c r="S75" s="252">
        <v>115</v>
      </c>
      <c r="T75" s="252">
        <v>135</v>
      </c>
      <c r="U75" s="250"/>
    </row>
    <row r="76" spans="1:21" s="251" customFormat="1" ht="9.75" customHeight="1">
      <c r="A76" s="357">
        <v>684</v>
      </c>
      <c r="B76" s="128">
        <v>524</v>
      </c>
      <c r="C76" s="220" t="s">
        <v>277</v>
      </c>
      <c r="D76" s="252">
        <v>905</v>
      </c>
      <c r="E76" s="252">
        <v>40</v>
      </c>
      <c r="F76" s="252">
        <v>62</v>
      </c>
      <c r="G76" s="252">
        <v>1667</v>
      </c>
      <c r="H76" s="252">
        <v>71</v>
      </c>
      <c r="I76" s="252">
        <v>1325</v>
      </c>
      <c r="J76" s="252">
        <v>1334</v>
      </c>
      <c r="K76" s="252">
        <v>530</v>
      </c>
      <c r="L76" s="252">
        <v>530</v>
      </c>
      <c r="M76" s="252">
        <v>1278</v>
      </c>
      <c r="N76" s="252">
        <v>552</v>
      </c>
      <c r="O76" s="252">
        <v>169</v>
      </c>
      <c r="P76" s="252">
        <v>1</v>
      </c>
      <c r="Q76" s="252">
        <v>23</v>
      </c>
      <c r="R76" s="252">
        <v>101</v>
      </c>
      <c r="S76" s="252">
        <v>384</v>
      </c>
      <c r="T76" s="252">
        <v>413</v>
      </c>
      <c r="U76" s="250"/>
    </row>
    <row r="77" spans="1:21" s="251" customFormat="1" ht="9.75" customHeight="1">
      <c r="A77" s="357">
        <v>685</v>
      </c>
      <c r="B77" s="128">
        <v>525</v>
      </c>
      <c r="C77" s="220" t="s">
        <v>278</v>
      </c>
      <c r="D77" s="252">
        <v>828</v>
      </c>
      <c r="E77" s="252">
        <v>70</v>
      </c>
      <c r="F77" s="252">
        <v>0</v>
      </c>
      <c r="G77" s="252">
        <v>0</v>
      </c>
      <c r="H77" s="252">
        <v>175</v>
      </c>
      <c r="I77" s="252">
        <v>2327</v>
      </c>
      <c r="J77" s="252">
        <v>1482</v>
      </c>
      <c r="K77" s="252">
        <v>658</v>
      </c>
      <c r="L77" s="252">
        <v>837</v>
      </c>
      <c r="M77" s="252">
        <v>1277</v>
      </c>
      <c r="N77" s="252">
        <v>330</v>
      </c>
      <c r="O77" s="252">
        <v>161</v>
      </c>
      <c r="P77" s="252">
        <v>1</v>
      </c>
      <c r="Q77" s="252">
        <v>17</v>
      </c>
      <c r="R77" s="252">
        <v>188</v>
      </c>
      <c r="S77" s="252">
        <v>48</v>
      </c>
      <c r="T77" s="252">
        <v>110</v>
      </c>
      <c r="U77" s="250"/>
    </row>
    <row r="78" spans="1:21" s="251" customFormat="1" ht="9.75" customHeight="1">
      <c r="A78" s="357">
        <v>751</v>
      </c>
      <c r="B78" s="128">
        <v>541</v>
      </c>
      <c r="C78" s="220" t="s">
        <v>279</v>
      </c>
      <c r="D78" s="252">
        <v>788</v>
      </c>
      <c r="E78" s="252">
        <v>12</v>
      </c>
      <c r="F78" s="252">
        <v>50</v>
      </c>
      <c r="G78" s="252">
        <v>700</v>
      </c>
      <c r="H78" s="252">
        <v>85</v>
      </c>
      <c r="I78" s="252">
        <v>812</v>
      </c>
      <c r="J78" s="252">
        <v>649</v>
      </c>
      <c r="K78" s="252">
        <v>490</v>
      </c>
      <c r="L78" s="252">
        <v>543</v>
      </c>
      <c r="M78" s="252">
        <v>1280</v>
      </c>
      <c r="N78" s="252">
        <v>165</v>
      </c>
      <c r="O78" s="252">
        <v>166</v>
      </c>
      <c r="P78" s="252">
        <v>1</v>
      </c>
      <c r="Q78" s="252">
        <v>51</v>
      </c>
      <c r="R78" s="252">
        <v>394</v>
      </c>
      <c r="S78" s="252">
        <v>150</v>
      </c>
      <c r="T78" s="252">
        <v>172</v>
      </c>
      <c r="U78" s="250"/>
    </row>
    <row r="79" spans="1:21" s="251" customFormat="1" ht="9.75" customHeight="1">
      <c r="A79" s="357">
        <v>752</v>
      </c>
      <c r="B79" s="128">
        <v>542</v>
      </c>
      <c r="C79" s="220" t="s">
        <v>280</v>
      </c>
      <c r="D79" s="252">
        <v>1090</v>
      </c>
      <c r="E79" s="252">
        <v>0</v>
      </c>
      <c r="F79" s="252">
        <v>71</v>
      </c>
      <c r="G79" s="252">
        <v>1162</v>
      </c>
      <c r="H79" s="252">
        <v>98</v>
      </c>
      <c r="I79" s="252">
        <v>991</v>
      </c>
      <c r="J79" s="252">
        <v>1152</v>
      </c>
      <c r="K79" s="252">
        <v>617</v>
      </c>
      <c r="L79" s="252">
        <v>748</v>
      </c>
      <c r="M79" s="252">
        <v>964</v>
      </c>
      <c r="N79" s="252">
        <v>308</v>
      </c>
      <c r="O79" s="252">
        <v>344</v>
      </c>
      <c r="P79" s="252">
        <v>1</v>
      </c>
      <c r="Q79" s="252">
        <v>86</v>
      </c>
      <c r="R79" s="252">
        <v>1060</v>
      </c>
      <c r="S79" s="252">
        <v>158</v>
      </c>
      <c r="T79" s="252">
        <v>201</v>
      </c>
      <c r="U79" s="250"/>
    </row>
    <row r="80" spans="1:21" s="251" customFormat="1" ht="9.75" customHeight="1">
      <c r="A80" s="357">
        <v>753</v>
      </c>
      <c r="B80" s="128">
        <v>543</v>
      </c>
      <c r="C80" s="220" t="s">
        <v>281</v>
      </c>
      <c r="D80" s="252">
        <v>2112</v>
      </c>
      <c r="E80" s="252">
        <v>81</v>
      </c>
      <c r="F80" s="252">
        <v>85</v>
      </c>
      <c r="G80" s="252">
        <v>2001</v>
      </c>
      <c r="H80" s="252">
        <v>222</v>
      </c>
      <c r="I80" s="252">
        <v>3636</v>
      </c>
      <c r="J80" s="252">
        <v>2862</v>
      </c>
      <c r="K80" s="252">
        <v>1420</v>
      </c>
      <c r="L80" s="252">
        <v>1644</v>
      </c>
      <c r="M80" s="252">
        <v>2907</v>
      </c>
      <c r="N80" s="252">
        <v>714</v>
      </c>
      <c r="O80" s="252">
        <v>698</v>
      </c>
      <c r="P80" s="252">
        <v>4</v>
      </c>
      <c r="Q80" s="252">
        <v>23</v>
      </c>
      <c r="R80" s="252">
        <v>242</v>
      </c>
      <c r="S80" s="252">
        <v>236</v>
      </c>
      <c r="T80" s="252">
        <v>405</v>
      </c>
      <c r="U80" s="250"/>
    </row>
    <row r="81" spans="1:21" s="251" customFormat="1" ht="9.75" customHeight="1">
      <c r="A81" s="357">
        <v>754</v>
      </c>
      <c r="B81" s="128">
        <v>544</v>
      </c>
      <c r="C81" s="220" t="s">
        <v>282</v>
      </c>
      <c r="D81" s="252">
        <v>3363</v>
      </c>
      <c r="E81" s="252">
        <v>460</v>
      </c>
      <c r="F81" s="252">
        <v>75</v>
      </c>
      <c r="G81" s="252">
        <v>1807</v>
      </c>
      <c r="H81" s="252">
        <v>191</v>
      </c>
      <c r="I81" s="252">
        <v>2291</v>
      </c>
      <c r="J81" s="252">
        <v>2448</v>
      </c>
      <c r="K81" s="252">
        <v>1987</v>
      </c>
      <c r="L81" s="252">
        <v>1947</v>
      </c>
      <c r="M81" s="252">
        <v>2845</v>
      </c>
      <c r="N81" s="252">
        <v>1198</v>
      </c>
      <c r="O81" s="252">
        <v>1132</v>
      </c>
      <c r="P81" s="252">
        <v>6</v>
      </c>
      <c r="Q81" s="252">
        <v>139</v>
      </c>
      <c r="R81" s="252">
        <v>2524</v>
      </c>
      <c r="S81" s="252">
        <v>496</v>
      </c>
      <c r="T81" s="252">
        <v>540</v>
      </c>
      <c r="U81" s="250"/>
    </row>
    <row r="82" spans="1:21" s="251" customFormat="1" ht="9.75" customHeight="1">
      <c r="A82" s="357">
        <v>761</v>
      </c>
      <c r="B82" s="128">
        <v>561</v>
      </c>
      <c r="C82" s="220" t="s">
        <v>283</v>
      </c>
      <c r="D82" s="252">
        <v>1915</v>
      </c>
      <c r="E82" s="252">
        <v>72</v>
      </c>
      <c r="F82" s="252">
        <v>66</v>
      </c>
      <c r="G82" s="252">
        <v>2364</v>
      </c>
      <c r="H82" s="252">
        <v>111</v>
      </c>
      <c r="I82" s="252">
        <v>1693</v>
      </c>
      <c r="J82" s="252">
        <v>1839</v>
      </c>
      <c r="K82" s="252">
        <v>957</v>
      </c>
      <c r="L82" s="252">
        <v>1081</v>
      </c>
      <c r="M82" s="252">
        <v>2539</v>
      </c>
      <c r="N82" s="252">
        <v>218</v>
      </c>
      <c r="O82" s="252">
        <v>205</v>
      </c>
      <c r="P82" s="252">
        <v>1</v>
      </c>
      <c r="Q82" s="252">
        <v>13</v>
      </c>
      <c r="R82" s="252">
        <v>134</v>
      </c>
      <c r="S82" s="252">
        <v>75</v>
      </c>
      <c r="T82" s="252">
        <v>100</v>
      </c>
      <c r="U82" s="250"/>
    </row>
    <row r="83" spans="1:21" s="251" customFormat="1" ht="9.75" customHeight="1">
      <c r="A83" s="357">
        <v>762</v>
      </c>
      <c r="B83" s="128">
        <v>562</v>
      </c>
      <c r="C83" s="220" t="s">
        <v>284</v>
      </c>
      <c r="D83" s="252">
        <v>1326</v>
      </c>
      <c r="E83" s="252">
        <v>18</v>
      </c>
      <c r="F83" s="252">
        <v>30</v>
      </c>
      <c r="G83" s="252">
        <v>435</v>
      </c>
      <c r="H83" s="252">
        <v>96</v>
      </c>
      <c r="I83" s="252">
        <v>1288</v>
      </c>
      <c r="J83" s="252">
        <v>1365</v>
      </c>
      <c r="K83" s="252">
        <v>535</v>
      </c>
      <c r="L83" s="252">
        <v>656</v>
      </c>
      <c r="M83" s="252">
        <v>1661</v>
      </c>
      <c r="N83" s="252">
        <v>241</v>
      </c>
      <c r="O83" s="252">
        <v>149</v>
      </c>
      <c r="P83" s="252">
        <v>1</v>
      </c>
      <c r="Q83" s="252">
        <v>33</v>
      </c>
      <c r="R83" s="252">
        <v>315</v>
      </c>
      <c r="S83" s="252">
        <v>143</v>
      </c>
      <c r="T83" s="252">
        <v>236</v>
      </c>
      <c r="U83" s="250"/>
    </row>
    <row r="84" spans="1:21" s="251" customFormat="1" ht="9.75" customHeight="1">
      <c r="A84" s="357">
        <v>771</v>
      </c>
      <c r="B84" s="128">
        <v>581</v>
      </c>
      <c r="C84" s="220" t="s">
        <v>285</v>
      </c>
      <c r="D84" s="252">
        <v>1529</v>
      </c>
      <c r="E84" s="252">
        <v>0</v>
      </c>
      <c r="F84" s="252">
        <v>52</v>
      </c>
      <c r="G84" s="252">
        <v>1086</v>
      </c>
      <c r="H84" s="252">
        <v>116</v>
      </c>
      <c r="I84" s="252">
        <v>1618</v>
      </c>
      <c r="J84" s="252">
        <v>1108</v>
      </c>
      <c r="K84" s="252">
        <v>568</v>
      </c>
      <c r="L84" s="252">
        <v>644</v>
      </c>
      <c r="M84" s="252">
        <v>885</v>
      </c>
      <c r="N84" s="252">
        <v>302</v>
      </c>
      <c r="O84" s="252">
        <v>374</v>
      </c>
      <c r="P84" s="252">
        <v>1</v>
      </c>
      <c r="Q84" s="252">
        <v>26</v>
      </c>
      <c r="R84" s="252">
        <v>299</v>
      </c>
      <c r="S84" s="252">
        <v>186</v>
      </c>
      <c r="T84" s="252">
        <v>446</v>
      </c>
      <c r="U84" s="250"/>
    </row>
    <row r="85" spans="1:21" s="251" customFormat="1" ht="9.75" customHeight="1">
      <c r="A85" s="357">
        <v>772</v>
      </c>
      <c r="B85" s="128">
        <v>582</v>
      </c>
      <c r="C85" s="220" t="s">
        <v>286</v>
      </c>
      <c r="D85" s="252">
        <v>2048</v>
      </c>
      <c r="E85" s="252">
        <v>101</v>
      </c>
      <c r="F85" s="252">
        <v>73</v>
      </c>
      <c r="G85" s="252">
        <v>1278</v>
      </c>
      <c r="H85" s="252">
        <v>235</v>
      </c>
      <c r="I85" s="252">
        <v>3981</v>
      </c>
      <c r="J85" s="252">
        <v>1500</v>
      </c>
      <c r="K85" s="252">
        <v>831</v>
      </c>
      <c r="L85" s="252">
        <v>866</v>
      </c>
      <c r="M85" s="252">
        <v>1306</v>
      </c>
      <c r="N85" s="252">
        <v>367</v>
      </c>
      <c r="O85" s="252">
        <v>369</v>
      </c>
      <c r="P85" s="252">
        <v>25</v>
      </c>
      <c r="Q85" s="252">
        <v>92</v>
      </c>
      <c r="R85" s="252">
        <v>1721</v>
      </c>
      <c r="S85" s="252">
        <v>157</v>
      </c>
      <c r="T85" s="252">
        <v>225</v>
      </c>
      <c r="U85" s="250"/>
    </row>
    <row r="86" spans="1:21" s="251" customFormat="1" ht="9.75" customHeight="1">
      <c r="A86" s="357">
        <v>773</v>
      </c>
      <c r="B86" s="128">
        <v>583</v>
      </c>
      <c r="C86" s="220" t="s">
        <v>287</v>
      </c>
      <c r="D86" s="252">
        <v>678</v>
      </c>
      <c r="E86" s="252">
        <v>88</v>
      </c>
      <c r="F86" s="252">
        <v>29</v>
      </c>
      <c r="G86" s="252">
        <v>466</v>
      </c>
      <c r="H86" s="252">
        <v>55</v>
      </c>
      <c r="I86" s="252">
        <v>722</v>
      </c>
      <c r="J86" s="252">
        <v>456</v>
      </c>
      <c r="K86" s="252">
        <v>266</v>
      </c>
      <c r="L86" s="252">
        <v>376</v>
      </c>
      <c r="M86" s="252">
        <v>403</v>
      </c>
      <c r="N86" s="252">
        <v>147</v>
      </c>
      <c r="O86" s="252">
        <v>165</v>
      </c>
      <c r="P86" s="252">
        <v>16</v>
      </c>
      <c r="Q86" s="252">
        <v>56</v>
      </c>
      <c r="R86" s="252">
        <v>628</v>
      </c>
      <c r="S86" s="252">
        <v>237</v>
      </c>
      <c r="T86" s="252">
        <v>629</v>
      </c>
      <c r="U86" s="250"/>
    </row>
    <row r="87" spans="1:21" s="251" customFormat="1" ht="9.75" customHeight="1">
      <c r="A87" s="357">
        <v>774</v>
      </c>
      <c r="B87" s="128">
        <v>584</v>
      </c>
      <c r="C87" s="220" t="s">
        <v>288</v>
      </c>
      <c r="D87" s="252">
        <v>1473</v>
      </c>
      <c r="E87" s="252">
        <v>91</v>
      </c>
      <c r="F87" s="252">
        <v>102</v>
      </c>
      <c r="G87" s="252">
        <v>1954</v>
      </c>
      <c r="H87" s="252">
        <v>87</v>
      </c>
      <c r="I87" s="252">
        <v>1561</v>
      </c>
      <c r="J87" s="252">
        <v>1399</v>
      </c>
      <c r="K87" s="252">
        <v>787</v>
      </c>
      <c r="L87" s="252">
        <v>903</v>
      </c>
      <c r="M87" s="252">
        <v>1525</v>
      </c>
      <c r="N87" s="252">
        <v>317</v>
      </c>
      <c r="O87" s="252">
        <v>281</v>
      </c>
      <c r="P87" s="252">
        <v>1</v>
      </c>
      <c r="Q87" s="252">
        <v>36</v>
      </c>
      <c r="R87" s="252">
        <v>636</v>
      </c>
      <c r="S87" s="252">
        <v>191</v>
      </c>
      <c r="T87" s="252">
        <v>231</v>
      </c>
      <c r="U87" s="250"/>
    </row>
    <row r="88" spans="1:21" s="251" customFormat="1" ht="9.75" customHeight="1">
      <c r="A88" s="357">
        <v>791</v>
      </c>
      <c r="B88" s="128">
        <v>621</v>
      </c>
      <c r="C88" s="220" t="s">
        <v>289</v>
      </c>
      <c r="D88" s="252">
        <v>1018</v>
      </c>
      <c r="E88" s="252">
        <v>31</v>
      </c>
      <c r="F88" s="252">
        <v>102</v>
      </c>
      <c r="G88" s="252">
        <v>1474</v>
      </c>
      <c r="H88" s="252">
        <v>125</v>
      </c>
      <c r="I88" s="252">
        <v>2031</v>
      </c>
      <c r="J88" s="252">
        <v>512</v>
      </c>
      <c r="K88" s="252">
        <v>243</v>
      </c>
      <c r="L88" s="252">
        <v>301</v>
      </c>
      <c r="M88" s="252">
        <v>903</v>
      </c>
      <c r="N88" s="252">
        <v>201</v>
      </c>
      <c r="O88" s="252">
        <v>194</v>
      </c>
      <c r="P88" s="252">
        <v>5</v>
      </c>
      <c r="Q88" s="252">
        <v>79</v>
      </c>
      <c r="R88" s="252">
        <v>837</v>
      </c>
      <c r="S88" s="252">
        <v>154</v>
      </c>
      <c r="T88" s="252">
        <v>298</v>
      </c>
      <c r="U88" s="250"/>
    </row>
    <row r="89" spans="1:21" s="251" customFormat="1" ht="9.75" customHeight="1">
      <c r="A89" s="357">
        <v>792</v>
      </c>
      <c r="B89" s="128">
        <v>622</v>
      </c>
      <c r="C89" s="220" t="s">
        <v>290</v>
      </c>
      <c r="D89" s="252">
        <v>2898</v>
      </c>
      <c r="E89" s="252">
        <v>188</v>
      </c>
      <c r="F89" s="252">
        <v>93</v>
      </c>
      <c r="G89" s="252">
        <v>1702</v>
      </c>
      <c r="H89" s="252">
        <v>145</v>
      </c>
      <c r="I89" s="252">
        <v>1570</v>
      </c>
      <c r="J89" s="252">
        <v>2210</v>
      </c>
      <c r="K89" s="252">
        <v>1078</v>
      </c>
      <c r="L89" s="252">
        <v>1491</v>
      </c>
      <c r="M89" s="252">
        <v>1728</v>
      </c>
      <c r="N89" s="252">
        <v>591</v>
      </c>
      <c r="O89" s="252">
        <v>638</v>
      </c>
      <c r="P89" s="252">
        <v>7</v>
      </c>
      <c r="Q89" s="252">
        <v>84</v>
      </c>
      <c r="R89" s="252">
        <v>1557</v>
      </c>
      <c r="S89" s="252">
        <v>264</v>
      </c>
      <c r="T89" s="252">
        <v>299</v>
      </c>
      <c r="U89" s="250"/>
    </row>
    <row r="90" spans="1:21" s="251" customFormat="1" ht="9.75" customHeight="1">
      <c r="A90" s="357">
        <v>793</v>
      </c>
      <c r="B90" s="128">
        <v>623</v>
      </c>
      <c r="C90" s="220" t="s">
        <v>291</v>
      </c>
      <c r="D90" s="252">
        <v>1280</v>
      </c>
      <c r="E90" s="252">
        <v>0</v>
      </c>
      <c r="F90" s="252">
        <v>47</v>
      </c>
      <c r="G90" s="252">
        <v>1310</v>
      </c>
      <c r="H90" s="252">
        <v>38</v>
      </c>
      <c r="I90" s="252">
        <v>2643</v>
      </c>
      <c r="J90" s="252">
        <v>773</v>
      </c>
      <c r="K90" s="252">
        <v>442</v>
      </c>
      <c r="L90" s="252">
        <v>638</v>
      </c>
      <c r="M90" s="252">
        <v>1336</v>
      </c>
      <c r="N90" s="252">
        <v>275</v>
      </c>
      <c r="O90" s="252">
        <v>169</v>
      </c>
      <c r="P90" s="252">
        <v>1</v>
      </c>
      <c r="Q90" s="252">
        <v>34</v>
      </c>
      <c r="R90" s="252">
        <v>319</v>
      </c>
      <c r="S90" s="252">
        <v>140</v>
      </c>
      <c r="T90" s="252">
        <v>160</v>
      </c>
      <c r="U90" s="250"/>
    </row>
    <row r="91" spans="1:21" s="251" customFormat="1" ht="9.75" customHeight="1">
      <c r="A91" s="357">
        <v>794</v>
      </c>
      <c r="B91" s="128">
        <v>624</v>
      </c>
      <c r="C91" s="220" t="s">
        <v>292</v>
      </c>
      <c r="D91" s="252">
        <v>1481</v>
      </c>
      <c r="E91" s="252">
        <v>3</v>
      </c>
      <c r="F91" s="252">
        <v>157</v>
      </c>
      <c r="G91" s="252">
        <v>2796</v>
      </c>
      <c r="H91" s="252">
        <v>114</v>
      </c>
      <c r="I91" s="252">
        <v>1956</v>
      </c>
      <c r="J91" s="252">
        <v>901</v>
      </c>
      <c r="K91" s="252">
        <v>584</v>
      </c>
      <c r="L91" s="252">
        <v>713</v>
      </c>
      <c r="M91" s="252">
        <v>901</v>
      </c>
      <c r="N91" s="252">
        <v>334</v>
      </c>
      <c r="O91" s="252">
        <v>83</v>
      </c>
      <c r="P91" s="252">
        <v>2</v>
      </c>
      <c r="Q91" s="252">
        <v>28</v>
      </c>
      <c r="R91" s="252">
        <v>435</v>
      </c>
      <c r="S91" s="252">
        <v>250</v>
      </c>
      <c r="T91" s="252">
        <v>284</v>
      </c>
      <c r="U91" s="250"/>
    </row>
    <row r="92" spans="1:21" s="251" customFormat="1" ht="9.75" customHeight="1">
      <c r="A92" s="357">
        <v>951</v>
      </c>
      <c r="B92" s="128">
        <v>681</v>
      </c>
      <c r="C92" s="220" t="s">
        <v>293</v>
      </c>
      <c r="D92" s="252">
        <v>2753</v>
      </c>
      <c r="E92" s="252">
        <v>124</v>
      </c>
      <c r="F92" s="252">
        <v>171</v>
      </c>
      <c r="G92" s="252">
        <v>3762</v>
      </c>
      <c r="H92" s="252">
        <v>188</v>
      </c>
      <c r="I92" s="252">
        <v>4314</v>
      </c>
      <c r="J92" s="252">
        <v>2001</v>
      </c>
      <c r="K92" s="252">
        <v>1009</v>
      </c>
      <c r="L92" s="252">
        <v>1228</v>
      </c>
      <c r="M92" s="252">
        <v>1929</v>
      </c>
      <c r="N92" s="252">
        <v>599</v>
      </c>
      <c r="O92" s="252">
        <v>699</v>
      </c>
      <c r="P92" s="252">
        <v>1</v>
      </c>
      <c r="Q92" s="252">
        <v>33</v>
      </c>
      <c r="R92" s="252">
        <v>386</v>
      </c>
      <c r="S92" s="252">
        <v>275</v>
      </c>
      <c r="T92" s="252">
        <v>432</v>
      </c>
      <c r="U92" s="250"/>
    </row>
    <row r="93" spans="1:21" s="251" customFormat="1" ht="9.75" customHeight="1">
      <c r="A93" s="357">
        <v>952</v>
      </c>
      <c r="B93" s="128">
        <v>682</v>
      </c>
      <c r="C93" s="220" t="s">
        <v>294</v>
      </c>
      <c r="D93" s="252">
        <v>1239</v>
      </c>
      <c r="E93" s="252">
        <v>56</v>
      </c>
      <c r="F93" s="252">
        <v>20</v>
      </c>
      <c r="G93" s="252">
        <v>952</v>
      </c>
      <c r="H93" s="252">
        <v>19</v>
      </c>
      <c r="I93" s="252">
        <v>278</v>
      </c>
      <c r="J93" s="252">
        <v>747</v>
      </c>
      <c r="K93" s="252">
        <v>287</v>
      </c>
      <c r="L93" s="252">
        <v>373</v>
      </c>
      <c r="M93" s="252">
        <v>734</v>
      </c>
      <c r="N93" s="252">
        <v>258</v>
      </c>
      <c r="O93" s="252">
        <v>182</v>
      </c>
      <c r="P93" s="252">
        <v>3</v>
      </c>
      <c r="Q93" s="252">
        <v>26</v>
      </c>
      <c r="R93" s="252">
        <v>281</v>
      </c>
      <c r="S93" s="252">
        <v>155</v>
      </c>
      <c r="T93" s="252">
        <v>289</v>
      </c>
      <c r="U93" s="250"/>
    </row>
    <row r="94" spans="1:21" s="251" customFormat="1" ht="9.75" customHeight="1">
      <c r="A94" s="357">
        <v>953</v>
      </c>
      <c r="B94" s="128">
        <v>683</v>
      </c>
      <c r="C94" s="220" t="s">
        <v>295</v>
      </c>
      <c r="D94" s="252">
        <v>2216</v>
      </c>
      <c r="E94" s="252">
        <v>13</v>
      </c>
      <c r="F94" s="252">
        <v>115</v>
      </c>
      <c r="G94" s="252">
        <v>2589</v>
      </c>
      <c r="H94" s="252">
        <v>166</v>
      </c>
      <c r="I94" s="252">
        <v>3414</v>
      </c>
      <c r="J94" s="252">
        <v>937</v>
      </c>
      <c r="K94" s="252">
        <v>515</v>
      </c>
      <c r="L94" s="252">
        <v>589</v>
      </c>
      <c r="M94" s="252">
        <v>898</v>
      </c>
      <c r="N94" s="252">
        <v>359</v>
      </c>
      <c r="O94" s="252">
        <v>243</v>
      </c>
      <c r="P94" s="252">
        <v>9</v>
      </c>
      <c r="Q94" s="252">
        <v>33</v>
      </c>
      <c r="R94" s="252">
        <v>461</v>
      </c>
      <c r="S94" s="252">
        <v>102</v>
      </c>
      <c r="T94" s="252">
        <v>203</v>
      </c>
      <c r="U94" s="250"/>
    </row>
    <row r="95" spans="1:21" s="251" customFormat="1" ht="9.75" customHeight="1">
      <c r="A95" s="357">
        <v>954</v>
      </c>
      <c r="B95" s="128">
        <v>684</v>
      </c>
      <c r="C95" s="220" t="s">
        <v>296</v>
      </c>
      <c r="D95" s="252">
        <v>1998</v>
      </c>
      <c r="E95" s="252">
        <v>80</v>
      </c>
      <c r="F95" s="252">
        <v>70</v>
      </c>
      <c r="G95" s="252">
        <v>624</v>
      </c>
      <c r="H95" s="252">
        <v>176</v>
      </c>
      <c r="I95" s="252">
        <v>1887</v>
      </c>
      <c r="J95" s="252">
        <v>1329</v>
      </c>
      <c r="K95" s="252">
        <v>746</v>
      </c>
      <c r="L95" s="252">
        <v>928</v>
      </c>
      <c r="M95" s="252">
        <v>1309</v>
      </c>
      <c r="N95" s="252">
        <v>515</v>
      </c>
      <c r="O95" s="252">
        <v>293</v>
      </c>
      <c r="P95" s="252">
        <v>2</v>
      </c>
      <c r="Q95" s="252">
        <v>24</v>
      </c>
      <c r="R95" s="252">
        <v>267</v>
      </c>
      <c r="S95" s="252">
        <v>123</v>
      </c>
      <c r="T95" s="252">
        <v>201</v>
      </c>
      <c r="U95" s="250"/>
    </row>
    <row r="96" spans="1:21" s="251" customFormat="1" ht="9.75" customHeight="1">
      <c r="A96" s="357">
        <v>955</v>
      </c>
      <c r="B96" s="128">
        <v>685</v>
      </c>
      <c r="C96" s="220" t="s">
        <v>297</v>
      </c>
      <c r="D96" s="252">
        <v>2169</v>
      </c>
      <c r="E96" s="252">
        <v>3</v>
      </c>
      <c r="F96" s="252">
        <v>276</v>
      </c>
      <c r="G96" s="252">
        <v>6411</v>
      </c>
      <c r="H96" s="252">
        <v>130</v>
      </c>
      <c r="I96" s="252">
        <v>2694</v>
      </c>
      <c r="J96" s="252">
        <v>1452</v>
      </c>
      <c r="K96" s="252">
        <v>957</v>
      </c>
      <c r="L96" s="252">
        <v>1054</v>
      </c>
      <c r="M96" s="252">
        <v>1361</v>
      </c>
      <c r="N96" s="252">
        <v>436</v>
      </c>
      <c r="O96" s="252">
        <v>366</v>
      </c>
      <c r="P96" s="252">
        <v>0</v>
      </c>
      <c r="Q96" s="252">
        <v>0</v>
      </c>
      <c r="R96" s="252">
        <v>0</v>
      </c>
      <c r="S96" s="252">
        <v>102</v>
      </c>
      <c r="T96" s="252">
        <v>295</v>
      </c>
      <c r="U96" s="250"/>
    </row>
    <row r="97" spans="1:21" s="251" customFormat="1" ht="9.75" customHeight="1">
      <c r="A97" s="357">
        <v>956</v>
      </c>
      <c r="B97" s="128">
        <v>686</v>
      </c>
      <c r="C97" s="220" t="s">
        <v>298</v>
      </c>
      <c r="D97" s="252">
        <v>1513</v>
      </c>
      <c r="E97" s="252">
        <v>106</v>
      </c>
      <c r="F97" s="252">
        <v>19</v>
      </c>
      <c r="G97" s="252">
        <v>530</v>
      </c>
      <c r="H97" s="252">
        <v>75</v>
      </c>
      <c r="I97" s="252">
        <v>1959</v>
      </c>
      <c r="J97" s="252">
        <v>866</v>
      </c>
      <c r="K97" s="252">
        <v>374</v>
      </c>
      <c r="L97" s="252">
        <v>525</v>
      </c>
      <c r="M97" s="252">
        <v>850</v>
      </c>
      <c r="N97" s="252">
        <v>282</v>
      </c>
      <c r="O97" s="252">
        <v>150</v>
      </c>
      <c r="P97" s="252">
        <v>1</v>
      </c>
      <c r="Q97" s="252">
        <v>12</v>
      </c>
      <c r="R97" s="252">
        <v>86</v>
      </c>
      <c r="S97" s="252">
        <v>52</v>
      </c>
      <c r="T97" s="252">
        <v>54</v>
      </c>
      <c r="U97" s="250"/>
    </row>
    <row r="98" spans="1:21" s="251" customFormat="1" ht="9.75" customHeight="1">
      <c r="A98" s="253"/>
      <c r="B98" s="133" t="s">
        <v>865</v>
      </c>
      <c r="C98" s="133"/>
      <c r="D98" s="255"/>
      <c r="E98" s="256"/>
      <c r="F98" s="256"/>
      <c r="G98" s="256"/>
      <c r="H98" s="256"/>
      <c r="I98" s="256"/>
      <c r="J98" s="256"/>
      <c r="K98" s="256"/>
      <c r="L98" s="256"/>
      <c r="M98" s="133"/>
      <c r="N98" s="134"/>
      <c r="O98" s="256"/>
      <c r="P98" s="256"/>
      <c r="Q98" s="256"/>
      <c r="R98" s="256"/>
      <c r="S98" s="256"/>
      <c r="T98" s="249"/>
      <c r="U98" s="250"/>
    </row>
    <row r="99" spans="1:21" s="251" customFormat="1" ht="9.75" customHeight="1">
      <c r="A99" s="250"/>
      <c r="B99" s="136" t="s">
        <v>834</v>
      </c>
      <c r="C99" s="122"/>
      <c r="D99" s="257"/>
      <c r="E99" s="258"/>
      <c r="F99" s="258"/>
      <c r="G99" s="258"/>
      <c r="H99" s="258"/>
      <c r="I99" s="258"/>
      <c r="J99" s="258"/>
      <c r="K99" s="258"/>
      <c r="L99" s="258"/>
      <c r="M99" s="136"/>
      <c r="N99" s="137"/>
      <c r="O99" s="258"/>
      <c r="P99" s="258"/>
      <c r="Q99" s="258"/>
      <c r="R99" s="258"/>
      <c r="S99" s="258"/>
      <c r="T99" s="259"/>
      <c r="U99" s="250"/>
    </row>
    <row r="100" spans="1:21" s="251" customFormat="1" ht="9.75" customHeight="1">
      <c r="A100" s="250"/>
      <c r="B100" s="136" t="s">
        <v>1352</v>
      </c>
      <c r="C100" s="122"/>
      <c r="D100" s="257"/>
      <c r="E100" s="260"/>
      <c r="F100" s="260"/>
      <c r="G100" s="260"/>
      <c r="H100" s="260"/>
      <c r="I100" s="260"/>
      <c r="J100" s="260"/>
      <c r="K100" s="260"/>
      <c r="L100" s="260"/>
      <c r="M100" s="136"/>
      <c r="N100" s="126"/>
      <c r="O100" s="260"/>
      <c r="P100" s="260"/>
      <c r="Q100" s="260"/>
      <c r="R100" s="260"/>
      <c r="S100" s="260"/>
      <c r="U100" s="250"/>
    </row>
  </sheetData>
  <printOptions/>
  <pageMargins left="0.56" right="0.56" top="0.58" bottom="0.47" header="0.34" footer="0.2"/>
  <pageSetup fitToWidth="2" horizontalDpi="600" verticalDpi="600" orientation="portrait" paperSize="9" scale="75" r:id="rId1"/>
  <colBreaks count="1" manualBreakCount="1">
    <brk id="12" max="110" man="1"/>
  </colBreaks>
</worksheet>
</file>

<file path=xl/worksheets/sheet7.xml><?xml version="1.0" encoding="utf-8"?>
<worksheet xmlns="http://schemas.openxmlformats.org/spreadsheetml/2006/main" xmlns:r="http://schemas.openxmlformats.org/officeDocument/2006/relationships">
  <dimension ref="A1:U95"/>
  <sheetViews>
    <sheetView workbookViewId="0" topLeftCell="B1">
      <selection activeCell="B21" sqref="B21"/>
    </sheetView>
  </sheetViews>
  <sheetFormatPr defaultColWidth="9.00390625" defaultRowHeight="12.75"/>
  <cols>
    <col min="1" max="1" width="5.375" style="40" hidden="1" customWidth="1"/>
    <col min="2" max="2" width="3.375" style="40" customWidth="1"/>
    <col min="3" max="3" width="10.125" style="40" customWidth="1"/>
    <col min="4" max="4" width="9.75390625" style="44" customWidth="1"/>
    <col min="5" max="6" width="8.75390625" style="45" customWidth="1"/>
    <col min="7" max="7" width="9.375" style="45" customWidth="1"/>
    <col min="8" max="9" width="8.00390625" style="45" customWidth="1"/>
    <col min="10" max="11" width="8.00390625" style="44" customWidth="1"/>
    <col min="12" max="14" width="8.00390625" style="40" customWidth="1"/>
    <col min="15" max="15" width="11.75390625" style="40" customWidth="1"/>
    <col min="16" max="16384" width="10.25390625" style="40" customWidth="1"/>
  </cols>
  <sheetData>
    <row r="1" spans="2:8" ht="20.25" customHeight="1">
      <c r="B1" s="350" t="s">
        <v>1186</v>
      </c>
      <c r="H1" s="40"/>
    </row>
    <row r="2" spans="2:8" ht="15.75" customHeight="1" hidden="1">
      <c r="B2" s="46"/>
      <c r="H2" s="40"/>
    </row>
    <row r="3" spans="2:21" ht="3" customHeight="1">
      <c r="B3" s="138"/>
      <c r="C3" s="31"/>
      <c r="D3" s="32"/>
      <c r="E3" s="33"/>
      <c r="F3" s="33"/>
      <c r="G3" s="33"/>
      <c r="H3" s="33"/>
      <c r="I3" s="33"/>
      <c r="J3" s="32"/>
      <c r="K3" s="32"/>
      <c r="L3" s="34"/>
      <c r="M3" s="34"/>
      <c r="N3" s="31"/>
      <c r="O3" s="31"/>
      <c r="P3" s="31"/>
      <c r="Q3" s="31"/>
      <c r="R3" s="31"/>
      <c r="S3" s="31"/>
      <c r="T3" s="31"/>
      <c r="U3" s="31"/>
    </row>
    <row r="4" spans="2:14" ht="12" customHeight="1">
      <c r="B4" s="139"/>
      <c r="C4" s="140"/>
      <c r="D4" s="189" t="s">
        <v>170</v>
      </c>
      <c r="E4" s="489" t="s">
        <v>171</v>
      </c>
      <c r="F4" s="482"/>
      <c r="G4" s="345" t="s">
        <v>172</v>
      </c>
      <c r="H4" s="490" t="s">
        <v>173</v>
      </c>
      <c r="I4" s="481"/>
      <c r="J4" s="481"/>
      <c r="K4" s="481"/>
      <c r="L4" s="481"/>
      <c r="M4" s="481"/>
      <c r="N4" s="481"/>
    </row>
    <row r="5" spans="3:14" ht="12" customHeight="1">
      <c r="C5" s="31"/>
      <c r="D5" s="190" t="s">
        <v>174</v>
      </c>
      <c r="E5" s="346" t="s">
        <v>175</v>
      </c>
      <c r="F5" s="191" t="s">
        <v>176</v>
      </c>
      <c r="G5" s="346" t="s">
        <v>177</v>
      </c>
      <c r="H5" s="346" t="s">
        <v>178</v>
      </c>
      <c r="I5" s="191" t="s">
        <v>179</v>
      </c>
      <c r="J5" s="347" t="s">
        <v>180</v>
      </c>
      <c r="K5" s="348" t="s">
        <v>181</v>
      </c>
      <c r="L5" s="347" t="s">
        <v>182</v>
      </c>
      <c r="M5" s="348" t="s">
        <v>183</v>
      </c>
      <c r="N5" s="189" t="s">
        <v>1033</v>
      </c>
    </row>
    <row r="6" spans="2:14" ht="12" customHeight="1">
      <c r="B6" s="74"/>
      <c r="C6" s="37" t="s">
        <v>1029</v>
      </c>
      <c r="D6" s="187" t="s">
        <v>184</v>
      </c>
      <c r="E6" s="188" t="s">
        <v>185</v>
      </c>
      <c r="F6" s="188" t="s">
        <v>185</v>
      </c>
      <c r="G6" s="188" t="s">
        <v>186</v>
      </c>
      <c r="H6" s="188" t="s">
        <v>187</v>
      </c>
      <c r="I6" s="188" t="s">
        <v>187</v>
      </c>
      <c r="J6" s="192" t="s">
        <v>187</v>
      </c>
      <c r="K6" s="193" t="s">
        <v>187</v>
      </c>
      <c r="L6" s="192" t="s">
        <v>187</v>
      </c>
      <c r="M6" s="193"/>
      <c r="N6" s="187" t="s">
        <v>187</v>
      </c>
    </row>
    <row r="7" spans="3:14" ht="12.75" customHeight="1">
      <c r="C7" s="302" t="s">
        <v>188</v>
      </c>
      <c r="D7" s="177">
        <f>SUM(D9:D17,D19)</f>
        <v>5592509</v>
      </c>
      <c r="E7" s="175">
        <f aca="true" t="shared" si="0" ref="E7:N7">SUM(E9:E17,E19)</f>
        <v>1105918</v>
      </c>
      <c r="F7" s="175">
        <f t="shared" si="0"/>
        <v>490004</v>
      </c>
      <c r="G7" s="175">
        <f t="shared" si="0"/>
        <v>182269</v>
      </c>
      <c r="H7" s="175">
        <f t="shared" si="0"/>
        <v>39951</v>
      </c>
      <c r="I7" s="175">
        <f t="shared" si="0"/>
        <v>61821</v>
      </c>
      <c r="J7" s="175">
        <f t="shared" si="0"/>
        <v>26419</v>
      </c>
      <c r="K7" s="175">
        <f t="shared" si="0"/>
        <v>22140</v>
      </c>
      <c r="L7" s="175">
        <f t="shared" si="0"/>
        <v>20834</v>
      </c>
      <c r="M7" s="175">
        <f t="shared" si="0"/>
        <v>18085</v>
      </c>
      <c r="N7" s="175">
        <f t="shared" si="0"/>
        <v>189250</v>
      </c>
    </row>
    <row r="8" spans="3:14" ht="7.5" customHeight="1">
      <c r="C8" s="303"/>
      <c r="D8" s="177"/>
      <c r="E8" s="194"/>
      <c r="F8" s="194"/>
      <c r="G8" s="194"/>
      <c r="H8" s="194"/>
      <c r="I8" s="194"/>
      <c r="J8" s="194"/>
      <c r="K8" s="194"/>
      <c r="L8" s="194"/>
      <c r="M8" s="194"/>
      <c r="N8" s="194"/>
    </row>
    <row r="9" spans="1:14" ht="12.75" customHeight="1">
      <c r="A9" s="80">
        <v>100</v>
      </c>
      <c r="B9" s="81"/>
      <c r="C9" s="196" t="s">
        <v>222</v>
      </c>
      <c r="D9" s="194">
        <f>SUM(D30,D32,D34)</f>
        <v>1020560</v>
      </c>
      <c r="E9" s="194">
        <f aca="true" t="shared" si="1" ref="E9:N9">SUM(E30,E32,E34)</f>
        <v>186987</v>
      </c>
      <c r="F9" s="194">
        <f t="shared" si="1"/>
        <v>78044</v>
      </c>
      <c r="G9" s="194">
        <f t="shared" si="1"/>
        <v>51114</v>
      </c>
      <c r="H9" s="194">
        <f t="shared" si="1"/>
        <v>7181</v>
      </c>
      <c r="I9" s="194">
        <f t="shared" si="1"/>
        <v>9704</v>
      </c>
      <c r="J9" s="194">
        <f t="shared" si="1"/>
        <v>4981</v>
      </c>
      <c r="K9" s="194">
        <f t="shared" si="1"/>
        <v>3973</v>
      </c>
      <c r="L9" s="194">
        <f t="shared" si="1"/>
        <v>3488</v>
      </c>
      <c r="M9" s="194">
        <f t="shared" si="1"/>
        <v>3201</v>
      </c>
      <c r="N9" s="194">
        <f t="shared" si="1"/>
        <v>32528</v>
      </c>
    </row>
    <row r="10" spans="1:14" ht="12.75" customHeight="1">
      <c r="A10" s="80">
        <v>200</v>
      </c>
      <c r="B10" s="81"/>
      <c r="C10" s="196" t="s">
        <v>223</v>
      </c>
      <c r="D10" s="194">
        <f>SUM(D35,D41,D44,D46,D56)</f>
        <v>714283</v>
      </c>
      <c r="E10" s="194">
        <f aca="true" t="shared" si="2" ref="E10:N10">SUM(E35,E41,E44,E46,E56)</f>
        <v>126390</v>
      </c>
      <c r="F10" s="194">
        <f t="shared" si="2"/>
        <v>51538</v>
      </c>
      <c r="G10" s="194">
        <f t="shared" si="2"/>
        <v>16510</v>
      </c>
      <c r="H10" s="194">
        <f t="shared" si="2"/>
        <v>4061</v>
      </c>
      <c r="I10" s="194">
        <f t="shared" si="2"/>
        <v>7169</v>
      </c>
      <c r="J10" s="194">
        <f t="shared" si="2"/>
        <v>2874</v>
      </c>
      <c r="K10" s="194">
        <f t="shared" si="2"/>
        <v>2409</v>
      </c>
      <c r="L10" s="194">
        <f t="shared" si="2"/>
        <v>2253</v>
      </c>
      <c r="M10" s="194">
        <f t="shared" si="2"/>
        <v>2071</v>
      </c>
      <c r="N10" s="194">
        <f t="shared" si="2"/>
        <v>20837</v>
      </c>
    </row>
    <row r="11" spans="1:14" ht="12.75" customHeight="1">
      <c r="A11" s="80">
        <v>300</v>
      </c>
      <c r="B11" s="81"/>
      <c r="C11" s="196" t="s">
        <v>224</v>
      </c>
      <c r="D11" s="194">
        <f>SUM(D31,D38,D43,D61:D62)</f>
        <v>718063</v>
      </c>
      <c r="E11" s="194">
        <f aca="true" t="shared" si="3" ref="E11:N11">SUM(E31,E38,E43,E61:E62)</f>
        <v>124440</v>
      </c>
      <c r="F11" s="194">
        <f t="shared" si="3"/>
        <v>51304</v>
      </c>
      <c r="G11" s="194">
        <f t="shared" si="3"/>
        <v>14706</v>
      </c>
      <c r="H11" s="194">
        <f t="shared" si="3"/>
        <v>5581</v>
      </c>
      <c r="I11" s="194">
        <f t="shared" si="3"/>
        <v>5922</v>
      </c>
      <c r="J11" s="194">
        <f t="shared" si="3"/>
        <v>2546</v>
      </c>
      <c r="K11" s="194">
        <f t="shared" si="3"/>
        <v>2203</v>
      </c>
      <c r="L11" s="194">
        <f t="shared" si="3"/>
        <v>2082</v>
      </c>
      <c r="M11" s="194">
        <f t="shared" si="3"/>
        <v>1881</v>
      </c>
      <c r="N11" s="194">
        <f t="shared" si="3"/>
        <v>20215</v>
      </c>
    </row>
    <row r="12" spans="1:14" ht="12.75" customHeight="1">
      <c r="A12" s="80">
        <v>400</v>
      </c>
      <c r="B12" s="81"/>
      <c r="C12" s="196" t="s">
        <v>225</v>
      </c>
      <c r="D12" s="194">
        <f>SUM(D40,D42,D45,D47,D57:D59,D60)</f>
        <v>291371</v>
      </c>
      <c r="E12" s="194">
        <f aca="true" t="shared" si="4" ref="E12:N12">SUM(E40,E42,E45,E47,E57:E59,E60)</f>
        <v>63686</v>
      </c>
      <c r="F12" s="194">
        <f t="shared" si="4"/>
        <v>30507</v>
      </c>
      <c r="G12" s="194">
        <f t="shared" si="4"/>
        <v>4925</v>
      </c>
      <c r="H12" s="194">
        <f t="shared" si="4"/>
        <v>1401</v>
      </c>
      <c r="I12" s="194">
        <f t="shared" si="4"/>
        <v>3423</v>
      </c>
      <c r="J12" s="194">
        <f t="shared" si="4"/>
        <v>1573</v>
      </c>
      <c r="K12" s="194">
        <f t="shared" si="4"/>
        <v>1350</v>
      </c>
      <c r="L12" s="194">
        <f t="shared" si="4"/>
        <v>1303</v>
      </c>
      <c r="M12" s="194">
        <f t="shared" si="4"/>
        <v>1091</v>
      </c>
      <c r="N12" s="194">
        <f t="shared" si="4"/>
        <v>10141</v>
      </c>
    </row>
    <row r="13" spans="1:14" ht="12.75" customHeight="1">
      <c r="A13" s="80">
        <v>500</v>
      </c>
      <c r="B13" s="81"/>
      <c r="C13" s="196" t="s">
        <v>226</v>
      </c>
      <c r="D13" s="194">
        <f>SUM(D29,D63:D68)</f>
        <v>578335</v>
      </c>
      <c r="E13" s="194">
        <f aca="true" t="shared" si="5" ref="E13:N13">SUM(E29,E63:E68)</f>
        <v>108656</v>
      </c>
      <c r="F13" s="194">
        <f t="shared" si="5"/>
        <v>47703</v>
      </c>
      <c r="G13" s="194">
        <f t="shared" si="5"/>
        <v>11898</v>
      </c>
      <c r="H13" s="194">
        <f t="shared" si="5"/>
        <v>4658</v>
      </c>
      <c r="I13" s="194">
        <f t="shared" si="5"/>
        <v>6099</v>
      </c>
      <c r="J13" s="194">
        <f t="shared" si="5"/>
        <v>2480</v>
      </c>
      <c r="K13" s="194">
        <f t="shared" si="5"/>
        <v>2332</v>
      </c>
      <c r="L13" s="194">
        <f t="shared" si="5"/>
        <v>1994</v>
      </c>
      <c r="M13" s="194">
        <f t="shared" si="5"/>
        <v>1619</v>
      </c>
      <c r="N13" s="194">
        <f t="shared" si="5"/>
        <v>19182</v>
      </c>
    </row>
    <row r="14" spans="1:14" ht="12.75" customHeight="1">
      <c r="A14" s="80">
        <v>600</v>
      </c>
      <c r="B14" s="81"/>
      <c r="C14" s="196" t="s">
        <v>227</v>
      </c>
      <c r="D14" s="194">
        <f>SUM(D36,D39,D54,D55,D69,D70,D71,D72)</f>
        <v>285736</v>
      </c>
      <c r="E14" s="194">
        <f aca="true" t="shared" si="6" ref="E14:N14">SUM(E36,E39,E54,E55,E69,E70,E71,E72)</f>
        <v>64775</v>
      </c>
      <c r="F14" s="194">
        <f t="shared" si="6"/>
        <v>31276</v>
      </c>
      <c r="G14" s="194">
        <f t="shared" si="6"/>
        <v>6752</v>
      </c>
      <c r="H14" s="194">
        <f t="shared" si="6"/>
        <v>1731</v>
      </c>
      <c r="I14" s="194">
        <f t="shared" si="6"/>
        <v>2922</v>
      </c>
      <c r="J14" s="194">
        <f t="shared" si="6"/>
        <v>1530</v>
      </c>
      <c r="K14" s="194">
        <f t="shared" si="6"/>
        <v>1384</v>
      </c>
      <c r="L14" s="194">
        <f t="shared" si="6"/>
        <v>1254</v>
      </c>
      <c r="M14" s="194">
        <f t="shared" si="6"/>
        <v>1202</v>
      </c>
      <c r="N14" s="194">
        <f t="shared" si="6"/>
        <v>10023</v>
      </c>
    </row>
    <row r="15" spans="1:14" ht="12.75" customHeight="1">
      <c r="A15" s="80">
        <v>700</v>
      </c>
      <c r="B15" s="81"/>
      <c r="C15" s="196" t="s">
        <v>228</v>
      </c>
      <c r="D15" s="194">
        <f>SUM(D37,D49,D52,D73:D74)</f>
        <v>190840</v>
      </c>
      <c r="E15" s="194">
        <f aca="true" t="shared" si="7" ref="E15:N15">SUM(E37,E49,E52,E73:E74)</f>
        <v>53568</v>
      </c>
      <c r="F15" s="194">
        <f t="shared" si="7"/>
        <v>28710</v>
      </c>
      <c r="G15" s="194">
        <f t="shared" si="7"/>
        <v>6276</v>
      </c>
      <c r="H15" s="194">
        <f t="shared" si="7"/>
        <v>1458</v>
      </c>
      <c r="I15" s="194">
        <f t="shared" si="7"/>
        <v>2817</v>
      </c>
      <c r="J15" s="194">
        <f t="shared" si="7"/>
        <v>1197</v>
      </c>
      <c r="K15" s="194">
        <f t="shared" si="7"/>
        <v>1111</v>
      </c>
      <c r="L15" s="194">
        <f t="shared" si="7"/>
        <v>1133</v>
      </c>
      <c r="M15" s="194">
        <f t="shared" si="7"/>
        <v>1242</v>
      </c>
      <c r="N15" s="194">
        <f t="shared" si="7"/>
        <v>8958</v>
      </c>
    </row>
    <row r="16" spans="1:14" ht="12.75" customHeight="1">
      <c r="A16" s="80">
        <v>800</v>
      </c>
      <c r="B16" s="81"/>
      <c r="C16" s="196" t="s">
        <v>229</v>
      </c>
      <c r="D16" s="194">
        <f>SUM(D48:D48,D50)</f>
        <v>115699</v>
      </c>
      <c r="E16" s="194">
        <f aca="true" t="shared" si="8" ref="E16:N16">SUM(E48:E48,E50)</f>
        <v>30638</v>
      </c>
      <c r="F16" s="194">
        <f t="shared" si="8"/>
        <v>16297</v>
      </c>
      <c r="G16" s="194">
        <f t="shared" si="8"/>
        <v>4791</v>
      </c>
      <c r="H16" s="194">
        <f t="shared" si="8"/>
        <v>802</v>
      </c>
      <c r="I16" s="194">
        <f t="shared" si="8"/>
        <v>1198</v>
      </c>
      <c r="J16" s="194">
        <f t="shared" si="8"/>
        <v>629</v>
      </c>
      <c r="K16" s="194">
        <f t="shared" si="8"/>
        <v>604</v>
      </c>
      <c r="L16" s="194">
        <f t="shared" si="8"/>
        <v>566</v>
      </c>
      <c r="M16" s="194">
        <f t="shared" si="8"/>
        <v>473</v>
      </c>
      <c r="N16" s="194">
        <f t="shared" si="8"/>
        <v>4272</v>
      </c>
    </row>
    <row r="17" spans="1:14" ht="12.75" customHeight="1">
      <c r="A17" s="80">
        <v>900</v>
      </c>
      <c r="B17" s="81"/>
      <c r="C17" s="196" t="s">
        <v>230</v>
      </c>
      <c r="D17" s="194">
        <f>SUM(D33,D51,D53,D75)</f>
        <v>150888</v>
      </c>
      <c r="E17" s="194">
        <f aca="true" t="shared" si="9" ref="E17:N17">SUM(E33,E51,E53,E75)</f>
        <v>41812</v>
      </c>
      <c r="F17" s="194">
        <f t="shared" si="9"/>
        <v>22159</v>
      </c>
      <c r="G17" s="194">
        <f t="shared" si="9"/>
        <v>6429</v>
      </c>
      <c r="H17" s="194">
        <f t="shared" si="9"/>
        <v>995</v>
      </c>
      <c r="I17" s="194">
        <f t="shared" si="9"/>
        <v>2353</v>
      </c>
      <c r="J17" s="194">
        <f t="shared" si="9"/>
        <v>1095</v>
      </c>
      <c r="K17" s="194">
        <f t="shared" si="9"/>
        <v>882</v>
      </c>
      <c r="L17" s="194">
        <f t="shared" si="9"/>
        <v>884</v>
      </c>
      <c r="M17" s="194">
        <f t="shared" si="9"/>
        <v>688</v>
      </c>
      <c r="N17" s="194">
        <f t="shared" si="9"/>
        <v>6897</v>
      </c>
    </row>
    <row r="18" spans="3:14" ht="14.25" customHeight="1">
      <c r="C18" s="39"/>
      <c r="D18" s="177"/>
      <c r="E18" s="175"/>
      <c r="F18" s="175"/>
      <c r="G18" s="175"/>
      <c r="H18" s="175"/>
      <c r="I18" s="175"/>
      <c r="J18" s="175"/>
      <c r="K18" s="175"/>
      <c r="L18" s="175"/>
      <c r="M18" s="175"/>
      <c r="N18" s="175"/>
    </row>
    <row r="19" spans="1:14" ht="12.75" customHeight="1">
      <c r="A19" s="80">
        <v>1</v>
      </c>
      <c r="B19" s="82">
        <v>100</v>
      </c>
      <c r="C19" s="197" t="s">
        <v>1318</v>
      </c>
      <c r="D19" s="177">
        <f>SUM(D20:D28)</f>
        <v>1526734</v>
      </c>
      <c r="E19" s="175">
        <f aca="true" t="shared" si="10" ref="E19:N19">SUM(E20:E28)</f>
        <v>304966</v>
      </c>
      <c r="F19" s="175">
        <f t="shared" si="10"/>
        <v>132466</v>
      </c>
      <c r="G19" s="175">
        <f t="shared" si="10"/>
        <v>58868</v>
      </c>
      <c r="H19" s="175">
        <f t="shared" si="10"/>
        <v>12083</v>
      </c>
      <c r="I19" s="175">
        <f t="shared" si="10"/>
        <v>20214</v>
      </c>
      <c r="J19" s="175">
        <f t="shared" si="10"/>
        <v>7514</v>
      </c>
      <c r="K19" s="175">
        <f t="shared" si="10"/>
        <v>5892</v>
      </c>
      <c r="L19" s="175">
        <f t="shared" si="10"/>
        <v>5877</v>
      </c>
      <c r="M19" s="175">
        <f t="shared" si="10"/>
        <v>4617</v>
      </c>
      <c r="N19" s="175">
        <f t="shared" si="10"/>
        <v>56197</v>
      </c>
    </row>
    <row r="20" spans="1:14" ht="12.75" customHeight="1">
      <c r="A20" s="80">
        <v>2</v>
      </c>
      <c r="B20" s="82">
        <v>101</v>
      </c>
      <c r="C20" s="237" t="s">
        <v>1319</v>
      </c>
      <c r="D20" s="177">
        <v>206641</v>
      </c>
      <c r="E20" s="175">
        <v>35863</v>
      </c>
      <c r="F20" s="175">
        <v>15674</v>
      </c>
      <c r="G20" s="175">
        <v>6647</v>
      </c>
      <c r="H20" s="175">
        <v>1275</v>
      </c>
      <c r="I20" s="175">
        <v>2402</v>
      </c>
      <c r="J20" s="175">
        <v>887</v>
      </c>
      <c r="K20" s="175">
        <v>696</v>
      </c>
      <c r="L20" s="175">
        <v>681</v>
      </c>
      <c r="M20" s="175">
        <v>554</v>
      </c>
      <c r="N20" s="175">
        <v>6495</v>
      </c>
    </row>
    <row r="21" spans="1:14" ht="12.75" customHeight="1">
      <c r="A21" s="80">
        <v>3</v>
      </c>
      <c r="B21" s="82">
        <v>102</v>
      </c>
      <c r="C21" s="237" t="s">
        <v>1320</v>
      </c>
      <c r="D21" s="177">
        <v>128151</v>
      </c>
      <c r="E21" s="175">
        <v>26551</v>
      </c>
      <c r="F21" s="175">
        <v>12367</v>
      </c>
      <c r="G21" s="175">
        <v>6881</v>
      </c>
      <c r="H21" s="175">
        <v>1150</v>
      </c>
      <c r="I21" s="175">
        <v>1668</v>
      </c>
      <c r="J21" s="175">
        <v>693</v>
      </c>
      <c r="K21" s="175">
        <v>561</v>
      </c>
      <c r="L21" s="175">
        <v>552</v>
      </c>
      <c r="M21" s="175">
        <v>435</v>
      </c>
      <c r="N21" s="175">
        <v>5059</v>
      </c>
    </row>
    <row r="22" spans="1:14" ht="12.75" customHeight="1">
      <c r="A22" s="80">
        <v>4</v>
      </c>
      <c r="B22" s="82">
        <v>105</v>
      </c>
      <c r="C22" s="237" t="s">
        <v>1321</v>
      </c>
      <c r="D22" s="177">
        <v>106997</v>
      </c>
      <c r="E22" s="175">
        <v>28190</v>
      </c>
      <c r="F22" s="175">
        <v>12997</v>
      </c>
      <c r="G22" s="175">
        <v>5635</v>
      </c>
      <c r="H22" s="175">
        <v>1205</v>
      </c>
      <c r="I22" s="175">
        <v>2082</v>
      </c>
      <c r="J22" s="175">
        <v>757</v>
      </c>
      <c r="K22" s="175">
        <v>563</v>
      </c>
      <c r="L22" s="175">
        <v>577</v>
      </c>
      <c r="M22" s="175">
        <v>467</v>
      </c>
      <c r="N22" s="175">
        <v>5651</v>
      </c>
    </row>
    <row r="23" spans="1:14" ht="12.75" customHeight="1">
      <c r="A23" s="80">
        <v>5</v>
      </c>
      <c r="B23" s="82">
        <v>106</v>
      </c>
      <c r="C23" s="195" t="s">
        <v>1322</v>
      </c>
      <c r="D23" s="194">
        <v>103589</v>
      </c>
      <c r="E23" s="175">
        <v>27937</v>
      </c>
      <c r="F23" s="175">
        <v>12434</v>
      </c>
      <c r="G23" s="175">
        <v>9283</v>
      </c>
      <c r="H23" s="175">
        <v>1210</v>
      </c>
      <c r="I23" s="175">
        <v>2241</v>
      </c>
      <c r="J23" s="175">
        <v>781</v>
      </c>
      <c r="K23" s="175">
        <v>566</v>
      </c>
      <c r="L23" s="175">
        <v>596</v>
      </c>
      <c r="M23" s="175">
        <v>492</v>
      </c>
      <c r="N23" s="175">
        <v>5886</v>
      </c>
    </row>
    <row r="24" spans="1:14" ht="12.75" customHeight="1">
      <c r="A24" s="80">
        <v>6</v>
      </c>
      <c r="B24" s="82">
        <v>107</v>
      </c>
      <c r="C24" s="195" t="s">
        <v>1323</v>
      </c>
      <c r="D24" s="194">
        <v>171098</v>
      </c>
      <c r="E24" s="175">
        <v>35926</v>
      </c>
      <c r="F24" s="175">
        <v>14897</v>
      </c>
      <c r="G24" s="175">
        <v>5535</v>
      </c>
      <c r="H24" s="175">
        <v>1241</v>
      </c>
      <c r="I24" s="175">
        <v>2316</v>
      </c>
      <c r="J24" s="175">
        <v>819</v>
      </c>
      <c r="K24" s="175">
        <v>615</v>
      </c>
      <c r="L24" s="175">
        <v>583</v>
      </c>
      <c r="M24" s="175">
        <v>448</v>
      </c>
      <c r="N24" s="175">
        <v>6022</v>
      </c>
    </row>
    <row r="25" spans="1:14" ht="12.75" customHeight="1">
      <c r="A25" s="80">
        <v>7</v>
      </c>
      <c r="B25" s="82">
        <v>108</v>
      </c>
      <c r="C25" s="195" t="s">
        <v>1324</v>
      </c>
      <c r="D25" s="194">
        <v>222073</v>
      </c>
      <c r="E25" s="175">
        <v>47835</v>
      </c>
      <c r="F25" s="175">
        <v>20387</v>
      </c>
      <c r="G25" s="175">
        <v>9487</v>
      </c>
      <c r="H25" s="175">
        <v>2048</v>
      </c>
      <c r="I25" s="175">
        <v>2786</v>
      </c>
      <c r="J25" s="175">
        <v>971</v>
      </c>
      <c r="K25" s="175">
        <v>872</v>
      </c>
      <c r="L25" s="175">
        <v>742</v>
      </c>
      <c r="M25" s="175">
        <v>569</v>
      </c>
      <c r="N25" s="175">
        <v>7988</v>
      </c>
    </row>
    <row r="26" spans="1:14" ht="12.75" customHeight="1">
      <c r="A26" s="80">
        <v>8</v>
      </c>
      <c r="B26" s="82">
        <v>109</v>
      </c>
      <c r="C26" s="195" t="s">
        <v>1325</v>
      </c>
      <c r="D26" s="194">
        <v>226321</v>
      </c>
      <c r="E26" s="175">
        <v>42696</v>
      </c>
      <c r="F26" s="175">
        <v>17534</v>
      </c>
      <c r="G26" s="175">
        <v>5215</v>
      </c>
      <c r="H26" s="175">
        <v>1474</v>
      </c>
      <c r="I26" s="175">
        <v>2612</v>
      </c>
      <c r="J26" s="175">
        <v>962</v>
      </c>
      <c r="K26" s="175">
        <v>798</v>
      </c>
      <c r="L26" s="175">
        <v>790</v>
      </c>
      <c r="M26" s="175">
        <v>658</v>
      </c>
      <c r="N26" s="175">
        <v>7294</v>
      </c>
    </row>
    <row r="27" spans="1:14" ht="12.75" customHeight="1">
      <c r="A27" s="80">
        <v>9</v>
      </c>
      <c r="B27" s="82">
        <v>110</v>
      </c>
      <c r="C27" s="195" t="s">
        <v>1326</v>
      </c>
      <c r="D27" s="194">
        <v>117377</v>
      </c>
      <c r="E27" s="175">
        <v>24848</v>
      </c>
      <c r="F27" s="175">
        <v>11053</v>
      </c>
      <c r="G27" s="175">
        <v>6172</v>
      </c>
      <c r="H27" s="175">
        <v>959</v>
      </c>
      <c r="I27" s="175">
        <v>1875</v>
      </c>
      <c r="J27" s="175">
        <v>729</v>
      </c>
      <c r="K27" s="175">
        <v>499</v>
      </c>
      <c r="L27" s="175">
        <v>533</v>
      </c>
      <c r="M27" s="175">
        <v>433</v>
      </c>
      <c r="N27" s="175">
        <v>5028</v>
      </c>
    </row>
    <row r="28" spans="1:14" ht="12.75" customHeight="1">
      <c r="A28" s="80">
        <v>10</v>
      </c>
      <c r="B28" s="82">
        <v>111</v>
      </c>
      <c r="C28" s="195" t="s">
        <v>1327</v>
      </c>
      <c r="D28" s="194">
        <v>244487</v>
      </c>
      <c r="E28" s="175">
        <v>35120</v>
      </c>
      <c r="F28" s="175">
        <v>15123</v>
      </c>
      <c r="G28" s="175">
        <v>4013</v>
      </c>
      <c r="H28" s="175">
        <v>1521</v>
      </c>
      <c r="I28" s="175">
        <v>2232</v>
      </c>
      <c r="J28" s="175">
        <v>915</v>
      </c>
      <c r="K28" s="175">
        <v>722</v>
      </c>
      <c r="L28" s="175">
        <v>823</v>
      </c>
      <c r="M28" s="175">
        <v>561</v>
      </c>
      <c r="N28" s="175">
        <v>6774</v>
      </c>
    </row>
    <row r="29" spans="1:14" ht="12.75" customHeight="1">
      <c r="A29" s="357">
        <v>501</v>
      </c>
      <c r="B29" s="81">
        <v>201</v>
      </c>
      <c r="C29" s="196" t="s">
        <v>1299</v>
      </c>
      <c r="D29" s="194">
        <v>482594</v>
      </c>
      <c r="E29" s="175">
        <v>87874</v>
      </c>
      <c r="F29" s="175">
        <v>37572</v>
      </c>
      <c r="G29" s="175">
        <v>10249</v>
      </c>
      <c r="H29" s="175">
        <v>3988</v>
      </c>
      <c r="I29" s="175">
        <v>4980</v>
      </c>
      <c r="J29" s="175">
        <v>2030</v>
      </c>
      <c r="K29" s="175">
        <v>1963</v>
      </c>
      <c r="L29" s="175">
        <v>1597</v>
      </c>
      <c r="M29" s="175">
        <v>1208</v>
      </c>
      <c r="N29" s="175">
        <v>15766</v>
      </c>
    </row>
    <row r="30" spans="1:14" ht="12.75" customHeight="1">
      <c r="A30" s="357">
        <v>110</v>
      </c>
      <c r="B30" s="81">
        <v>202</v>
      </c>
      <c r="C30" s="196" t="s">
        <v>232</v>
      </c>
      <c r="D30" s="194">
        <v>462534</v>
      </c>
      <c r="E30" s="175">
        <v>90051</v>
      </c>
      <c r="F30" s="175">
        <v>36411</v>
      </c>
      <c r="G30" s="175">
        <v>25432</v>
      </c>
      <c r="H30" s="175">
        <v>3224</v>
      </c>
      <c r="I30" s="175">
        <v>5609</v>
      </c>
      <c r="J30" s="175">
        <v>2794</v>
      </c>
      <c r="K30" s="175">
        <v>2261</v>
      </c>
      <c r="L30" s="175">
        <v>2039</v>
      </c>
      <c r="M30" s="175">
        <v>1688</v>
      </c>
      <c r="N30" s="175">
        <v>17615</v>
      </c>
    </row>
    <row r="31" spans="1:14" ht="12.75" customHeight="1">
      <c r="A31" s="357">
        <v>301</v>
      </c>
      <c r="B31" s="81">
        <v>203</v>
      </c>
      <c r="C31" s="196" t="s">
        <v>233</v>
      </c>
      <c r="D31" s="194">
        <v>290922</v>
      </c>
      <c r="E31" s="175">
        <v>51443</v>
      </c>
      <c r="F31" s="175">
        <v>21252</v>
      </c>
      <c r="G31" s="175">
        <v>6495</v>
      </c>
      <c r="H31" s="175">
        <v>2332</v>
      </c>
      <c r="I31" s="175">
        <v>2231</v>
      </c>
      <c r="J31" s="175">
        <v>904</v>
      </c>
      <c r="K31" s="175">
        <v>885</v>
      </c>
      <c r="L31" s="175">
        <v>785</v>
      </c>
      <c r="M31" s="175">
        <v>660</v>
      </c>
      <c r="N31" s="175">
        <v>7797</v>
      </c>
    </row>
    <row r="32" spans="1:14" ht="12.75" customHeight="1">
      <c r="A32" s="357">
        <v>120</v>
      </c>
      <c r="B32" s="81">
        <v>204</v>
      </c>
      <c r="C32" s="196" t="s">
        <v>234</v>
      </c>
      <c r="D32" s="194">
        <v>467175</v>
      </c>
      <c r="E32" s="175">
        <v>78082</v>
      </c>
      <c r="F32" s="175">
        <v>33104</v>
      </c>
      <c r="G32" s="175">
        <v>20455</v>
      </c>
      <c r="H32" s="175">
        <v>3238</v>
      </c>
      <c r="I32" s="175">
        <v>3161</v>
      </c>
      <c r="J32" s="175">
        <v>1665</v>
      </c>
      <c r="K32" s="175">
        <v>1313</v>
      </c>
      <c r="L32" s="175">
        <v>1094</v>
      </c>
      <c r="M32" s="175">
        <v>1169</v>
      </c>
      <c r="N32" s="175">
        <v>11640</v>
      </c>
    </row>
    <row r="33" spans="1:14" ht="12.75" customHeight="1">
      <c r="A33" s="357">
        <v>901</v>
      </c>
      <c r="B33" s="81">
        <v>205</v>
      </c>
      <c r="C33" s="196" t="s">
        <v>1300</v>
      </c>
      <c r="D33" s="194">
        <v>38822</v>
      </c>
      <c r="E33" s="175">
        <v>9975</v>
      </c>
      <c r="F33" s="175">
        <v>5158</v>
      </c>
      <c r="G33" s="175">
        <v>1399</v>
      </c>
      <c r="H33" s="175">
        <v>216</v>
      </c>
      <c r="I33" s="175">
        <v>619</v>
      </c>
      <c r="J33" s="175">
        <v>274</v>
      </c>
      <c r="K33" s="175">
        <v>244</v>
      </c>
      <c r="L33" s="175">
        <v>220</v>
      </c>
      <c r="M33" s="175">
        <v>157</v>
      </c>
      <c r="N33" s="175">
        <v>1730</v>
      </c>
    </row>
    <row r="34" spans="1:14" ht="12.75" customHeight="1">
      <c r="A34" s="357">
        <v>130</v>
      </c>
      <c r="B34" s="81">
        <v>206</v>
      </c>
      <c r="C34" s="196" t="s">
        <v>235</v>
      </c>
      <c r="D34" s="194">
        <v>90851</v>
      </c>
      <c r="E34" s="175">
        <v>18854</v>
      </c>
      <c r="F34" s="175">
        <v>8529</v>
      </c>
      <c r="G34" s="175">
        <v>5227</v>
      </c>
      <c r="H34" s="175">
        <v>719</v>
      </c>
      <c r="I34" s="175">
        <v>934</v>
      </c>
      <c r="J34" s="175">
        <v>522</v>
      </c>
      <c r="K34" s="175">
        <v>399</v>
      </c>
      <c r="L34" s="175">
        <v>355</v>
      </c>
      <c r="M34" s="175">
        <v>344</v>
      </c>
      <c r="N34" s="175">
        <v>3273</v>
      </c>
    </row>
    <row r="35" spans="1:14" ht="12.75" customHeight="1">
      <c r="A35" s="357">
        <v>201</v>
      </c>
      <c r="B35" s="81">
        <v>207</v>
      </c>
      <c r="C35" s="196" t="s">
        <v>236</v>
      </c>
      <c r="D35" s="194">
        <v>192476</v>
      </c>
      <c r="E35" s="175">
        <v>31599</v>
      </c>
      <c r="F35" s="175">
        <v>12448</v>
      </c>
      <c r="G35" s="175">
        <v>3231</v>
      </c>
      <c r="H35" s="175">
        <v>931</v>
      </c>
      <c r="I35" s="175">
        <v>1923</v>
      </c>
      <c r="J35" s="175">
        <v>747</v>
      </c>
      <c r="K35" s="175">
        <v>629</v>
      </c>
      <c r="L35" s="175">
        <v>528</v>
      </c>
      <c r="M35" s="175">
        <v>460</v>
      </c>
      <c r="N35" s="175">
        <v>5218</v>
      </c>
    </row>
    <row r="36" spans="1:14" ht="12.75" customHeight="1">
      <c r="A36" s="357">
        <v>601</v>
      </c>
      <c r="B36" s="81">
        <v>208</v>
      </c>
      <c r="C36" s="196" t="s">
        <v>237</v>
      </c>
      <c r="D36" s="194">
        <v>32483</v>
      </c>
      <c r="E36" s="175">
        <v>8174</v>
      </c>
      <c r="F36" s="175">
        <v>3832</v>
      </c>
      <c r="G36" s="175">
        <v>1181</v>
      </c>
      <c r="H36" s="175">
        <v>278</v>
      </c>
      <c r="I36" s="175">
        <v>360</v>
      </c>
      <c r="J36" s="175">
        <v>173</v>
      </c>
      <c r="K36" s="175">
        <v>165</v>
      </c>
      <c r="L36" s="175">
        <v>163</v>
      </c>
      <c r="M36" s="175">
        <v>115</v>
      </c>
      <c r="N36" s="175">
        <v>1254</v>
      </c>
    </row>
    <row r="37" spans="1:14" ht="12.75" customHeight="1">
      <c r="A37" s="357">
        <v>701</v>
      </c>
      <c r="B37" s="81">
        <v>209</v>
      </c>
      <c r="C37" s="196" t="s">
        <v>1301</v>
      </c>
      <c r="D37" s="194">
        <v>89043</v>
      </c>
      <c r="E37" s="175">
        <v>23212</v>
      </c>
      <c r="F37" s="175">
        <v>12049</v>
      </c>
      <c r="G37" s="175">
        <v>1928</v>
      </c>
      <c r="H37" s="175">
        <v>560</v>
      </c>
      <c r="I37" s="175">
        <v>1001</v>
      </c>
      <c r="J37" s="175">
        <v>488</v>
      </c>
      <c r="K37" s="175">
        <v>476</v>
      </c>
      <c r="L37" s="175">
        <v>504</v>
      </c>
      <c r="M37" s="175">
        <v>478</v>
      </c>
      <c r="N37" s="175">
        <v>3507</v>
      </c>
    </row>
    <row r="38" spans="1:14" ht="12.75" customHeight="1">
      <c r="A38" s="357">
        <v>302</v>
      </c>
      <c r="B38" s="81">
        <v>210</v>
      </c>
      <c r="C38" s="196" t="s">
        <v>238</v>
      </c>
      <c r="D38" s="194">
        <v>267133</v>
      </c>
      <c r="E38" s="175">
        <v>44489</v>
      </c>
      <c r="F38" s="175">
        <v>18091</v>
      </c>
      <c r="G38" s="175">
        <v>4873</v>
      </c>
      <c r="H38" s="175">
        <v>1979</v>
      </c>
      <c r="I38" s="175">
        <v>2279</v>
      </c>
      <c r="J38" s="175">
        <v>1026</v>
      </c>
      <c r="K38" s="175">
        <v>790</v>
      </c>
      <c r="L38" s="175">
        <v>741</v>
      </c>
      <c r="M38" s="175">
        <v>823</v>
      </c>
      <c r="N38" s="175">
        <v>7638</v>
      </c>
    </row>
    <row r="39" spans="1:14" ht="12.75" customHeight="1">
      <c r="A39" s="357">
        <v>603</v>
      </c>
      <c r="B39" s="81">
        <v>212</v>
      </c>
      <c r="C39" s="196" t="s">
        <v>239</v>
      </c>
      <c r="D39" s="194">
        <v>51715</v>
      </c>
      <c r="E39" s="175">
        <v>11457</v>
      </c>
      <c r="F39" s="175">
        <v>5275</v>
      </c>
      <c r="G39" s="175">
        <v>977</v>
      </c>
      <c r="H39" s="175">
        <v>405</v>
      </c>
      <c r="I39" s="175">
        <v>491</v>
      </c>
      <c r="J39" s="175">
        <v>220</v>
      </c>
      <c r="K39" s="175">
        <v>208</v>
      </c>
      <c r="L39" s="175">
        <v>170</v>
      </c>
      <c r="M39" s="175">
        <v>203</v>
      </c>
      <c r="N39" s="175">
        <v>1697</v>
      </c>
    </row>
    <row r="40" spans="1:14" ht="12.75" customHeight="1">
      <c r="A40" s="357">
        <v>401</v>
      </c>
      <c r="B40" s="81">
        <v>213</v>
      </c>
      <c r="C40" s="196" t="s">
        <v>1302</v>
      </c>
      <c r="D40" s="194">
        <v>43884</v>
      </c>
      <c r="E40" s="175">
        <v>10782</v>
      </c>
      <c r="F40" s="175">
        <v>4993</v>
      </c>
      <c r="G40" s="175">
        <v>1684</v>
      </c>
      <c r="H40" s="175">
        <v>162</v>
      </c>
      <c r="I40" s="175">
        <v>651</v>
      </c>
      <c r="J40" s="175">
        <v>282</v>
      </c>
      <c r="K40" s="175">
        <v>241</v>
      </c>
      <c r="L40" s="175">
        <v>187</v>
      </c>
      <c r="M40" s="175">
        <v>178</v>
      </c>
      <c r="N40" s="175">
        <v>1701</v>
      </c>
    </row>
    <row r="41" spans="1:14" ht="12.75" customHeight="1">
      <c r="A41" s="357">
        <v>202</v>
      </c>
      <c r="B41" s="81">
        <v>214</v>
      </c>
      <c r="C41" s="196" t="s">
        <v>240</v>
      </c>
      <c r="D41" s="194">
        <v>220475</v>
      </c>
      <c r="E41" s="175">
        <v>41862</v>
      </c>
      <c r="F41" s="175">
        <v>17656</v>
      </c>
      <c r="G41" s="175">
        <v>9952</v>
      </c>
      <c r="H41" s="175">
        <v>1580</v>
      </c>
      <c r="I41" s="175">
        <v>2388</v>
      </c>
      <c r="J41" s="175">
        <v>1002</v>
      </c>
      <c r="K41" s="175">
        <v>845</v>
      </c>
      <c r="L41" s="175">
        <v>794</v>
      </c>
      <c r="M41" s="175">
        <v>784</v>
      </c>
      <c r="N41" s="175">
        <v>7393</v>
      </c>
    </row>
    <row r="42" spans="1:14" ht="12.75" customHeight="1">
      <c r="A42" s="357">
        <v>402</v>
      </c>
      <c r="B42" s="81">
        <v>215</v>
      </c>
      <c r="C42" s="196" t="s">
        <v>1303</v>
      </c>
      <c r="D42" s="194">
        <v>84261</v>
      </c>
      <c r="E42" s="175">
        <v>17642</v>
      </c>
      <c r="F42" s="175">
        <v>7988</v>
      </c>
      <c r="G42" s="175">
        <v>1208</v>
      </c>
      <c r="H42" s="175">
        <v>536</v>
      </c>
      <c r="I42" s="175">
        <v>942</v>
      </c>
      <c r="J42" s="175">
        <v>461</v>
      </c>
      <c r="K42" s="175">
        <v>367</v>
      </c>
      <c r="L42" s="175">
        <v>353</v>
      </c>
      <c r="M42" s="175">
        <v>274</v>
      </c>
      <c r="N42" s="175">
        <v>2933</v>
      </c>
    </row>
    <row r="43" spans="1:14" ht="12.75" customHeight="1">
      <c r="A43" s="357">
        <v>303</v>
      </c>
      <c r="B43" s="81">
        <v>216</v>
      </c>
      <c r="C43" s="196" t="s">
        <v>241</v>
      </c>
      <c r="D43" s="194">
        <v>94634</v>
      </c>
      <c r="E43" s="175">
        <v>16975</v>
      </c>
      <c r="F43" s="175">
        <v>7235</v>
      </c>
      <c r="G43" s="175">
        <v>2267</v>
      </c>
      <c r="H43" s="175">
        <v>905</v>
      </c>
      <c r="I43" s="175">
        <v>933</v>
      </c>
      <c r="J43" s="175">
        <v>384</v>
      </c>
      <c r="K43" s="175">
        <v>331</v>
      </c>
      <c r="L43" s="175">
        <v>343</v>
      </c>
      <c r="M43" s="175">
        <v>220</v>
      </c>
      <c r="N43" s="175">
        <v>3116</v>
      </c>
    </row>
    <row r="44" spans="1:14" ht="12.75" customHeight="1">
      <c r="A44" s="357">
        <v>203</v>
      </c>
      <c r="B44" s="81">
        <v>217</v>
      </c>
      <c r="C44" s="196" t="s">
        <v>242</v>
      </c>
      <c r="D44" s="194">
        <v>157702</v>
      </c>
      <c r="E44" s="175">
        <v>33048</v>
      </c>
      <c r="F44" s="175">
        <v>12572</v>
      </c>
      <c r="G44" s="175">
        <v>1608</v>
      </c>
      <c r="H44" s="175">
        <v>786</v>
      </c>
      <c r="I44" s="175">
        <v>1924</v>
      </c>
      <c r="J44" s="175">
        <v>686</v>
      </c>
      <c r="K44" s="175">
        <v>554</v>
      </c>
      <c r="L44" s="175">
        <v>596</v>
      </c>
      <c r="M44" s="175">
        <v>479</v>
      </c>
      <c r="N44" s="175">
        <v>5025</v>
      </c>
    </row>
    <row r="45" spans="1:14" ht="12.75" customHeight="1">
      <c r="A45" s="357">
        <v>403</v>
      </c>
      <c r="B45" s="81">
        <v>218</v>
      </c>
      <c r="C45" s="196" t="s">
        <v>243</v>
      </c>
      <c r="D45" s="194">
        <v>49734</v>
      </c>
      <c r="E45" s="175">
        <v>9650</v>
      </c>
      <c r="F45" s="175">
        <v>4562</v>
      </c>
      <c r="G45" s="175">
        <v>415</v>
      </c>
      <c r="H45" s="175">
        <v>121</v>
      </c>
      <c r="I45" s="175">
        <v>489</v>
      </c>
      <c r="J45" s="175">
        <v>236</v>
      </c>
      <c r="K45" s="175">
        <v>203</v>
      </c>
      <c r="L45" s="175">
        <v>212</v>
      </c>
      <c r="M45" s="175">
        <v>174</v>
      </c>
      <c r="N45" s="175">
        <v>1435</v>
      </c>
    </row>
    <row r="46" spans="1:14" ht="12.75" customHeight="1">
      <c r="A46" s="357">
        <v>204</v>
      </c>
      <c r="B46" s="81">
        <v>219</v>
      </c>
      <c r="C46" s="196" t="s">
        <v>244</v>
      </c>
      <c r="D46" s="194">
        <v>113454</v>
      </c>
      <c r="E46" s="175">
        <v>15036</v>
      </c>
      <c r="F46" s="175">
        <v>6657</v>
      </c>
      <c r="G46" s="175">
        <v>1483</v>
      </c>
      <c r="H46" s="175">
        <v>632</v>
      </c>
      <c r="I46" s="175">
        <v>571</v>
      </c>
      <c r="J46" s="175">
        <v>321</v>
      </c>
      <c r="K46" s="175">
        <v>312</v>
      </c>
      <c r="L46" s="175">
        <v>254</v>
      </c>
      <c r="M46" s="175">
        <v>255</v>
      </c>
      <c r="N46" s="175">
        <v>2345</v>
      </c>
    </row>
    <row r="47" spans="1:14" ht="12.75" customHeight="1">
      <c r="A47" s="357">
        <v>404</v>
      </c>
      <c r="B47" s="81">
        <v>220</v>
      </c>
      <c r="C47" s="196" t="s">
        <v>245</v>
      </c>
      <c r="D47" s="194">
        <v>49243</v>
      </c>
      <c r="E47" s="175">
        <v>11245</v>
      </c>
      <c r="F47" s="175">
        <v>5758</v>
      </c>
      <c r="G47" s="175">
        <v>557</v>
      </c>
      <c r="H47" s="175">
        <v>243</v>
      </c>
      <c r="I47" s="175">
        <v>558</v>
      </c>
      <c r="J47" s="175">
        <v>255</v>
      </c>
      <c r="K47" s="175">
        <v>243</v>
      </c>
      <c r="L47" s="175">
        <v>251</v>
      </c>
      <c r="M47" s="175">
        <v>214</v>
      </c>
      <c r="N47" s="175">
        <v>1764</v>
      </c>
    </row>
    <row r="48" spans="1:14" ht="12.75" customHeight="1">
      <c r="A48" s="357">
        <v>801</v>
      </c>
      <c r="B48" s="81">
        <v>221</v>
      </c>
      <c r="C48" s="196" t="s">
        <v>246</v>
      </c>
      <c r="D48" s="194">
        <v>45136</v>
      </c>
      <c r="E48" s="175">
        <v>12027</v>
      </c>
      <c r="F48" s="175">
        <v>6332</v>
      </c>
      <c r="G48" s="175">
        <v>2083</v>
      </c>
      <c r="H48" s="175">
        <v>324</v>
      </c>
      <c r="I48" s="175">
        <v>531</v>
      </c>
      <c r="J48" s="175">
        <v>220</v>
      </c>
      <c r="K48" s="175">
        <v>222</v>
      </c>
      <c r="L48" s="175">
        <v>248</v>
      </c>
      <c r="M48" s="175">
        <v>173</v>
      </c>
      <c r="N48" s="175">
        <v>1718</v>
      </c>
    </row>
    <row r="49" spans="1:14" ht="12.75" customHeight="1">
      <c r="A49" s="357">
        <v>702</v>
      </c>
      <c r="B49" s="81">
        <v>222</v>
      </c>
      <c r="C49" s="196" t="s">
        <v>1304</v>
      </c>
      <c r="D49" s="194">
        <v>28249</v>
      </c>
      <c r="E49" s="175">
        <v>8794</v>
      </c>
      <c r="F49" s="175">
        <v>5020</v>
      </c>
      <c r="G49" s="175">
        <v>1398</v>
      </c>
      <c r="H49" s="175">
        <v>342</v>
      </c>
      <c r="I49" s="175">
        <v>596</v>
      </c>
      <c r="J49" s="175">
        <v>243</v>
      </c>
      <c r="K49" s="175">
        <v>194</v>
      </c>
      <c r="L49" s="175">
        <v>202</v>
      </c>
      <c r="M49" s="175">
        <v>230</v>
      </c>
      <c r="N49" s="175">
        <v>1807</v>
      </c>
    </row>
    <row r="50" spans="1:14" ht="12.75" customHeight="1">
      <c r="A50" s="357">
        <v>802</v>
      </c>
      <c r="B50" s="81">
        <v>223</v>
      </c>
      <c r="C50" s="196" t="s">
        <v>1305</v>
      </c>
      <c r="D50" s="194">
        <v>70563</v>
      </c>
      <c r="E50" s="175">
        <v>18611</v>
      </c>
      <c r="F50" s="175">
        <v>9965</v>
      </c>
      <c r="G50" s="175">
        <v>2708</v>
      </c>
      <c r="H50" s="175">
        <v>478</v>
      </c>
      <c r="I50" s="175">
        <v>667</v>
      </c>
      <c r="J50" s="175">
        <v>409</v>
      </c>
      <c r="K50" s="175">
        <v>382</v>
      </c>
      <c r="L50" s="175">
        <v>318</v>
      </c>
      <c r="M50" s="175">
        <v>300</v>
      </c>
      <c r="N50" s="175">
        <v>2554</v>
      </c>
    </row>
    <row r="51" spans="1:14" ht="12.75" customHeight="1">
      <c r="A51" s="357">
        <v>902</v>
      </c>
      <c r="B51" s="81">
        <v>224</v>
      </c>
      <c r="C51" s="196" t="s">
        <v>1306</v>
      </c>
      <c r="D51" s="194">
        <v>52068</v>
      </c>
      <c r="E51" s="175">
        <v>13890</v>
      </c>
      <c r="F51" s="175">
        <v>7272</v>
      </c>
      <c r="G51" s="175">
        <v>2216</v>
      </c>
      <c r="H51" s="175">
        <v>288</v>
      </c>
      <c r="I51" s="175">
        <v>809</v>
      </c>
      <c r="J51" s="175">
        <v>377</v>
      </c>
      <c r="K51" s="175">
        <v>277</v>
      </c>
      <c r="L51" s="175">
        <v>292</v>
      </c>
      <c r="M51" s="175">
        <v>230</v>
      </c>
      <c r="N51" s="175">
        <v>2273</v>
      </c>
    </row>
    <row r="52" spans="1:14" ht="12.75" customHeight="1">
      <c r="A52" s="357">
        <v>703</v>
      </c>
      <c r="B52" s="81">
        <v>225</v>
      </c>
      <c r="C52" s="196" t="s">
        <v>1251</v>
      </c>
      <c r="D52" s="194">
        <v>34716</v>
      </c>
      <c r="E52" s="175">
        <v>9714</v>
      </c>
      <c r="F52" s="175">
        <v>5384</v>
      </c>
      <c r="G52" s="175">
        <v>1503</v>
      </c>
      <c r="H52" s="175">
        <v>244</v>
      </c>
      <c r="I52" s="175">
        <v>710</v>
      </c>
      <c r="J52" s="175">
        <v>244</v>
      </c>
      <c r="K52" s="175">
        <v>230</v>
      </c>
      <c r="L52" s="175">
        <v>191</v>
      </c>
      <c r="M52" s="175">
        <v>274</v>
      </c>
      <c r="N52" s="175">
        <v>1893</v>
      </c>
    </row>
    <row r="53" spans="1:14" ht="12.75" customHeight="1">
      <c r="A53" s="357">
        <v>903</v>
      </c>
      <c r="B53" s="81">
        <v>226</v>
      </c>
      <c r="C53" s="196" t="s">
        <v>1252</v>
      </c>
      <c r="D53" s="194">
        <v>48911</v>
      </c>
      <c r="E53" s="175">
        <v>14726</v>
      </c>
      <c r="F53" s="175">
        <v>7953</v>
      </c>
      <c r="G53" s="175">
        <v>2265</v>
      </c>
      <c r="H53" s="175">
        <v>408</v>
      </c>
      <c r="I53" s="175">
        <v>782</v>
      </c>
      <c r="J53" s="175">
        <v>368</v>
      </c>
      <c r="K53" s="175">
        <v>304</v>
      </c>
      <c r="L53" s="175">
        <v>309</v>
      </c>
      <c r="M53" s="175">
        <v>235</v>
      </c>
      <c r="N53" s="175">
        <v>2406</v>
      </c>
    </row>
    <row r="54" spans="1:14" ht="12.75" customHeight="1">
      <c r="A54" s="357">
        <v>604</v>
      </c>
      <c r="B54" s="81">
        <v>227</v>
      </c>
      <c r="C54" s="196" t="s">
        <v>1253</v>
      </c>
      <c r="D54" s="194">
        <v>43221</v>
      </c>
      <c r="E54" s="175">
        <v>11279</v>
      </c>
      <c r="F54" s="175">
        <v>5794</v>
      </c>
      <c r="G54" s="175">
        <v>1517</v>
      </c>
      <c r="H54" s="175">
        <v>254</v>
      </c>
      <c r="I54" s="175">
        <v>517</v>
      </c>
      <c r="J54" s="175">
        <v>294</v>
      </c>
      <c r="K54" s="175">
        <v>247</v>
      </c>
      <c r="L54" s="175">
        <v>229</v>
      </c>
      <c r="M54" s="175">
        <v>230</v>
      </c>
      <c r="N54" s="175">
        <v>1771</v>
      </c>
    </row>
    <row r="55" spans="1:14" ht="12.75" customHeight="1">
      <c r="A55" s="357">
        <v>605</v>
      </c>
      <c r="B55" s="81">
        <v>229</v>
      </c>
      <c r="C55" s="196" t="s">
        <v>1308</v>
      </c>
      <c r="D55" s="194">
        <v>81551</v>
      </c>
      <c r="E55" s="175">
        <v>16816</v>
      </c>
      <c r="F55" s="175">
        <v>8058</v>
      </c>
      <c r="G55" s="175">
        <v>1322</v>
      </c>
      <c r="H55" s="175">
        <v>318</v>
      </c>
      <c r="I55" s="175">
        <v>775</v>
      </c>
      <c r="J55" s="175">
        <v>458</v>
      </c>
      <c r="K55" s="175">
        <v>413</v>
      </c>
      <c r="L55" s="175">
        <v>327</v>
      </c>
      <c r="M55" s="175">
        <v>257</v>
      </c>
      <c r="N55" s="175">
        <v>2548</v>
      </c>
    </row>
    <row r="56" spans="1:14" ht="12.75" customHeight="1">
      <c r="A56" s="357">
        <v>251</v>
      </c>
      <c r="B56" s="81">
        <v>301</v>
      </c>
      <c r="C56" s="196" t="s">
        <v>247</v>
      </c>
      <c r="D56" s="194">
        <v>30176</v>
      </c>
      <c r="E56" s="175">
        <v>4845</v>
      </c>
      <c r="F56" s="175">
        <v>2205</v>
      </c>
      <c r="G56" s="175">
        <v>236</v>
      </c>
      <c r="H56" s="175">
        <v>132</v>
      </c>
      <c r="I56" s="175">
        <v>363</v>
      </c>
      <c r="J56" s="175">
        <v>118</v>
      </c>
      <c r="K56" s="175">
        <v>69</v>
      </c>
      <c r="L56" s="175">
        <v>81</v>
      </c>
      <c r="M56" s="175">
        <v>93</v>
      </c>
      <c r="N56" s="175">
        <v>856</v>
      </c>
    </row>
    <row r="57" spans="1:14" ht="12.75" customHeight="1">
      <c r="A57" s="357">
        <v>461</v>
      </c>
      <c r="B57" s="81">
        <v>341</v>
      </c>
      <c r="C57" s="196" t="s">
        <v>1254</v>
      </c>
      <c r="D57" s="194">
        <v>20695</v>
      </c>
      <c r="E57" s="175">
        <v>4098</v>
      </c>
      <c r="F57" s="175">
        <v>2006</v>
      </c>
      <c r="G57" s="175">
        <v>346</v>
      </c>
      <c r="H57" s="175">
        <v>104</v>
      </c>
      <c r="I57" s="175">
        <v>200</v>
      </c>
      <c r="J57" s="175">
        <v>98</v>
      </c>
      <c r="K57" s="175">
        <v>96</v>
      </c>
      <c r="L57" s="175">
        <v>78</v>
      </c>
      <c r="M57" s="175">
        <v>64</v>
      </c>
      <c r="N57" s="175">
        <v>640</v>
      </c>
    </row>
    <row r="58" spans="1:14" ht="12.75" customHeight="1">
      <c r="A58" s="357">
        <v>462</v>
      </c>
      <c r="B58" s="81">
        <v>342</v>
      </c>
      <c r="C58" s="196" t="s">
        <v>250</v>
      </c>
      <c r="D58" s="194">
        <v>12018</v>
      </c>
      <c r="E58" s="175">
        <v>2103</v>
      </c>
      <c r="F58" s="175">
        <v>954</v>
      </c>
      <c r="G58" s="175">
        <v>248</v>
      </c>
      <c r="H58" s="175">
        <v>83</v>
      </c>
      <c r="I58" s="175">
        <v>107</v>
      </c>
      <c r="J58" s="175">
        <v>52</v>
      </c>
      <c r="K58" s="175">
        <v>35</v>
      </c>
      <c r="L58" s="175">
        <v>49</v>
      </c>
      <c r="M58" s="175">
        <v>33</v>
      </c>
      <c r="N58" s="175">
        <v>359</v>
      </c>
    </row>
    <row r="59" spans="1:14" ht="12.75" customHeight="1">
      <c r="A59" s="357">
        <v>463</v>
      </c>
      <c r="B59" s="81">
        <v>343</v>
      </c>
      <c r="C59" s="196" t="s">
        <v>251</v>
      </c>
      <c r="D59" s="194">
        <v>7268</v>
      </c>
      <c r="E59" s="175">
        <v>1899</v>
      </c>
      <c r="F59" s="175">
        <v>1004</v>
      </c>
      <c r="G59" s="175">
        <v>109</v>
      </c>
      <c r="H59" s="175">
        <v>53</v>
      </c>
      <c r="I59" s="175">
        <v>91</v>
      </c>
      <c r="J59" s="175">
        <v>41</v>
      </c>
      <c r="K59" s="175">
        <v>31</v>
      </c>
      <c r="L59" s="175">
        <v>41</v>
      </c>
      <c r="M59" s="175">
        <v>43</v>
      </c>
      <c r="N59" s="175">
        <v>300</v>
      </c>
    </row>
    <row r="60" spans="1:14" ht="12.75" customHeight="1">
      <c r="A60" s="357">
        <v>475</v>
      </c>
      <c r="B60" s="81">
        <v>365</v>
      </c>
      <c r="C60" s="196" t="s">
        <v>1309</v>
      </c>
      <c r="D60" s="194">
        <v>24268</v>
      </c>
      <c r="E60" s="175">
        <v>6267</v>
      </c>
      <c r="F60" s="175">
        <v>3242</v>
      </c>
      <c r="G60" s="175">
        <v>358</v>
      </c>
      <c r="H60" s="175">
        <v>99</v>
      </c>
      <c r="I60" s="175">
        <v>385</v>
      </c>
      <c r="J60" s="175">
        <v>148</v>
      </c>
      <c r="K60" s="175">
        <v>134</v>
      </c>
      <c r="L60" s="175">
        <v>132</v>
      </c>
      <c r="M60" s="175">
        <v>111</v>
      </c>
      <c r="N60" s="175">
        <v>1009</v>
      </c>
    </row>
    <row r="61" spans="1:14" ht="12.75" customHeight="1">
      <c r="A61" s="357">
        <v>351</v>
      </c>
      <c r="B61" s="81">
        <v>381</v>
      </c>
      <c r="C61" s="196" t="s">
        <v>256</v>
      </c>
      <c r="D61" s="194">
        <v>31845</v>
      </c>
      <c r="E61" s="175">
        <v>5859</v>
      </c>
      <c r="F61" s="175">
        <v>2552</v>
      </c>
      <c r="G61" s="175">
        <v>376</v>
      </c>
      <c r="H61" s="175">
        <v>196</v>
      </c>
      <c r="I61" s="175">
        <v>235</v>
      </c>
      <c r="J61" s="175">
        <v>110</v>
      </c>
      <c r="K61" s="175">
        <v>125</v>
      </c>
      <c r="L61" s="175">
        <v>120</v>
      </c>
      <c r="M61" s="175">
        <v>96</v>
      </c>
      <c r="N61" s="175">
        <v>882</v>
      </c>
    </row>
    <row r="62" spans="1:14" ht="12.75" customHeight="1">
      <c r="A62" s="357">
        <v>352</v>
      </c>
      <c r="B62" s="81">
        <v>382</v>
      </c>
      <c r="C62" s="196" t="s">
        <v>257</v>
      </c>
      <c r="D62" s="194">
        <v>33529</v>
      </c>
      <c r="E62" s="175">
        <v>5674</v>
      </c>
      <c r="F62" s="175">
        <v>2174</v>
      </c>
      <c r="G62" s="175">
        <v>695</v>
      </c>
      <c r="H62" s="175">
        <v>169</v>
      </c>
      <c r="I62" s="175">
        <v>244</v>
      </c>
      <c r="J62" s="175">
        <v>122</v>
      </c>
      <c r="K62" s="175">
        <v>72</v>
      </c>
      <c r="L62" s="175">
        <v>93</v>
      </c>
      <c r="M62" s="175">
        <v>82</v>
      </c>
      <c r="N62" s="175">
        <v>782</v>
      </c>
    </row>
    <row r="63" spans="1:14" ht="12.75" customHeight="1">
      <c r="A63" s="357">
        <v>551</v>
      </c>
      <c r="B63" s="81">
        <v>421</v>
      </c>
      <c r="C63" s="196" t="s">
        <v>258</v>
      </c>
      <c r="D63" s="194">
        <v>7656</v>
      </c>
      <c r="E63" s="194">
        <v>1592</v>
      </c>
      <c r="F63" s="194">
        <v>681</v>
      </c>
      <c r="G63" s="194">
        <v>152</v>
      </c>
      <c r="H63" s="194">
        <v>28</v>
      </c>
      <c r="I63" s="194">
        <v>85</v>
      </c>
      <c r="J63" s="194">
        <v>39</v>
      </c>
      <c r="K63" s="194">
        <v>32</v>
      </c>
      <c r="L63" s="194">
        <v>25</v>
      </c>
      <c r="M63" s="194">
        <v>35</v>
      </c>
      <c r="N63" s="194">
        <v>244</v>
      </c>
    </row>
    <row r="64" spans="1:14" ht="12.75" customHeight="1">
      <c r="A64" s="357">
        <v>552</v>
      </c>
      <c r="B64" s="81">
        <v>422</v>
      </c>
      <c r="C64" s="196" t="s">
        <v>259</v>
      </c>
      <c r="D64" s="194">
        <v>21000</v>
      </c>
      <c r="E64" s="175">
        <v>4204</v>
      </c>
      <c r="F64" s="175">
        <v>1928</v>
      </c>
      <c r="G64" s="175">
        <v>383</v>
      </c>
      <c r="H64" s="175">
        <v>130</v>
      </c>
      <c r="I64" s="175">
        <v>312</v>
      </c>
      <c r="J64" s="175">
        <v>94</v>
      </c>
      <c r="K64" s="175">
        <v>85</v>
      </c>
      <c r="L64" s="175">
        <v>73</v>
      </c>
      <c r="M64" s="175">
        <v>72</v>
      </c>
      <c r="N64" s="175">
        <v>766</v>
      </c>
    </row>
    <row r="65" spans="1:14" ht="12.75" customHeight="1">
      <c r="A65" s="357">
        <v>562</v>
      </c>
      <c r="B65" s="81">
        <v>442</v>
      </c>
      <c r="C65" s="196" t="s">
        <v>261</v>
      </c>
      <c r="D65" s="194">
        <v>14122</v>
      </c>
      <c r="E65" s="175">
        <v>3612</v>
      </c>
      <c r="F65" s="175">
        <v>1874</v>
      </c>
      <c r="G65" s="175">
        <v>298</v>
      </c>
      <c r="H65" s="175">
        <v>133</v>
      </c>
      <c r="I65" s="175">
        <v>164</v>
      </c>
      <c r="J65" s="175">
        <v>71</v>
      </c>
      <c r="K65" s="175">
        <v>66</v>
      </c>
      <c r="L65" s="175">
        <v>72</v>
      </c>
      <c r="M65" s="175">
        <v>45</v>
      </c>
      <c r="N65" s="175">
        <v>551</v>
      </c>
    </row>
    <row r="66" spans="1:14" ht="12.75" customHeight="1">
      <c r="A66" s="357">
        <v>563</v>
      </c>
      <c r="B66" s="81">
        <v>443</v>
      </c>
      <c r="C66" s="196" t="s">
        <v>262</v>
      </c>
      <c r="D66" s="194">
        <v>20659</v>
      </c>
      <c r="E66" s="175">
        <v>4061</v>
      </c>
      <c r="F66" s="175">
        <v>2071</v>
      </c>
      <c r="G66" s="175">
        <v>291</v>
      </c>
      <c r="H66" s="175">
        <v>153</v>
      </c>
      <c r="I66" s="175">
        <v>197</v>
      </c>
      <c r="J66" s="175">
        <v>83</v>
      </c>
      <c r="K66" s="175">
        <v>49</v>
      </c>
      <c r="L66" s="175">
        <v>80</v>
      </c>
      <c r="M66" s="175">
        <v>69</v>
      </c>
      <c r="N66" s="175">
        <v>631</v>
      </c>
    </row>
    <row r="67" spans="1:14" ht="12.75" customHeight="1">
      <c r="A67" s="357">
        <v>564</v>
      </c>
      <c r="B67" s="81">
        <v>444</v>
      </c>
      <c r="C67" s="196" t="s">
        <v>263</v>
      </c>
      <c r="D67" s="194">
        <v>19299</v>
      </c>
      <c r="E67" s="175">
        <v>3761</v>
      </c>
      <c r="F67" s="175">
        <v>1687</v>
      </c>
      <c r="G67" s="175">
        <v>256</v>
      </c>
      <c r="H67" s="175">
        <v>122</v>
      </c>
      <c r="I67" s="175">
        <v>198</v>
      </c>
      <c r="J67" s="175">
        <v>89</v>
      </c>
      <c r="K67" s="175">
        <v>72</v>
      </c>
      <c r="L67" s="175">
        <v>76</v>
      </c>
      <c r="M67" s="175">
        <v>92</v>
      </c>
      <c r="N67" s="175">
        <v>649</v>
      </c>
    </row>
    <row r="68" spans="1:14" ht="12.75" customHeight="1">
      <c r="A68" s="357">
        <v>566</v>
      </c>
      <c r="B68" s="81">
        <v>446</v>
      </c>
      <c r="C68" s="196" t="s">
        <v>1310</v>
      </c>
      <c r="D68" s="194">
        <v>13005</v>
      </c>
      <c r="E68" s="194">
        <v>3552</v>
      </c>
      <c r="F68" s="194">
        <v>1890</v>
      </c>
      <c r="G68" s="194">
        <v>269</v>
      </c>
      <c r="H68" s="194">
        <v>104</v>
      </c>
      <c r="I68" s="194">
        <v>163</v>
      </c>
      <c r="J68" s="194">
        <v>74</v>
      </c>
      <c r="K68" s="194">
        <v>65</v>
      </c>
      <c r="L68" s="194">
        <v>71</v>
      </c>
      <c r="M68" s="194">
        <v>98</v>
      </c>
      <c r="N68" s="194">
        <v>575</v>
      </c>
    </row>
    <row r="69" spans="1:14" ht="12.75" customHeight="1">
      <c r="A69" s="357">
        <v>654</v>
      </c>
      <c r="B69" s="81">
        <v>464</v>
      </c>
      <c r="C69" s="196" t="s">
        <v>268</v>
      </c>
      <c r="D69" s="194">
        <v>32631</v>
      </c>
      <c r="E69" s="194">
        <v>5246</v>
      </c>
      <c r="F69" s="194">
        <v>2141</v>
      </c>
      <c r="G69" s="194">
        <v>402</v>
      </c>
      <c r="H69" s="194">
        <v>196</v>
      </c>
      <c r="I69" s="194">
        <v>166</v>
      </c>
      <c r="J69" s="194">
        <v>70</v>
      </c>
      <c r="K69" s="194">
        <v>91</v>
      </c>
      <c r="L69" s="194">
        <v>92</v>
      </c>
      <c r="M69" s="194">
        <v>72</v>
      </c>
      <c r="N69" s="194">
        <v>687</v>
      </c>
    </row>
    <row r="70" spans="1:14" ht="12.75" customHeight="1">
      <c r="A70" s="357">
        <v>661</v>
      </c>
      <c r="B70" s="81">
        <v>481</v>
      </c>
      <c r="C70" s="196" t="s">
        <v>269</v>
      </c>
      <c r="D70" s="194">
        <v>17573</v>
      </c>
      <c r="E70" s="175">
        <v>4336</v>
      </c>
      <c r="F70" s="175">
        <v>2175</v>
      </c>
      <c r="G70" s="175">
        <v>403</v>
      </c>
      <c r="H70" s="175">
        <v>150</v>
      </c>
      <c r="I70" s="175">
        <v>177</v>
      </c>
      <c r="J70" s="175">
        <v>117</v>
      </c>
      <c r="K70" s="175">
        <v>101</v>
      </c>
      <c r="L70" s="175">
        <v>82</v>
      </c>
      <c r="M70" s="175">
        <v>89</v>
      </c>
      <c r="N70" s="175">
        <v>716</v>
      </c>
    </row>
    <row r="71" spans="1:14" ht="12.75" customHeight="1">
      <c r="A71" s="357">
        <v>671</v>
      </c>
      <c r="B71" s="81">
        <v>501</v>
      </c>
      <c r="C71" s="196" t="s">
        <v>270</v>
      </c>
      <c r="D71" s="194">
        <v>20950</v>
      </c>
      <c r="E71" s="175">
        <v>6217</v>
      </c>
      <c r="F71" s="175">
        <v>3377</v>
      </c>
      <c r="G71" s="175">
        <v>845</v>
      </c>
      <c r="H71" s="175">
        <v>104</v>
      </c>
      <c r="I71" s="175">
        <v>370</v>
      </c>
      <c r="J71" s="175">
        <v>160</v>
      </c>
      <c r="K71" s="175">
        <v>132</v>
      </c>
      <c r="L71" s="175">
        <v>171</v>
      </c>
      <c r="M71" s="175">
        <v>195</v>
      </c>
      <c r="N71" s="175">
        <v>1132</v>
      </c>
    </row>
    <row r="72" spans="1:14" ht="12.75" customHeight="1">
      <c r="A72" s="357">
        <v>682</v>
      </c>
      <c r="B72" s="81">
        <v>522</v>
      </c>
      <c r="C72" s="196" t="s">
        <v>275</v>
      </c>
      <c r="D72" s="194">
        <v>5612</v>
      </c>
      <c r="E72" s="175">
        <v>1250</v>
      </c>
      <c r="F72" s="175">
        <v>624</v>
      </c>
      <c r="G72" s="175">
        <v>105</v>
      </c>
      <c r="H72" s="175">
        <v>26</v>
      </c>
      <c r="I72" s="175">
        <v>66</v>
      </c>
      <c r="J72" s="175">
        <v>38</v>
      </c>
      <c r="K72" s="175">
        <v>27</v>
      </c>
      <c r="L72" s="175">
        <v>20</v>
      </c>
      <c r="M72" s="175">
        <v>41</v>
      </c>
      <c r="N72" s="175">
        <v>218</v>
      </c>
    </row>
    <row r="73" spans="1:14" ht="12.75" customHeight="1">
      <c r="A73" s="357">
        <v>775</v>
      </c>
      <c r="B73" s="81">
        <v>585</v>
      </c>
      <c r="C73" s="196" t="s">
        <v>1256</v>
      </c>
      <c r="D73" s="194">
        <v>21402</v>
      </c>
      <c r="E73" s="175">
        <v>6622</v>
      </c>
      <c r="F73" s="175">
        <v>3437</v>
      </c>
      <c r="G73" s="175">
        <v>737</v>
      </c>
      <c r="H73" s="175">
        <v>204</v>
      </c>
      <c r="I73" s="175">
        <v>299</v>
      </c>
      <c r="J73" s="175">
        <v>125</v>
      </c>
      <c r="K73" s="175">
        <v>118</v>
      </c>
      <c r="L73" s="175">
        <v>142</v>
      </c>
      <c r="M73" s="175">
        <v>161</v>
      </c>
      <c r="N73" s="175">
        <v>1049</v>
      </c>
    </row>
    <row r="74" spans="1:14" ht="12.75" customHeight="1">
      <c r="A74" s="357">
        <v>776</v>
      </c>
      <c r="B74" s="81">
        <v>586</v>
      </c>
      <c r="C74" s="196" t="s">
        <v>1311</v>
      </c>
      <c r="D74" s="194">
        <v>17430</v>
      </c>
      <c r="E74" s="175">
        <v>5226</v>
      </c>
      <c r="F74" s="175">
        <v>2820</v>
      </c>
      <c r="G74" s="175">
        <v>710</v>
      </c>
      <c r="H74" s="175">
        <v>108</v>
      </c>
      <c r="I74" s="175">
        <v>211</v>
      </c>
      <c r="J74" s="175">
        <v>97</v>
      </c>
      <c r="K74" s="175">
        <v>93</v>
      </c>
      <c r="L74" s="175">
        <v>94</v>
      </c>
      <c r="M74" s="175">
        <v>99</v>
      </c>
      <c r="N74" s="175">
        <v>702</v>
      </c>
    </row>
    <row r="75" spans="1:14" ht="12.75" customHeight="1">
      <c r="A75" s="358">
        <v>955</v>
      </c>
      <c r="B75" s="83">
        <v>685</v>
      </c>
      <c r="C75" s="198" t="s">
        <v>297</v>
      </c>
      <c r="D75" s="179">
        <v>11087</v>
      </c>
      <c r="E75" s="179">
        <v>3221</v>
      </c>
      <c r="F75" s="179">
        <v>1776</v>
      </c>
      <c r="G75" s="179">
        <v>549</v>
      </c>
      <c r="H75" s="179">
        <v>83</v>
      </c>
      <c r="I75" s="179">
        <v>143</v>
      </c>
      <c r="J75" s="179">
        <v>76</v>
      </c>
      <c r="K75" s="179">
        <v>57</v>
      </c>
      <c r="L75" s="179">
        <v>63</v>
      </c>
      <c r="M75" s="179">
        <v>66</v>
      </c>
      <c r="N75" s="179">
        <v>488</v>
      </c>
    </row>
    <row r="76" spans="1:11" ht="12" customHeight="1">
      <c r="A76" s="80"/>
      <c r="B76" s="81" t="s">
        <v>189</v>
      </c>
      <c r="C76" s="81"/>
      <c r="D76" s="32"/>
      <c r="E76" s="38"/>
      <c r="F76" s="38"/>
      <c r="G76" s="38"/>
      <c r="H76" s="38"/>
      <c r="I76" s="38"/>
      <c r="J76" s="32"/>
      <c r="K76" s="32"/>
    </row>
    <row r="77" spans="2:11" ht="12" customHeight="1">
      <c r="B77" s="39" t="s">
        <v>1328</v>
      </c>
      <c r="D77" s="32"/>
      <c r="E77" s="31"/>
      <c r="F77" s="31"/>
      <c r="G77" s="31"/>
      <c r="H77" s="31"/>
      <c r="I77" s="31"/>
      <c r="J77" s="32"/>
      <c r="K77" s="32"/>
    </row>
    <row r="78" spans="2:11" ht="12" customHeight="1">
      <c r="B78" s="39" t="s">
        <v>0</v>
      </c>
      <c r="D78" s="32"/>
      <c r="E78" s="31"/>
      <c r="F78" s="31"/>
      <c r="G78" s="31"/>
      <c r="H78" s="31"/>
      <c r="I78" s="31"/>
      <c r="J78" s="32"/>
      <c r="K78" s="32"/>
    </row>
    <row r="79" spans="2:11" s="43" customFormat="1" ht="11.25">
      <c r="B79" s="39" t="s">
        <v>1</v>
      </c>
      <c r="C79" s="41"/>
      <c r="D79" s="42"/>
      <c r="E79" s="42"/>
      <c r="F79" s="42"/>
      <c r="G79" s="42"/>
      <c r="H79" s="42"/>
      <c r="I79" s="42"/>
      <c r="J79" s="42"/>
      <c r="K79" s="42"/>
    </row>
    <row r="80" spans="2:11" ht="11.25">
      <c r="B80" s="39" t="s">
        <v>2</v>
      </c>
      <c r="C80" s="41"/>
      <c r="D80" s="42"/>
      <c r="E80" s="42"/>
      <c r="F80" s="42"/>
      <c r="G80" s="42"/>
      <c r="H80" s="42"/>
      <c r="I80" s="42"/>
      <c r="J80" s="42"/>
      <c r="K80" s="42"/>
    </row>
    <row r="81" ht="11.25">
      <c r="B81" s="39" t="s">
        <v>3</v>
      </c>
    </row>
    <row r="82" ht="11.25">
      <c r="B82" s="39" t="s">
        <v>4</v>
      </c>
    </row>
    <row r="83" ht="11.25">
      <c r="B83" s="39" t="s">
        <v>5</v>
      </c>
    </row>
    <row r="84" ht="11.25">
      <c r="B84" s="39" t="s">
        <v>6</v>
      </c>
    </row>
    <row r="85" ht="11.25">
      <c r="B85" s="39" t="s">
        <v>7</v>
      </c>
    </row>
    <row r="86" ht="11.25">
      <c r="B86" s="39" t="s">
        <v>8</v>
      </c>
    </row>
    <row r="87" ht="11.25">
      <c r="B87" s="39" t="s">
        <v>13</v>
      </c>
    </row>
    <row r="88" ht="11.25">
      <c r="B88" s="39" t="s">
        <v>9</v>
      </c>
    </row>
    <row r="89" ht="11.25">
      <c r="B89" s="39" t="s">
        <v>10</v>
      </c>
    </row>
    <row r="90" ht="11.25">
      <c r="B90" s="39" t="s">
        <v>14</v>
      </c>
    </row>
    <row r="91" ht="11.25">
      <c r="B91" s="39" t="s">
        <v>11</v>
      </c>
    </row>
    <row r="92" ht="11.25">
      <c r="B92" s="39" t="s">
        <v>15</v>
      </c>
    </row>
    <row r="93" ht="11.25">
      <c r="B93" s="39" t="s">
        <v>16</v>
      </c>
    </row>
    <row r="94" ht="11.25">
      <c r="B94" s="39" t="s">
        <v>12</v>
      </c>
    </row>
    <row r="95" ht="11.25">
      <c r="B95" s="39" t="s">
        <v>17</v>
      </c>
    </row>
  </sheetData>
  <mergeCells count="2">
    <mergeCell ref="E4:F4"/>
    <mergeCell ref="H4:N4"/>
  </mergeCells>
  <printOptions/>
  <pageMargins left="0.5905511811023623" right="0.5511811023622047" top="0.5118110236220472" bottom="0.4724409448818898" header="0.5118110236220472" footer="0.4330708661417323"/>
  <pageSetup horizontalDpi="600" verticalDpi="600" orientation="portrait" paperSize="9" scale="95" r:id="rId1"/>
  <rowBreaks count="1" manualBreakCount="1">
    <brk id="65" max="255" man="1"/>
  </rowBreaks>
</worksheet>
</file>

<file path=xl/worksheets/sheet8.xml><?xml version="1.0" encoding="utf-8"?>
<worksheet xmlns="http://schemas.openxmlformats.org/spreadsheetml/2006/main" xmlns:r="http://schemas.openxmlformats.org/officeDocument/2006/relationships">
  <dimension ref="A1:U78"/>
  <sheetViews>
    <sheetView workbookViewId="0" topLeftCell="B1">
      <selection activeCell="B5" sqref="B5"/>
    </sheetView>
  </sheetViews>
  <sheetFormatPr defaultColWidth="9.00390625" defaultRowHeight="12.75"/>
  <cols>
    <col min="1" max="1" width="10.00390625" style="40" hidden="1" customWidth="1"/>
    <col min="2" max="2" width="4.25390625" style="40" customWidth="1"/>
    <col min="3" max="3" width="10.125" style="40" customWidth="1"/>
    <col min="4" max="4" width="9.75390625" style="44" customWidth="1"/>
    <col min="5" max="9" width="9.75390625" style="45" customWidth="1"/>
    <col min="10" max="11" width="8.75390625" style="44" customWidth="1"/>
    <col min="12" max="12" width="9.25390625" style="44" customWidth="1"/>
    <col min="13" max="13" width="10.25390625" style="40" customWidth="1"/>
    <col min="14" max="14" width="15.875" style="40" customWidth="1"/>
    <col min="15" max="15" width="11.75390625" style="40" customWidth="1"/>
    <col min="16" max="16384" width="10.25390625" style="40" customWidth="1"/>
  </cols>
  <sheetData>
    <row r="1" spans="2:7" ht="15.75" customHeight="1">
      <c r="B1" s="46" t="s">
        <v>197</v>
      </c>
      <c r="G1" s="40"/>
    </row>
    <row r="2" spans="2:7" ht="15.75" customHeight="1" hidden="1">
      <c r="B2" s="46"/>
      <c r="G2" s="40"/>
    </row>
    <row r="3" spans="2:21" ht="3" customHeight="1">
      <c r="B3" s="138"/>
      <c r="C3" s="31"/>
      <c r="D3" s="32"/>
      <c r="E3" s="33"/>
      <c r="F3" s="33"/>
      <c r="G3" s="33"/>
      <c r="H3" s="33"/>
      <c r="I3" s="33"/>
      <c r="J3" s="32"/>
      <c r="K3" s="32"/>
      <c r="L3" s="34"/>
      <c r="M3" s="34"/>
      <c r="N3" s="31"/>
      <c r="O3" s="31"/>
      <c r="P3" s="31"/>
      <c r="Q3" s="31"/>
      <c r="R3" s="31"/>
      <c r="S3" s="31"/>
      <c r="T3" s="31"/>
      <c r="U3" s="31"/>
    </row>
    <row r="4" spans="2:13" ht="12" customHeight="1">
      <c r="B4" s="139"/>
      <c r="C4" s="140"/>
      <c r="D4" s="189" t="s">
        <v>836</v>
      </c>
      <c r="E4" s="142" t="s">
        <v>868</v>
      </c>
      <c r="F4" s="143"/>
      <c r="G4" s="142" t="s">
        <v>869</v>
      </c>
      <c r="H4" s="143"/>
      <c r="I4" s="144"/>
      <c r="J4" s="145" t="s">
        <v>870</v>
      </c>
      <c r="K4" s="146"/>
      <c r="L4" s="141"/>
      <c r="M4" s="31"/>
    </row>
    <row r="5" spans="3:13" ht="12" customHeight="1">
      <c r="C5" s="31"/>
      <c r="D5" s="190" t="s">
        <v>539</v>
      </c>
      <c r="E5" s="36"/>
      <c r="F5" s="191" t="s">
        <v>841</v>
      </c>
      <c r="G5" s="36"/>
      <c r="H5" s="191" t="s">
        <v>841</v>
      </c>
      <c r="I5" s="325" t="s">
        <v>934</v>
      </c>
      <c r="J5" s="186"/>
      <c r="K5" s="32"/>
      <c r="L5" s="35"/>
      <c r="M5" s="31"/>
    </row>
    <row r="6" spans="2:13" ht="12" customHeight="1">
      <c r="B6" s="74"/>
      <c r="C6" s="37" t="s">
        <v>840</v>
      </c>
      <c r="D6" s="187" t="s">
        <v>837</v>
      </c>
      <c r="E6" s="188" t="s">
        <v>838</v>
      </c>
      <c r="F6" s="188" t="s">
        <v>540</v>
      </c>
      <c r="G6" s="188" t="s">
        <v>838</v>
      </c>
      <c r="H6" s="188" t="s">
        <v>541</v>
      </c>
      <c r="I6" s="188" t="s">
        <v>839</v>
      </c>
      <c r="J6" s="192" t="s">
        <v>216</v>
      </c>
      <c r="K6" s="193" t="s">
        <v>1122</v>
      </c>
      <c r="L6" s="187" t="s">
        <v>538</v>
      </c>
      <c r="M6" s="31"/>
    </row>
    <row r="7" spans="3:13" ht="12.75" customHeight="1">
      <c r="C7" s="147" t="s">
        <v>1187</v>
      </c>
      <c r="D7" s="177">
        <v>3000</v>
      </c>
      <c r="E7" s="175">
        <v>4684</v>
      </c>
      <c r="F7" s="175">
        <v>8082</v>
      </c>
      <c r="G7" s="175">
        <v>7570</v>
      </c>
      <c r="H7" s="175">
        <v>13908</v>
      </c>
      <c r="I7" s="175">
        <v>6018</v>
      </c>
      <c r="J7" s="175">
        <v>323</v>
      </c>
      <c r="K7" s="175">
        <v>882</v>
      </c>
      <c r="L7" s="175">
        <v>182</v>
      </c>
      <c r="M7" s="31"/>
    </row>
    <row r="8" spans="3:13" ht="12.75" customHeight="1">
      <c r="C8" s="147" t="s">
        <v>892</v>
      </c>
      <c r="D8" s="177">
        <v>2899</v>
      </c>
      <c r="E8" s="175">
        <v>4687</v>
      </c>
      <c r="F8" s="175">
        <v>8155</v>
      </c>
      <c r="G8" s="175">
        <v>7729</v>
      </c>
      <c r="H8" s="175">
        <v>14332</v>
      </c>
      <c r="I8" s="175">
        <v>5929</v>
      </c>
      <c r="J8" s="175">
        <v>313</v>
      </c>
      <c r="K8" s="175">
        <v>919</v>
      </c>
      <c r="L8" s="175">
        <v>176</v>
      </c>
      <c r="M8" s="31"/>
    </row>
    <row r="9" spans="3:13" ht="12.75" customHeight="1">
      <c r="C9" s="302" t="s">
        <v>1096</v>
      </c>
      <c r="D9" s="177">
        <v>2807</v>
      </c>
      <c r="E9" s="175">
        <v>4692</v>
      </c>
      <c r="F9" s="175">
        <v>8282</v>
      </c>
      <c r="G9" s="175">
        <v>7884</v>
      </c>
      <c r="H9" s="175">
        <v>15030</v>
      </c>
      <c r="I9" s="175">
        <v>5799</v>
      </c>
      <c r="J9" s="175">
        <v>308</v>
      </c>
      <c r="K9" s="175">
        <v>951</v>
      </c>
      <c r="L9" s="175">
        <v>162</v>
      </c>
      <c r="M9" s="31"/>
    </row>
    <row r="10" spans="3:13" ht="12.75" customHeight="1">
      <c r="C10" s="302" t="s">
        <v>1120</v>
      </c>
      <c r="D10" s="177">
        <v>2716</v>
      </c>
      <c r="E10" s="175">
        <v>4661</v>
      </c>
      <c r="F10" s="175">
        <v>8217</v>
      </c>
      <c r="G10" s="175">
        <v>7982</v>
      </c>
      <c r="H10" s="175">
        <v>15477</v>
      </c>
      <c r="I10" s="175">
        <v>5562</v>
      </c>
      <c r="J10" s="175">
        <v>298</v>
      </c>
      <c r="K10" s="175">
        <v>961</v>
      </c>
      <c r="L10" s="175">
        <v>163</v>
      </c>
      <c r="M10" s="31"/>
    </row>
    <row r="11" spans="3:13" ht="12.75" customHeight="1">
      <c r="C11" s="302" t="s">
        <v>1188</v>
      </c>
      <c r="D11" s="297">
        <f>SUM(D13:D21,D23,D73)</f>
        <v>2626</v>
      </c>
      <c r="E11" s="247">
        <f aca="true" t="shared" si="0" ref="E11:L11">SUM(E13:E21,E23,E73)</f>
        <v>4613</v>
      </c>
      <c r="F11" s="247">
        <f t="shared" si="0"/>
        <v>8132</v>
      </c>
      <c r="G11" s="247">
        <f t="shared" si="0"/>
        <v>8044</v>
      </c>
      <c r="H11" s="247">
        <f t="shared" si="0"/>
        <v>15719</v>
      </c>
      <c r="I11" s="247">
        <f t="shared" si="0"/>
        <v>5288</v>
      </c>
      <c r="J11" s="247">
        <f t="shared" si="0"/>
        <v>290</v>
      </c>
      <c r="K11" s="247">
        <f t="shared" si="0"/>
        <v>987</v>
      </c>
      <c r="L11" s="247">
        <f t="shared" si="0"/>
        <v>167</v>
      </c>
      <c r="M11" s="31"/>
    </row>
    <row r="12" spans="3:13" ht="12" customHeight="1">
      <c r="C12" s="303"/>
      <c r="D12" s="177"/>
      <c r="E12" s="194"/>
      <c r="F12" s="194"/>
      <c r="G12" s="194"/>
      <c r="H12" s="194"/>
      <c r="I12" s="194"/>
      <c r="J12" s="194"/>
      <c r="K12" s="194"/>
      <c r="L12" s="194"/>
      <c r="M12" s="31"/>
    </row>
    <row r="13" spans="1:12" ht="12.75" customHeight="1">
      <c r="A13" s="80">
        <v>100</v>
      </c>
      <c r="B13" s="81"/>
      <c r="C13" s="196" t="s">
        <v>222</v>
      </c>
      <c r="D13" s="247">
        <f>SUM(D34,D36,D38)</f>
        <v>105</v>
      </c>
      <c r="E13" s="247">
        <f aca="true" t="shared" si="1" ref="E13:L13">SUM(E34,E36,E38)</f>
        <v>701</v>
      </c>
      <c r="F13" s="247">
        <f t="shared" si="1"/>
        <v>1201</v>
      </c>
      <c r="G13" s="247">
        <f t="shared" si="1"/>
        <v>1364</v>
      </c>
      <c r="H13" s="247">
        <f t="shared" si="1"/>
        <v>2865</v>
      </c>
      <c r="I13" s="247">
        <f t="shared" si="1"/>
        <v>1017</v>
      </c>
      <c r="J13" s="247">
        <f t="shared" si="1"/>
        <v>89</v>
      </c>
      <c r="K13" s="247">
        <f t="shared" si="1"/>
        <v>106</v>
      </c>
      <c r="L13" s="247">
        <f t="shared" si="1"/>
        <v>20</v>
      </c>
    </row>
    <row r="14" spans="1:12" ht="12.75" customHeight="1">
      <c r="A14" s="80">
        <v>200</v>
      </c>
      <c r="B14" s="81"/>
      <c r="C14" s="196" t="s">
        <v>223</v>
      </c>
      <c r="D14" s="247">
        <f>SUM(D39,D45,D48,D50,D61)</f>
        <v>70</v>
      </c>
      <c r="E14" s="247">
        <f aca="true" t="shared" si="2" ref="E14:L14">SUM(E39,E45,E48,E50,E61)</f>
        <v>371</v>
      </c>
      <c r="F14" s="247">
        <f t="shared" si="2"/>
        <v>725</v>
      </c>
      <c r="G14" s="247">
        <f t="shared" si="2"/>
        <v>784</v>
      </c>
      <c r="H14" s="247">
        <f t="shared" si="2"/>
        <v>1810</v>
      </c>
      <c r="I14" s="247">
        <f t="shared" si="2"/>
        <v>576</v>
      </c>
      <c r="J14" s="247">
        <f t="shared" si="2"/>
        <v>13</v>
      </c>
      <c r="K14" s="247">
        <f t="shared" si="2"/>
        <v>98</v>
      </c>
      <c r="L14" s="247">
        <f t="shared" si="2"/>
        <v>17</v>
      </c>
    </row>
    <row r="15" spans="1:12" ht="12.75" customHeight="1">
      <c r="A15" s="80">
        <v>300</v>
      </c>
      <c r="B15" s="81"/>
      <c r="C15" s="196" t="s">
        <v>224</v>
      </c>
      <c r="D15" s="247">
        <f>SUM(D35,D42,D47,D63:D64)</f>
        <v>100</v>
      </c>
      <c r="E15" s="247">
        <f aca="true" t="shared" si="3" ref="E15:L15">SUM(E35,E42,E47,E63:E64)</f>
        <v>557</v>
      </c>
      <c r="F15" s="247">
        <f t="shared" si="3"/>
        <v>966</v>
      </c>
      <c r="G15" s="247">
        <f t="shared" si="3"/>
        <v>936</v>
      </c>
      <c r="H15" s="247">
        <f t="shared" si="3"/>
        <v>1816</v>
      </c>
      <c r="I15" s="247">
        <f t="shared" si="3"/>
        <v>519</v>
      </c>
      <c r="J15" s="247">
        <f t="shared" si="3"/>
        <v>18</v>
      </c>
      <c r="K15" s="247">
        <f t="shared" si="3"/>
        <v>85</v>
      </c>
      <c r="L15" s="247">
        <f t="shared" si="3"/>
        <v>13</v>
      </c>
    </row>
    <row r="16" spans="1:12" ht="12.75" customHeight="1">
      <c r="A16" s="80">
        <v>400</v>
      </c>
      <c r="B16" s="81"/>
      <c r="C16" s="196" t="s">
        <v>225</v>
      </c>
      <c r="D16" s="247">
        <f>SUM(D44,D46,D49,D51,D59,D62)</f>
        <v>106</v>
      </c>
      <c r="E16" s="247">
        <f aca="true" t="shared" si="4" ref="E16:L16">SUM(E44,E46,E49,E51,E59,E62)</f>
        <v>314</v>
      </c>
      <c r="F16" s="247">
        <f t="shared" si="4"/>
        <v>535</v>
      </c>
      <c r="G16" s="247">
        <f t="shared" si="4"/>
        <v>440</v>
      </c>
      <c r="H16" s="247">
        <f t="shared" si="4"/>
        <v>780</v>
      </c>
      <c r="I16" s="247">
        <f t="shared" si="4"/>
        <v>238</v>
      </c>
      <c r="J16" s="247">
        <f t="shared" si="4"/>
        <v>6</v>
      </c>
      <c r="K16" s="247">
        <f t="shared" si="4"/>
        <v>116</v>
      </c>
      <c r="L16" s="247">
        <f t="shared" si="4"/>
        <v>11</v>
      </c>
    </row>
    <row r="17" spans="1:12" ht="12.75" customHeight="1">
      <c r="A17" s="80">
        <v>500</v>
      </c>
      <c r="B17" s="81"/>
      <c r="C17" s="196" t="s">
        <v>226</v>
      </c>
      <c r="D17" s="247">
        <f>SUM(D33,D65:D66,D67)</f>
        <v>231</v>
      </c>
      <c r="E17" s="247">
        <f aca="true" t="shared" si="5" ref="E17:L17">SUM(E33,E65:E66,E67)</f>
        <v>627</v>
      </c>
      <c r="F17" s="247">
        <f t="shared" si="5"/>
        <v>995</v>
      </c>
      <c r="G17" s="247">
        <f t="shared" si="5"/>
        <v>1007</v>
      </c>
      <c r="H17" s="247">
        <f t="shared" si="5"/>
        <v>1573</v>
      </c>
      <c r="I17" s="247">
        <f t="shared" si="5"/>
        <v>580</v>
      </c>
      <c r="J17" s="247">
        <f t="shared" si="5"/>
        <v>22</v>
      </c>
      <c r="K17" s="247">
        <f t="shared" si="5"/>
        <v>97</v>
      </c>
      <c r="L17" s="247">
        <f t="shared" si="5"/>
        <v>18</v>
      </c>
    </row>
    <row r="18" spans="1:12" ht="12.75" customHeight="1">
      <c r="A18" s="80">
        <v>600</v>
      </c>
      <c r="B18" s="81"/>
      <c r="C18" s="196" t="s">
        <v>227</v>
      </c>
      <c r="D18" s="247">
        <f>SUM(D40,D43,D58,D60,D68,D69,D70)</f>
        <v>174</v>
      </c>
      <c r="E18" s="247">
        <f aca="true" t="shared" si="6" ref="E18:L18">SUM(E40,E43,E58,E60,E68,E69,E70)</f>
        <v>302</v>
      </c>
      <c r="F18" s="247">
        <f t="shared" si="6"/>
        <v>524</v>
      </c>
      <c r="G18" s="247">
        <f t="shared" si="6"/>
        <v>476</v>
      </c>
      <c r="H18" s="247">
        <f t="shared" si="6"/>
        <v>793</v>
      </c>
      <c r="I18" s="247">
        <f t="shared" si="6"/>
        <v>234</v>
      </c>
      <c r="J18" s="247">
        <f t="shared" si="6"/>
        <v>5</v>
      </c>
      <c r="K18" s="247">
        <f t="shared" si="6"/>
        <v>97</v>
      </c>
      <c r="L18" s="247">
        <f t="shared" si="6"/>
        <v>4</v>
      </c>
    </row>
    <row r="19" spans="1:12" ht="12.75" customHeight="1">
      <c r="A19" s="80">
        <v>700</v>
      </c>
      <c r="B19" s="81"/>
      <c r="C19" s="196" t="s">
        <v>228</v>
      </c>
      <c r="D19" s="247">
        <f>SUM(D41,D53,D56,D71:D72)</f>
        <v>999</v>
      </c>
      <c r="E19" s="247">
        <f aca="true" t="shared" si="7" ref="E19:L19">SUM(E41,E53,E56,E71:E72)</f>
        <v>253</v>
      </c>
      <c r="F19" s="247">
        <f t="shared" si="7"/>
        <v>433</v>
      </c>
      <c r="G19" s="247">
        <f t="shared" si="7"/>
        <v>393</v>
      </c>
      <c r="H19" s="247">
        <f t="shared" si="7"/>
        <v>600</v>
      </c>
      <c r="I19" s="247">
        <f t="shared" si="7"/>
        <v>197</v>
      </c>
      <c r="J19" s="247">
        <f t="shared" si="7"/>
        <v>3</v>
      </c>
      <c r="K19" s="247">
        <f t="shared" si="7"/>
        <v>93</v>
      </c>
      <c r="L19" s="247">
        <f t="shared" si="7"/>
        <v>15</v>
      </c>
    </row>
    <row r="20" spans="1:12" ht="12.75" customHeight="1">
      <c r="A20" s="80">
        <v>800</v>
      </c>
      <c r="B20" s="81"/>
      <c r="C20" s="196" t="s">
        <v>229</v>
      </c>
      <c r="D20" s="247">
        <f>SUM(D52:D52,D54)</f>
        <v>97</v>
      </c>
      <c r="E20" s="247">
        <f aca="true" t="shared" si="8" ref="E20:L20">SUM(E52:E52,E54)</f>
        <v>131</v>
      </c>
      <c r="F20" s="247">
        <f t="shared" si="8"/>
        <v>233</v>
      </c>
      <c r="G20" s="247">
        <f t="shared" si="8"/>
        <v>177</v>
      </c>
      <c r="H20" s="247">
        <f t="shared" si="8"/>
        <v>279</v>
      </c>
      <c r="I20" s="247">
        <f t="shared" si="8"/>
        <v>73</v>
      </c>
      <c r="J20" s="247">
        <f t="shared" si="8"/>
        <v>0</v>
      </c>
      <c r="K20" s="247">
        <f t="shared" si="8"/>
        <v>33</v>
      </c>
      <c r="L20" s="247">
        <f t="shared" si="8"/>
        <v>3</v>
      </c>
    </row>
    <row r="21" spans="1:12" ht="12.75" customHeight="1">
      <c r="A21" s="80">
        <v>900</v>
      </c>
      <c r="B21" s="81"/>
      <c r="C21" s="196" t="s">
        <v>230</v>
      </c>
      <c r="D21" s="247">
        <f>SUM(D37,D55,D57)</f>
        <v>341</v>
      </c>
      <c r="E21" s="247">
        <f aca="true" t="shared" si="9" ref="E21:L21">SUM(E37,E55,E57)</f>
        <v>185</v>
      </c>
      <c r="F21" s="247">
        <f t="shared" si="9"/>
        <v>342</v>
      </c>
      <c r="G21" s="247">
        <f t="shared" si="9"/>
        <v>258</v>
      </c>
      <c r="H21" s="247">
        <f t="shared" si="9"/>
        <v>438</v>
      </c>
      <c r="I21" s="247">
        <f t="shared" si="9"/>
        <v>152</v>
      </c>
      <c r="J21" s="247">
        <f t="shared" si="9"/>
        <v>15</v>
      </c>
      <c r="K21" s="247">
        <f t="shared" si="9"/>
        <v>52</v>
      </c>
      <c r="L21" s="247">
        <f t="shared" si="9"/>
        <v>5</v>
      </c>
    </row>
    <row r="22" spans="3:13" ht="12" customHeight="1">
      <c r="C22" s="39"/>
      <c r="D22" s="177"/>
      <c r="E22" s="175"/>
      <c r="F22" s="175"/>
      <c r="G22" s="175"/>
      <c r="H22" s="175"/>
      <c r="I22" s="175"/>
      <c r="J22" s="175"/>
      <c r="K22" s="175"/>
      <c r="L22" s="175"/>
      <c r="M22" s="31"/>
    </row>
    <row r="23" spans="1:13" ht="12.75" customHeight="1">
      <c r="A23" s="80">
        <v>1</v>
      </c>
      <c r="B23" s="82">
        <v>100</v>
      </c>
      <c r="C23" s="197" t="s">
        <v>231</v>
      </c>
      <c r="D23" s="177">
        <v>403</v>
      </c>
      <c r="E23" s="175">
        <v>1172</v>
      </c>
      <c r="F23" s="175">
        <v>2178</v>
      </c>
      <c r="G23" s="175">
        <v>2208</v>
      </c>
      <c r="H23" s="175">
        <v>4764</v>
      </c>
      <c r="I23" s="175">
        <v>1702</v>
      </c>
      <c r="J23" s="175">
        <v>119</v>
      </c>
      <c r="K23" s="175">
        <v>210</v>
      </c>
      <c r="L23" s="175">
        <v>61</v>
      </c>
      <c r="M23" s="31"/>
    </row>
    <row r="24" spans="1:13" ht="12.75" customHeight="1">
      <c r="A24" s="80">
        <v>2</v>
      </c>
      <c r="B24" s="82">
        <v>101</v>
      </c>
      <c r="C24" s="237" t="s">
        <v>779</v>
      </c>
      <c r="D24" s="177">
        <v>16</v>
      </c>
      <c r="E24" s="175">
        <v>129</v>
      </c>
      <c r="F24" s="175">
        <v>245</v>
      </c>
      <c r="G24" s="175">
        <v>293</v>
      </c>
      <c r="H24" s="175">
        <v>607</v>
      </c>
      <c r="I24" s="175">
        <v>252</v>
      </c>
      <c r="J24" s="175">
        <v>9</v>
      </c>
      <c r="K24" s="175">
        <v>11</v>
      </c>
      <c r="L24" s="175">
        <v>5</v>
      </c>
      <c r="M24" s="31"/>
    </row>
    <row r="25" spans="1:13" ht="12.75" customHeight="1">
      <c r="A25" s="80">
        <v>3</v>
      </c>
      <c r="B25" s="82">
        <v>102</v>
      </c>
      <c r="C25" s="237" t="s">
        <v>780</v>
      </c>
      <c r="D25" s="177">
        <v>80</v>
      </c>
      <c r="E25" s="175">
        <v>113</v>
      </c>
      <c r="F25" s="175">
        <v>204</v>
      </c>
      <c r="G25" s="175">
        <v>243</v>
      </c>
      <c r="H25" s="175">
        <v>497</v>
      </c>
      <c r="I25" s="175">
        <v>176</v>
      </c>
      <c r="J25" s="175">
        <v>13</v>
      </c>
      <c r="K25" s="175">
        <v>9</v>
      </c>
      <c r="L25" s="175">
        <v>2</v>
      </c>
      <c r="M25" s="31"/>
    </row>
    <row r="26" spans="1:13" ht="12.75" customHeight="1">
      <c r="A26" s="80">
        <v>4</v>
      </c>
      <c r="B26" s="82">
        <v>105</v>
      </c>
      <c r="C26" s="237" t="s">
        <v>781</v>
      </c>
      <c r="D26" s="177">
        <v>39</v>
      </c>
      <c r="E26" s="175">
        <v>139</v>
      </c>
      <c r="F26" s="175">
        <v>259</v>
      </c>
      <c r="G26" s="175">
        <v>204</v>
      </c>
      <c r="H26" s="175">
        <v>383</v>
      </c>
      <c r="I26" s="175">
        <v>202</v>
      </c>
      <c r="J26" s="175">
        <v>28</v>
      </c>
      <c r="K26" s="175">
        <v>78</v>
      </c>
      <c r="L26" s="175">
        <v>8</v>
      </c>
      <c r="M26" s="31"/>
    </row>
    <row r="27" spans="1:13" ht="12.75" customHeight="1">
      <c r="A27" s="80">
        <v>5</v>
      </c>
      <c r="B27" s="82">
        <v>106</v>
      </c>
      <c r="C27" s="195" t="s">
        <v>782</v>
      </c>
      <c r="D27" s="194">
        <v>3</v>
      </c>
      <c r="E27" s="175">
        <v>115</v>
      </c>
      <c r="F27" s="175">
        <v>196</v>
      </c>
      <c r="G27" s="175">
        <v>154</v>
      </c>
      <c r="H27" s="175">
        <v>263</v>
      </c>
      <c r="I27" s="175">
        <v>163</v>
      </c>
      <c r="J27" s="175">
        <v>36</v>
      </c>
      <c r="K27" s="175">
        <v>5</v>
      </c>
      <c r="L27" s="175">
        <v>2</v>
      </c>
      <c r="M27" s="31"/>
    </row>
    <row r="28" spans="1:13" ht="12.75" customHeight="1">
      <c r="A28" s="80">
        <v>6</v>
      </c>
      <c r="B28" s="82">
        <v>107</v>
      </c>
      <c r="C28" s="195" t="s">
        <v>783</v>
      </c>
      <c r="D28" s="194">
        <v>16</v>
      </c>
      <c r="E28" s="175">
        <v>87</v>
      </c>
      <c r="F28" s="175">
        <v>175</v>
      </c>
      <c r="G28" s="175">
        <v>152</v>
      </c>
      <c r="H28" s="175">
        <v>339</v>
      </c>
      <c r="I28" s="175">
        <v>135</v>
      </c>
      <c r="J28" s="175">
        <v>7</v>
      </c>
      <c r="K28" s="175">
        <v>7</v>
      </c>
      <c r="L28" s="175">
        <v>1</v>
      </c>
      <c r="M28" s="31"/>
    </row>
    <row r="29" spans="1:13" ht="12.75" customHeight="1">
      <c r="A29" s="80">
        <v>7</v>
      </c>
      <c r="B29" s="82">
        <v>108</v>
      </c>
      <c r="C29" s="195" t="s">
        <v>784</v>
      </c>
      <c r="D29" s="194">
        <v>13</v>
      </c>
      <c r="E29" s="175">
        <v>151</v>
      </c>
      <c r="F29" s="175">
        <v>286</v>
      </c>
      <c r="G29" s="175">
        <v>256</v>
      </c>
      <c r="H29" s="175">
        <v>538</v>
      </c>
      <c r="I29" s="175">
        <v>198</v>
      </c>
      <c r="J29" s="175">
        <v>8</v>
      </c>
      <c r="K29" s="175">
        <v>9</v>
      </c>
      <c r="L29" s="175">
        <v>0</v>
      </c>
      <c r="M29" s="31"/>
    </row>
    <row r="30" spans="1:13" ht="12.75" customHeight="1">
      <c r="A30" s="80">
        <v>8</v>
      </c>
      <c r="B30" s="82">
        <v>109</v>
      </c>
      <c r="C30" s="195" t="s">
        <v>785</v>
      </c>
      <c r="D30" s="194">
        <v>97</v>
      </c>
      <c r="E30" s="175">
        <v>110</v>
      </c>
      <c r="F30" s="175">
        <v>188</v>
      </c>
      <c r="G30" s="175">
        <v>209</v>
      </c>
      <c r="H30" s="175">
        <v>370</v>
      </c>
      <c r="I30" s="175">
        <v>196</v>
      </c>
      <c r="J30" s="175">
        <v>0</v>
      </c>
      <c r="K30" s="175">
        <v>36</v>
      </c>
      <c r="L30" s="175">
        <v>3</v>
      </c>
      <c r="M30" s="31"/>
    </row>
    <row r="31" spans="1:13" ht="12.75" customHeight="1">
      <c r="A31" s="80">
        <v>9</v>
      </c>
      <c r="B31" s="82">
        <v>110</v>
      </c>
      <c r="C31" s="195" t="s">
        <v>786</v>
      </c>
      <c r="D31" s="194">
        <v>121</v>
      </c>
      <c r="E31" s="175">
        <v>221</v>
      </c>
      <c r="F31" s="175">
        <v>418</v>
      </c>
      <c r="G31" s="175">
        <v>548</v>
      </c>
      <c r="H31" s="175">
        <v>1442</v>
      </c>
      <c r="I31" s="175">
        <v>253</v>
      </c>
      <c r="J31" s="175">
        <v>17</v>
      </c>
      <c r="K31" s="175">
        <v>42</v>
      </c>
      <c r="L31" s="175">
        <v>38</v>
      </c>
      <c r="M31" s="31"/>
    </row>
    <row r="32" spans="1:13" ht="12.75" customHeight="1">
      <c r="A32" s="80">
        <v>10</v>
      </c>
      <c r="B32" s="82">
        <v>111</v>
      </c>
      <c r="C32" s="195" t="s">
        <v>787</v>
      </c>
      <c r="D32" s="194">
        <v>18</v>
      </c>
      <c r="E32" s="175">
        <v>107</v>
      </c>
      <c r="F32" s="175">
        <v>207</v>
      </c>
      <c r="G32" s="175">
        <v>149</v>
      </c>
      <c r="H32" s="175">
        <v>325</v>
      </c>
      <c r="I32" s="175">
        <v>127</v>
      </c>
      <c r="J32" s="175">
        <v>1</v>
      </c>
      <c r="K32" s="175">
        <v>13</v>
      </c>
      <c r="L32" s="175">
        <v>2</v>
      </c>
      <c r="M32" s="31"/>
    </row>
    <row r="33" spans="1:13" ht="12.75" customHeight="1">
      <c r="A33" s="357">
        <v>501</v>
      </c>
      <c r="B33" s="81">
        <v>201</v>
      </c>
      <c r="C33" s="196" t="s">
        <v>1299</v>
      </c>
      <c r="D33" s="247">
        <v>201</v>
      </c>
      <c r="E33" s="230">
        <v>574</v>
      </c>
      <c r="F33" s="230">
        <v>906</v>
      </c>
      <c r="G33" s="230">
        <v>945</v>
      </c>
      <c r="H33" s="230">
        <v>1470</v>
      </c>
      <c r="I33" s="230">
        <v>546</v>
      </c>
      <c r="J33" s="230">
        <v>22</v>
      </c>
      <c r="K33" s="230">
        <v>78</v>
      </c>
      <c r="L33" s="230">
        <v>18</v>
      </c>
      <c r="M33" s="31"/>
    </row>
    <row r="34" spans="1:13" ht="12.75" customHeight="1">
      <c r="A34" s="357">
        <v>110</v>
      </c>
      <c r="B34" s="81">
        <v>202</v>
      </c>
      <c r="C34" s="196" t="s">
        <v>232</v>
      </c>
      <c r="D34" s="247">
        <v>53</v>
      </c>
      <c r="E34" s="230">
        <v>411</v>
      </c>
      <c r="F34" s="230">
        <v>670</v>
      </c>
      <c r="G34" s="230">
        <v>676</v>
      </c>
      <c r="H34" s="230">
        <v>1269</v>
      </c>
      <c r="I34" s="230">
        <v>538</v>
      </c>
      <c r="J34" s="230">
        <v>77</v>
      </c>
      <c r="K34" s="230">
        <v>44</v>
      </c>
      <c r="L34" s="230">
        <v>11</v>
      </c>
      <c r="M34" s="31"/>
    </row>
    <row r="35" spans="1:13" ht="12.75" customHeight="1">
      <c r="A35" s="357">
        <v>301</v>
      </c>
      <c r="B35" s="81">
        <v>203</v>
      </c>
      <c r="C35" s="196" t="s">
        <v>233</v>
      </c>
      <c r="D35" s="247">
        <v>45</v>
      </c>
      <c r="E35" s="230">
        <v>220</v>
      </c>
      <c r="F35" s="230">
        <v>371</v>
      </c>
      <c r="G35" s="230">
        <v>374</v>
      </c>
      <c r="H35" s="230">
        <v>790</v>
      </c>
      <c r="I35" s="230">
        <v>205</v>
      </c>
      <c r="J35" s="230">
        <v>11</v>
      </c>
      <c r="K35" s="230">
        <v>32</v>
      </c>
      <c r="L35" s="230">
        <v>6</v>
      </c>
      <c r="M35" s="31"/>
    </row>
    <row r="36" spans="1:13" ht="12.75" customHeight="1">
      <c r="A36" s="357">
        <v>120</v>
      </c>
      <c r="B36" s="81">
        <v>204</v>
      </c>
      <c r="C36" s="196" t="s">
        <v>234</v>
      </c>
      <c r="D36" s="247">
        <v>41</v>
      </c>
      <c r="E36" s="230">
        <v>253</v>
      </c>
      <c r="F36" s="230">
        <v>459</v>
      </c>
      <c r="G36" s="230">
        <v>582</v>
      </c>
      <c r="H36" s="230">
        <v>1311</v>
      </c>
      <c r="I36" s="230">
        <v>401</v>
      </c>
      <c r="J36" s="230">
        <v>12</v>
      </c>
      <c r="K36" s="230">
        <v>50</v>
      </c>
      <c r="L36" s="230">
        <v>8</v>
      </c>
      <c r="M36" s="31"/>
    </row>
    <row r="37" spans="1:13" ht="12.75" customHeight="1">
      <c r="A37" s="357">
        <v>901</v>
      </c>
      <c r="B37" s="81">
        <v>205</v>
      </c>
      <c r="C37" s="196" t="s">
        <v>1300</v>
      </c>
      <c r="D37" s="247">
        <v>115</v>
      </c>
      <c r="E37" s="230">
        <v>62</v>
      </c>
      <c r="F37" s="230">
        <v>125</v>
      </c>
      <c r="G37" s="230">
        <v>96</v>
      </c>
      <c r="H37" s="230">
        <v>167</v>
      </c>
      <c r="I37" s="230">
        <v>50</v>
      </c>
      <c r="J37" s="230">
        <v>7</v>
      </c>
      <c r="K37" s="230">
        <v>19</v>
      </c>
      <c r="L37" s="230">
        <v>3</v>
      </c>
      <c r="M37" s="31"/>
    </row>
    <row r="38" spans="1:13" ht="12.75" customHeight="1">
      <c r="A38" s="357">
        <v>130</v>
      </c>
      <c r="B38" s="81">
        <v>206</v>
      </c>
      <c r="C38" s="196" t="s">
        <v>235</v>
      </c>
      <c r="D38" s="247">
        <v>11</v>
      </c>
      <c r="E38" s="230">
        <v>37</v>
      </c>
      <c r="F38" s="230">
        <v>72</v>
      </c>
      <c r="G38" s="230">
        <v>106</v>
      </c>
      <c r="H38" s="230">
        <v>285</v>
      </c>
      <c r="I38" s="230">
        <v>78</v>
      </c>
      <c r="J38" s="230">
        <v>0</v>
      </c>
      <c r="K38" s="230">
        <v>12</v>
      </c>
      <c r="L38" s="230">
        <v>1</v>
      </c>
      <c r="M38" s="31"/>
    </row>
    <row r="39" spans="1:13" ht="12.75" customHeight="1">
      <c r="A39" s="357">
        <v>201</v>
      </c>
      <c r="B39" s="81">
        <v>207</v>
      </c>
      <c r="C39" s="196" t="s">
        <v>236</v>
      </c>
      <c r="D39" s="247">
        <v>7</v>
      </c>
      <c r="E39" s="230">
        <v>132</v>
      </c>
      <c r="F39" s="230">
        <v>227</v>
      </c>
      <c r="G39" s="230">
        <v>220</v>
      </c>
      <c r="H39" s="230">
        <v>433</v>
      </c>
      <c r="I39" s="230">
        <v>174</v>
      </c>
      <c r="J39" s="230">
        <v>7</v>
      </c>
      <c r="K39" s="230">
        <v>15</v>
      </c>
      <c r="L39" s="230">
        <v>4</v>
      </c>
      <c r="M39" s="31"/>
    </row>
    <row r="40" spans="1:13" ht="12.75" customHeight="1">
      <c r="A40" s="357">
        <v>601</v>
      </c>
      <c r="B40" s="81">
        <v>208</v>
      </c>
      <c r="C40" s="196" t="s">
        <v>237</v>
      </c>
      <c r="D40" s="247">
        <v>15</v>
      </c>
      <c r="E40" s="230">
        <v>38</v>
      </c>
      <c r="F40" s="230">
        <v>70</v>
      </c>
      <c r="G40" s="230">
        <v>62</v>
      </c>
      <c r="H40" s="230">
        <v>124</v>
      </c>
      <c r="I40" s="230">
        <v>32</v>
      </c>
      <c r="J40" s="230">
        <v>2</v>
      </c>
      <c r="K40" s="230">
        <v>8</v>
      </c>
      <c r="L40" s="230">
        <v>0</v>
      </c>
      <c r="M40" s="31"/>
    </row>
    <row r="41" spans="1:13" ht="12.75" customHeight="1">
      <c r="A41" s="357">
        <v>701</v>
      </c>
      <c r="B41" s="81">
        <v>209</v>
      </c>
      <c r="C41" s="196" t="s">
        <v>1301</v>
      </c>
      <c r="D41" s="247">
        <v>481</v>
      </c>
      <c r="E41" s="230">
        <v>117</v>
      </c>
      <c r="F41" s="230">
        <v>202</v>
      </c>
      <c r="G41" s="230">
        <v>186</v>
      </c>
      <c r="H41" s="230">
        <v>323</v>
      </c>
      <c r="I41" s="230">
        <v>91</v>
      </c>
      <c r="J41" s="230">
        <v>3</v>
      </c>
      <c r="K41" s="230">
        <v>38</v>
      </c>
      <c r="L41" s="230">
        <v>7</v>
      </c>
      <c r="M41" s="31"/>
    </row>
    <row r="42" spans="1:13" ht="12.75" customHeight="1">
      <c r="A42" s="357">
        <v>302</v>
      </c>
      <c r="B42" s="81">
        <v>210</v>
      </c>
      <c r="C42" s="196" t="s">
        <v>238</v>
      </c>
      <c r="D42" s="247">
        <v>38</v>
      </c>
      <c r="E42" s="230">
        <v>201</v>
      </c>
      <c r="F42" s="230">
        <v>359</v>
      </c>
      <c r="G42" s="230">
        <v>376</v>
      </c>
      <c r="H42" s="230">
        <v>696</v>
      </c>
      <c r="I42" s="230">
        <v>188</v>
      </c>
      <c r="J42" s="230">
        <v>3</v>
      </c>
      <c r="K42" s="230">
        <v>35</v>
      </c>
      <c r="L42" s="230">
        <v>4</v>
      </c>
      <c r="M42" s="31"/>
    </row>
    <row r="43" spans="1:13" ht="12.75" customHeight="1">
      <c r="A43" s="357">
        <v>603</v>
      </c>
      <c r="B43" s="81">
        <v>212</v>
      </c>
      <c r="C43" s="196" t="s">
        <v>239</v>
      </c>
      <c r="D43" s="247">
        <v>37</v>
      </c>
      <c r="E43" s="230">
        <v>60</v>
      </c>
      <c r="F43" s="230">
        <v>105</v>
      </c>
      <c r="G43" s="230">
        <v>80</v>
      </c>
      <c r="H43" s="230">
        <v>141</v>
      </c>
      <c r="I43" s="230">
        <v>27</v>
      </c>
      <c r="J43" s="230">
        <v>2</v>
      </c>
      <c r="K43" s="230">
        <v>23</v>
      </c>
      <c r="L43" s="230">
        <v>2</v>
      </c>
      <c r="M43" s="31"/>
    </row>
    <row r="44" spans="1:13" ht="12.75" customHeight="1">
      <c r="A44" s="357">
        <v>401</v>
      </c>
      <c r="B44" s="81">
        <v>213</v>
      </c>
      <c r="C44" s="196" t="s">
        <v>1302</v>
      </c>
      <c r="D44" s="247">
        <v>17</v>
      </c>
      <c r="E44" s="230">
        <v>68</v>
      </c>
      <c r="F44" s="230">
        <v>103</v>
      </c>
      <c r="G44" s="230">
        <v>86</v>
      </c>
      <c r="H44" s="230">
        <v>153</v>
      </c>
      <c r="I44" s="230">
        <v>41</v>
      </c>
      <c r="J44" s="230">
        <v>4</v>
      </c>
      <c r="K44" s="230">
        <v>10</v>
      </c>
      <c r="L44" s="230">
        <v>2</v>
      </c>
      <c r="M44" s="31"/>
    </row>
    <row r="45" spans="1:13" ht="12.75" customHeight="1">
      <c r="A45" s="357">
        <v>202</v>
      </c>
      <c r="B45" s="81">
        <v>214</v>
      </c>
      <c r="C45" s="196" t="s">
        <v>240</v>
      </c>
      <c r="D45" s="247">
        <v>24</v>
      </c>
      <c r="E45" s="230">
        <v>101</v>
      </c>
      <c r="F45" s="230">
        <v>225</v>
      </c>
      <c r="G45" s="230">
        <v>244</v>
      </c>
      <c r="H45" s="230">
        <v>646</v>
      </c>
      <c r="I45" s="230">
        <v>159</v>
      </c>
      <c r="J45" s="230">
        <v>1</v>
      </c>
      <c r="K45" s="230">
        <v>37</v>
      </c>
      <c r="L45" s="230">
        <v>7</v>
      </c>
      <c r="M45" s="31"/>
    </row>
    <row r="46" spans="1:13" ht="12.75" customHeight="1">
      <c r="A46" s="357">
        <v>402</v>
      </c>
      <c r="B46" s="81">
        <v>215</v>
      </c>
      <c r="C46" s="196" t="s">
        <v>1303</v>
      </c>
      <c r="D46" s="247">
        <v>15</v>
      </c>
      <c r="E46" s="230">
        <v>81</v>
      </c>
      <c r="F46" s="230">
        <v>133</v>
      </c>
      <c r="G46" s="230">
        <v>134</v>
      </c>
      <c r="H46" s="230">
        <v>264</v>
      </c>
      <c r="I46" s="230">
        <v>79</v>
      </c>
      <c r="J46" s="230">
        <v>1</v>
      </c>
      <c r="K46" s="230">
        <v>41</v>
      </c>
      <c r="L46" s="230">
        <v>2</v>
      </c>
      <c r="M46" s="31"/>
    </row>
    <row r="47" spans="1:13" ht="12.75" customHeight="1">
      <c r="A47" s="357">
        <v>303</v>
      </c>
      <c r="B47" s="81">
        <v>216</v>
      </c>
      <c r="C47" s="196" t="s">
        <v>241</v>
      </c>
      <c r="D47" s="247">
        <v>16</v>
      </c>
      <c r="E47" s="230">
        <v>90</v>
      </c>
      <c r="F47" s="230">
        <v>160</v>
      </c>
      <c r="G47" s="230">
        <v>118</v>
      </c>
      <c r="H47" s="230">
        <v>226</v>
      </c>
      <c r="I47" s="230">
        <v>77</v>
      </c>
      <c r="J47" s="230">
        <v>4</v>
      </c>
      <c r="K47" s="230">
        <v>9</v>
      </c>
      <c r="L47" s="230">
        <v>2</v>
      </c>
      <c r="M47" s="31"/>
    </row>
    <row r="48" spans="1:13" ht="12.75" customHeight="1">
      <c r="A48" s="357">
        <v>203</v>
      </c>
      <c r="B48" s="81">
        <v>217</v>
      </c>
      <c r="C48" s="196" t="s">
        <v>242</v>
      </c>
      <c r="D48" s="247">
        <v>8</v>
      </c>
      <c r="E48" s="230">
        <v>84</v>
      </c>
      <c r="F48" s="230">
        <v>155</v>
      </c>
      <c r="G48" s="230">
        <v>197</v>
      </c>
      <c r="H48" s="230">
        <v>426</v>
      </c>
      <c r="I48" s="230">
        <v>155</v>
      </c>
      <c r="J48" s="230">
        <v>4</v>
      </c>
      <c r="K48" s="230">
        <v>23</v>
      </c>
      <c r="L48" s="230">
        <v>2</v>
      </c>
      <c r="M48" s="31"/>
    </row>
    <row r="49" spans="1:13" ht="12.75" customHeight="1">
      <c r="A49" s="357">
        <v>403</v>
      </c>
      <c r="B49" s="81">
        <v>218</v>
      </c>
      <c r="C49" s="196" t="s">
        <v>243</v>
      </c>
      <c r="D49" s="247">
        <v>14</v>
      </c>
      <c r="E49" s="230">
        <v>42</v>
      </c>
      <c r="F49" s="230">
        <v>76</v>
      </c>
      <c r="G49" s="230">
        <v>67</v>
      </c>
      <c r="H49" s="230">
        <v>112</v>
      </c>
      <c r="I49" s="230">
        <v>36</v>
      </c>
      <c r="J49" s="230">
        <v>1</v>
      </c>
      <c r="K49" s="230">
        <v>11</v>
      </c>
      <c r="L49" s="230">
        <v>2</v>
      </c>
      <c r="M49" s="31"/>
    </row>
    <row r="50" spans="1:13" ht="12.75" customHeight="1">
      <c r="A50" s="357">
        <v>204</v>
      </c>
      <c r="B50" s="81">
        <v>219</v>
      </c>
      <c r="C50" s="196" t="s">
        <v>244</v>
      </c>
      <c r="D50" s="247">
        <v>17</v>
      </c>
      <c r="E50" s="230">
        <v>45</v>
      </c>
      <c r="F50" s="230">
        <v>100</v>
      </c>
      <c r="G50" s="230">
        <v>103</v>
      </c>
      <c r="H50" s="230">
        <v>273</v>
      </c>
      <c r="I50" s="230">
        <v>71</v>
      </c>
      <c r="J50" s="230">
        <v>1</v>
      </c>
      <c r="K50" s="230">
        <v>17</v>
      </c>
      <c r="L50" s="230">
        <v>3</v>
      </c>
      <c r="M50" s="31"/>
    </row>
    <row r="51" spans="1:13" ht="12.75" customHeight="1">
      <c r="A51" s="357">
        <v>404</v>
      </c>
      <c r="B51" s="81">
        <v>220</v>
      </c>
      <c r="C51" s="196" t="s">
        <v>245</v>
      </c>
      <c r="D51" s="247">
        <v>11</v>
      </c>
      <c r="E51" s="230">
        <v>50</v>
      </c>
      <c r="F51" s="230">
        <v>96</v>
      </c>
      <c r="G51" s="230">
        <v>61</v>
      </c>
      <c r="H51" s="230">
        <v>113</v>
      </c>
      <c r="I51" s="230">
        <v>40</v>
      </c>
      <c r="J51" s="230">
        <v>0</v>
      </c>
      <c r="K51" s="230">
        <v>17</v>
      </c>
      <c r="L51" s="230">
        <v>1</v>
      </c>
      <c r="M51" s="31"/>
    </row>
    <row r="52" spans="1:13" ht="12.75" customHeight="1">
      <c r="A52" s="357">
        <v>801</v>
      </c>
      <c r="B52" s="81">
        <v>221</v>
      </c>
      <c r="C52" s="196" t="s">
        <v>246</v>
      </c>
      <c r="D52" s="247">
        <v>46</v>
      </c>
      <c r="E52" s="230">
        <v>41</v>
      </c>
      <c r="F52" s="230">
        <v>75</v>
      </c>
      <c r="G52" s="230">
        <v>54</v>
      </c>
      <c r="H52" s="230">
        <v>102</v>
      </c>
      <c r="I52" s="230">
        <v>31</v>
      </c>
      <c r="J52" s="230">
        <v>0</v>
      </c>
      <c r="K52" s="230">
        <v>21</v>
      </c>
      <c r="L52" s="230">
        <v>2</v>
      </c>
      <c r="M52" s="31"/>
    </row>
    <row r="53" spans="1:13" ht="12.75" customHeight="1">
      <c r="A53" s="357">
        <v>702</v>
      </c>
      <c r="B53" s="81">
        <v>222</v>
      </c>
      <c r="C53" s="196" t="s">
        <v>1304</v>
      </c>
      <c r="D53" s="247">
        <v>146</v>
      </c>
      <c r="E53" s="230">
        <v>31</v>
      </c>
      <c r="F53" s="230">
        <v>58</v>
      </c>
      <c r="G53" s="230">
        <v>57</v>
      </c>
      <c r="H53" s="230">
        <v>72</v>
      </c>
      <c r="I53" s="230">
        <v>28</v>
      </c>
      <c r="J53" s="230">
        <v>0</v>
      </c>
      <c r="K53" s="230">
        <v>16</v>
      </c>
      <c r="L53" s="230">
        <v>5</v>
      </c>
      <c r="M53" s="31"/>
    </row>
    <row r="54" spans="1:13" ht="12.75" customHeight="1">
      <c r="A54" s="357">
        <v>802</v>
      </c>
      <c r="B54" s="81">
        <v>223</v>
      </c>
      <c r="C54" s="196" t="s">
        <v>1305</v>
      </c>
      <c r="D54" s="247">
        <v>51</v>
      </c>
      <c r="E54" s="230">
        <v>90</v>
      </c>
      <c r="F54" s="230">
        <v>158</v>
      </c>
      <c r="G54" s="230">
        <v>123</v>
      </c>
      <c r="H54" s="230">
        <v>177</v>
      </c>
      <c r="I54" s="230">
        <v>42</v>
      </c>
      <c r="J54" s="230">
        <v>0</v>
      </c>
      <c r="K54" s="230">
        <v>12</v>
      </c>
      <c r="L54" s="230">
        <v>1</v>
      </c>
      <c r="M54" s="31"/>
    </row>
    <row r="55" spans="1:13" ht="12.75" customHeight="1">
      <c r="A55" s="357">
        <v>902</v>
      </c>
      <c r="B55" s="81">
        <v>224</v>
      </c>
      <c r="C55" s="196" t="s">
        <v>1306</v>
      </c>
      <c r="D55" s="247">
        <v>105</v>
      </c>
      <c r="E55" s="230">
        <v>70</v>
      </c>
      <c r="F55" s="230">
        <v>119</v>
      </c>
      <c r="G55" s="230">
        <v>95</v>
      </c>
      <c r="H55" s="230">
        <v>151</v>
      </c>
      <c r="I55" s="230">
        <v>50</v>
      </c>
      <c r="J55" s="230">
        <v>4</v>
      </c>
      <c r="K55" s="230">
        <v>16</v>
      </c>
      <c r="L55" s="230">
        <v>1</v>
      </c>
      <c r="M55" s="31"/>
    </row>
    <row r="56" spans="1:13" ht="12.75" customHeight="1">
      <c r="A56" s="357">
        <v>703</v>
      </c>
      <c r="B56" s="81">
        <v>225</v>
      </c>
      <c r="C56" s="196" t="s">
        <v>1251</v>
      </c>
      <c r="D56" s="247">
        <v>40</v>
      </c>
      <c r="E56" s="230">
        <v>48</v>
      </c>
      <c r="F56" s="230">
        <v>81</v>
      </c>
      <c r="G56" s="230">
        <v>71</v>
      </c>
      <c r="H56" s="230">
        <v>95</v>
      </c>
      <c r="I56" s="230">
        <v>37</v>
      </c>
      <c r="J56" s="230">
        <v>0</v>
      </c>
      <c r="K56" s="230">
        <v>13</v>
      </c>
      <c r="L56" s="230">
        <v>1</v>
      </c>
      <c r="M56" s="31"/>
    </row>
    <row r="57" spans="1:13" ht="12.75" customHeight="1">
      <c r="A57" s="357">
        <v>903</v>
      </c>
      <c r="B57" s="81">
        <v>226</v>
      </c>
      <c r="C57" s="196" t="s">
        <v>1252</v>
      </c>
      <c r="D57" s="247">
        <v>121</v>
      </c>
      <c r="E57" s="230">
        <v>53</v>
      </c>
      <c r="F57" s="230">
        <v>98</v>
      </c>
      <c r="G57" s="230">
        <v>67</v>
      </c>
      <c r="H57" s="230">
        <v>120</v>
      </c>
      <c r="I57" s="230">
        <v>52</v>
      </c>
      <c r="J57" s="230">
        <v>4</v>
      </c>
      <c r="K57" s="230">
        <v>17</v>
      </c>
      <c r="L57" s="230">
        <v>1</v>
      </c>
      <c r="M57" s="31"/>
    </row>
    <row r="58" spans="1:13" ht="12.75" customHeight="1">
      <c r="A58" s="357">
        <v>604</v>
      </c>
      <c r="B58" s="81">
        <v>227</v>
      </c>
      <c r="C58" s="196" t="s">
        <v>1253</v>
      </c>
      <c r="D58" s="247">
        <v>47</v>
      </c>
      <c r="E58" s="230">
        <v>66</v>
      </c>
      <c r="F58" s="230">
        <v>105</v>
      </c>
      <c r="G58" s="230">
        <v>92</v>
      </c>
      <c r="H58" s="230">
        <v>148</v>
      </c>
      <c r="I58" s="230">
        <v>33</v>
      </c>
      <c r="J58" s="230">
        <v>0</v>
      </c>
      <c r="K58" s="230">
        <v>18</v>
      </c>
      <c r="L58" s="230">
        <v>0</v>
      </c>
      <c r="M58" s="31"/>
    </row>
    <row r="59" spans="1:13" ht="12.75" customHeight="1">
      <c r="A59" s="357">
        <v>405</v>
      </c>
      <c r="B59" s="81">
        <v>228</v>
      </c>
      <c r="C59" s="196" t="s">
        <v>1307</v>
      </c>
      <c r="D59" s="247">
        <v>28</v>
      </c>
      <c r="E59" s="230">
        <v>42</v>
      </c>
      <c r="F59" s="230">
        <v>85</v>
      </c>
      <c r="G59" s="230">
        <v>53</v>
      </c>
      <c r="H59" s="230">
        <v>91</v>
      </c>
      <c r="I59" s="230">
        <v>24</v>
      </c>
      <c r="J59" s="230">
        <v>0</v>
      </c>
      <c r="K59" s="230">
        <v>28</v>
      </c>
      <c r="L59" s="230">
        <v>3</v>
      </c>
      <c r="M59" s="31"/>
    </row>
    <row r="60" spans="1:13" ht="12.75" customHeight="1">
      <c r="A60" s="357">
        <v>605</v>
      </c>
      <c r="B60" s="81">
        <v>229</v>
      </c>
      <c r="C60" s="196" t="s">
        <v>1308</v>
      </c>
      <c r="D60" s="247">
        <v>34</v>
      </c>
      <c r="E60" s="230">
        <v>68</v>
      </c>
      <c r="F60" s="230">
        <v>116</v>
      </c>
      <c r="G60" s="230">
        <v>123</v>
      </c>
      <c r="H60" s="230">
        <v>201</v>
      </c>
      <c r="I60" s="230">
        <v>91</v>
      </c>
      <c r="J60" s="230">
        <v>1</v>
      </c>
      <c r="K60" s="230">
        <v>18</v>
      </c>
      <c r="L60" s="230">
        <v>1</v>
      </c>
      <c r="M60" s="31"/>
    </row>
    <row r="61" spans="1:13" ht="12.75" customHeight="1">
      <c r="A61" s="357">
        <v>251</v>
      </c>
      <c r="B61" s="81">
        <v>301</v>
      </c>
      <c r="C61" s="196" t="s">
        <v>247</v>
      </c>
      <c r="D61" s="247">
        <v>14</v>
      </c>
      <c r="E61" s="230">
        <v>9</v>
      </c>
      <c r="F61" s="230">
        <v>18</v>
      </c>
      <c r="G61" s="230">
        <v>20</v>
      </c>
      <c r="H61" s="230">
        <v>32</v>
      </c>
      <c r="I61" s="230">
        <v>17</v>
      </c>
      <c r="J61" s="230">
        <v>0</v>
      </c>
      <c r="K61" s="230">
        <v>6</v>
      </c>
      <c r="L61" s="230">
        <v>1</v>
      </c>
      <c r="M61" s="31"/>
    </row>
    <row r="62" spans="1:13" ht="12.75" customHeight="1">
      <c r="A62" s="357">
        <v>475</v>
      </c>
      <c r="B62" s="81">
        <v>365</v>
      </c>
      <c r="C62" s="196" t="s">
        <v>1309</v>
      </c>
      <c r="D62" s="247">
        <v>21</v>
      </c>
      <c r="E62" s="230">
        <v>31</v>
      </c>
      <c r="F62" s="230">
        <v>42</v>
      </c>
      <c r="G62" s="230">
        <v>39</v>
      </c>
      <c r="H62" s="230">
        <v>47</v>
      </c>
      <c r="I62" s="230">
        <v>18</v>
      </c>
      <c r="J62" s="230">
        <v>0</v>
      </c>
      <c r="K62" s="230">
        <v>9</v>
      </c>
      <c r="L62" s="230">
        <v>1</v>
      </c>
      <c r="M62" s="31"/>
    </row>
    <row r="63" spans="1:13" ht="12.75" customHeight="1">
      <c r="A63" s="357">
        <v>351</v>
      </c>
      <c r="B63" s="81">
        <v>381</v>
      </c>
      <c r="C63" s="196" t="s">
        <v>256</v>
      </c>
      <c r="D63" s="247">
        <v>0</v>
      </c>
      <c r="E63" s="230">
        <v>17</v>
      </c>
      <c r="F63" s="230">
        <v>31</v>
      </c>
      <c r="G63" s="230">
        <v>26</v>
      </c>
      <c r="H63" s="230">
        <v>31</v>
      </c>
      <c r="I63" s="230">
        <v>18</v>
      </c>
      <c r="J63" s="230">
        <v>0</v>
      </c>
      <c r="K63" s="230">
        <v>4</v>
      </c>
      <c r="L63" s="230">
        <v>1</v>
      </c>
      <c r="M63" s="31"/>
    </row>
    <row r="64" spans="1:13" ht="12.75" customHeight="1">
      <c r="A64" s="357">
        <v>352</v>
      </c>
      <c r="B64" s="81">
        <v>382</v>
      </c>
      <c r="C64" s="196" t="s">
        <v>257</v>
      </c>
      <c r="D64" s="247">
        <v>1</v>
      </c>
      <c r="E64" s="230">
        <v>29</v>
      </c>
      <c r="F64" s="230">
        <v>45</v>
      </c>
      <c r="G64" s="230">
        <v>42</v>
      </c>
      <c r="H64" s="230">
        <v>73</v>
      </c>
      <c r="I64" s="230">
        <v>31</v>
      </c>
      <c r="J64" s="230">
        <v>0</v>
      </c>
      <c r="K64" s="230">
        <v>5</v>
      </c>
      <c r="L64" s="230">
        <v>0</v>
      </c>
      <c r="M64" s="31"/>
    </row>
    <row r="65" spans="1:13" ht="12.75" customHeight="1">
      <c r="A65" s="357">
        <v>562</v>
      </c>
      <c r="B65" s="363">
        <v>442</v>
      </c>
      <c r="C65" s="364" t="s">
        <v>261</v>
      </c>
      <c r="D65" s="365">
        <v>5</v>
      </c>
      <c r="E65" s="365">
        <v>15</v>
      </c>
      <c r="F65" s="365">
        <v>23</v>
      </c>
      <c r="G65" s="365">
        <v>15</v>
      </c>
      <c r="H65" s="365">
        <v>21</v>
      </c>
      <c r="I65" s="365">
        <v>9</v>
      </c>
      <c r="J65" s="365">
        <v>0</v>
      </c>
      <c r="K65" s="365">
        <v>7</v>
      </c>
      <c r="L65" s="365">
        <v>0</v>
      </c>
      <c r="M65" s="31"/>
    </row>
    <row r="66" spans="1:13" ht="12.75" customHeight="1">
      <c r="A66" s="357">
        <v>563</v>
      </c>
      <c r="B66" s="81">
        <v>443</v>
      </c>
      <c r="C66" s="196" t="s">
        <v>262</v>
      </c>
      <c r="D66" s="247">
        <v>9</v>
      </c>
      <c r="E66" s="247">
        <v>24</v>
      </c>
      <c r="F66" s="247">
        <v>41</v>
      </c>
      <c r="G66" s="247">
        <v>29</v>
      </c>
      <c r="H66" s="247">
        <v>54</v>
      </c>
      <c r="I66" s="247">
        <v>15</v>
      </c>
      <c r="J66" s="247">
        <v>0</v>
      </c>
      <c r="K66" s="247">
        <v>5</v>
      </c>
      <c r="L66" s="247">
        <v>0</v>
      </c>
      <c r="M66" s="31"/>
    </row>
    <row r="67" spans="1:13" ht="12.75" customHeight="1">
      <c r="A67" s="357">
        <v>566</v>
      </c>
      <c r="B67" s="81">
        <v>446</v>
      </c>
      <c r="C67" s="196" t="s">
        <v>1310</v>
      </c>
      <c r="D67" s="297">
        <v>16</v>
      </c>
      <c r="E67" s="247">
        <v>14</v>
      </c>
      <c r="F67" s="247">
        <v>25</v>
      </c>
      <c r="G67" s="247">
        <v>18</v>
      </c>
      <c r="H67" s="247">
        <v>28</v>
      </c>
      <c r="I67" s="247">
        <v>10</v>
      </c>
      <c r="J67" s="247">
        <v>0</v>
      </c>
      <c r="K67" s="247">
        <v>7</v>
      </c>
      <c r="L67" s="247">
        <v>0</v>
      </c>
      <c r="M67" s="31"/>
    </row>
    <row r="68" spans="1:13" ht="12.75" customHeight="1">
      <c r="A68" s="357">
        <v>654</v>
      </c>
      <c r="B68" s="81">
        <v>464</v>
      </c>
      <c r="C68" s="196" t="s">
        <v>268</v>
      </c>
      <c r="D68" s="247">
        <v>5</v>
      </c>
      <c r="E68" s="230">
        <v>24</v>
      </c>
      <c r="F68" s="230">
        <v>44</v>
      </c>
      <c r="G68" s="230">
        <v>58</v>
      </c>
      <c r="H68" s="230">
        <v>92</v>
      </c>
      <c r="I68" s="230">
        <v>22</v>
      </c>
      <c r="J68" s="230">
        <v>0</v>
      </c>
      <c r="K68" s="230">
        <v>8</v>
      </c>
      <c r="L68" s="230">
        <v>0</v>
      </c>
      <c r="M68" s="31"/>
    </row>
    <row r="69" spans="1:13" ht="12.75" customHeight="1">
      <c r="A69" s="357">
        <v>661</v>
      </c>
      <c r="B69" s="81">
        <v>481</v>
      </c>
      <c r="C69" s="196" t="s">
        <v>269</v>
      </c>
      <c r="D69" s="247">
        <v>9</v>
      </c>
      <c r="E69" s="230">
        <v>16</v>
      </c>
      <c r="F69" s="230">
        <v>33</v>
      </c>
      <c r="G69" s="230">
        <v>20</v>
      </c>
      <c r="H69" s="230">
        <v>34</v>
      </c>
      <c r="I69" s="230">
        <v>12</v>
      </c>
      <c r="J69" s="230">
        <v>0</v>
      </c>
      <c r="K69" s="230">
        <v>8</v>
      </c>
      <c r="L69" s="230">
        <v>1</v>
      </c>
      <c r="M69" s="31"/>
    </row>
    <row r="70" spans="1:13" ht="12.75" customHeight="1">
      <c r="A70" s="357">
        <v>671</v>
      </c>
      <c r="B70" s="81">
        <v>501</v>
      </c>
      <c r="C70" s="196" t="s">
        <v>270</v>
      </c>
      <c r="D70" s="247">
        <v>27</v>
      </c>
      <c r="E70" s="230">
        <v>30</v>
      </c>
      <c r="F70" s="230">
        <v>51</v>
      </c>
      <c r="G70" s="230">
        <v>41</v>
      </c>
      <c r="H70" s="230">
        <v>53</v>
      </c>
      <c r="I70" s="230">
        <v>17</v>
      </c>
      <c r="J70" s="230">
        <v>0</v>
      </c>
      <c r="K70" s="230">
        <v>14</v>
      </c>
      <c r="L70" s="230">
        <v>0</v>
      </c>
      <c r="M70" s="31"/>
    </row>
    <row r="71" spans="1:13" ht="12.75" customHeight="1">
      <c r="A71" s="357">
        <v>775</v>
      </c>
      <c r="B71" s="81">
        <v>585</v>
      </c>
      <c r="C71" s="196" t="s">
        <v>1256</v>
      </c>
      <c r="D71" s="247">
        <v>258</v>
      </c>
      <c r="E71" s="230">
        <v>30</v>
      </c>
      <c r="F71" s="230">
        <v>46</v>
      </c>
      <c r="G71" s="230">
        <v>40</v>
      </c>
      <c r="H71" s="230">
        <v>50</v>
      </c>
      <c r="I71" s="230">
        <v>24</v>
      </c>
      <c r="J71" s="230">
        <v>0</v>
      </c>
      <c r="K71" s="230">
        <v>10</v>
      </c>
      <c r="L71" s="230">
        <v>1</v>
      </c>
      <c r="M71" s="31"/>
    </row>
    <row r="72" spans="1:13" ht="12.75" customHeight="1">
      <c r="A72" s="357">
        <v>776</v>
      </c>
      <c r="B72" s="81">
        <v>586</v>
      </c>
      <c r="C72" s="196" t="s">
        <v>1311</v>
      </c>
      <c r="D72" s="247">
        <v>74</v>
      </c>
      <c r="E72" s="230">
        <v>27</v>
      </c>
      <c r="F72" s="230">
        <v>46</v>
      </c>
      <c r="G72" s="230">
        <v>39</v>
      </c>
      <c r="H72" s="230">
        <v>60</v>
      </c>
      <c r="I72" s="230">
        <v>17</v>
      </c>
      <c r="J72" s="230">
        <v>0</v>
      </c>
      <c r="K72" s="230">
        <v>16</v>
      </c>
      <c r="L72" s="230">
        <v>1</v>
      </c>
      <c r="M72" s="31"/>
    </row>
    <row r="73" spans="1:13" ht="14.25" customHeight="1">
      <c r="A73" s="357"/>
      <c r="B73" s="83"/>
      <c r="C73" s="198" t="s">
        <v>1312</v>
      </c>
      <c r="D73" s="231">
        <v>0</v>
      </c>
      <c r="E73" s="231">
        <v>0</v>
      </c>
      <c r="F73" s="231">
        <v>0</v>
      </c>
      <c r="G73" s="231">
        <v>1</v>
      </c>
      <c r="H73" s="231">
        <v>1</v>
      </c>
      <c r="I73" s="231">
        <v>0</v>
      </c>
      <c r="J73" s="231">
        <v>0</v>
      </c>
      <c r="K73" s="231">
        <v>0</v>
      </c>
      <c r="L73" s="231">
        <v>0</v>
      </c>
      <c r="M73" s="31"/>
    </row>
    <row r="74" spans="1:12" ht="12" customHeight="1">
      <c r="A74" s="80"/>
      <c r="B74" s="81" t="s">
        <v>1170</v>
      </c>
      <c r="C74" s="81"/>
      <c r="D74" s="32"/>
      <c r="E74" s="38"/>
      <c r="F74" s="38"/>
      <c r="G74" s="38"/>
      <c r="H74" s="38"/>
      <c r="I74" s="38"/>
      <c r="J74" s="32"/>
      <c r="K74" s="32"/>
      <c r="L74" s="32"/>
    </row>
    <row r="75" spans="2:12" ht="12" customHeight="1">
      <c r="B75" s="39" t="s">
        <v>542</v>
      </c>
      <c r="D75" s="32"/>
      <c r="E75" s="31"/>
      <c r="F75" s="31"/>
      <c r="G75" s="31"/>
      <c r="H75" s="31"/>
      <c r="I75" s="31"/>
      <c r="J75" s="32"/>
      <c r="K75" s="32"/>
      <c r="L75" s="32"/>
    </row>
    <row r="76" ht="12.75" customHeight="1"/>
    <row r="77" spans="3:12" s="43" customFormat="1" ht="11.25">
      <c r="C77" s="41"/>
      <c r="D77" s="42"/>
      <c r="E77" s="42"/>
      <c r="F77" s="42"/>
      <c r="G77" s="42"/>
      <c r="H77" s="42"/>
      <c r="I77" s="42"/>
      <c r="J77" s="42"/>
      <c r="K77" s="42"/>
      <c r="L77" s="42"/>
    </row>
    <row r="78" spans="3:12" ht="11.25">
      <c r="C78" s="41"/>
      <c r="D78" s="42"/>
      <c r="E78" s="42"/>
      <c r="F78" s="42"/>
      <c r="G78" s="42"/>
      <c r="H78" s="42"/>
      <c r="I78" s="42"/>
      <c r="J78" s="42"/>
      <c r="K78" s="42"/>
      <c r="L78" s="42"/>
    </row>
  </sheetData>
  <printOptions/>
  <pageMargins left="0.5905511811023623" right="0.56" top="0.5905511811023623" bottom="0.61" header="0.5118110236220472"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AC115"/>
  <sheetViews>
    <sheetView workbookViewId="0" topLeftCell="B2">
      <selection activeCell="A2" sqref="A2"/>
    </sheetView>
  </sheetViews>
  <sheetFormatPr defaultColWidth="9.00390625" defaultRowHeight="12.75"/>
  <cols>
    <col min="1" max="1" width="12.25390625" style="22" hidden="1" customWidth="1"/>
    <col min="2" max="2" width="4.25390625" style="22" customWidth="1"/>
    <col min="3" max="3" width="8.375" style="22" customWidth="1"/>
    <col min="4" max="8" width="9.25390625" style="94" customWidth="1"/>
    <col min="9" max="10" width="9.75390625" style="94" customWidth="1"/>
    <col min="11" max="12" width="9.25390625" style="94" customWidth="1"/>
    <col min="13" max="13" width="9.75390625" style="94" customWidth="1"/>
    <col min="14" max="17" width="9.25390625" style="94" customWidth="1"/>
    <col min="18" max="28" width="11.75390625" style="94" customWidth="1"/>
    <col min="29" max="29" width="4.25390625" style="22" customWidth="1"/>
    <col min="30" max="16384" width="9.125" style="22" customWidth="1"/>
  </cols>
  <sheetData>
    <row r="1" ht="19.5" customHeight="1" hidden="1"/>
    <row r="2" spans="2:16" ht="19.5" customHeight="1">
      <c r="B2" s="282" t="s">
        <v>93</v>
      </c>
      <c r="D2" s="93"/>
      <c r="G2" s="22"/>
      <c r="M2" s="22"/>
      <c r="N2" s="22"/>
      <c r="P2" s="22"/>
    </row>
    <row r="3" spans="2:28" ht="1.5" customHeight="1">
      <c r="B3" s="61"/>
      <c r="C3" s="15"/>
      <c r="D3" s="91"/>
      <c r="E3" s="91"/>
      <c r="F3" s="91"/>
      <c r="G3" s="91"/>
      <c r="H3" s="91"/>
      <c r="I3" s="91"/>
      <c r="J3" s="91"/>
      <c r="K3" s="91"/>
      <c r="L3" s="91"/>
      <c r="M3" s="91"/>
      <c r="N3" s="91"/>
      <c r="O3" s="91"/>
      <c r="P3" s="91"/>
      <c r="Q3" s="91"/>
      <c r="R3" s="91"/>
      <c r="S3" s="91"/>
      <c r="T3" s="91"/>
      <c r="U3" s="91"/>
      <c r="V3" s="91"/>
      <c r="W3" s="91"/>
      <c r="X3" s="92"/>
      <c r="Y3" s="91"/>
      <c r="Z3" s="91"/>
      <c r="AA3" s="91"/>
      <c r="AB3" s="91"/>
    </row>
    <row r="4" spans="1:28" s="122" customFormat="1" ht="9.75" customHeight="1">
      <c r="A4" s="121" t="s">
        <v>935</v>
      </c>
      <c r="C4" s="283"/>
      <c r="D4" s="159"/>
      <c r="E4" s="315"/>
      <c r="F4" s="316"/>
      <c r="G4" s="316"/>
      <c r="H4" s="316"/>
      <c r="I4" s="315"/>
      <c r="J4" s="316"/>
      <c r="K4" s="154"/>
      <c r="L4" s="153"/>
      <c r="M4" s="153"/>
      <c r="N4" s="317" t="s">
        <v>871</v>
      </c>
      <c r="O4" s="153"/>
      <c r="P4" s="153"/>
      <c r="Q4" s="153"/>
      <c r="R4" s="153"/>
      <c r="S4" s="153"/>
      <c r="T4" s="153"/>
      <c r="U4" s="153"/>
      <c r="V4" s="153"/>
      <c r="W4" s="153" t="s">
        <v>871</v>
      </c>
      <c r="X4" s="153"/>
      <c r="Y4" s="153"/>
      <c r="Z4" s="153"/>
      <c r="AA4" s="153"/>
      <c r="AB4" s="153"/>
    </row>
    <row r="5" spans="3:28" s="122" customFormat="1" ht="9.75" customHeight="1">
      <c r="C5" s="125"/>
      <c r="D5" s="160" t="s">
        <v>791</v>
      </c>
      <c r="E5" s="318" t="s">
        <v>842</v>
      </c>
      <c r="F5" s="156"/>
      <c r="G5" s="156"/>
      <c r="H5" s="156"/>
      <c r="I5" s="318" t="s">
        <v>843</v>
      </c>
      <c r="J5" s="156"/>
      <c r="K5" s="155" t="s">
        <v>1028</v>
      </c>
      <c r="L5" s="156"/>
      <c r="M5" s="155"/>
      <c r="N5" s="156"/>
      <c r="O5" s="319" t="s">
        <v>866</v>
      </c>
      <c r="P5" s="156"/>
      <c r="Q5" s="157"/>
      <c r="R5" s="156"/>
      <c r="S5" s="156"/>
      <c r="T5" s="319" t="s">
        <v>866</v>
      </c>
      <c r="U5" s="156"/>
      <c r="V5" s="156"/>
      <c r="W5" s="155"/>
      <c r="X5" s="156"/>
      <c r="Y5" s="156" t="s">
        <v>867</v>
      </c>
      <c r="Z5" s="156"/>
      <c r="AA5" s="156"/>
      <c r="AB5" s="156"/>
    </row>
    <row r="6" spans="3:28" s="122" customFormat="1" ht="9.75" customHeight="1">
      <c r="C6" s="125" t="s">
        <v>1029</v>
      </c>
      <c r="D6" s="320"/>
      <c r="E6" s="160"/>
      <c r="F6" s="160" t="s">
        <v>1030</v>
      </c>
      <c r="G6" s="160" t="s">
        <v>793</v>
      </c>
      <c r="H6" s="160"/>
      <c r="I6" s="160"/>
      <c r="J6" s="160"/>
      <c r="K6" s="160"/>
      <c r="L6" s="160"/>
      <c r="M6" s="155"/>
      <c r="N6" s="156"/>
      <c r="O6" s="319" t="s">
        <v>1031</v>
      </c>
      <c r="P6" s="156"/>
      <c r="Q6" s="321"/>
      <c r="R6" s="155"/>
      <c r="S6" s="157"/>
      <c r="T6" s="321" t="s">
        <v>798</v>
      </c>
      <c r="U6" s="157"/>
      <c r="V6" s="156"/>
      <c r="W6" s="155"/>
      <c r="X6" s="319" t="s">
        <v>1031</v>
      </c>
      <c r="Y6" s="156"/>
      <c r="Z6" s="155" t="s">
        <v>1032</v>
      </c>
      <c r="AA6" s="157"/>
      <c r="AB6" s="156"/>
    </row>
    <row r="7" spans="2:28" s="122" customFormat="1" ht="9.75" customHeight="1">
      <c r="B7" s="124"/>
      <c r="C7" s="284"/>
      <c r="D7" s="162" t="s">
        <v>792</v>
      </c>
      <c r="E7" s="162" t="s">
        <v>1033</v>
      </c>
      <c r="F7" s="162" t="s">
        <v>799</v>
      </c>
      <c r="G7" s="162" t="s">
        <v>800</v>
      </c>
      <c r="H7" s="162" t="s">
        <v>794</v>
      </c>
      <c r="I7" s="162" t="s">
        <v>795</v>
      </c>
      <c r="J7" s="162" t="s">
        <v>796</v>
      </c>
      <c r="K7" s="162" t="s">
        <v>797</v>
      </c>
      <c r="L7" s="162" t="s">
        <v>798</v>
      </c>
      <c r="M7" s="162" t="s">
        <v>801</v>
      </c>
      <c r="N7" s="162" t="s">
        <v>802</v>
      </c>
      <c r="O7" s="162" t="s">
        <v>803</v>
      </c>
      <c r="P7" s="162" t="s">
        <v>932</v>
      </c>
      <c r="Q7" s="162" t="s">
        <v>544</v>
      </c>
      <c r="R7" s="162" t="s">
        <v>801</v>
      </c>
      <c r="S7" s="162" t="s">
        <v>802</v>
      </c>
      <c r="T7" s="162" t="s">
        <v>803</v>
      </c>
      <c r="U7" s="162" t="s">
        <v>933</v>
      </c>
      <c r="V7" s="162" t="s">
        <v>544</v>
      </c>
      <c r="W7" s="162" t="s">
        <v>804</v>
      </c>
      <c r="X7" s="162" t="s">
        <v>805</v>
      </c>
      <c r="Y7" s="162" t="s">
        <v>806</v>
      </c>
      <c r="Z7" s="162" t="s">
        <v>804</v>
      </c>
      <c r="AA7" s="162" t="s">
        <v>805</v>
      </c>
      <c r="AB7" s="162" t="s">
        <v>806</v>
      </c>
    </row>
    <row r="8" spans="2:28" s="250" customFormat="1" ht="10.5" customHeight="1">
      <c r="B8" s="122"/>
      <c r="C8" s="277" t="s">
        <v>92</v>
      </c>
      <c r="D8" s="261">
        <v>5523704</v>
      </c>
      <c r="E8" s="252">
        <v>4854286</v>
      </c>
      <c r="F8" s="252">
        <v>4121220</v>
      </c>
      <c r="G8" s="252">
        <v>49188</v>
      </c>
      <c r="H8" s="252">
        <v>683878</v>
      </c>
      <c r="I8" s="252">
        <v>15444</v>
      </c>
      <c r="J8" s="252">
        <v>653974</v>
      </c>
      <c r="K8" s="252">
        <v>530742</v>
      </c>
      <c r="L8" s="252">
        <v>357982</v>
      </c>
      <c r="M8" s="252">
        <v>491729</v>
      </c>
      <c r="N8" s="252">
        <v>31054</v>
      </c>
      <c r="O8" s="252">
        <v>7959</v>
      </c>
      <c r="P8" s="252">
        <v>0</v>
      </c>
      <c r="Q8" s="252">
        <v>0</v>
      </c>
      <c r="R8" s="252">
        <v>316470</v>
      </c>
      <c r="S8" s="252">
        <v>33778</v>
      </c>
      <c r="T8" s="252">
        <v>7734</v>
      </c>
      <c r="U8" s="252">
        <v>0</v>
      </c>
      <c r="V8" s="252">
        <v>0</v>
      </c>
      <c r="W8" s="252">
        <v>156397</v>
      </c>
      <c r="X8" s="252">
        <v>300781</v>
      </c>
      <c r="Y8" s="252">
        <v>73564</v>
      </c>
      <c r="Z8" s="252">
        <v>23032</v>
      </c>
      <c r="AA8" s="252">
        <v>6742</v>
      </c>
      <c r="AB8" s="252">
        <v>328208</v>
      </c>
    </row>
    <row r="9" spans="2:28" s="250" customFormat="1" ht="10.5" customHeight="1">
      <c r="B9" s="122"/>
      <c r="C9" s="219" t="s">
        <v>1316</v>
      </c>
      <c r="D9" s="261">
        <v>5546229</v>
      </c>
      <c r="E9" s="252">
        <v>4970006</v>
      </c>
      <c r="F9" s="252">
        <v>4257304</v>
      </c>
      <c r="G9" s="252">
        <v>51931</v>
      </c>
      <c r="H9" s="252">
        <v>660771</v>
      </c>
      <c r="I9" s="252">
        <v>11527</v>
      </c>
      <c r="J9" s="252">
        <v>564696</v>
      </c>
      <c r="K9" s="252">
        <v>473921</v>
      </c>
      <c r="L9" s="252">
        <v>349056</v>
      </c>
      <c r="M9" s="252">
        <v>436925</v>
      </c>
      <c r="N9" s="252">
        <v>30279</v>
      </c>
      <c r="O9" s="252">
        <v>6693</v>
      </c>
      <c r="P9" s="252">
        <v>22</v>
      </c>
      <c r="Q9" s="252">
        <v>2</v>
      </c>
      <c r="R9" s="252">
        <v>300258</v>
      </c>
      <c r="S9" s="252">
        <v>41384</v>
      </c>
      <c r="T9" s="252">
        <v>7336</v>
      </c>
      <c r="U9" s="252">
        <v>74</v>
      </c>
      <c r="V9" s="252">
        <v>4</v>
      </c>
      <c r="W9" s="252">
        <v>138044</v>
      </c>
      <c r="X9" s="252">
        <v>275544</v>
      </c>
      <c r="Y9" s="252">
        <v>60333</v>
      </c>
      <c r="Z9" s="252">
        <v>25446</v>
      </c>
      <c r="AA9" s="252">
        <v>16238</v>
      </c>
      <c r="AB9" s="252">
        <v>307372</v>
      </c>
    </row>
    <row r="10" spans="2:28" s="250" customFormat="1" ht="10.5" customHeight="1">
      <c r="B10" s="122"/>
      <c r="C10" s="219" t="s">
        <v>1317</v>
      </c>
      <c r="D10" s="261">
        <v>5561552</v>
      </c>
      <c r="E10" s="252">
        <v>5044717</v>
      </c>
      <c r="F10" s="252">
        <v>4334157</v>
      </c>
      <c r="G10" s="252">
        <v>52454</v>
      </c>
      <c r="H10" s="252">
        <v>658106</v>
      </c>
      <c r="I10" s="252">
        <v>8033</v>
      </c>
      <c r="J10" s="252">
        <v>508802</v>
      </c>
      <c r="K10" s="252">
        <v>419206</v>
      </c>
      <c r="L10" s="252">
        <v>346693</v>
      </c>
      <c r="M10" s="252">
        <v>389634</v>
      </c>
      <c r="N10" s="252">
        <v>23053</v>
      </c>
      <c r="O10" s="252">
        <v>6341</v>
      </c>
      <c r="P10" s="252">
        <v>176</v>
      </c>
      <c r="Q10" s="252">
        <v>2</v>
      </c>
      <c r="R10" s="252">
        <v>298954</v>
      </c>
      <c r="S10" s="252">
        <v>40134</v>
      </c>
      <c r="T10" s="252">
        <v>7359</v>
      </c>
      <c r="U10" s="252">
        <v>128</v>
      </c>
      <c r="V10" s="252">
        <v>118</v>
      </c>
      <c r="W10" s="252">
        <v>121239</v>
      </c>
      <c r="X10" s="252">
        <v>233159</v>
      </c>
      <c r="Y10" s="252">
        <v>64808</v>
      </c>
      <c r="Z10" s="252">
        <v>26138</v>
      </c>
      <c r="AA10" s="252">
        <v>29143</v>
      </c>
      <c r="AB10" s="252">
        <v>291412</v>
      </c>
    </row>
    <row r="11" spans="2:28" s="250" customFormat="1" ht="10.5" customHeight="1">
      <c r="B11" s="122"/>
      <c r="C11" s="219" t="s">
        <v>27</v>
      </c>
      <c r="D11" s="261">
        <v>5489975</v>
      </c>
      <c r="E11" s="252">
        <v>5051875</v>
      </c>
      <c r="F11" s="252">
        <v>4444519</v>
      </c>
      <c r="G11" s="252">
        <v>58258</v>
      </c>
      <c r="H11" s="252">
        <v>632514</v>
      </c>
      <c r="I11" s="252">
        <v>5512</v>
      </c>
      <c r="J11" s="252">
        <v>432588</v>
      </c>
      <c r="K11" s="252">
        <v>385304</v>
      </c>
      <c r="L11" s="252">
        <v>324519</v>
      </c>
      <c r="M11" s="252">
        <v>343464</v>
      </c>
      <c r="N11" s="252">
        <v>36206</v>
      </c>
      <c r="O11" s="252">
        <v>5514</v>
      </c>
      <c r="P11" s="252">
        <v>120</v>
      </c>
      <c r="Q11" s="252">
        <v>0</v>
      </c>
      <c r="R11" s="252">
        <v>280527</v>
      </c>
      <c r="S11" s="252">
        <v>36011</v>
      </c>
      <c r="T11" s="252">
        <v>7763</v>
      </c>
      <c r="U11" s="252">
        <v>84</v>
      </c>
      <c r="V11" s="252">
        <v>134</v>
      </c>
      <c r="W11" s="252">
        <v>113052</v>
      </c>
      <c r="X11" s="252">
        <v>204065</v>
      </c>
      <c r="Y11" s="252">
        <v>55713</v>
      </c>
      <c r="Z11" s="252">
        <v>23414</v>
      </c>
      <c r="AA11" s="252">
        <v>15458</v>
      </c>
      <c r="AB11" s="252">
        <v>287413</v>
      </c>
    </row>
    <row r="12" spans="2:28" s="250" customFormat="1" ht="10.5" customHeight="1">
      <c r="B12" s="122"/>
      <c r="C12" s="219" t="s">
        <v>30</v>
      </c>
      <c r="D12" s="261">
        <f aca="true" t="shared" si="0" ref="D12:AB12">SUM(D24:D111)</f>
        <v>5638001</v>
      </c>
      <c r="E12" s="280">
        <f t="shared" si="0"/>
        <v>5243177</v>
      </c>
      <c r="F12" s="280">
        <f t="shared" si="0"/>
        <v>4594648</v>
      </c>
      <c r="G12" s="280">
        <f t="shared" si="0"/>
        <v>62560</v>
      </c>
      <c r="H12" s="280">
        <f t="shared" si="0"/>
        <v>585969</v>
      </c>
      <c r="I12" s="280">
        <f t="shared" si="0"/>
        <v>3280</v>
      </c>
      <c r="J12" s="280">
        <f t="shared" si="0"/>
        <v>391544</v>
      </c>
      <c r="K12" s="280">
        <f t="shared" si="0"/>
        <v>337834</v>
      </c>
      <c r="L12" s="280">
        <f t="shared" si="0"/>
        <v>322160</v>
      </c>
      <c r="M12" s="280">
        <f t="shared" si="0"/>
        <v>309894</v>
      </c>
      <c r="N12" s="280">
        <f t="shared" si="0"/>
        <v>21418</v>
      </c>
      <c r="O12" s="280">
        <f t="shared" si="0"/>
        <v>6314</v>
      </c>
      <c r="P12" s="280">
        <f t="shared" si="0"/>
        <v>4</v>
      </c>
      <c r="Q12" s="280">
        <f t="shared" si="0"/>
        <v>204</v>
      </c>
      <c r="R12" s="280">
        <f t="shared" si="0"/>
        <v>272302</v>
      </c>
      <c r="S12" s="280">
        <f t="shared" si="0"/>
        <v>36428</v>
      </c>
      <c r="T12" s="280">
        <f t="shared" si="0"/>
        <v>11054</v>
      </c>
      <c r="U12" s="280">
        <f t="shared" si="0"/>
        <v>48</v>
      </c>
      <c r="V12" s="280">
        <f t="shared" si="0"/>
        <v>2328</v>
      </c>
      <c r="W12" s="280">
        <f t="shared" si="0"/>
        <v>103815</v>
      </c>
      <c r="X12" s="280">
        <f t="shared" si="0"/>
        <v>187018</v>
      </c>
      <c r="Y12" s="280">
        <f t="shared" si="0"/>
        <v>47001</v>
      </c>
      <c r="Z12" s="280">
        <f t="shared" si="0"/>
        <v>22015</v>
      </c>
      <c r="AA12" s="280">
        <f t="shared" si="0"/>
        <v>20620</v>
      </c>
      <c r="AB12" s="280">
        <f t="shared" si="0"/>
        <v>279525</v>
      </c>
    </row>
    <row r="13" spans="2:29" s="250" customFormat="1" ht="11.25" customHeight="1">
      <c r="B13" s="122"/>
      <c r="C13" s="285"/>
      <c r="D13" s="261"/>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62"/>
    </row>
    <row r="14" spans="1:29" s="250" customFormat="1" ht="9.75" customHeight="1">
      <c r="A14" s="253">
        <v>100</v>
      </c>
      <c r="B14" s="132"/>
      <c r="C14" s="220" t="s">
        <v>222</v>
      </c>
      <c r="D14" s="261">
        <f>SUM(D26,D28,D30)</f>
        <v>1008519</v>
      </c>
      <c r="E14" s="280">
        <f aca="true" t="shared" si="1" ref="E14:AB14">SUM(E26,E28,E30)</f>
        <v>1004359</v>
      </c>
      <c r="F14" s="280">
        <f t="shared" si="1"/>
        <v>993526</v>
      </c>
      <c r="G14" s="280">
        <f t="shared" si="1"/>
        <v>0</v>
      </c>
      <c r="H14" s="280">
        <f t="shared" si="1"/>
        <v>10833</v>
      </c>
      <c r="I14" s="280">
        <f t="shared" si="1"/>
        <v>0</v>
      </c>
      <c r="J14" s="280">
        <f t="shared" si="1"/>
        <v>4160</v>
      </c>
      <c r="K14" s="280">
        <f t="shared" si="1"/>
        <v>4428</v>
      </c>
      <c r="L14" s="280">
        <f t="shared" si="1"/>
        <v>8204</v>
      </c>
      <c r="M14" s="280">
        <f t="shared" si="1"/>
        <v>1802</v>
      </c>
      <c r="N14" s="280">
        <f t="shared" si="1"/>
        <v>2626</v>
      </c>
      <c r="O14" s="280">
        <f t="shared" si="1"/>
        <v>0</v>
      </c>
      <c r="P14" s="280">
        <f t="shared" si="1"/>
        <v>0</v>
      </c>
      <c r="Q14" s="280">
        <f t="shared" si="1"/>
        <v>0</v>
      </c>
      <c r="R14" s="280">
        <f t="shared" si="1"/>
        <v>4829</v>
      </c>
      <c r="S14" s="280">
        <f t="shared" si="1"/>
        <v>3375</v>
      </c>
      <c r="T14" s="280">
        <f t="shared" si="1"/>
        <v>0</v>
      </c>
      <c r="U14" s="280">
        <f t="shared" si="1"/>
        <v>0</v>
      </c>
      <c r="V14" s="280">
        <f t="shared" si="1"/>
        <v>0</v>
      </c>
      <c r="W14" s="280">
        <f t="shared" si="1"/>
        <v>0</v>
      </c>
      <c r="X14" s="280">
        <f t="shared" si="1"/>
        <v>3982</v>
      </c>
      <c r="Y14" s="280">
        <f t="shared" si="1"/>
        <v>446</v>
      </c>
      <c r="Z14" s="280">
        <f t="shared" si="1"/>
        <v>0</v>
      </c>
      <c r="AA14" s="280">
        <f t="shared" si="1"/>
        <v>0</v>
      </c>
      <c r="AB14" s="280">
        <f t="shared" si="1"/>
        <v>8204</v>
      </c>
      <c r="AC14" s="148"/>
    </row>
    <row r="15" spans="1:29" s="250" customFormat="1" ht="9.75" customHeight="1">
      <c r="A15" s="253">
        <v>200</v>
      </c>
      <c r="B15" s="132"/>
      <c r="C15" s="220" t="s">
        <v>223</v>
      </c>
      <c r="D15" s="261">
        <f>SUM(D31,D38,D41,D43,D46)</f>
        <v>716844</v>
      </c>
      <c r="E15" s="280">
        <f aca="true" t="shared" si="2" ref="E15:AB15">SUM(E31,E38,E41,E43,E46)</f>
        <v>704422</v>
      </c>
      <c r="F15" s="280">
        <f t="shared" si="2"/>
        <v>666025</v>
      </c>
      <c r="G15" s="280">
        <f t="shared" si="2"/>
        <v>2605</v>
      </c>
      <c r="H15" s="280">
        <f t="shared" si="2"/>
        <v>35792</v>
      </c>
      <c r="I15" s="280">
        <f t="shared" si="2"/>
        <v>210</v>
      </c>
      <c r="J15" s="280">
        <f t="shared" si="2"/>
        <v>12212</v>
      </c>
      <c r="K15" s="280">
        <f t="shared" si="2"/>
        <v>14667</v>
      </c>
      <c r="L15" s="280">
        <f t="shared" si="2"/>
        <v>15777</v>
      </c>
      <c r="M15" s="280">
        <f t="shared" si="2"/>
        <v>8188</v>
      </c>
      <c r="N15" s="280">
        <f t="shared" si="2"/>
        <v>6479</v>
      </c>
      <c r="O15" s="280">
        <f t="shared" si="2"/>
        <v>0</v>
      </c>
      <c r="P15" s="280">
        <f t="shared" si="2"/>
        <v>0</v>
      </c>
      <c r="Q15" s="280">
        <f t="shared" si="2"/>
        <v>0</v>
      </c>
      <c r="R15" s="280">
        <f t="shared" si="2"/>
        <v>13108</v>
      </c>
      <c r="S15" s="280">
        <f t="shared" si="2"/>
        <v>2669</v>
      </c>
      <c r="T15" s="280">
        <f t="shared" si="2"/>
        <v>0</v>
      </c>
      <c r="U15" s="280">
        <f t="shared" si="2"/>
        <v>0</v>
      </c>
      <c r="V15" s="280">
        <f t="shared" si="2"/>
        <v>0</v>
      </c>
      <c r="W15" s="280">
        <f t="shared" si="2"/>
        <v>6994</v>
      </c>
      <c r="X15" s="280">
        <f t="shared" si="2"/>
        <v>7673</v>
      </c>
      <c r="Y15" s="280">
        <f t="shared" si="2"/>
        <v>0</v>
      </c>
      <c r="Z15" s="280">
        <f t="shared" si="2"/>
        <v>0</v>
      </c>
      <c r="AA15" s="280">
        <f t="shared" si="2"/>
        <v>0</v>
      </c>
      <c r="AB15" s="280">
        <f t="shared" si="2"/>
        <v>15777</v>
      </c>
      <c r="AC15" s="148"/>
    </row>
    <row r="16" spans="1:29" s="250" customFormat="1" ht="9.75" customHeight="1">
      <c r="A16" s="253">
        <v>300</v>
      </c>
      <c r="B16" s="132"/>
      <c r="C16" s="220" t="s">
        <v>224</v>
      </c>
      <c r="D16" s="261">
        <f>SUM(D27,D34,D40,D55:D56)</f>
        <v>722313</v>
      </c>
      <c r="E16" s="280">
        <f aca="true" t="shared" si="3" ref="E16:AB16">SUM(E27,E34,E40,E55:E56)</f>
        <v>656596</v>
      </c>
      <c r="F16" s="280">
        <f t="shared" si="3"/>
        <v>531516</v>
      </c>
      <c r="G16" s="280">
        <f t="shared" si="3"/>
        <v>0</v>
      </c>
      <c r="H16" s="280">
        <f t="shared" si="3"/>
        <v>125080</v>
      </c>
      <c r="I16" s="280">
        <f t="shared" si="3"/>
        <v>0</v>
      </c>
      <c r="J16" s="280">
        <f t="shared" si="3"/>
        <v>65717</v>
      </c>
      <c r="K16" s="280">
        <f t="shared" si="3"/>
        <v>91197</v>
      </c>
      <c r="L16" s="280">
        <f t="shared" si="3"/>
        <v>58229</v>
      </c>
      <c r="M16" s="280">
        <f t="shared" si="3"/>
        <v>91197</v>
      </c>
      <c r="N16" s="280">
        <f t="shared" si="3"/>
        <v>0</v>
      </c>
      <c r="O16" s="280">
        <f t="shared" si="3"/>
        <v>0</v>
      </c>
      <c r="P16" s="280">
        <f t="shared" si="3"/>
        <v>0</v>
      </c>
      <c r="Q16" s="280">
        <f t="shared" si="3"/>
        <v>0</v>
      </c>
      <c r="R16" s="280">
        <f t="shared" si="3"/>
        <v>58229</v>
      </c>
      <c r="S16" s="280">
        <f t="shared" si="3"/>
        <v>0</v>
      </c>
      <c r="T16" s="280">
        <f t="shared" si="3"/>
        <v>0</v>
      </c>
      <c r="U16" s="280">
        <f t="shared" si="3"/>
        <v>0</v>
      </c>
      <c r="V16" s="280">
        <f t="shared" si="3"/>
        <v>0</v>
      </c>
      <c r="W16" s="280">
        <f t="shared" si="3"/>
        <v>31971</v>
      </c>
      <c r="X16" s="280">
        <f t="shared" si="3"/>
        <v>59226</v>
      </c>
      <c r="Y16" s="280">
        <f t="shared" si="3"/>
        <v>0</v>
      </c>
      <c r="Z16" s="280">
        <f t="shared" si="3"/>
        <v>0</v>
      </c>
      <c r="AA16" s="280">
        <f t="shared" si="3"/>
        <v>0</v>
      </c>
      <c r="AB16" s="280">
        <f t="shared" si="3"/>
        <v>58229</v>
      </c>
      <c r="AC16" s="148"/>
    </row>
    <row r="17" spans="1:29" s="250" customFormat="1" ht="9.75" customHeight="1">
      <c r="A17" s="253">
        <v>400</v>
      </c>
      <c r="B17" s="132"/>
      <c r="C17" s="220" t="s">
        <v>225</v>
      </c>
      <c r="D17" s="261">
        <f>SUM(D37,D39,D42,D44,D47:D54)</f>
        <v>298609</v>
      </c>
      <c r="E17" s="280">
        <f aca="true" t="shared" si="4" ref="E17:AB17">SUM(E37,E39,E42,E44,E47:E54)</f>
        <v>226207</v>
      </c>
      <c r="F17" s="280">
        <f t="shared" si="4"/>
        <v>152658</v>
      </c>
      <c r="G17" s="280">
        <f t="shared" si="4"/>
        <v>9353</v>
      </c>
      <c r="H17" s="280">
        <f t="shared" si="4"/>
        <v>64196</v>
      </c>
      <c r="I17" s="280">
        <f t="shared" si="4"/>
        <v>23</v>
      </c>
      <c r="J17" s="280">
        <f t="shared" si="4"/>
        <v>72379</v>
      </c>
      <c r="K17" s="280">
        <f t="shared" si="4"/>
        <v>65344</v>
      </c>
      <c r="L17" s="280">
        <f t="shared" si="4"/>
        <v>44371</v>
      </c>
      <c r="M17" s="280">
        <f t="shared" si="4"/>
        <v>65136</v>
      </c>
      <c r="N17" s="280">
        <f t="shared" si="4"/>
        <v>0</v>
      </c>
      <c r="O17" s="280">
        <f t="shared" si="4"/>
        <v>0</v>
      </c>
      <c r="P17" s="280">
        <f t="shared" si="4"/>
        <v>4</v>
      </c>
      <c r="Q17" s="280">
        <f t="shared" si="4"/>
        <v>204</v>
      </c>
      <c r="R17" s="280">
        <f t="shared" si="4"/>
        <v>41629</v>
      </c>
      <c r="S17" s="280">
        <f t="shared" si="4"/>
        <v>366</v>
      </c>
      <c r="T17" s="280">
        <f t="shared" si="4"/>
        <v>0</v>
      </c>
      <c r="U17" s="280">
        <f t="shared" si="4"/>
        <v>48</v>
      </c>
      <c r="V17" s="280">
        <f t="shared" si="4"/>
        <v>2328</v>
      </c>
      <c r="W17" s="280">
        <f t="shared" si="4"/>
        <v>22667</v>
      </c>
      <c r="X17" s="280">
        <f t="shared" si="4"/>
        <v>26917</v>
      </c>
      <c r="Y17" s="280">
        <f t="shared" si="4"/>
        <v>15760</v>
      </c>
      <c r="Z17" s="280">
        <f t="shared" si="4"/>
        <v>0</v>
      </c>
      <c r="AA17" s="280">
        <f t="shared" si="4"/>
        <v>12898</v>
      </c>
      <c r="AB17" s="280">
        <f t="shared" si="4"/>
        <v>31473</v>
      </c>
      <c r="AC17" s="148"/>
    </row>
    <row r="18" spans="1:29" s="250" customFormat="1" ht="9.75" customHeight="1">
      <c r="A18" s="253">
        <v>500</v>
      </c>
      <c r="B18" s="132"/>
      <c r="C18" s="220" t="s">
        <v>226</v>
      </c>
      <c r="D18" s="261">
        <f>SUM(D25,D57:D63)</f>
        <v>579428</v>
      </c>
      <c r="E18" s="280">
        <f aca="true" t="shared" si="5" ref="E18:AB18">SUM(E25,E57:E63)</f>
        <v>523520</v>
      </c>
      <c r="F18" s="280">
        <f t="shared" si="5"/>
        <v>431655</v>
      </c>
      <c r="G18" s="280">
        <f t="shared" si="5"/>
        <v>17490</v>
      </c>
      <c r="H18" s="280">
        <f t="shared" si="5"/>
        <v>74375</v>
      </c>
      <c r="I18" s="280">
        <f t="shared" si="5"/>
        <v>60</v>
      </c>
      <c r="J18" s="280">
        <f t="shared" si="5"/>
        <v>55848</v>
      </c>
      <c r="K18" s="280">
        <f t="shared" si="5"/>
        <v>51057</v>
      </c>
      <c r="L18" s="280">
        <f t="shared" si="5"/>
        <v>53509</v>
      </c>
      <c r="M18" s="280">
        <f t="shared" si="5"/>
        <v>51057</v>
      </c>
      <c r="N18" s="280">
        <f t="shared" si="5"/>
        <v>0</v>
      </c>
      <c r="O18" s="280">
        <f t="shared" si="5"/>
        <v>0</v>
      </c>
      <c r="P18" s="280">
        <f t="shared" si="5"/>
        <v>0</v>
      </c>
      <c r="Q18" s="280">
        <f t="shared" si="5"/>
        <v>0</v>
      </c>
      <c r="R18" s="280">
        <f t="shared" si="5"/>
        <v>53509</v>
      </c>
      <c r="S18" s="280">
        <f t="shared" si="5"/>
        <v>0</v>
      </c>
      <c r="T18" s="280">
        <f t="shared" si="5"/>
        <v>0</v>
      </c>
      <c r="U18" s="280">
        <f t="shared" si="5"/>
        <v>0</v>
      </c>
      <c r="V18" s="280">
        <f t="shared" si="5"/>
        <v>0</v>
      </c>
      <c r="W18" s="280">
        <f t="shared" si="5"/>
        <v>8621</v>
      </c>
      <c r="X18" s="280">
        <f t="shared" si="5"/>
        <v>42326</v>
      </c>
      <c r="Y18" s="280">
        <f t="shared" si="5"/>
        <v>110</v>
      </c>
      <c r="Z18" s="280">
        <f t="shared" si="5"/>
        <v>0</v>
      </c>
      <c r="AA18" s="280">
        <f t="shared" si="5"/>
        <v>0</v>
      </c>
      <c r="AB18" s="280">
        <f t="shared" si="5"/>
        <v>53509</v>
      </c>
      <c r="AC18" s="148"/>
    </row>
    <row r="19" spans="1:29" s="250" customFormat="1" ht="9.75" customHeight="1">
      <c r="A19" s="253">
        <v>600</v>
      </c>
      <c r="B19" s="132"/>
      <c r="C19" s="220" t="s">
        <v>227</v>
      </c>
      <c r="D19" s="261">
        <f>SUM(D32,D35:D36,D64:D77)</f>
        <v>295941</v>
      </c>
      <c r="E19" s="280">
        <f aca="true" t="shared" si="6" ref="E19:AB19">SUM(E32,E35:E36,E64:E77)</f>
        <v>250715</v>
      </c>
      <c r="F19" s="280">
        <f t="shared" si="6"/>
        <v>177513</v>
      </c>
      <c r="G19" s="280">
        <f t="shared" si="6"/>
        <v>8725</v>
      </c>
      <c r="H19" s="280">
        <f t="shared" si="6"/>
        <v>64477</v>
      </c>
      <c r="I19" s="280">
        <f t="shared" si="6"/>
        <v>1164</v>
      </c>
      <c r="J19" s="280">
        <f t="shared" si="6"/>
        <v>44062</v>
      </c>
      <c r="K19" s="280">
        <f t="shared" si="6"/>
        <v>30054</v>
      </c>
      <c r="L19" s="280">
        <f t="shared" si="6"/>
        <v>39211</v>
      </c>
      <c r="M19" s="280">
        <f t="shared" si="6"/>
        <v>28490</v>
      </c>
      <c r="N19" s="280">
        <f t="shared" si="6"/>
        <v>1564</v>
      </c>
      <c r="O19" s="280">
        <f t="shared" si="6"/>
        <v>0</v>
      </c>
      <c r="P19" s="280">
        <f t="shared" si="6"/>
        <v>0</v>
      </c>
      <c r="Q19" s="280">
        <f t="shared" si="6"/>
        <v>0</v>
      </c>
      <c r="R19" s="280">
        <f t="shared" si="6"/>
        <v>37513</v>
      </c>
      <c r="S19" s="280">
        <f t="shared" si="6"/>
        <v>1698</v>
      </c>
      <c r="T19" s="280">
        <f t="shared" si="6"/>
        <v>0</v>
      </c>
      <c r="U19" s="280">
        <f t="shared" si="6"/>
        <v>0</v>
      </c>
      <c r="V19" s="280">
        <f t="shared" si="6"/>
        <v>0</v>
      </c>
      <c r="W19" s="280">
        <f t="shared" si="6"/>
        <v>7321</v>
      </c>
      <c r="X19" s="280">
        <f t="shared" si="6"/>
        <v>18148</v>
      </c>
      <c r="Y19" s="280">
        <f t="shared" si="6"/>
        <v>4585</v>
      </c>
      <c r="Z19" s="280">
        <f t="shared" si="6"/>
        <v>955</v>
      </c>
      <c r="AA19" s="280">
        <f t="shared" si="6"/>
        <v>2748</v>
      </c>
      <c r="AB19" s="280">
        <f t="shared" si="6"/>
        <v>35508</v>
      </c>
      <c r="AC19" s="148"/>
    </row>
    <row r="20" spans="1:29" s="250" customFormat="1" ht="9.75" customHeight="1">
      <c r="A20" s="253">
        <v>700</v>
      </c>
      <c r="B20" s="132"/>
      <c r="C20" s="220" t="s">
        <v>228</v>
      </c>
      <c r="D20" s="261">
        <f>SUM(D33,D78:D95)</f>
        <v>200782</v>
      </c>
      <c r="E20" s="280">
        <f aca="true" t="shared" si="7" ref="E20:AB20">SUM(E33,E78:E95)</f>
        <v>153151</v>
      </c>
      <c r="F20" s="280">
        <f t="shared" si="7"/>
        <v>88217</v>
      </c>
      <c r="G20" s="280">
        <f t="shared" si="7"/>
        <v>17312</v>
      </c>
      <c r="H20" s="280">
        <f t="shared" si="7"/>
        <v>47622</v>
      </c>
      <c r="I20" s="280">
        <f t="shared" si="7"/>
        <v>1131</v>
      </c>
      <c r="J20" s="280">
        <f t="shared" si="7"/>
        <v>46500</v>
      </c>
      <c r="K20" s="280">
        <f t="shared" si="7"/>
        <v>28152</v>
      </c>
      <c r="L20" s="280">
        <f t="shared" si="7"/>
        <v>25475</v>
      </c>
      <c r="M20" s="280">
        <f t="shared" si="7"/>
        <v>28152</v>
      </c>
      <c r="N20" s="280">
        <f t="shared" si="7"/>
        <v>0</v>
      </c>
      <c r="O20" s="280">
        <f t="shared" si="7"/>
        <v>0</v>
      </c>
      <c r="P20" s="280">
        <f t="shared" si="7"/>
        <v>0</v>
      </c>
      <c r="Q20" s="280">
        <f t="shared" si="7"/>
        <v>0</v>
      </c>
      <c r="R20" s="280">
        <f t="shared" si="7"/>
        <v>22503</v>
      </c>
      <c r="S20" s="280">
        <f t="shared" si="7"/>
        <v>2972</v>
      </c>
      <c r="T20" s="280">
        <f t="shared" si="7"/>
        <v>0</v>
      </c>
      <c r="U20" s="280">
        <f t="shared" si="7"/>
        <v>0</v>
      </c>
      <c r="V20" s="280">
        <f t="shared" si="7"/>
        <v>0</v>
      </c>
      <c r="W20" s="280">
        <f t="shared" si="7"/>
        <v>11110</v>
      </c>
      <c r="X20" s="280">
        <f t="shared" si="7"/>
        <v>14859</v>
      </c>
      <c r="Y20" s="280">
        <f t="shared" si="7"/>
        <v>2183</v>
      </c>
      <c r="Z20" s="280">
        <f t="shared" si="7"/>
        <v>6195</v>
      </c>
      <c r="AA20" s="280">
        <f t="shared" si="7"/>
        <v>0</v>
      </c>
      <c r="AB20" s="280">
        <f t="shared" si="7"/>
        <v>19280</v>
      </c>
      <c r="AC20" s="148"/>
    </row>
    <row r="21" spans="1:29" s="250" customFormat="1" ht="9.75" customHeight="1">
      <c r="A21" s="253">
        <v>800</v>
      </c>
      <c r="B21" s="132"/>
      <c r="C21" s="220" t="s">
        <v>229</v>
      </c>
      <c r="D21" s="261">
        <f>SUM(D45,D96:D101)</f>
        <v>121514</v>
      </c>
      <c r="E21" s="280">
        <f aca="true" t="shared" si="8" ref="E21:AB21">SUM(E45,E96:E101)</f>
        <v>94131</v>
      </c>
      <c r="F21" s="280">
        <f t="shared" si="8"/>
        <v>49187</v>
      </c>
      <c r="G21" s="280">
        <f t="shared" si="8"/>
        <v>5248</v>
      </c>
      <c r="H21" s="280">
        <f t="shared" si="8"/>
        <v>39696</v>
      </c>
      <c r="I21" s="280">
        <f t="shared" si="8"/>
        <v>228</v>
      </c>
      <c r="J21" s="280">
        <f t="shared" si="8"/>
        <v>27155</v>
      </c>
      <c r="K21" s="280">
        <f t="shared" si="8"/>
        <v>14120</v>
      </c>
      <c r="L21" s="280">
        <f t="shared" si="8"/>
        <v>25595</v>
      </c>
      <c r="M21" s="280">
        <f t="shared" si="8"/>
        <v>14120</v>
      </c>
      <c r="N21" s="280">
        <f t="shared" si="8"/>
        <v>0</v>
      </c>
      <c r="O21" s="280">
        <f t="shared" si="8"/>
        <v>0</v>
      </c>
      <c r="P21" s="280">
        <f t="shared" si="8"/>
        <v>0</v>
      </c>
      <c r="Q21" s="280">
        <f t="shared" si="8"/>
        <v>0</v>
      </c>
      <c r="R21" s="280">
        <f t="shared" si="8"/>
        <v>25595</v>
      </c>
      <c r="S21" s="280">
        <f t="shared" si="8"/>
        <v>0</v>
      </c>
      <c r="T21" s="280">
        <f t="shared" si="8"/>
        <v>0</v>
      </c>
      <c r="U21" s="280">
        <f t="shared" si="8"/>
        <v>0</v>
      </c>
      <c r="V21" s="280">
        <f t="shared" si="8"/>
        <v>0</v>
      </c>
      <c r="W21" s="280">
        <f t="shared" si="8"/>
        <v>7171</v>
      </c>
      <c r="X21" s="280">
        <f t="shared" si="8"/>
        <v>1931</v>
      </c>
      <c r="Y21" s="280">
        <f t="shared" si="8"/>
        <v>5018</v>
      </c>
      <c r="Z21" s="280">
        <f t="shared" si="8"/>
        <v>14865</v>
      </c>
      <c r="AA21" s="280">
        <f t="shared" si="8"/>
        <v>1083</v>
      </c>
      <c r="AB21" s="280">
        <f t="shared" si="8"/>
        <v>9647</v>
      </c>
      <c r="AC21" s="148"/>
    </row>
    <row r="22" spans="1:29" s="250" customFormat="1" ht="9.75" customHeight="1">
      <c r="A22" s="253">
        <v>900</v>
      </c>
      <c r="B22" s="132"/>
      <c r="C22" s="220" t="s">
        <v>230</v>
      </c>
      <c r="D22" s="261">
        <f>SUM(D29,D102:D111)</f>
        <v>159456</v>
      </c>
      <c r="E22" s="280">
        <f aca="true" t="shared" si="9" ref="E22:AB22">SUM(E29,E102:E111)</f>
        <v>102761</v>
      </c>
      <c r="F22" s="280">
        <f t="shared" si="9"/>
        <v>14158</v>
      </c>
      <c r="G22" s="280">
        <f t="shared" si="9"/>
        <v>1827</v>
      </c>
      <c r="H22" s="280">
        <f t="shared" si="9"/>
        <v>86776</v>
      </c>
      <c r="I22" s="280">
        <f t="shared" si="9"/>
        <v>254</v>
      </c>
      <c r="J22" s="280">
        <f t="shared" si="9"/>
        <v>56441</v>
      </c>
      <c r="K22" s="280">
        <f t="shared" si="9"/>
        <v>29704</v>
      </c>
      <c r="L22" s="280">
        <f t="shared" si="9"/>
        <v>30332</v>
      </c>
      <c r="M22" s="280">
        <f t="shared" si="9"/>
        <v>21752</v>
      </c>
      <c r="N22" s="280">
        <f t="shared" si="9"/>
        <v>1638</v>
      </c>
      <c r="O22" s="280">
        <f t="shared" si="9"/>
        <v>6314</v>
      </c>
      <c r="P22" s="280">
        <f t="shared" si="9"/>
        <v>0</v>
      </c>
      <c r="Q22" s="280">
        <f t="shared" si="9"/>
        <v>0</v>
      </c>
      <c r="R22" s="280">
        <f t="shared" si="9"/>
        <v>15387</v>
      </c>
      <c r="S22" s="280">
        <f t="shared" si="9"/>
        <v>3891</v>
      </c>
      <c r="T22" s="280">
        <f t="shared" si="9"/>
        <v>11054</v>
      </c>
      <c r="U22" s="280">
        <f t="shared" si="9"/>
        <v>0</v>
      </c>
      <c r="V22" s="280">
        <f t="shared" si="9"/>
        <v>0</v>
      </c>
      <c r="W22" s="280">
        <f t="shared" si="9"/>
        <v>0</v>
      </c>
      <c r="X22" s="280">
        <f t="shared" si="9"/>
        <v>10805</v>
      </c>
      <c r="Y22" s="280">
        <f t="shared" si="9"/>
        <v>18899</v>
      </c>
      <c r="Z22" s="280">
        <f t="shared" si="9"/>
        <v>0</v>
      </c>
      <c r="AA22" s="280">
        <f t="shared" si="9"/>
        <v>3891</v>
      </c>
      <c r="AB22" s="280">
        <f t="shared" si="9"/>
        <v>26441</v>
      </c>
      <c r="AC22" s="148"/>
    </row>
    <row r="23" spans="2:28" s="250" customFormat="1" ht="3" customHeight="1">
      <c r="B23" s="122"/>
      <c r="C23" s="285"/>
      <c r="D23" s="261"/>
      <c r="E23" s="252"/>
      <c r="F23" s="252"/>
      <c r="G23" s="252"/>
      <c r="H23" s="252"/>
      <c r="I23" s="252"/>
      <c r="J23" s="252"/>
      <c r="K23" s="252">
        <v>0</v>
      </c>
      <c r="L23" s="252">
        <v>0</v>
      </c>
      <c r="M23" s="252"/>
      <c r="N23" s="252"/>
      <c r="O23" s="252"/>
      <c r="P23" s="252"/>
      <c r="Q23" s="252"/>
      <c r="R23" s="252"/>
      <c r="S23" s="252"/>
      <c r="T23" s="252"/>
      <c r="U23" s="252"/>
      <c r="V23" s="252"/>
      <c r="W23" s="252"/>
      <c r="X23" s="252"/>
      <c r="Y23" s="252"/>
      <c r="Z23" s="252"/>
      <c r="AA23" s="252"/>
      <c r="AB23" s="252"/>
    </row>
    <row r="24" spans="1:28" s="250" customFormat="1" ht="10.5" customHeight="1">
      <c r="A24" s="253">
        <v>1</v>
      </c>
      <c r="B24" s="130">
        <v>100</v>
      </c>
      <c r="C24" s="220" t="s">
        <v>937</v>
      </c>
      <c r="D24" s="261">
        <f aca="true" t="shared" si="10" ref="D24:D55">E24+I24+J24</f>
        <v>1534595</v>
      </c>
      <c r="E24" s="252">
        <f aca="true" t="shared" si="11" ref="E24:E55">SUM(F24:H24)</f>
        <v>1527315</v>
      </c>
      <c r="F24" s="252">
        <v>1490193</v>
      </c>
      <c r="G24" s="252">
        <v>0</v>
      </c>
      <c r="H24" s="252">
        <v>37122</v>
      </c>
      <c r="I24" s="252">
        <v>210</v>
      </c>
      <c r="J24" s="252">
        <v>7070</v>
      </c>
      <c r="K24" s="252">
        <f aca="true" t="shared" si="12" ref="K24:K55">SUM(M24:Q24)</f>
        <v>9111</v>
      </c>
      <c r="L24" s="252">
        <f aca="true" t="shared" si="13" ref="L24:L55">SUM(R24:V24)</f>
        <v>21457</v>
      </c>
      <c r="M24" s="252">
        <v>0</v>
      </c>
      <c r="N24" s="252">
        <v>9111</v>
      </c>
      <c r="O24" s="252">
        <v>0</v>
      </c>
      <c r="P24" s="252">
        <v>0</v>
      </c>
      <c r="Q24" s="252">
        <v>0</v>
      </c>
      <c r="R24" s="252">
        <v>0</v>
      </c>
      <c r="S24" s="252">
        <v>21457</v>
      </c>
      <c r="T24" s="252">
        <v>0</v>
      </c>
      <c r="U24" s="252">
        <v>0</v>
      </c>
      <c r="V24" s="252">
        <v>0</v>
      </c>
      <c r="W24" s="252">
        <v>7960</v>
      </c>
      <c r="X24" s="252">
        <v>1151</v>
      </c>
      <c r="Y24" s="252">
        <v>0</v>
      </c>
      <c r="Z24" s="252">
        <v>0</v>
      </c>
      <c r="AA24" s="252">
        <v>0</v>
      </c>
      <c r="AB24" s="252">
        <v>21457</v>
      </c>
    </row>
    <row r="25" spans="1:29" s="250" customFormat="1" ht="10.5" customHeight="1">
      <c r="A25" s="253">
        <v>501</v>
      </c>
      <c r="B25" s="132">
        <v>201</v>
      </c>
      <c r="C25" s="220" t="s">
        <v>938</v>
      </c>
      <c r="D25" s="261">
        <f t="shared" si="10"/>
        <v>480684</v>
      </c>
      <c r="E25" s="252">
        <f t="shared" si="11"/>
        <v>453741</v>
      </c>
      <c r="F25" s="252">
        <v>414436</v>
      </c>
      <c r="G25" s="252">
        <v>2258</v>
      </c>
      <c r="H25" s="252">
        <v>37047</v>
      </c>
      <c r="I25" s="252">
        <v>0</v>
      </c>
      <c r="J25" s="252">
        <v>26943</v>
      </c>
      <c r="K25" s="252">
        <f t="shared" si="12"/>
        <v>33352</v>
      </c>
      <c r="L25" s="252">
        <f t="shared" si="13"/>
        <v>24832</v>
      </c>
      <c r="M25" s="252">
        <v>33352</v>
      </c>
      <c r="N25" s="252">
        <v>0</v>
      </c>
      <c r="O25" s="252">
        <v>0</v>
      </c>
      <c r="P25" s="252">
        <v>0</v>
      </c>
      <c r="Q25" s="252">
        <v>0</v>
      </c>
      <c r="R25" s="252">
        <v>24832</v>
      </c>
      <c r="S25" s="252">
        <v>0</v>
      </c>
      <c r="T25" s="252">
        <v>0</v>
      </c>
      <c r="U25" s="252">
        <v>0</v>
      </c>
      <c r="V25" s="252">
        <v>0</v>
      </c>
      <c r="W25" s="252">
        <v>8621</v>
      </c>
      <c r="X25" s="252">
        <v>24731</v>
      </c>
      <c r="Y25" s="252">
        <v>0</v>
      </c>
      <c r="Z25" s="252">
        <v>0</v>
      </c>
      <c r="AA25" s="252">
        <v>0</v>
      </c>
      <c r="AB25" s="252">
        <v>24832</v>
      </c>
      <c r="AC25" s="262"/>
    </row>
    <row r="26" spans="1:29" s="250" customFormat="1" ht="10.5" customHeight="1">
      <c r="A26" s="253">
        <v>110</v>
      </c>
      <c r="B26" s="132">
        <v>202</v>
      </c>
      <c r="C26" s="220" t="s">
        <v>939</v>
      </c>
      <c r="D26" s="261">
        <f t="shared" si="10"/>
        <v>462995</v>
      </c>
      <c r="E26" s="252">
        <f t="shared" si="11"/>
        <v>460047</v>
      </c>
      <c r="F26" s="252">
        <v>456108</v>
      </c>
      <c r="G26" s="252">
        <v>0</v>
      </c>
      <c r="H26" s="252">
        <v>3939</v>
      </c>
      <c r="I26" s="252">
        <v>0</v>
      </c>
      <c r="J26" s="252">
        <v>2948</v>
      </c>
      <c r="K26" s="252">
        <f t="shared" si="12"/>
        <v>1802</v>
      </c>
      <c r="L26" s="252">
        <f t="shared" si="13"/>
        <v>4829</v>
      </c>
      <c r="M26" s="252">
        <v>1802</v>
      </c>
      <c r="N26" s="252">
        <v>0</v>
      </c>
      <c r="O26" s="252">
        <v>0</v>
      </c>
      <c r="P26" s="252">
        <v>0</v>
      </c>
      <c r="Q26" s="252">
        <v>0</v>
      </c>
      <c r="R26" s="252">
        <v>4829</v>
      </c>
      <c r="S26" s="252">
        <v>0</v>
      </c>
      <c r="T26" s="252">
        <v>0</v>
      </c>
      <c r="U26" s="252">
        <v>0</v>
      </c>
      <c r="V26" s="252">
        <v>0</v>
      </c>
      <c r="W26" s="252">
        <v>0</v>
      </c>
      <c r="X26" s="252">
        <v>1802</v>
      </c>
      <c r="Y26" s="252">
        <v>0</v>
      </c>
      <c r="Z26" s="252">
        <v>0</v>
      </c>
      <c r="AA26" s="252">
        <v>0</v>
      </c>
      <c r="AB26" s="252">
        <v>4829</v>
      </c>
      <c r="AC26" s="262"/>
    </row>
    <row r="27" spans="1:29" s="250" customFormat="1" ht="10.5" customHeight="1">
      <c r="A27" s="253">
        <v>301</v>
      </c>
      <c r="B27" s="132">
        <v>203</v>
      </c>
      <c r="C27" s="220" t="s">
        <v>940</v>
      </c>
      <c r="D27" s="261">
        <f t="shared" si="10"/>
        <v>291812</v>
      </c>
      <c r="E27" s="252">
        <f t="shared" si="11"/>
        <v>280783</v>
      </c>
      <c r="F27" s="252">
        <v>243076</v>
      </c>
      <c r="G27" s="252">
        <v>0</v>
      </c>
      <c r="H27" s="252">
        <v>37707</v>
      </c>
      <c r="I27" s="252">
        <v>0</v>
      </c>
      <c r="J27" s="252">
        <v>11029</v>
      </c>
      <c r="K27" s="252">
        <f t="shared" si="12"/>
        <v>10868</v>
      </c>
      <c r="L27" s="252">
        <f t="shared" si="13"/>
        <v>17585</v>
      </c>
      <c r="M27" s="252">
        <v>10868</v>
      </c>
      <c r="N27" s="252">
        <v>0</v>
      </c>
      <c r="O27" s="252">
        <v>0</v>
      </c>
      <c r="P27" s="252">
        <v>0</v>
      </c>
      <c r="Q27" s="252">
        <v>0</v>
      </c>
      <c r="R27" s="252">
        <v>17585</v>
      </c>
      <c r="S27" s="252">
        <v>0</v>
      </c>
      <c r="T27" s="252">
        <v>0</v>
      </c>
      <c r="U27" s="252">
        <v>0</v>
      </c>
      <c r="V27" s="252">
        <v>0</v>
      </c>
      <c r="W27" s="252">
        <v>7202</v>
      </c>
      <c r="X27" s="252">
        <v>3666</v>
      </c>
      <c r="Y27" s="252">
        <v>0</v>
      </c>
      <c r="Z27" s="252">
        <v>0</v>
      </c>
      <c r="AA27" s="252">
        <v>0</v>
      </c>
      <c r="AB27" s="252">
        <v>17585</v>
      </c>
      <c r="AC27" s="262"/>
    </row>
    <row r="28" spans="1:29" s="250" customFormat="1" ht="10.5" customHeight="1">
      <c r="A28" s="253">
        <v>120</v>
      </c>
      <c r="B28" s="132">
        <v>204</v>
      </c>
      <c r="C28" s="220" t="s">
        <v>941</v>
      </c>
      <c r="D28" s="261">
        <f t="shared" si="10"/>
        <v>456257</v>
      </c>
      <c r="E28" s="252">
        <f t="shared" si="11"/>
        <v>455045</v>
      </c>
      <c r="F28" s="252">
        <v>448331</v>
      </c>
      <c r="G28" s="252">
        <v>0</v>
      </c>
      <c r="H28" s="252">
        <v>6714</v>
      </c>
      <c r="I28" s="252">
        <v>0</v>
      </c>
      <c r="J28" s="252">
        <v>1212</v>
      </c>
      <c r="K28" s="252">
        <f t="shared" si="12"/>
        <v>2584</v>
      </c>
      <c r="L28" s="252">
        <f t="shared" si="13"/>
        <v>2906</v>
      </c>
      <c r="M28" s="252">
        <v>0</v>
      </c>
      <c r="N28" s="252">
        <v>2584</v>
      </c>
      <c r="O28" s="252">
        <v>0</v>
      </c>
      <c r="P28" s="252">
        <v>0</v>
      </c>
      <c r="Q28" s="252">
        <v>0</v>
      </c>
      <c r="R28" s="252">
        <v>0</v>
      </c>
      <c r="S28" s="252">
        <v>2906</v>
      </c>
      <c r="T28" s="252">
        <v>0</v>
      </c>
      <c r="U28" s="252">
        <v>0</v>
      </c>
      <c r="V28" s="252">
        <v>0</v>
      </c>
      <c r="W28" s="252">
        <v>0</v>
      </c>
      <c r="X28" s="252">
        <v>2138</v>
      </c>
      <c r="Y28" s="252">
        <v>446</v>
      </c>
      <c r="Z28" s="252">
        <v>0</v>
      </c>
      <c r="AA28" s="252">
        <v>0</v>
      </c>
      <c r="AB28" s="252">
        <v>2906</v>
      </c>
      <c r="AC28" s="262"/>
    </row>
    <row r="29" spans="1:29" s="250" customFormat="1" ht="10.5" customHeight="1">
      <c r="A29" s="127">
        <v>901</v>
      </c>
      <c r="B29" s="132">
        <v>205</v>
      </c>
      <c r="C29" s="220" t="s">
        <v>942</v>
      </c>
      <c r="D29" s="261">
        <f t="shared" si="10"/>
        <v>40117</v>
      </c>
      <c r="E29" s="252">
        <f t="shared" si="11"/>
        <v>21513</v>
      </c>
      <c r="F29" s="185">
        <v>4139</v>
      </c>
      <c r="G29" s="185">
        <v>0</v>
      </c>
      <c r="H29" s="185">
        <v>17374</v>
      </c>
      <c r="I29" s="185">
        <v>100</v>
      </c>
      <c r="J29" s="185">
        <v>18504</v>
      </c>
      <c r="K29" s="252">
        <f t="shared" si="12"/>
        <v>8171</v>
      </c>
      <c r="L29" s="252">
        <f t="shared" si="13"/>
        <v>5727</v>
      </c>
      <c r="M29" s="185">
        <v>8171</v>
      </c>
      <c r="N29" s="185">
        <v>0</v>
      </c>
      <c r="O29" s="185">
        <v>0</v>
      </c>
      <c r="P29" s="185">
        <v>0</v>
      </c>
      <c r="Q29" s="185">
        <v>0</v>
      </c>
      <c r="R29" s="185">
        <v>5727</v>
      </c>
      <c r="S29" s="185">
        <v>0</v>
      </c>
      <c r="T29" s="185">
        <v>0</v>
      </c>
      <c r="U29" s="185">
        <v>0</v>
      </c>
      <c r="V29" s="185">
        <v>0</v>
      </c>
      <c r="W29" s="252">
        <v>0</v>
      </c>
      <c r="X29" s="252">
        <v>8171</v>
      </c>
      <c r="Y29" s="252">
        <v>0</v>
      </c>
      <c r="Z29" s="252">
        <v>0</v>
      </c>
      <c r="AA29" s="252">
        <v>0</v>
      </c>
      <c r="AB29" s="252">
        <v>5727</v>
      </c>
      <c r="AC29" s="262"/>
    </row>
    <row r="30" spans="1:29" s="250" customFormat="1" ht="10.5" customHeight="1">
      <c r="A30" s="127">
        <v>130</v>
      </c>
      <c r="B30" s="132">
        <v>206</v>
      </c>
      <c r="C30" s="220" t="s">
        <v>943</v>
      </c>
      <c r="D30" s="261">
        <f t="shared" si="10"/>
        <v>89267</v>
      </c>
      <c r="E30" s="252">
        <f t="shared" si="11"/>
        <v>89267</v>
      </c>
      <c r="F30" s="185">
        <v>89087</v>
      </c>
      <c r="G30" s="185">
        <v>0</v>
      </c>
      <c r="H30" s="185">
        <v>180</v>
      </c>
      <c r="I30" s="185">
        <v>0</v>
      </c>
      <c r="J30" s="185">
        <v>0</v>
      </c>
      <c r="K30" s="252">
        <f t="shared" si="12"/>
        <v>42</v>
      </c>
      <c r="L30" s="252">
        <f t="shared" si="13"/>
        <v>469</v>
      </c>
      <c r="M30" s="185">
        <v>0</v>
      </c>
      <c r="N30" s="185">
        <v>42</v>
      </c>
      <c r="O30" s="185">
        <v>0</v>
      </c>
      <c r="P30" s="185">
        <v>0</v>
      </c>
      <c r="Q30" s="185">
        <v>0</v>
      </c>
      <c r="R30" s="185">
        <v>0</v>
      </c>
      <c r="S30" s="185">
        <v>469</v>
      </c>
      <c r="T30" s="185">
        <v>0</v>
      </c>
      <c r="U30" s="185">
        <v>0</v>
      </c>
      <c r="V30" s="185">
        <v>0</v>
      </c>
      <c r="W30" s="252">
        <v>0</v>
      </c>
      <c r="X30" s="252">
        <v>42</v>
      </c>
      <c r="Y30" s="252">
        <v>0</v>
      </c>
      <c r="Z30" s="252">
        <v>0</v>
      </c>
      <c r="AA30" s="252">
        <v>0</v>
      </c>
      <c r="AB30" s="252">
        <v>469</v>
      </c>
      <c r="AC30" s="262"/>
    </row>
    <row r="31" spans="1:28" s="250" customFormat="1" ht="10.5" customHeight="1">
      <c r="A31" s="127">
        <v>201</v>
      </c>
      <c r="B31" s="132">
        <v>207</v>
      </c>
      <c r="C31" s="220" t="s">
        <v>944</v>
      </c>
      <c r="D31" s="261">
        <f t="shared" si="10"/>
        <v>192204</v>
      </c>
      <c r="E31" s="252">
        <f t="shared" si="11"/>
        <v>191283</v>
      </c>
      <c r="F31" s="185">
        <v>190024</v>
      </c>
      <c r="G31" s="185">
        <v>0</v>
      </c>
      <c r="H31" s="185">
        <v>1259</v>
      </c>
      <c r="I31" s="185">
        <v>0</v>
      </c>
      <c r="J31" s="185">
        <v>921</v>
      </c>
      <c r="K31" s="252">
        <f t="shared" si="12"/>
        <v>2268</v>
      </c>
      <c r="L31" s="252">
        <f t="shared" si="13"/>
        <v>884</v>
      </c>
      <c r="M31" s="185">
        <v>0</v>
      </c>
      <c r="N31" s="185">
        <v>2268</v>
      </c>
      <c r="O31" s="185">
        <v>0</v>
      </c>
      <c r="P31" s="185">
        <v>0</v>
      </c>
      <c r="Q31" s="185">
        <v>0</v>
      </c>
      <c r="R31" s="185">
        <v>0</v>
      </c>
      <c r="S31" s="185">
        <v>884</v>
      </c>
      <c r="T31" s="185">
        <v>0</v>
      </c>
      <c r="U31" s="185">
        <v>0</v>
      </c>
      <c r="V31" s="185">
        <v>0</v>
      </c>
      <c r="W31" s="252">
        <v>2268</v>
      </c>
      <c r="X31" s="252">
        <v>0</v>
      </c>
      <c r="Y31" s="252">
        <v>0</v>
      </c>
      <c r="Z31" s="252">
        <v>0</v>
      </c>
      <c r="AA31" s="252">
        <v>0</v>
      </c>
      <c r="AB31" s="252">
        <v>884</v>
      </c>
    </row>
    <row r="32" spans="1:28" s="250" customFormat="1" ht="10.5" customHeight="1">
      <c r="A32" s="127">
        <v>601</v>
      </c>
      <c r="B32" s="132">
        <v>208</v>
      </c>
      <c r="C32" s="220" t="s">
        <v>774</v>
      </c>
      <c r="D32" s="261">
        <f t="shared" si="10"/>
        <v>33423</v>
      </c>
      <c r="E32" s="252">
        <f t="shared" si="11"/>
        <v>31549</v>
      </c>
      <c r="F32" s="185">
        <v>26519</v>
      </c>
      <c r="G32" s="185">
        <v>0</v>
      </c>
      <c r="H32" s="185">
        <v>5030</v>
      </c>
      <c r="I32" s="185">
        <v>0</v>
      </c>
      <c r="J32" s="185">
        <v>1874</v>
      </c>
      <c r="K32" s="252">
        <f t="shared" si="12"/>
        <v>1711</v>
      </c>
      <c r="L32" s="252">
        <f t="shared" si="13"/>
        <v>1325</v>
      </c>
      <c r="M32" s="185">
        <v>1711</v>
      </c>
      <c r="N32" s="185">
        <v>0</v>
      </c>
      <c r="O32" s="185">
        <v>0</v>
      </c>
      <c r="P32" s="185">
        <v>0</v>
      </c>
      <c r="Q32" s="185">
        <v>0</v>
      </c>
      <c r="R32" s="185">
        <v>1325</v>
      </c>
      <c r="S32" s="185">
        <v>0</v>
      </c>
      <c r="T32" s="185">
        <v>0</v>
      </c>
      <c r="U32" s="185">
        <v>0</v>
      </c>
      <c r="V32" s="185">
        <v>0</v>
      </c>
      <c r="W32" s="252">
        <v>1711</v>
      </c>
      <c r="X32" s="252">
        <v>0</v>
      </c>
      <c r="Y32" s="252">
        <v>0</v>
      </c>
      <c r="Z32" s="252">
        <v>0</v>
      </c>
      <c r="AA32" s="252">
        <v>0</v>
      </c>
      <c r="AB32" s="252">
        <v>1325</v>
      </c>
    </row>
    <row r="33" spans="1:28" s="250" customFormat="1" ht="10.5" customHeight="1">
      <c r="A33" s="127">
        <v>701</v>
      </c>
      <c r="B33" s="132">
        <v>209</v>
      </c>
      <c r="C33" s="220" t="s">
        <v>945</v>
      </c>
      <c r="D33" s="261">
        <f t="shared" si="10"/>
        <v>47385</v>
      </c>
      <c r="E33" s="252">
        <f t="shared" si="11"/>
        <v>41493</v>
      </c>
      <c r="F33" s="185">
        <v>30125</v>
      </c>
      <c r="G33" s="185">
        <v>952</v>
      </c>
      <c r="H33" s="185">
        <v>10416</v>
      </c>
      <c r="I33" s="185">
        <v>340</v>
      </c>
      <c r="J33" s="185">
        <v>5552</v>
      </c>
      <c r="K33" s="252">
        <f t="shared" si="12"/>
        <v>5944</v>
      </c>
      <c r="L33" s="252">
        <f t="shared" si="13"/>
        <v>4084</v>
      </c>
      <c r="M33" s="185">
        <v>5944</v>
      </c>
      <c r="N33" s="185">
        <v>0</v>
      </c>
      <c r="O33" s="185">
        <v>0</v>
      </c>
      <c r="P33" s="185">
        <v>0</v>
      </c>
      <c r="Q33" s="185">
        <v>0</v>
      </c>
      <c r="R33" s="185">
        <v>4084</v>
      </c>
      <c r="S33" s="185">
        <v>0</v>
      </c>
      <c r="T33" s="185">
        <v>0</v>
      </c>
      <c r="U33" s="185">
        <v>0</v>
      </c>
      <c r="V33" s="185">
        <v>0</v>
      </c>
      <c r="W33" s="252">
        <v>0</v>
      </c>
      <c r="X33" s="252">
        <v>5944</v>
      </c>
      <c r="Y33" s="252">
        <v>0</v>
      </c>
      <c r="Z33" s="252">
        <v>0</v>
      </c>
      <c r="AA33" s="252">
        <v>0</v>
      </c>
      <c r="AB33" s="252">
        <v>4084</v>
      </c>
    </row>
    <row r="34" spans="1:28" s="250" customFormat="1" ht="10.5" customHeight="1">
      <c r="A34" s="127">
        <v>302</v>
      </c>
      <c r="B34" s="132">
        <v>210</v>
      </c>
      <c r="C34" s="220" t="s">
        <v>946</v>
      </c>
      <c r="D34" s="261">
        <f t="shared" si="10"/>
        <v>266321</v>
      </c>
      <c r="E34" s="252">
        <f t="shared" si="11"/>
        <v>233289</v>
      </c>
      <c r="F34" s="185">
        <v>188485</v>
      </c>
      <c r="G34" s="185">
        <v>0</v>
      </c>
      <c r="H34" s="185">
        <v>44804</v>
      </c>
      <c r="I34" s="185">
        <v>0</v>
      </c>
      <c r="J34" s="185">
        <v>33032</v>
      </c>
      <c r="K34" s="252">
        <f t="shared" si="12"/>
        <v>52405</v>
      </c>
      <c r="L34" s="252">
        <f t="shared" si="13"/>
        <v>17793</v>
      </c>
      <c r="M34" s="185">
        <v>52405</v>
      </c>
      <c r="N34" s="185">
        <v>0</v>
      </c>
      <c r="O34" s="185">
        <v>0</v>
      </c>
      <c r="P34" s="185">
        <v>0</v>
      </c>
      <c r="Q34" s="185">
        <v>0</v>
      </c>
      <c r="R34" s="185">
        <v>17793</v>
      </c>
      <c r="S34" s="185">
        <v>0</v>
      </c>
      <c r="T34" s="185">
        <v>0</v>
      </c>
      <c r="U34" s="185">
        <v>0</v>
      </c>
      <c r="V34" s="185">
        <v>0</v>
      </c>
      <c r="W34" s="252">
        <v>22004</v>
      </c>
      <c r="X34" s="252">
        <v>30401</v>
      </c>
      <c r="Y34" s="252">
        <v>0</v>
      </c>
      <c r="Z34" s="252">
        <v>0</v>
      </c>
      <c r="AA34" s="252">
        <v>0</v>
      </c>
      <c r="AB34" s="252">
        <v>17793</v>
      </c>
    </row>
    <row r="35" spans="1:29" s="250" customFormat="1" ht="10.5" customHeight="1">
      <c r="A35" s="127">
        <v>602</v>
      </c>
      <c r="B35" s="132">
        <v>211</v>
      </c>
      <c r="C35" s="220" t="s">
        <v>775</v>
      </c>
      <c r="D35" s="261">
        <f t="shared" si="10"/>
        <v>40955</v>
      </c>
      <c r="E35" s="252">
        <f t="shared" si="11"/>
        <v>33040</v>
      </c>
      <c r="F35" s="185">
        <v>23633</v>
      </c>
      <c r="G35" s="185">
        <v>371</v>
      </c>
      <c r="H35" s="185">
        <v>9036</v>
      </c>
      <c r="I35" s="185">
        <v>181</v>
      </c>
      <c r="J35" s="185">
        <v>7734</v>
      </c>
      <c r="K35" s="252">
        <f t="shared" si="12"/>
        <v>4585</v>
      </c>
      <c r="L35" s="252">
        <f t="shared" si="13"/>
        <v>5041</v>
      </c>
      <c r="M35" s="185">
        <v>4585</v>
      </c>
      <c r="N35" s="185">
        <v>0</v>
      </c>
      <c r="O35" s="185">
        <v>0</v>
      </c>
      <c r="P35" s="185">
        <v>0</v>
      </c>
      <c r="Q35" s="185">
        <v>0</v>
      </c>
      <c r="R35" s="185">
        <v>5041</v>
      </c>
      <c r="S35" s="185">
        <v>0</v>
      </c>
      <c r="T35" s="185">
        <v>0</v>
      </c>
      <c r="U35" s="185">
        <v>0</v>
      </c>
      <c r="V35" s="185">
        <v>0</v>
      </c>
      <c r="W35" s="252">
        <v>0</v>
      </c>
      <c r="X35" s="252">
        <v>0</v>
      </c>
      <c r="Y35" s="252">
        <v>4585</v>
      </c>
      <c r="Z35" s="252">
        <v>0</v>
      </c>
      <c r="AA35" s="252">
        <v>0</v>
      </c>
      <c r="AB35" s="252">
        <v>5041</v>
      </c>
      <c r="AC35" s="262"/>
    </row>
    <row r="36" spans="1:29" s="250" customFormat="1" ht="10.5" customHeight="1">
      <c r="A36" s="127">
        <v>603</v>
      </c>
      <c r="B36" s="132">
        <v>212</v>
      </c>
      <c r="C36" s="220" t="s">
        <v>947</v>
      </c>
      <c r="D36" s="261">
        <f t="shared" si="10"/>
        <v>53011</v>
      </c>
      <c r="E36" s="252">
        <f t="shared" si="11"/>
        <v>51852</v>
      </c>
      <c r="F36" s="185">
        <v>48670</v>
      </c>
      <c r="G36" s="185">
        <v>0</v>
      </c>
      <c r="H36" s="185">
        <v>3182</v>
      </c>
      <c r="I36" s="185">
        <v>0</v>
      </c>
      <c r="J36" s="185">
        <v>1159</v>
      </c>
      <c r="K36" s="252">
        <f t="shared" si="12"/>
        <v>1564</v>
      </c>
      <c r="L36" s="252">
        <f t="shared" si="13"/>
        <v>1698</v>
      </c>
      <c r="M36" s="185">
        <v>0</v>
      </c>
      <c r="N36" s="185">
        <v>1564</v>
      </c>
      <c r="O36" s="185">
        <v>0</v>
      </c>
      <c r="P36" s="185">
        <v>0</v>
      </c>
      <c r="Q36" s="185">
        <v>0</v>
      </c>
      <c r="R36" s="185">
        <v>0</v>
      </c>
      <c r="S36" s="185">
        <v>1698</v>
      </c>
      <c r="T36" s="185">
        <v>0</v>
      </c>
      <c r="U36" s="185">
        <v>0</v>
      </c>
      <c r="V36" s="185">
        <v>0</v>
      </c>
      <c r="W36" s="252">
        <v>1564</v>
      </c>
      <c r="X36" s="252">
        <v>0</v>
      </c>
      <c r="Y36" s="252">
        <v>0</v>
      </c>
      <c r="Z36" s="252">
        <v>0</v>
      </c>
      <c r="AA36" s="252">
        <v>0</v>
      </c>
      <c r="AB36" s="252">
        <v>1698</v>
      </c>
      <c r="AC36" s="262"/>
    </row>
    <row r="37" spans="1:29" s="250" customFormat="1" ht="10.5" customHeight="1">
      <c r="A37" s="127">
        <v>401</v>
      </c>
      <c r="B37" s="132">
        <v>213</v>
      </c>
      <c r="C37" s="220" t="s">
        <v>948</v>
      </c>
      <c r="D37" s="261">
        <f t="shared" si="10"/>
        <v>37154</v>
      </c>
      <c r="E37" s="252">
        <f t="shared" si="11"/>
        <v>24637</v>
      </c>
      <c r="F37" s="185">
        <v>15794</v>
      </c>
      <c r="G37" s="185">
        <v>0</v>
      </c>
      <c r="H37" s="185">
        <v>8843</v>
      </c>
      <c r="I37" s="185">
        <v>0</v>
      </c>
      <c r="J37" s="185">
        <v>12517</v>
      </c>
      <c r="K37" s="252">
        <f t="shared" si="12"/>
        <v>12259</v>
      </c>
      <c r="L37" s="252">
        <f t="shared" si="13"/>
        <v>5181</v>
      </c>
      <c r="M37" s="185">
        <v>12259</v>
      </c>
      <c r="N37" s="185">
        <v>0</v>
      </c>
      <c r="O37" s="185">
        <v>0</v>
      </c>
      <c r="P37" s="185">
        <v>0</v>
      </c>
      <c r="Q37" s="185">
        <v>0</v>
      </c>
      <c r="R37" s="185">
        <v>5181</v>
      </c>
      <c r="S37" s="185">
        <v>0</v>
      </c>
      <c r="T37" s="185">
        <v>0</v>
      </c>
      <c r="U37" s="185">
        <v>0</v>
      </c>
      <c r="V37" s="185">
        <v>0</v>
      </c>
      <c r="W37" s="252">
        <v>0</v>
      </c>
      <c r="X37" s="252">
        <v>12259</v>
      </c>
      <c r="Y37" s="252">
        <v>0</v>
      </c>
      <c r="Z37" s="252">
        <v>0</v>
      </c>
      <c r="AA37" s="252">
        <v>5181</v>
      </c>
      <c r="AB37" s="252">
        <v>0</v>
      </c>
      <c r="AC37" s="262"/>
    </row>
    <row r="38" spans="1:28" s="250" customFormat="1" ht="10.5" customHeight="1">
      <c r="A38" s="127">
        <v>202</v>
      </c>
      <c r="B38" s="132">
        <v>214</v>
      </c>
      <c r="C38" s="220" t="s">
        <v>949</v>
      </c>
      <c r="D38" s="261">
        <f t="shared" si="10"/>
        <v>222738</v>
      </c>
      <c r="E38" s="252">
        <f t="shared" si="11"/>
        <v>220753</v>
      </c>
      <c r="F38" s="185">
        <v>214300</v>
      </c>
      <c r="G38" s="185">
        <v>0</v>
      </c>
      <c r="H38" s="185">
        <v>6453</v>
      </c>
      <c r="I38" s="185">
        <v>0</v>
      </c>
      <c r="J38" s="185">
        <v>1985</v>
      </c>
      <c r="K38" s="252">
        <f t="shared" si="12"/>
        <v>2572</v>
      </c>
      <c r="L38" s="252">
        <f t="shared" si="13"/>
        <v>2749</v>
      </c>
      <c r="M38" s="185">
        <v>2572</v>
      </c>
      <c r="N38" s="185">
        <v>0</v>
      </c>
      <c r="O38" s="185">
        <v>0</v>
      </c>
      <c r="P38" s="185">
        <v>0</v>
      </c>
      <c r="Q38" s="185">
        <v>0</v>
      </c>
      <c r="R38" s="185">
        <v>2749</v>
      </c>
      <c r="S38" s="185">
        <v>0</v>
      </c>
      <c r="T38" s="185">
        <v>0</v>
      </c>
      <c r="U38" s="185">
        <v>0</v>
      </c>
      <c r="V38" s="185">
        <v>0</v>
      </c>
      <c r="W38" s="252">
        <v>0</v>
      </c>
      <c r="X38" s="252">
        <v>2572</v>
      </c>
      <c r="Y38" s="252">
        <v>0</v>
      </c>
      <c r="Z38" s="252">
        <v>0</v>
      </c>
      <c r="AA38" s="252">
        <v>0</v>
      </c>
      <c r="AB38" s="252">
        <v>2749</v>
      </c>
    </row>
    <row r="39" spans="1:29" s="122" customFormat="1" ht="10.5" customHeight="1">
      <c r="A39" s="127">
        <v>402</v>
      </c>
      <c r="B39" s="132">
        <v>215</v>
      </c>
      <c r="C39" s="220" t="s">
        <v>950</v>
      </c>
      <c r="D39" s="261">
        <f t="shared" si="10"/>
        <v>76567</v>
      </c>
      <c r="E39" s="252">
        <f t="shared" si="11"/>
        <v>66378</v>
      </c>
      <c r="F39" s="185">
        <v>43799</v>
      </c>
      <c r="G39" s="185">
        <v>0</v>
      </c>
      <c r="H39" s="185">
        <v>22579</v>
      </c>
      <c r="I39" s="185">
        <v>0</v>
      </c>
      <c r="J39" s="185">
        <v>10189</v>
      </c>
      <c r="K39" s="252">
        <f t="shared" si="12"/>
        <v>11743</v>
      </c>
      <c r="L39" s="252">
        <f t="shared" si="13"/>
        <v>10969</v>
      </c>
      <c r="M39" s="185">
        <v>11743</v>
      </c>
      <c r="N39" s="185">
        <v>0</v>
      </c>
      <c r="O39" s="185">
        <v>0</v>
      </c>
      <c r="P39" s="185">
        <v>0</v>
      </c>
      <c r="Q39" s="185">
        <v>0</v>
      </c>
      <c r="R39" s="185">
        <v>10969</v>
      </c>
      <c r="S39" s="185">
        <v>0</v>
      </c>
      <c r="T39" s="185">
        <v>0</v>
      </c>
      <c r="U39" s="185">
        <v>0</v>
      </c>
      <c r="V39" s="185">
        <v>0</v>
      </c>
      <c r="W39" s="252">
        <v>0</v>
      </c>
      <c r="X39" s="252">
        <v>0</v>
      </c>
      <c r="Y39" s="252">
        <v>11743</v>
      </c>
      <c r="Z39" s="252">
        <v>0</v>
      </c>
      <c r="AA39" s="252">
        <v>0</v>
      </c>
      <c r="AB39" s="252">
        <v>10969</v>
      </c>
      <c r="AC39" s="148"/>
    </row>
    <row r="40" spans="1:29" s="122" customFormat="1" ht="10.5" customHeight="1">
      <c r="A40" s="127">
        <v>303</v>
      </c>
      <c r="B40" s="132">
        <v>216</v>
      </c>
      <c r="C40" s="220" t="s">
        <v>951</v>
      </c>
      <c r="D40" s="261">
        <f t="shared" si="10"/>
        <v>97207</v>
      </c>
      <c r="E40" s="252">
        <f t="shared" si="11"/>
        <v>87407</v>
      </c>
      <c r="F40" s="185">
        <v>55000</v>
      </c>
      <c r="G40" s="185">
        <v>0</v>
      </c>
      <c r="H40" s="185">
        <v>32407</v>
      </c>
      <c r="I40" s="185">
        <v>0</v>
      </c>
      <c r="J40" s="185">
        <v>9800</v>
      </c>
      <c r="K40" s="252">
        <f t="shared" si="12"/>
        <v>13160</v>
      </c>
      <c r="L40" s="252">
        <f t="shared" si="13"/>
        <v>13551</v>
      </c>
      <c r="M40" s="185">
        <v>13160</v>
      </c>
      <c r="N40" s="185">
        <v>0</v>
      </c>
      <c r="O40" s="185">
        <v>0</v>
      </c>
      <c r="P40" s="185">
        <v>0</v>
      </c>
      <c r="Q40" s="185">
        <v>0</v>
      </c>
      <c r="R40" s="185">
        <v>13551</v>
      </c>
      <c r="S40" s="185">
        <v>0</v>
      </c>
      <c r="T40" s="185">
        <v>0</v>
      </c>
      <c r="U40" s="185">
        <v>0</v>
      </c>
      <c r="V40" s="185">
        <v>0</v>
      </c>
      <c r="W40" s="252">
        <v>2765</v>
      </c>
      <c r="X40" s="252">
        <v>10395</v>
      </c>
      <c r="Y40" s="252">
        <v>0</v>
      </c>
      <c r="Z40" s="252">
        <v>0</v>
      </c>
      <c r="AA40" s="252">
        <v>0</v>
      </c>
      <c r="AB40" s="252">
        <v>13551</v>
      </c>
      <c r="AC40" s="148"/>
    </row>
    <row r="41" spans="1:29" s="122" customFormat="1" ht="10.5" customHeight="1">
      <c r="A41" s="127">
        <v>203</v>
      </c>
      <c r="B41" s="132">
        <v>217</v>
      </c>
      <c r="C41" s="220" t="s">
        <v>952</v>
      </c>
      <c r="D41" s="261">
        <f t="shared" si="10"/>
        <v>158228</v>
      </c>
      <c r="E41" s="252">
        <f t="shared" si="11"/>
        <v>155799</v>
      </c>
      <c r="F41" s="185">
        <v>152696</v>
      </c>
      <c r="G41" s="185">
        <v>0</v>
      </c>
      <c r="H41" s="185">
        <v>3103</v>
      </c>
      <c r="I41" s="185">
        <v>23</v>
      </c>
      <c r="J41" s="185">
        <v>2406</v>
      </c>
      <c r="K41" s="252">
        <f t="shared" si="12"/>
        <v>4211</v>
      </c>
      <c r="L41" s="252">
        <f t="shared" si="13"/>
        <v>1785</v>
      </c>
      <c r="M41" s="185">
        <v>0</v>
      </c>
      <c r="N41" s="185">
        <v>4211</v>
      </c>
      <c r="O41" s="185">
        <v>0</v>
      </c>
      <c r="P41" s="185">
        <v>0</v>
      </c>
      <c r="Q41" s="185">
        <v>0</v>
      </c>
      <c r="R41" s="185">
        <v>0</v>
      </c>
      <c r="S41" s="185">
        <v>1785</v>
      </c>
      <c r="T41" s="185">
        <v>0</v>
      </c>
      <c r="U41" s="185">
        <v>0</v>
      </c>
      <c r="V41" s="185">
        <v>0</v>
      </c>
      <c r="W41" s="252">
        <v>0</v>
      </c>
      <c r="X41" s="252">
        <v>4211</v>
      </c>
      <c r="Y41" s="252">
        <v>0</v>
      </c>
      <c r="Z41" s="252">
        <v>0</v>
      </c>
      <c r="AA41" s="252">
        <v>0</v>
      </c>
      <c r="AB41" s="252">
        <v>1785</v>
      </c>
      <c r="AC41" s="148"/>
    </row>
    <row r="42" spans="1:28" s="122" customFormat="1" ht="10.5" customHeight="1">
      <c r="A42" s="127">
        <v>403</v>
      </c>
      <c r="B42" s="132">
        <v>218</v>
      </c>
      <c r="C42" s="220" t="s">
        <v>953</v>
      </c>
      <c r="D42" s="261">
        <f t="shared" si="10"/>
        <v>49929</v>
      </c>
      <c r="E42" s="252">
        <f t="shared" si="11"/>
        <v>38700</v>
      </c>
      <c r="F42" s="185">
        <v>36125</v>
      </c>
      <c r="G42" s="185">
        <v>0</v>
      </c>
      <c r="H42" s="185">
        <v>2575</v>
      </c>
      <c r="I42" s="185">
        <v>23</v>
      </c>
      <c r="J42" s="185">
        <v>11206</v>
      </c>
      <c r="K42" s="252">
        <f t="shared" si="12"/>
        <v>8446</v>
      </c>
      <c r="L42" s="252">
        <f t="shared" si="13"/>
        <v>5181</v>
      </c>
      <c r="M42" s="185">
        <v>8446</v>
      </c>
      <c r="N42" s="185">
        <v>0</v>
      </c>
      <c r="O42" s="185">
        <v>0</v>
      </c>
      <c r="P42" s="185">
        <v>0</v>
      </c>
      <c r="Q42" s="185">
        <v>0</v>
      </c>
      <c r="R42" s="185">
        <v>5181</v>
      </c>
      <c r="S42" s="185">
        <v>0</v>
      </c>
      <c r="T42" s="185">
        <v>0</v>
      </c>
      <c r="U42" s="185">
        <v>0</v>
      </c>
      <c r="V42" s="185">
        <v>0</v>
      </c>
      <c r="W42" s="252">
        <v>6712</v>
      </c>
      <c r="X42" s="252">
        <v>1734</v>
      </c>
      <c r="Y42" s="252">
        <v>0</v>
      </c>
      <c r="Z42" s="252">
        <v>0</v>
      </c>
      <c r="AA42" s="252">
        <v>0</v>
      </c>
      <c r="AB42" s="252">
        <v>5181</v>
      </c>
    </row>
    <row r="43" spans="1:28" s="122" customFormat="1" ht="10.5" customHeight="1">
      <c r="A43" s="127">
        <v>204</v>
      </c>
      <c r="B43" s="132">
        <v>219</v>
      </c>
      <c r="C43" s="220" t="s">
        <v>954</v>
      </c>
      <c r="D43" s="261">
        <f t="shared" si="10"/>
        <v>114019</v>
      </c>
      <c r="E43" s="252">
        <f t="shared" si="11"/>
        <v>108112</v>
      </c>
      <c r="F43" s="185">
        <v>81760</v>
      </c>
      <c r="G43" s="185">
        <v>2605</v>
      </c>
      <c r="H43" s="185">
        <v>23747</v>
      </c>
      <c r="I43" s="185">
        <v>187</v>
      </c>
      <c r="J43" s="185">
        <v>5720</v>
      </c>
      <c r="K43" s="252">
        <f t="shared" si="12"/>
        <v>4726</v>
      </c>
      <c r="L43" s="252">
        <f t="shared" si="13"/>
        <v>9752</v>
      </c>
      <c r="M43" s="185">
        <v>4726</v>
      </c>
      <c r="N43" s="185">
        <v>0</v>
      </c>
      <c r="O43" s="185">
        <v>0</v>
      </c>
      <c r="P43" s="185">
        <v>0</v>
      </c>
      <c r="Q43" s="185">
        <v>0</v>
      </c>
      <c r="R43" s="185">
        <v>9752</v>
      </c>
      <c r="S43" s="185">
        <v>0</v>
      </c>
      <c r="T43" s="185">
        <v>0</v>
      </c>
      <c r="U43" s="185">
        <v>0</v>
      </c>
      <c r="V43" s="185">
        <v>0</v>
      </c>
      <c r="W43" s="252">
        <v>4726</v>
      </c>
      <c r="X43" s="252">
        <v>0</v>
      </c>
      <c r="Y43" s="252">
        <v>0</v>
      </c>
      <c r="Z43" s="252">
        <v>0</v>
      </c>
      <c r="AA43" s="252">
        <v>0</v>
      </c>
      <c r="AB43" s="252">
        <v>9752</v>
      </c>
    </row>
    <row r="44" spans="1:28" s="122" customFormat="1" ht="10.5" customHeight="1">
      <c r="A44" s="127">
        <v>404</v>
      </c>
      <c r="B44" s="132">
        <v>220</v>
      </c>
      <c r="C44" s="220" t="s">
        <v>955</v>
      </c>
      <c r="D44" s="261">
        <f t="shared" si="10"/>
        <v>51426</v>
      </c>
      <c r="E44" s="252">
        <f t="shared" si="11"/>
        <v>30239</v>
      </c>
      <c r="F44" s="185">
        <v>16320</v>
      </c>
      <c r="G44" s="185">
        <v>5810</v>
      </c>
      <c r="H44" s="185">
        <v>8109</v>
      </c>
      <c r="I44" s="185">
        <v>0</v>
      </c>
      <c r="J44" s="185">
        <v>21187</v>
      </c>
      <c r="K44" s="252">
        <f t="shared" si="12"/>
        <v>18741</v>
      </c>
      <c r="L44" s="252">
        <f t="shared" si="13"/>
        <v>6888</v>
      </c>
      <c r="M44" s="185">
        <v>18741</v>
      </c>
      <c r="N44" s="185">
        <v>0</v>
      </c>
      <c r="O44" s="185">
        <v>0</v>
      </c>
      <c r="P44" s="185">
        <v>0</v>
      </c>
      <c r="Q44" s="185">
        <v>0</v>
      </c>
      <c r="R44" s="185">
        <v>6888</v>
      </c>
      <c r="S44" s="185">
        <v>0</v>
      </c>
      <c r="T44" s="185">
        <v>0</v>
      </c>
      <c r="U44" s="185">
        <v>0</v>
      </c>
      <c r="V44" s="185">
        <v>0</v>
      </c>
      <c r="W44" s="252">
        <v>15955</v>
      </c>
      <c r="X44" s="252">
        <v>2786</v>
      </c>
      <c r="Y44" s="252">
        <v>0</v>
      </c>
      <c r="Z44" s="252">
        <v>0</v>
      </c>
      <c r="AA44" s="252">
        <v>0</v>
      </c>
      <c r="AB44" s="252">
        <v>6888</v>
      </c>
    </row>
    <row r="45" spans="1:29" s="122" customFormat="1" ht="10.5" customHeight="1">
      <c r="A45" s="127">
        <v>801</v>
      </c>
      <c r="B45" s="132">
        <v>221</v>
      </c>
      <c r="C45" s="220" t="s">
        <v>956</v>
      </c>
      <c r="D45" s="261">
        <f t="shared" si="10"/>
        <v>47608</v>
      </c>
      <c r="E45" s="252">
        <f t="shared" si="11"/>
        <v>33575</v>
      </c>
      <c r="F45" s="185">
        <v>22813</v>
      </c>
      <c r="G45" s="185">
        <v>2619</v>
      </c>
      <c r="H45" s="185">
        <v>8143</v>
      </c>
      <c r="I45" s="185">
        <v>0</v>
      </c>
      <c r="J45" s="185">
        <v>14033</v>
      </c>
      <c r="K45" s="252">
        <f t="shared" si="12"/>
        <v>7171</v>
      </c>
      <c r="L45" s="252">
        <f t="shared" si="13"/>
        <v>9647</v>
      </c>
      <c r="M45" s="185">
        <v>7171</v>
      </c>
      <c r="N45" s="185">
        <v>0</v>
      </c>
      <c r="O45" s="185">
        <v>0</v>
      </c>
      <c r="P45" s="185">
        <v>0</v>
      </c>
      <c r="Q45" s="185">
        <v>0</v>
      </c>
      <c r="R45" s="185">
        <v>9647</v>
      </c>
      <c r="S45" s="185">
        <v>0</v>
      </c>
      <c r="T45" s="185">
        <v>0</v>
      </c>
      <c r="U45" s="185">
        <v>0</v>
      </c>
      <c r="V45" s="185">
        <v>0</v>
      </c>
      <c r="W45" s="252">
        <v>7171</v>
      </c>
      <c r="X45" s="252">
        <v>0</v>
      </c>
      <c r="Y45" s="252">
        <v>0</v>
      </c>
      <c r="Z45" s="252">
        <v>0</v>
      </c>
      <c r="AA45" s="252">
        <v>0</v>
      </c>
      <c r="AB45" s="252">
        <v>9647</v>
      </c>
      <c r="AC45" s="148"/>
    </row>
    <row r="46" spans="1:29" s="122" customFormat="1" ht="10.5" customHeight="1">
      <c r="A46" s="127">
        <v>251</v>
      </c>
      <c r="B46" s="132">
        <v>301</v>
      </c>
      <c r="C46" s="220" t="s">
        <v>957</v>
      </c>
      <c r="D46" s="261">
        <f t="shared" si="10"/>
        <v>29655</v>
      </c>
      <c r="E46" s="252">
        <f t="shared" si="11"/>
        <v>28475</v>
      </c>
      <c r="F46" s="185">
        <v>27245</v>
      </c>
      <c r="G46" s="185">
        <v>0</v>
      </c>
      <c r="H46" s="185">
        <v>1230</v>
      </c>
      <c r="I46" s="185">
        <v>0</v>
      </c>
      <c r="J46" s="185">
        <v>1180</v>
      </c>
      <c r="K46" s="252">
        <f t="shared" si="12"/>
        <v>890</v>
      </c>
      <c r="L46" s="252">
        <f t="shared" si="13"/>
        <v>607</v>
      </c>
      <c r="M46" s="185">
        <v>890</v>
      </c>
      <c r="N46" s="185">
        <v>0</v>
      </c>
      <c r="O46" s="185">
        <v>0</v>
      </c>
      <c r="P46" s="185">
        <v>0</v>
      </c>
      <c r="Q46" s="185">
        <v>0</v>
      </c>
      <c r="R46" s="185">
        <v>607</v>
      </c>
      <c r="S46" s="185">
        <v>0</v>
      </c>
      <c r="T46" s="185">
        <v>0</v>
      </c>
      <c r="U46" s="185">
        <v>0</v>
      </c>
      <c r="V46" s="185">
        <v>0</v>
      </c>
      <c r="W46" s="252">
        <v>0</v>
      </c>
      <c r="X46" s="252">
        <v>890</v>
      </c>
      <c r="Y46" s="252">
        <v>0</v>
      </c>
      <c r="Z46" s="252">
        <v>0</v>
      </c>
      <c r="AA46" s="252">
        <v>0</v>
      </c>
      <c r="AB46" s="252">
        <v>607</v>
      </c>
      <c r="AC46" s="148"/>
    </row>
    <row r="47" spans="1:29" s="122" customFormat="1" ht="10.5" customHeight="1">
      <c r="A47" s="127">
        <v>451</v>
      </c>
      <c r="B47" s="132">
        <v>321</v>
      </c>
      <c r="C47" s="220" t="s">
        <v>958</v>
      </c>
      <c r="D47" s="261">
        <f t="shared" si="10"/>
        <v>9426</v>
      </c>
      <c r="E47" s="252">
        <f t="shared" si="11"/>
        <v>7423</v>
      </c>
      <c r="F47" s="185">
        <v>4315</v>
      </c>
      <c r="G47" s="185">
        <v>0</v>
      </c>
      <c r="H47" s="185">
        <v>3108</v>
      </c>
      <c r="I47" s="185">
        <v>0</v>
      </c>
      <c r="J47" s="185">
        <v>2003</v>
      </c>
      <c r="K47" s="252">
        <f t="shared" si="12"/>
        <v>1413</v>
      </c>
      <c r="L47" s="252">
        <f t="shared" si="13"/>
        <v>2955</v>
      </c>
      <c r="M47" s="185">
        <v>1413</v>
      </c>
      <c r="N47" s="185">
        <v>0</v>
      </c>
      <c r="O47" s="185">
        <v>0</v>
      </c>
      <c r="P47" s="185">
        <v>0</v>
      </c>
      <c r="Q47" s="185">
        <v>0</v>
      </c>
      <c r="R47" s="185">
        <v>2955</v>
      </c>
      <c r="S47" s="185">
        <v>0</v>
      </c>
      <c r="T47" s="185">
        <v>0</v>
      </c>
      <c r="U47" s="185">
        <v>0</v>
      </c>
      <c r="V47" s="185">
        <v>0</v>
      </c>
      <c r="W47" s="252">
        <v>0</v>
      </c>
      <c r="X47" s="252">
        <v>1413</v>
      </c>
      <c r="Y47" s="252">
        <v>0</v>
      </c>
      <c r="Z47" s="252">
        <v>0</v>
      </c>
      <c r="AA47" s="252">
        <v>2955</v>
      </c>
      <c r="AB47" s="252">
        <v>0</v>
      </c>
      <c r="AC47" s="148"/>
    </row>
    <row r="48" spans="1:29" s="122" customFormat="1" ht="10.5" customHeight="1">
      <c r="A48" s="127">
        <v>461</v>
      </c>
      <c r="B48" s="132">
        <v>341</v>
      </c>
      <c r="C48" s="220" t="s">
        <v>959</v>
      </c>
      <c r="D48" s="261">
        <f t="shared" si="10"/>
        <v>21492</v>
      </c>
      <c r="E48" s="252">
        <f t="shared" si="11"/>
        <v>16435</v>
      </c>
      <c r="F48" s="185">
        <v>12613</v>
      </c>
      <c r="G48" s="185">
        <v>1207</v>
      </c>
      <c r="H48" s="185">
        <v>2615</v>
      </c>
      <c r="I48" s="185">
        <v>0</v>
      </c>
      <c r="J48" s="185">
        <v>5057</v>
      </c>
      <c r="K48" s="252">
        <f t="shared" si="12"/>
        <v>4945</v>
      </c>
      <c r="L48" s="252">
        <f t="shared" si="13"/>
        <v>3091</v>
      </c>
      <c r="M48" s="185">
        <v>4945</v>
      </c>
      <c r="N48" s="185">
        <v>0</v>
      </c>
      <c r="O48" s="185">
        <v>0</v>
      </c>
      <c r="P48" s="185">
        <v>0</v>
      </c>
      <c r="Q48" s="185">
        <v>0</v>
      </c>
      <c r="R48" s="185">
        <v>3091</v>
      </c>
      <c r="S48" s="185">
        <v>0</v>
      </c>
      <c r="T48" s="185">
        <v>0</v>
      </c>
      <c r="U48" s="185">
        <v>0</v>
      </c>
      <c r="V48" s="185">
        <v>0</v>
      </c>
      <c r="W48" s="252">
        <v>0</v>
      </c>
      <c r="X48" s="252">
        <v>4945</v>
      </c>
      <c r="Y48" s="252">
        <v>0</v>
      </c>
      <c r="Z48" s="252">
        <v>0</v>
      </c>
      <c r="AA48" s="252">
        <v>0</v>
      </c>
      <c r="AB48" s="252">
        <v>3091</v>
      </c>
      <c r="AC48" s="148"/>
    </row>
    <row r="49" spans="1:29" s="122" customFormat="1" ht="10.5" customHeight="1">
      <c r="A49" s="127">
        <v>462</v>
      </c>
      <c r="B49" s="132">
        <v>342</v>
      </c>
      <c r="C49" s="220" t="s">
        <v>960</v>
      </c>
      <c r="D49" s="261">
        <f t="shared" si="10"/>
        <v>11807</v>
      </c>
      <c r="E49" s="252">
        <f t="shared" si="11"/>
        <v>9958</v>
      </c>
      <c r="F49" s="185">
        <v>9810</v>
      </c>
      <c r="G49" s="185">
        <v>0</v>
      </c>
      <c r="H49" s="185">
        <v>148</v>
      </c>
      <c r="I49" s="185">
        <v>0</v>
      </c>
      <c r="J49" s="185">
        <v>1849</v>
      </c>
      <c r="K49" s="252">
        <f t="shared" si="12"/>
        <v>1376</v>
      </c>
      <c r="L49" s="252">
        <f t="shared" si="13"/>
        <v>366</v>
      </c>
      <c r="M49" s="185">
        <v>1376</v>
      </c>
      <c r="N49" s="185">
        <v>0</v>
      </c>
      <c r="O49" s="185">
        <v>0</v>
      </c>
      <c r="P49" s="185">
        <v>0</v>
      </c>
      <c r="Q49" s="185">
        <v>0</v>
      </c>
      <c r="R49" s="185">
        <v>0</v>
      </c>
      <c r="S49" s="185">
        <v>366</v>
      </c>
      <c r="T49" s="185">
        <v>0</v>
      </c>
      <c r="U49" s="185">
        <v>0</v>
      </c>
      <c r="V49" s="185">
        <v>0</v>
      </c>
      <c r="W49" s="252">
        <v>0</v>
      </c>
      <c r="X49" s="252">
        <v>1376</v>
      </c>
      <c r="Y49" s="252">
        <v>0</v>
      </c>
      <c r="Z49" s="252">
        <v>0</v>
      </c>
      <c r="AA49" s="252">
        <v>0</v>
      </c>
      <c r="AB49" s="252">
        <v>366</v>
      </c>
      <c r="AC49" s="148"/>
    </row>
    <row r="50" spans="1:28" s="122" customFormat="1" ht="10.5" customHeight="1">
      <c r="A50" s="127">
        <v>463</v>
      </c>
      <c r="B50" s="132">
        <v>343</v>
      </c>
      <c r="C50" s="220" t="s">
        <v>961</v>
      </c>
      <c r="D50" s="261">
        <f t="shared" si="10"/>
        <v>7515</v>
      </c>
      <c r="E50" s="252">
        <f t="shared" si="11"/>
        <v>4516</v>
      </c>
      <c r="F50" s="185">
        <v>2045</v>
      </c>
      <c r="G50" s="185">
        <v>0</v>
      </c>
      <c r="H50" s="185">
        <v>2471</v>
      </c>
      <c r="I50" s="185">
        <v>0</v>
      </c>
      <c r="J50" s="185">
        <v>2999</v>
      </c>
      <c r="K50" s="252">
        <f t="shared" si="12"/>
        <v>2306</v>
      </c>
      <c r="L50" s="252">
        <f t="shared" si="13"/>
        <v>2245</v>
      </c>
      <c r="M50" s="185">
        <v>2306</v>
      </c>
      <c r="N50" s="185">
        <v>0</v>
      </c>
      <c r="O50" s="185">
        <v>0</v>
      </c>
      <c r="P50" s="185">
        <v>0</v>
      </c>
      <c r="Q50" s="185">
        <v>0</v>
      </c>
      <c r="R50" s="185">
        <v>2245</v>
      </c>
      <c r="S50" s="185">
        <v>0</v>
      </c>
      <c r="T50" s="185">
        <v>0</v>
      </c>
      <c r="U50" s="185">
        <v>0</v>
      </c>
      <c r="V50" s="185">
        <v>0</v>
      </c>
      <c r="W50" s="252">
        <v>0</v>
      </c>
      <c r="X50" s="252">
        <v>0</v>
      </c>
      <c r="Y50" s="252">
        <v>2306</v>
      </c>
      <c r="Z50" s="252">
        <v>0</v>
      </c>
      <c r="AA50" s="252">
        <v>0</v>
      </c>
      <c r="AB50" s="252">
        <v>2245</v>
      </c>
    </row>
    <row r="51" spans="1:28" s="122" customFormat="1" ht="10.5" customHeight="1">
      <c r="A51" s="127">
        <v>471</v>
      </c>
      <c r="B51" s="132">
        <v>361</v>
      </c>
      <c r="C51" s="220" t="s">
        <v>962</v>
      </c>
      <c r="D51" s="261">
        <f t="shared" si="10"/>
        <v>11662</v>
      </c>
      <c r="E51" s="252">
        <f t="shared" si="11"/>
        <v>8817</v>
      </c>
      <c r="F51" s="185">
        <v>5668</v>
      </c>
      <c r="G51" s="185">
        <v>0</v>
      </c>
      <c r="H51" s="185">
        <v>3149</v>
      </c>
      <c r="I51" s="185">
        <v>0</v>
      </c>
      <c r="J51" s="185">
        <v>2845</v>
      </c>
      <c r="K51" s="252">
        <f t="shared" si="12"/>
        <v>2122</v>
      </c>
      <c r="L51" s="252">
        <f t="shared" si="13"/>
        <v>1542</v>
      </c>
      <c r="M51" s="185">
        <v>2122</v>
      </c>
      <c r="N51" s="185">
        <v>0</v>
      </c>
      <c r="O51" s="185">
        <v>0</v>
      </c>
      <c r="P51" s="185">
        <v>0</v>
      </c>
      <c r="Q51" s="185">
        <v>0</v>
      </c>
      <c r="R51" s="185">
        <v>1542</v>
      </c>
      <c r="S51" s="185">
        <v>0</v>
      </c>
      <c r="T51" s="185">
        <v>0</v>
      </c>
      <c r="U51" s="185">
        <v>0</v>
      </c>
      <c r="V51" s="185">
        <v>0</v>
      </c>
      <c r="W51" s="252">
        <v>0</v>
      </c>
      <c r="X51" s="252">
        <v>2122</v>
      </c>
      <c r="Y51" s="252">
        <v>0</v>
      </c>
      <c r="Z51" s="252">
        <v>0</v>
      </c>
      <c r="AA51" s="252">
        <v>1542</v>
      </c>
      <c r="AB51" s="252">
        <v>0</v>
      </c>
    </row>
    <row r="52" spans="1:29" s="122" customFormat="1" ht="10.5" customHeight="1">
      <c r="A52" s="127">
        <v>472</v>
      </c>
      <c r="B52" s="132">
        <v>362</v>
      </c>
      <c r="C52" s="220" t="s">
        <v>963</v>
      </c>
      <c r="D52" s="261">
        <f t="shared" si="10"/>
        <v>7522</v>
      </c>
      <c r="E52" s="252">
        <f t="shared" si="11"/>
        <v>7337</v>
      </c>
      <c r="F52" s="185">
        <v>0</v>
      </c>
      <c r="G52" s="185">
        <v>2140</v>
      </c>
      <c r="H52" s="185">
        <v>5197</v>
      </c>
      <c r="I52" s="185">
        <v>0</v>
      </c>
      <c r="J52" s="185">
        <v>185</v>
      </c>
      <c r="K52" s="252">
        <f t="shared" si="12"/>
        <v>282</v>
      </c>
      <c r="L52" s="252">
        <f t="shared" si="13"/>
        <v>3220</v>
      </c>
      <c r="M52" s="185">
        <v>74</v>
      </c>
      <c r="N52" s="185">
        <v>0</v>
      </c>
      <c r="O52" s="185">
        <v>0</v>
      </c>
      <c r="P52" s="185">
        <v>4</v>
      </c>
      <c r="Q52" s="185">
        <v>204</v>
      </c>
      <c r="R52" s="185">
        <v>844</v>
      </c>
      <c r="S52" s="185">
        <v>0</v>
      </c>
      <c r="T52" s="185">
        <v>0</v>
      </c>
      <c r="U52" s="185">
        <v>48</v>
      </c>
      <c r="V52" s="185">
        <v>2328</v>
      </c>
      <c r="W52" s="252">
        <v>0</v>
      </c>
      <c r="X52" s="252">
        <v>282</v>
      </c>
      <c r="Y52" s="252">
        <v>0</v>
      </c>
      <c r="Z52" s="252">
        <v>0</v>
      </c>
      <c r="AA52" s="252">
        <v>3220</v>
      </c>
      <c r="AB52" s="252">
        <v>0</v>
      </c>
      <c r="AC52" s="148"/>
    </row>
    <row r="53" spans="1:29" s="122" customFormat="1" ht="10.5" customHeight="1">
      <c r="A53" s="127">
        <v>473</v>
      </c>
      <c r="B53" s="132">
        <v>363</v>
      </c>
      <c r="C53" s="220" t="s">
        <v>964</v>
      </c>
      <c r="D53" s="261">
        <f t="shared" si="10"/>
        <v>6236</v>
      </c>
      <c r="E53" s="252">
        <f t="shared" si="11"/>
        <v>4970</v>
      </c>
      <c r="F53" s="185">
        <v>1769</v>
      </c>
      <c r="G53" s="185">
        <v>126</v>
      </c>
      <c r="H53" s="185">
        <v>3075</v>
      </c>
      <c r="I53" s="185">
        <v>0</v>
      </c>
      <c r="J53" s="185">
        <v>1266</v>
      </c>
      <c r="K53" s="252">
        <f t="shared" si="12"/>
        <v>668</v>
      </c>
      <c r="L53" s="252">
        <f t="shared" si="13"/>
        <v>1841</v>
      </c>
      <c r="M53" s="185">
        <v>668</v>
      </c>
      <c r="N53" s="185">
        <v>0</v>
      </c>
      <c r="O53" s="185">
        <v>0</v>
      </c>
      <c r="P53" s="326">
        <v>0</v>
      </c>
      <c r="Q53" s="185">
        <v>0</v>
      </c>
      <c r="R53" s="185">
        <v>1841</v>
      </c>
      <c r="S53" s="185">
        <v>0</v>
      </c>
      <c r="T53" s="185">
        <v>0</v>
      </c>
      <c r="U53" s="185">
        <v>0</v>
      </c>
      <c r="V53" s="185">
        <v>0</v>
      </c>
      <c r="W53" s="252">
        <v>0</v>
      </c>
      <c r="X53" s="252">
        <v>0</v>
      </c>
      <c r="Y53" s="252">
        <v>668</v>
      </c>
      <c r="Z53" s="252">
        <v>0</v>
      </c>
      <c r="AA53" s="252">
        <v>0</v>
      </c>
      <c r="AB53" s="252">
        <v>1841</v>
      </c>
      <c r="AC53" s="148"/>
    </row>
    <row r="54" spans="1:29" s="122" customFormat="1" ht="10.5" customHeight="1">
      <c r="A54" s="127">
        <v>474</v>
      </c>
      <c r="B54" s="132">
        <v>364</v>
      </c>
      <c r="C54" s="220" t="s">
        <v>965</v>
      </c>
      <c r="D54" s="261">
        <f t="shared" si="10"/>
        <v>7873</v>
      </c>
      <c r="E54" s="252">
        <f t="shared" si="11"/>
        <v>6797</v>
      </c>
      <c r="F54" s="185">
        <v>4400</v>
      </c>
      <c r="G54" s="185">
        <v>70</v>
      </c>
      <c r="H54" s="185">
        <v>2327</v>
      </c>
      <c r="I54" s="185">
        <v>0</v>
      </c>
      <c r="J54" s="185">
        <v>1076</v>
      </c>
      <c r="K54" s="252">
        <f t="shared" si="12"/>
        <v>1043</v>
      </c>
      <c r="L54" s="252">
        <f t="shared" si="13"/>
        <v>892</v>
      </c>
      <c r="M54" s="185">
        <v>1043</v>
      </c>
      <c r="N54" s="185">
        <v>0</v>
      </c>
      <c r="O54" s="185">
        <v>0</v>
      </c>
      <c r="P54" s="185">
        <v>0</v>
      </c>
      <c r="Q54" s="185">
        <v>0</v>
      </c>
      <c r="R54" s="185">
        <v>892</v>
      </c>
      <c r="S54" s="185">
        <v>0</v>
      </c>
      <c r="T54" s="185">
        <v>0</v>
      </c>
      <c r="U54" s="185">
        <v>0</v>
      </c>
      <c r="V54" s="185">
        <v>0</v>
      </c>
      <c r="W54" s="252">
        <v>0</v>
      </c>
      <c r="X54" s="252">
        <v>0</v>
      </c>
      <c r="Y54" s="252">
        <v>1043</v>
      </c>
      <c r="Z54" s="252">
        <v>0</v>
      </c>
      <c r="AA54" s="252">
        <v>0</v>
      </c>
      <c r="AB54" s="252">
        <v>892</v>
      </c>
      <c r="AC54" s="148"/>
    </row>
    <row r="55" spans="1:29" s="122" customFormat="1" ht="10.5" customHeight="1">
      <c r="A55" s="127">
        <v>351</v>
      </c>
      <c r="B55" s="132">
        <v>381</v>
      </c>
      <c r="C55" s="220" t="s">
        <v>966</v>
      </c>
      <c r="D55" s="261">
        <f t="shared" si="10"/>
        <v>32892</v>
      </c>
      <c r="E55" s="252">
        <f t="shared" si="11"/>
        <v>22796</v>
      </c>
      <c r="F55" s="185">
        <v>20463</v>
      </c>
      <c r="G55" s="185">
        <v>0</v>
      </c>
      <c r="H55" s="185">
        <v>2333</v>
      </c>
      <c r="I55" s="185">
        <v>0</v>
      </c>
      <c r="J55" s="185">
        <v>10096</v>
      </c>
      <c r="K55" s="252">
        <f t="shared" si="12"/>
        <v>11752</v>
      </c>
      <c r="L55" s="252">
        <f t="shared" si="13"/>
        <v>4413</v>
      </c>
      <c r="M55" s="185">
        <v>11752</v>
      </c>
      <c r="N55" s="185">
        <v>0</v>
      </c>
      <c r="O55" s="185">
        <v>0</v>
      </c>
      <c r="P55" s="185">
        <v>0</v>
      </c>
      <c r="Q55" s="185">
        <v>0</v>
      </c>
      <c r="R55" s="185">
        <v>4413</v>
      </c>
      <c r="S55" s="185">
        <v>0</v>
      </c>
      <c r="T55" s="185">
        <v>0</v>
      </c>
      <c r="U55" s="185">
        <v>0</v>
      </c>
      <c r="V55" s="185">
        <v>0</v>
      </c>
      <c r="W55" s="252">
        <v>0</v>
      </c>
      <c r="X55" s="252">
        <v>11752</v>
      </c>
      <c r="Y55" s="252">
        <v>0</v>
      </c>
      <c r="Z55" s="252">
        <v>0</v>
      </c>
      <c r="AA55" s="252">
        <v>0</v>
      </c>
      <c r="AB55" s="252">
        <v>4413</v>
      </c>
      <c r="AC55" s="148"/>
    </row>
    <row r="56" spans="1:29" s="122" customFormat="1" ht="10.5" customHeight="1">
      <c r="A56" s="127">
        <v>352</v>
      </c>
      <c r="B56" s="132">
        <v>382</v>
      </c>
      <c r="C56" s="220" t="s">
        <v>967</v>
      </c>
      <c r="D56" s="261">
        <f aca="true" t="shared" si="14" ref="D56:D87">E56+I56+J56</f>
        <v>34081</v>
      </c>
      <c r="E56" s="252">
        <f aca="true" t="shared" si="15" ref="E56:E87">SUM(F56:H56)</f>
        <v>32321</v>
      </c>
      <c r="F56" s="185">
        <v>24492</v>
      </c>
      <c r="G56" s="185">
        <v>0</v>
      </c>
      <c r="H56" s="185">
        <v>7829</v>
      </c>
      <c r="I56" s="185">
        <v>0</v>
      </c>
      <c r="J56" s="185">
        <v>1760</v>
      </c>
      <c r="K56" s="252">
        <f aca="true" t="shared" si="16" ref="K56:K87">SUM(M56:Q56)</f>
        <v>3012</v>
      </c>
      <c r="L56" s="252">
        <f aca="true" t="shared" si="17" ref="L56:L87">SUM(R56:V56)</f>
        <v>4887</v>
      </c>
      <c r="M56" s="185">
        <v>3012</v>
      </c>
      <c r="N56" s="185">
        <v>0</v>
      </c>
      <c r="O56" s="185">
        <v>0</v>
      </c>
      <c r="P56" s="185">
        <v>0</v>
      </c>
      <c r="Q56" s="185">
        <v>0</v>
      </c>
      <c r="R56" s="185">
        <v>4887</v>
      </c>
      <c r="S56" s="185">
        <v>0</v>
      </c>
      <c r="T56" s="185">
        <v>0</v>
      </c>
      <c r="U56" s="185">
        <v>0</v>
      </c>
      <c r="V56" s="185">
        <v>0</v>
      </c>
      <c r="W56" s="252">
        <v>0</v>
      </c>
      <c r="X56" s="252">
        <v>3012</v>
      </c>
      <c r="Y56" s="252">
        <v>0</v>
      </c>
      <c r="Z56" s="252">
        <v>0</v>
      </c>
      <c r="AA56" s="252">
        <v>0</v>
      </c>
      <c r="AB56" s="252">
        <v>4887</v>
      </c>
      <c r="AC56" s="148"/>
    </row>
    <row r="57" spans="1:28" s="122" customFormat="1" ht="10.5" customHeight="1">
      <c r="A57" s="127">
        <v>551</v>
      </c>
      <c r="B57" s="132">
        <v>421</v>
      </c>
      <c r="C57" s="220" t="s">
        <v>968</v>
      </c>
      <c r="D57" s="261">
        <f t="shared" si="14"/>
        <v>8304</v>
      </c>
      <c r="E57" s="252">
        <f t="shared" si="15"/>
        <v>7643</v>
      </c>
      <c r="F57" s="185">
        <v>4496</v>
      </c>
      <c r="G57" s="185">
        <v>0</v>
      </c>
      <c r="H57" s="185">
        <v>3147</v>
      </c>
      <c r="I57" s="185">
        <v>0</v>
      </c>
      <c r="J57" s="185">
        <v>661</v>
      </c>
      <c r="K57" s="252">
        <f t="shared" si="16"/>
        <v>110</v>
      </c>
      <c r="L57" s="252">
        <f t="shared" si="17"/>
        <v>350</v>
      </c>
      <c r="M57" s="185">
        <v>110</v>
      </c>
      <c r="N57" s="185">
        <v>0</v>
      </c>
      <c r="O57" s="185">
        <v>0</v>
      </c>
      <c r="P57" s="185">
        <v>0</v>
      </c>
      <c r="Q57" s="185">
        <v>0</v>
      </c>
      <c r="R57" s="185">
        <v>350</v>
      </c>
      <c r="S57" s="185">
        <v>0</v>
      </c>
      <c r="T57" s="185">
        <v>0</v>
      </c>
      <c r="U57" s="185">
        <v>0</v>
      </c>
      <c r="V57" s="185">
        <v>0</v>
      </c>
      <c r="W57" s="252">
        <v>0</v>
      </c>
      <c r="X57" s="252">
        <v>0</v>
      </c>
      <c r="Y57" s="252">
        <v>110</v>
      </c>
      <c r="Z57" s="252">
        <v>0</v>
      </c>
      <c r="AA57" s="252">
        <v>0</v>
      </c>
      <c r="AB57" s="252">
        <v>350</v>
      </c>
    </row>
    <row r="58" spans="1:28" s="122" customFormat="1" ht="10.5" customHeight="1">
      <c r="A58" s="127">
        <v>552</v>
      </c>
      <c r="B58" s="132">
        <v>422</v>
      </c>
      <c r="C58" s="220" t="s">
        <v>969</v>
      </c>
      <c r="D58" s="261">
        <f t="shared" si="14"/>
        <v>21886</v>
      </c>
      <c r="E58" s="252">
        <f t="shared" si="15"/>
        <v>15275</v>
      </c>
      <c r="F58" s="185">
        <v>1090</v>
      </c>
      <c r="G58" s="185">
        <v>12060</v>
      </c>
      <c r="H58" s="185">
        <v>2125</v>
      </c>
      <c r="I58" s="185">
        <v>10</v>
      </c>
      <c r="J58" s="185">
        <v>6601</v>
      </c>
      <c r="K58" s="252">
        <f t="shared" si="16"/>
        <v>3518</v>
      </c>
      <c r="L58" s="252">
        <f t="shared" si="17"/>
        <v>1613</v>
      </c>
      <c r="M58" s="185">
        <v>3518</v>
      </c>
      <c r="N58" s="185">
        <v>0</v>
      </c>
      <c r="O58" s="185">
        <v>0</v>
      </c>
      <c r="P58" s="185">
        <v>0</v>
      </c>
      <c r="Q58" s="185">
        <v>0</v>
      </c>
      <c r="R58" s="185">
        <v>1613</v>
      </c>
      <c r="S58" s="185">
        <v>0</v>
      </c>
      <c r="T58" s="185">
        <v>0</v>
      </c>
      <c r="U58" s="185">
        <v>0</v>
      </c>
      <c r="V58" s="185">
        <v>0</v>
      </c>
      <c r="W58" s="252">
        <v>0</v>
      </c>
      <c r="X58" s="252">
        <v>3518</v>
      </c>
      <c r="Y58" s="252">
        <v>0</v>
      </c>
      <c r="Z58" s="252">
        <v>0</v>
      </c>
      <c r="AA58" s="252">
        <v>0</v>
      </c>
      <c r="AB58" s="252">
        <v>1613</v>
      </c>
    </row>
    <row r="59" spans="1:29" s="122" customFormat="1" ht="10.5" customHeight="1">
      <c r="A59" s="127">
        <v>561</v>
      </c>
      <c r="B59" s="132">
        <v>441</v>
      </c>
      <c r="C59" s="220" t="s">
        <v>970</v>
      </c>
      <c r="D59" s="261">
        <f t="shared" si="14"/>
        <v>8533</v>
      </c>
      <c r="E59" s="252">
        <f t="shared" si="15"/>
        <v>8446</v>
      </c>
      <c r="F59" s="185">
        <v>3514</v>
      </c>
      <c r="G59" s="185">
        <v>1051</v>
      </c>
      <c r="H59" s="185">
        <v>3881</v>
      </c>
      <c r="I59" s="185">
        <v>10</v>
      </c>
      <c r="J59" s="185">
        <v>77</v>
      </c>
      <c r="K59" s="252">
        <f t="shared" si="16"/>
        <v>225</v>
      </c>
      <c r="L59" s="252">
        <f t="shared" si="17"/>
        <v>6740</v>
      </c>
      <c r="M59" s="185">
        <v>225</v>
      </c>
      <c r="N59" s="185">
        <v>0</v>
      </c>
      <c r="O59" s="185">
        <v>0</v>
      </c>
      <c r="P59" s="185">
        <v>0</v>
      </c>
      <c r="Q59" s="185">
        <v>0</v>
      </c>
      <c r="R59" s="185">
        <v>6740</v>
      </c>
      <c r="S59" s="185">
        <v>0</v>
      </c>
      <c r="T59" s="185">
        <v>0</v>
      </c>
      <c r="U59" s="185">
        <v>0</v>
      </c>
      <c r="V59" s="185">
        <v>0</v>
      </c>
      <c r="W59" s="252">
        <v>0</v>
      </c>
      <c r="X59" s="252">
        <v>225</v>
      </c>
      <c r="Y59" s="252">
        <v>0</v>
      </c>
      <c r="Z59" s="252">
        <v>0</v>
      </c>
      <c r="AA59" s="252">
        <v>0</v>
      </c>
      <c r="AB59" s="252">
        <v>6740</v>
      </c>
      <c r="AC59" s="148"/>
    </row>
    <row r="60" spans="1:29" s="122" customFormat="1" ht="10.5" customHeight="1">
      <c r="A60" s="127">
        <v>562</v>
      </c>
      <c r="B60" s="132">
        <v>442</v>
      </c>
      <c r="C60" s="220" t="s">
        <v>971</v>
      </c>
      <c r="D60" s="261">
        <f t="shared" si="14"/>
        <v>15000</v>
      </c>
      <c r="E60" s="252">
        <f t="shared" si="15"/>
        <v>8582</v>
      </c>
      <c r="F60" s="185">
        <v>0</v>
      </c>
      <c r="G60" s="185">
        <v>1266</v>
      </c>
      <c r="H60" s="185">
        <v>7316</v>
      </c>
      <c r="I60" s="185">
        <v>10</v>
      </c>
      <c r="J60" s="185">
        <v>6408</v>
      </c>
      <c r="K60" s="252">
        <f t="shared" si="16"/>
        <v>3432</v>
      </c>
      <c r="L60" s="252">
        <f t="shared" si="17"/>
        <v>6038</v>
      </c>
      <c r="M60" s="185">
        <v>3432</v>
      </c>
      <c r="N60" s="185">
        <v>0</v>
      </c>
      <c r="O60" s="185">
        <v>0</v>
      </c>
      <c r="P60" s="185">
        <v>0</v>
      </c>
      <c r="Q60" s="185">
        <v>0</v>
      </c>
      <c r="R60" s="185">
        <v>6038</v>
      </c>
      <c r="S60" s="185">
        <v>0</v>
      </c>
      <c r="T60" s="185">
        <v>0</v>
      </c>
      <c r="U60" s="185">
        <v>0</v>
      </c>
      <c r="V60" s="185">
        <v>0</v>
      </c>
      <c r="W60" s="252">
        <v>0</v>
      </c>
      <c r="X60" s="252">
        <v>3432</v>
      </c>
      <c r="Y60" s="252">
        <v>0</v>
      </c>
      <c r="Z60" s="252">
        <v>0</v>
      </c>
      <c r="AA60" s="252">
        <v>0</v>
      </c>
      <c r="AB60" s="252">
        <v>6038</v>
      </c>
      <c r="AC60" s="148"/>
    </row>
    <row r="61" spans="1:29" s="122" customFormat="1" ht="10.5" customHeight="1">
      <c r="A61" s="127">
        <v>563</v>
      </c>
      <c r="B61" s="132">
        <v>443</v>
      </c>
      <c r="C61" s="220" t="s">
        <v>972</v>
      </c>
      <c r="D61" s="261">
        <f t="shared" si="14"/>
        <v>19555</v>
      </c>
      <c r="E61" s="252">
        <f t="shared" si="15"/>
        <v>10213</v>
      </c>
      <c r="F61" s="185">
        <v>0</v>
      </c>
      <c r="G61" s="185">
        <v>353</v>
      </c>
      <c r="H61" s="185">
        <v>9860</v>
      </c>
      <c r="I61" s="185">
        <v>10</v>
      </c>
      <c r="J61" s="185">
        <v>9332</v>
      </c>
      <c r="K61" s="252">
        <f t="shared" si="16"/>
        <v>6658</v>
      </c>
      <c r="L61" s="252">
        <f t="shared" si="17"/>
        <v>6714</v>
      </c>
      <c r="M61" s="185">
        <v>6658</v>
      </c>
      <c r="N61" s="185">
        <v>0</v>
      </c>
      <c r="O61" s="185">
        <v>0</v>
      </c>
      <c r="P61" s="185">
        <v>0</v>
      </c>
      <c r="Q61" s="185">
        <v>0</v>
      </c>
      <c r="R61" s="185">
        <v>6714</v>
      </c>
      <c r="S61" s="185">
        <v>0</v>
      </c>
      <c r="T61" s="185">
        <v>0</v>
      </c>
      <c r="U61" s="185">
        <v>0</v>
      </c>
      <c r="V61" s="185">
        <v>0</v>
      </c>
      <c r="W61" s="252">
        <v>0</v>
      </c>
      <c r="X61" s="252">
        <v>6658</v>
      </c>
      <c r="Y61" s="252">
        <v>0</v>
      </c>
      <c r="Z61" s="252">
        <v>0</v>
      </c>
      <c r="AA61" s="252">
        <v>0</v>
      </c>
      <c r="AB61" s="252">
        <v>6714</v>
      </c>
      <c r="AC61" s="148"/>
    </row>
    <row r="62" spans="1:29" s="122" customFormat="1" ht="10.5" customHeight="1">
      <c r="A62" s="127">
        <v>564</v>
      </c>
      <c r="B62" s="132">
        <v>444</v>
      </c>
      <c r="C62" s="220" t="s">
        <v>973</v>
      </c>
      <c r="D62" s="261">
        <f t="shared" si="14"/>
        <v>20105</v>
      </c>
      <c r="E62" s="252">
        <f t="shared" si="15"/>
        <v>14401</v>
      </c>
      <c r="F62" s="185">
        <v>4932</v>
      </c>
      <c r="G62" s="185">
        <v>0</v>
      </c>
      <c r="H62" s="185">
        <v>9469</v>
      </c>
      <c r="I62" s="185">
        <v>10</v>
      </c>
      <c r="J62" s="185">
        <v>5694</v>
      </c>
      <c r="K62" s="252">
        <f t="shared" si="16"/>
        <v>3654</v>
      </c>
      <c r="L62" s="252">
        <f t="shared" si="17"/>
        <v>4438</v>
      </c>
      <c r="M62" s="185">
        <v>3654</v>
      </c>
      <c r="N62" s="185">
        <v>0</v>
      </c>
      <c r="O62" s="185">
        <v>0</v>
      </c>
      <c r="P62" s="185">
        <v>0</v>
      </c>
      <c r="Q62" s="185">
        <v>0</v>
      </c>
      <c r="R62" s="185">
        <v>4438</v>
      </c>
      <c r="S62" s="185">
        <v>0</v>
      </c>
      <c r="T62" s="185">
        <v>0</v>
      </c>
      <c r="U62" s="185">
        <v>0</v>
      </c>
      <c r="V62" s="185">
        <v>0</v>
      </c>
      <c r="W62" s="252">
        <v>0</v>
      </c>
      <c r="X62" s="252">
        <v>3654</v>
      </c>
      <c r="Y62" s="252">
        <v>0</v>
      </c>
      <c r="Z62" s="252">
        <v>0</v>
      </c>
      <c r="AA62" s="252">
        <v>0</v>
      </c>
      <c r="AB62" s="252">
        <v>4438</v>
      </c>
      <c r="AC62" s="148"/>
    </row>
    <row r="63" spans="1:29" s="122" customFormat="1" ht="10.5" customHeight="1">
      <c r="A63" s="127">
        <v>565</v>
      </c>
      <c r="B63" s="132">
        <v>445</v>
      </c>
      <c r="C63" s="220" t="s">
        <v>974</v>
      </c>
      <c r="D63" s="261">
        <f t="shared" si="14"/>
        <v>5361</v>
      </c>
      <c r="E63" s="252">
        <f t="shared" si="15"/>
        <v>5219</v>
      </c>
      <c r="F63" s="185">
        <v>3187</v>
      </c>
      <c r="G63" s="185">
        <v>502</v>
      </c>
      <c r="H63" s="185">
        <v>1530</v>
      </c>
      <c r="I63" s="185">
        <v>10</v>
      </c>
      <c r="J63" s="185">
        <v>132</v>
      </c>
      <c r="K63" s="252">
        <f t="shared" si="16"/>
        <v>108</v>
      </c>
      <c r="L63" s="252">
        <f t="shared" si="17"/>
        <v>2784</v>
      </c>
      <c r="M63" s="185">
        <v>108</v>
      </c>
      <c r="N63" s="185">
        <v>0</v>
      </c>
      <c r="O63" s="185">
        <v>0</v>
      </c>
      <c r="P63" s="185">
        <v>0</v>
      </c>
      <c r="Q63" s="185">
        <v>0</v>
      </c>
      <c r="R63" s="185">
        <v>2784</v>
      </c>
      <c r="S63" s="185">
        <v>0</v>
      </c>
      <c r="T63" s="185">
        <v>0</v>
      </c>
      <c r="U63" s="185">
        <v>0</v>
      </c>
      <c r="V63" s="185">
        <v>0</v>
      </c>
      <c r="W63" s="252">
        <v>0</v>
      </c>
      <c r="X63" s="252">
        <v>108</v>
      </c>
      <c r="Y63" s="252">
        <v>0</v>
      </c>
      <c r="Z63" s="252">
        <v>0</v>
      </c>
      <c r="AA63" s="252">
        <v>0</v>
      </c>
      <c r="AB63" s="252">
        <v>2784</v>
      </c>
      <c r="AC63" s="148"/>
    </row>
    <row r="64" spans="1:29" s="122" customFormat="1" ht="10.5" customHeight="1">
      <c r="A64" s="127">
        <v>651</v>
      </c>
      <c r="B64" s="132">
        <v>461</v>
      </c>
      <c r="C64" s="220" t="s">
        <v>975</v>
      </c>
      <c r="D64" s="261">
        <f t="shared" si="14"/>
        <v>17080</v>
      </c>
      <c r="E64" s="252">
        <f t="shared" si="15"/>
        <v>13941</v>
      </c>
      <c r="F64" s="185">
        <v>7864</v>
      </c>
      <c r="G64" s="185">
        <v>110</v>
      </c>
      <c r="H64" s="185">
        <v>5967</v>
      </c>
      <c r="I64" s="185">
        <v>321</v>
      </c>
      <c r="J64" s="185">
        <v>2818</v>
      </c>
      <c r="K64" s="252">
        <f t="shared" si="16"/>
        <v>1675</v>
      </c>
      <c r="L64" s="252">
        <f t="shared" si="17"/>
        <v>2891</v>
      </c>
      <c r="M64" s="185">
        <v>1675</v>
      </c>
      <c r="N64" s="185">
        <v>0</v>
      </c>
      <c r="O64" s="185">
        <v>0</v>
      </c>
      <c r="P64" s="185">
        <v>0</v>
      </c>
      <c r="Q64" s="185">
        <v>0</v>
      </c>
      <c r="R64" s="185">
        <v>2891</v>
      </c>
      <c r="S64" s="185">
        <v>0</v>
      </c>
      <c r="T64" s="185">
        <v>0</v>
      </c>
      <c r="U64" s="185">
        <v>0</v>
      </c>
      <c r="V64" s="185">
        <v>0</v>
      </c>
      <c r="W64" s="252">
        <v>0</v>
      </c>
      <c r="X64" s="252">
        <v>1675</v>
      </c>
      <c r="Y64" s="252">
        <v>0</v>
      </c>
      <c r="Z64" s="252">
        <v>0</v>
      </c>
      <c r="AA64" s="252">
        <v>0</v>
      </c>
      <c r="AB64" s="252">
        <v>2891</v>
      </c>
      <c r="AC64" s="148"/>
    </row>
    <row r="65" spans="1:29" s="122" customFormat="1" ht="10.5" customHeight="1">
      <c r="A65" s="127">
        <v>652</v>
      </c>
      <c r="B65" s="132">
        <v>462</v>
      </c>
      <c r="C65" s="220" t="s">
        <v>976</v>
      </c>
      <c r="D65" s="261">
        <f t="shared" si="14"/>
        <v>12807</v>
      </c>
      <c r="E65" s="252">
        <f t="shared" si="15"/>
        <v>10285</v>
      </c>
      <c r="F65" s="185">
        <v>9423</v>
      </c>
      <c r="G65" s="185">
        <v>0</v>
      </c>
      <c r="H65" s="185">
        <v>862</v>
      </c>
      <c r="I65" s="185">
        <v>31</v>
      </c>
      <c r="J65" s="185">
        <v>2491</v>
      </c>
      <c r="K65" s="252">
        <f t="shared" si="16"/>
        <v>1508</v>
      </c>
      <c r="L65" s="252">
        <f t="shared" si="17"/>
        <v>879</v>
      </c>
      <c r="M65" s="185">
        <v>1508</v>
      </c>
      <c r="N65" s="185">
        <v>0</v>
      </c>
      <c r="O65" s="185">
        <v>0</v>
      </c>
      <c r="P65" s="185">
        <v>0</v>
      </c>
      <c r="Q65" s="185">
        <v>0</v>
      </c>
      <c r="R65" s="185">
        <v>879</v>
      </c>
      <c r="S65" s="185">
        <v>0</v>
      </c>
      <c r="T65" s="185">
        <v>0</v>
      </c>
      <c r="U65" s="185">
        <v>0</v>
      </c>
      <c r="V65" s="185">
        <v>0</v>
      </c>
      <c r="W65" s="252">
        <v>0</v>
      </c>
      <c r="X65" s="252">
        <v>1508</v>
      </c>
      <c r="Y65" s="252">
        <v>0</v>
      </c>
      <c r="Z65" s="252">
        <v>0</v>
      </c>
      <c r="AA65" s="252">
        <v>0</v>
      </c>
      <c r="AB65" s="252">
        <v>879</v>
      </c>
      <c r="AC65" s="148"/>
    </row>
    <row r="66" spans="1:29" s="122" customFormat="1" ht="10.5" customHeight="1">
      <c r="A66" s="127">
        <v>653</v>
      </c>
      <c r="B66" s="132">
        <v>463</v>
      </c>
      <c r="C66" s="220" t="s">
        <v>977</v>
      </c>
      <c r="D66" s="261">
        <f t="shared" si="14"/>
        <v>12182</v>
      </c>
      <c r="E66" s="252">
        <f t="shared" si="15"/>
        <v>9966</v>
      </c>
      <c r="F66" s="185">
        <v>9313</v>
      </c>
      <c r="G66" s="185">
        <v>0</v>
      </c>
      <c r="H66" s="185">
        <v>653</v>
      </c>
      <c r="I66" s="185">
        <v>24</v>
      </c>
      <c r="J66" s="185">
        <v>2192</v>
      </c>
      <c r="K66" s="252">
        <f t="shared" si="16"/>
        <v>1289</v>
      </c>
      <c r="L66" s="252">
        <f t="shared" si="17"/>
        <v>624</v>
      </c>
      <c r="M66" s="185">
        <v>1289</v>
      </c>
      <c r="N66" s="185">
        <v>0</v>
      </c>
      <c r="O66" s="185">
        <v>0</v>
      </c>
      <c r="P66" s="185">
        <v>0</v>
      </c>
      <c r="Q66" s="185">
        <v>0</v>
      </c>
      <c r="R66" s="185">
        <v>624</v>
      </c>
      <c r="S66" s="185">
        <v>0</v>
      </c>
      <c r="T66" s="185">
        <v>0</v>
      </c>
      <c r="U66" s="185">
        <v>0</v>
      </c>
      <c r="V66" s="185">
        <v>0</v>
      </c>
      <c r="W66" s="252">
        <v>0</v>
      </c>
      <c r="X66" s="252">
        <v>1289</v>
      </c>
      <c r="Y66" s="252">
        <v>0</v>
      </c>
      <c r="Z66" s="252">
        <v>0</v>
      </c>
      <c r="AA66" s="252">
        <v>0</v>
      </c>
      <c r="AB66" s="252">
        <v>624</v>
      </c>
      <c r="AC66" s="148"/>
    </row>
    <row r="67" spans="1:29" s="122" customFormat="1" ht="10.5" customHeight="1">
      <c r="A67" s="127">
        <v>654</v>
      </c>
      <c r="B67" s="132">
        <v>464</v>
      </c>
      <c r="C67" s="220" t="s">
        <v>978</v>
      </c>
      <c r="D67" s="261">
        <f t="shared" si="14"/>
        <v>33105</v>
      </c>
      <c r="E67" s="252">
        <f t="shared" si="15"/>
        <v>26898</v>
      </c>
      <c r="F67" s="185">
        <v>20064</v>
      </c>
      <c r="G67" s="185">
        <v>0</v>
      </c>
      <c r="H67" s="185">
        <v>6834</v>
      </c>
      <c r="I67" s="185">
        <v>64</v>
      </c>
      <c r="J67" s="185">
        <v>6143</v>
      </c>
      <c r="K67" s="252">
        <f t="shared" si="16"/>
        <v>3692</v>
      </c>
      <c r="L67" s="252">
        <f t="shared" si="17"/>
        <v>4039</v>
      </c>
      <c r="M67" s="185">
        <v>3692</v>
      </c>
      <c r="N67" s="185">
        <v>0</v>
      </c>
      <c r="O67" s="185">
        <v>0</v>
      </c>
      <c r="P67" s="185">
        <v>0</v>
      </c>
      <c r="Q67" s="185">
        <v>0</v>
      </c>
      <c r="R67" s="185">
        <v>4039</v>
      </c>
      <c r="S67" s="185">
        <v>0</v>
      </c>
      <c r="T67" s="185">
        <v>0</v>
      </c>
      <c r="U67" s="185">
        <v>0</v>
      </c>
      <c r="V67" s="185">
        <v>0</v>
      </c>
      <c r="W67" s="252">
        <v>3692</v>
      </c>
      <c r="X67" s="252">
        <v>0</v>
      </c>
      <c r="Y67" s="252">
        <v>0</v>
      </c>
      <c r="Z67" s="252">
        <v>0</v>
      </c>
      <c r="AA67" s="252">
        <v>0</v>
      </c>
      <c r="AB67" s="252">
        <v>4039</v>
      </c>
      <c r="AC67" s="148"/>
    </row>
    <row r="68" spans="1:29" s="122" customFormat="1" ht="10.5" customHeight="1">
      <c r="A68" s="127">
        <v>661</v>
      </c>
      <c r="B68" s="132">
        <v>481</v>
      </c>
      <c r="C68" s="220" t="s">
        <v>979</v>
      </c>
      <c r="D68" s="261">
        <f t="shared" si="14"/>
        <v>18529</v>
      </c>
      <c r="E68" s="252">
        <f t="shared" si="15"/>
        <v>12961</v>
      </c>
      <c r="F68" s="185">
        <v>4095</v>
      </c>
      <c r="G68" s="185">
        <v>658</v>
      </c>
      <c r="H68" s="185">
        <v>8208</v>
      </c>
      <c r="I68" s="185">
        <v>60</v>
      </c>
      <c r="J68" s="185">
        <v>5508</v>
      </c>
      <c r="K68" s="252">
        <f t="shared" si="16"/>
        <v>4308</v>
      </c>
      <c r="L68" s="252">
        <f t="shared" si="17"/>
        <v>6881</v>
      </c>
      <c r="M68" s="185">
        <v>4308</v>
      </c>
      <c r="N68" s="185">
        <v>0</v>
      </c>
      <c r="O68" s="185">
        <v>0</v>
      </c>
      <c r="P68" s="185">
        <v>0</v>
      </c>
      <c r="Q68" s="185">
        <v>0</v>
      </c>
      <c r="R68" s="185">
        <v>6881</v>
      </c>
      <c r="S68" s="185">
        <v>0</v>
      </c>
      <c r="T68" s="185">
        <v>0</v>
      </c>
      <c r="U68" s="185">
        <v>0</v>
      </c>
      <c r="V68" s="185">
        <v>0</v>
      </c>
      <c r="W68" s="252">
        <v>0</v>
      </c>
      <c r="X68" s="252">
        <v>4308</v>
      </c>
      <c r="Y68" s="252">
        <v>0</v>
      </c>
      <c r="Z68" s="252">
        <v>0</v>
      </c>
      <c r="AA68" s="252">
        <v>0</v>
      </c>
      <c r="AB68" s="252">
        <v>6881</v>
      </c>
      <c r="AC68" s="148"/>
    </row>
    <row r="69" spans="1:29" s="122" customFormat="1" ht="10.5" customHeight="1">
      <c r="A69" s="127">
        <v>671</v>
      </c>
      <c r="B69" s="132">
        <v>501</v>
      </c>
      <c r="C69" s="220" t="s">
        <v>980</v>
      </c>
      <c r="D69" s="261">
        <f t="shared" si="14"/>
        <v>8648</v>
      </c>
      <c r="E69" s="252">
        <f t="shared" si="15"/>
        <v>7020</v>
      </c>
      <c r="F69" s="185">
        <v>3526</v>
      </c>
      <c r="G69" s="185">
        <v>0</v>
      </c>
      <c r="H69" s="185">
        <v>3494</v>
      </c>
      <c r="I69" s="185">
        <v>0</v>
      </c>
      <c r="J69" s="185">
        <v>1628</v>
      </c>
      <c r="K69" s="252">
        <f t="shared" si="16"/>
        <v>1213</v>
      </c>
      <c r="L69" s="252">
        <f t="shared" si="17"/>
        <v>2090</v>
      </c>
      <c r="M69" s="185">
        <v>1213</v>
      </c>
      <c r="N69" s="185">
        <v>0</v>
      </c>
      <c r="O69" s="185">
        <v>0</v>
      </c>
      <c r="P69" s="185">
        <v>0</v>
      </c>
      <c r="Q69" s="185">
        <v>0</v>
      </c>
      <c r="R69" s="185">
        <v>2090</v>
      </c>
      <c r="S69" s="185">
        <v>0</v>
      </c>
      <c r="T69" s="185">
        <v>0</v>
      </c>
      <c r="U69" s="185">
        <v>0</v>
      </c>
      <c r="V69" s="185">
        <v>0</v>
      </c>
      <c r="W69" s="252">
        <v>0</v>
      </c>
      <c r="X69" s="252">
        <v>1213</v>
      </c>
      <c r="Y69" s="252">
        <v>0</v>
      </c>
      <c r="Z69" s="252">
        <v>0</v>
      </c>
      <c r="AA69" s="252">
        <v>0</v>
      </c>
      <c r="AB69" s="252">
        <v>2090</v>
      </c>
      <c r="AC69" s="148"/>
    </row>
    <row r="70" spans="1:29" s="122" customFormat="1" ht="10.5" customHeight="1">
      <c r="A70" s="127">
        <v>672</v>
      </c>
      <c r="B70" s="132">
        <v>502</v>
      </c>
      <c r="C70" s="220" t="s">
        <v>981</v>
      </c>
      <c r="D70" s="261">
        <f t="shared" si="14"/>
        <v>5689</v>
      </c>
      <c r="E70" s="252">
        <f t="shared" si="15"/>
        <v>5215</v>
      </c>
      <c r="F70" s="185">
        <v>1464</v>
      </c>
      <c r="G70" s="185">
        <v>413</v>
      </c>
      <c r="H70" s="185">
        <v>3338</v>
      </c>
      <c r="I70" s="185">
        <v>0</v>
      </c>
      <c r="J70" s="185">
        <v>474</v>
      </c>
      <c r="K70" s="252">
        <f t="shared" si="16"/>
        <v>353</v>
      </c>
      <c r="L70" s="252">
        <f t="shared" si="17"/>
        <v>1996</v>
      </c>
      <c r="M70" s="185">
        <v>353</v>
      </c>
      <c r="N70" s="185">
        <v>0</v>
      </c>
      <c r="O70" s="185">
        <v>0</v>
      </c>
      <c r="P70" s="185">
        <v>0</v>
      </c>
      <c r="Q70" s="185">
        <v>0</v>
      </c>
      <c r="R70" s="185">
        <v>1996</v>
      </c>
      <c r="S70" s="185">
        <v>0</v>
      </c>
      <c r="T70" s="185">
        <v>0</v>
      </c>
      <c r="U70" s="185">
        <v>0</v>
      </c>
      <c r="V70" s="185">
        <v>0</v>
      </c>
      <c r="W70" s="252">
        <v>0</v>
      </c>
      <c r="X70" s="252">
        <v>353</v>
      </c>
      <c r="Y70" s="252">
        <v>0</v>
      </c>
      <c r="Z70" s="252">
        <v>0</v>
      </c>
      <c r="AA70" s="252">
        <v>0</v>
      </c>
      <c r="AB70" s="252">
        <v>1996</v>
      </c>
      <c r="AC70" s="148"/>
    </row>
    <row r="71" spans="1:28" s="122" customFormat="1" ht="10.5" customHeight="1">
      <c r="A71" s="127">
        <v>673</v>
      </c>
      <c r="B71" s="132">
        <v>503</v>
      </c>
      <c r="C71" s="220" t="s">
        <v>982</v>
      </c>
      <c r="D71" s="261">
        <f t="shared" si="14"/>
        <v>4554</v>
      </c>
      <c r="E71" s="252">
        <f t="shared" si="15"/>
        <v>3998</v>
      </c>
      <c r="F71" s="185">
        <v>2522</v>
      </c>
      <c r="G71" s="185">
        <v>0</v>
      </c>
      <c r="H71" s="185">
        <v>1476</v>
      </c>
      <c r="I71" s="185">
        <v>0</v>
      </c>
      <c r="J71" s="185">
        <v>556</v>
      </c>
      <c r="K71" s="252">
        <f t="shared" si="16"/>
        <v>414</v>
      </c>
      <c r="L71" s="252">
        <f t="shared" si="17"/>
        <v>883</v>
      </c>
      <c r="M71" s="185">
        <v>414</v>
      </c>
      <c r="N71" s="185">
        <v>0</v>
      </c>
      <c r="O71" s="185">
        <v>0</v>
      </c>
      <c r="P71" s="185">
        <v>0</v>
      </c>
      <c r="Q71" s="185">
        <v>0</v>
      </c>
      <c r="R71" s="185">
        <v>883</v>
      </c>
      <c r="S71" s="185">
        <v>0</v>
      </c>
      <c r="T71" s="185">
        <v>0</v>
      </c>
      <c r="U71" s="185">
        <v>0</v>
      </c>
      <c r="V71" s="185">
        <v>0</v>
      </c>
      <c r="W71" s="252">
        <v>0</v>
      </c>
      <c r="X71" s="252">
        <v>414</v>
      </c>
      <c r="Y71" s="252">
        <v>0</v>
      </c>
      <c r="Z71" s="252">
        <v>0</v>
      </c>
      <c r="AA71" s="252">
        <v>0</v>
      </c>
      <c r="AB71" s="252">
        <v>883</v>
      </c>
    </row>
    <row r="72" spans="1:28" s="122" customFormat="1" ht="10.5" customHeight="1">
      <c r="A72" s="127">
        <v>674</v>
      </c>
      <c r="B72" s="132">
        <v>504</v>
      </c>
      <c r="C72" s="220" t="s">
        <v>983</v>
      </c>
      <c r="D72" s="261">
        <f t="shared" si="14"/>
        <v>3448</v>
      </c>
      <c r="E72" s="252">
        <f t="shared" si="15"/>
        <v>3214</v>
      </c>
      <c r="F72" s="185">
        <v>2970</v>
      </c>
      <c r="G72" s="185">
        <v>0</v>
      </c>
      <c r="H72" s="185">
        <v>244</v>
      </c>
      <c r="I72" s="185">
        <v>0</v>
      </c>
      <c r="J72" s="185">
        <v>234</v>
      </c>
      <c r="K72" s="252">
        <f t="shared" si="16"/>
        <v>174</v>
      </c>
      <c r="L72" s="252">
        <f t="shared" si="17"/>
        <v>146</v>
      </c>
      <c r="M72" s="185">
        <v>174</v>
      </c>
      <c r="N72" s="185">
        <v>0</v>
      </c>
      <c r="O72" s="185">
        <v>0</v>
      </c>
      <c r="P72" s="185">
        <v>0</v>
      </c>
      <c r="Q72" s="185">
        <v>0</v>
      </c>
      <c r="R72" s="185">
        <v>146</v>
      </c>
      <c r="S72" s="185">
        <v>0</v>
      </c>
      <c r="T72" s="185">
        <v>0</v>
      </c>
      <c r="U72" s="185">
        <v>0</v>
      </c>
      <c r="V72" s="185">
        <v>0</v>
      </c>
      <c r="W72" s="252">
        <v>0</v>
      </c>
      <c r="X72" s="252">
        <v>174</v>
      </c>
      <c r="Y72" s="252">
        <v>0</v>
      </c>
      <c r="Z72" s="252">
        <v>0</v>
      </c>
      <c r="AA72" s="252">
        <v>0</v>
      </c>
      <c r="AB72" s="252">
        <v>146</v>
      </c>
    </row>
    <row r="73" spans="1:29" s="122" customFormat="1" ht="10.5" customHeight="1">
      <c r="A73" s="127">
        <v>681</v>
      </c>
      <c r="B73" s="132">
        <v>521</v>
      </c>
      <c r="C73" s="220" t="s">
        <v>984</v>
      </c>
      <c r="D73" s="261">
        <f t="shared" si="14"/>
        <v>26556</v>
      </c>
      <c r="E73" s="252">
        <f t="shared" si="15"/>
        <v>20509</v>
      </c>
      <c r="F73" s="185">
        <v>8744</v>
      </c>
      <c r="G73" s="185">
        <v>4465</v>
      </c>
      <c r="H73" s="185">
        <v>7300</v>
      </c>
      <c r="I73" s="185">
        <v>237</v>
      </c>
      <c r="J73" s="185">
        <v>5810</v>
      </c>
      <c r="K73" s="252">
        <f t="shared" si="16"/>
        <v>4922</v>
      </c>
      <c r="L73" s="252">
        <f t="shared" si="17"/>
        <v>3353</v>
      </c>
      <c r="M73" s="185">
        <v>4922</v>
      </c>
      <c r="N73" s="185">
        <v>0</v>
      </c>
      <c r="O73" s="185">
        <v>0</v>
      </c>
      <c r="P73" s="185">
        <v>0</v>
      </c>
      <c r="Q73" s="185">
        <v>0</v>
      </c>
      <c r="R73" s="185">
        <v>3353</v>
      </c>
      <c r="S73" s="185">
        <v>0</v>
      </c>
      <c r="T73" s="185">
        <v>0</v>
      </c>
      <c r="U73" s="185">
        <v>0</v>
      </c>
      <c r="V73" s="185">
        <v>0</v>
      </c>
      <c r="W73" s="252">
        <v>354</v>
      </c>
      <c r="X73" s="252">
        <v>4568</v>
      </c>
      <c r="Y73" s="252">
        <v>0</v>
      </c>
      <c r="Z73" s="252">
        <v>952</v>
      </c>
      <c r="AA73" s="252">
        <v>2401</v>
      </c>
      <c r="AB73" s="252">
        <v>0</v>
      </c>
      <c r="AC73" s="148"/>
    </row>
    <row r="74" spans="1:29" s="122" customFormat="1" ht="10.5" customHeight="1">
      <c r="A74" s="127">
        <v>682</v>
      </c>
      <c r="B74" s="132">
        <v>522</v>
      </c>
      <c r="C74" s="220" t="s">
        <v>985</v>
      </c>
      <c r="D74" s="261">
        <f t="shared" si="14"/>
        <v>6009</v>
      </c>
      <c r="E74" s="252">
        <f t="shared" si="15"/>
        <v>4239</v>
      </c>
      <c r="F74" s="185">
        <v>0</v>
      </c>
      <c r="G74" s="185">
        <v>0</v>
      </c>
      <c r="H74" s="185">
        <v>4239</v>
      </c>
      <c r="I74" s="185">
        <v>236</v>
      </c>
      <c r="J74" s="185">
        <v>1534</v>
      </c>
      <c r="K74" s="252">
        <f t="shared" si="16"/>
        <v>802</v>
      </c>
      <c r="L74" s="252">
        <f t="shared" si="17"/>
        <v>2039</v>
      </c>
      <c r="M74" s="185">
        <v>802</v>
      </c>
      <c r="N74" s="185">
        <v>0</v>
      </c>
      <c r="O74" s="185">
        <v>0</v>
      </c>
      <c r="P74" s="185">
        <v>0</v>
      </c>
      <c r="Q74" s="185">
        <v>0</v>
      </c>
      <c r="R74" s="185">
        <v>2039</v>
      </c>
      <c r="S74" s="185">
        <v>0</v>
      </c>
      <c r="T74" s="185">
        <v>0</v>
      </c>
      <c r="U74" s="185">
        <v>0</v>
      </c>
      <c r="V74" s="185">
        <v>0</v>
      </c>
      <c r="W74" s="252">
        <v>0</v>
      </c>
      <c r="X74" s="252">
        <v>802</v>
      </c>
      <c r="Y74" s="252">
        <v>0</v>
      </c>
      <c r="Z74" s="252">
        <v>3</v>
      </c>
      <c r="AA74" s="252">
        <v>0</v>
      </c>
      <c r="AB74" s="252">
        <v>2036</v>
      </c>
      <c r="AC74" s="148"/>
    </row>
    <row r="75" spans="1:29" s="122" customFormat="1" ht="10.5" customHeight="1">
      <c r="A75" s="127">
        <v>683</v>
      </c>
      <c r="B75" s="132">
        <v>523</v>
      </c>
      <c r="C75" s="220" t="s">
        <v>776</v>
      </c>
      <c r="D75" s="261">
        <f t="shared" si="14"/>
        <v>10904</v>
      </c>
      <c r="E75" s="252">
        <f t="shared" si="15"/>
        <v>8279</v>
      </c>
      <c r="F75" s="185">
        <v>4339</v>
      </c>
      <c r="G75" s="185">
        <v>1906</v>
      </c>
      <c r="H75" s="185">
        <v>2034</v>
      </c>
      <c r="I75" s="185">
        <v>0</v>
      </c>
      <c r="J75" s="185">
        <v>2625</v>
      </c>
      <c r="K75" s="252">
        <f t="shared" si="16"/>
        <v>1156</v>
      </c>
      <c r="L75" s="252">
        <f t="shared" si="17"/>
        <v>1700</v>
      </c>
      <c r="M75" s="185">
        <v>1156</v>
      </c>
      <c r="N75" s="185">
        <v>0</v>
      </c>
      <c r="O75" s="185">
        <v>0</v>
      </c>
      <c r="P75" s="185">
        <v>0</v>
      </c>
      <c r="Q75" s="185">
        <v>0</v>
      </c>
      <c r="R75" s="185">
        <v>1700</v>
      </c>
      <c r="S75" s="185">
        <v>0</v>
      </c>
      <c r="T75" s="185">
        <v>0</v>
      </c>
      <c r="U75" s="185">
        <v>0</v>
      </c>
      <c r="V75" s="185">
        <v>0</v>
      </c>
      <c r="W75" s="252">
        <v>0</v>
      </c>
      <c r="X75" s="252">
        <v>1156</v>
      </c>
      <c r="Y75" s="252">
        <v>0</v>
      </c>
      <c r="Z75" s="252">
        <v>0</v>
      </c>
      <c r="AA75" s="252">
        <v>347</v>
      </c>
      <c r="AB75" s="252">
        <v>1353</v>
      </c>
      <c r="AC75" s="148"/>
    </row>
    <row r="76" spans="1:29" s="122" customFormat="1" ht="10.5" customHeight="1">
      <c r="A76" s="127">
        <v>684</v>
      </c>
      <c r="B76" s="132">
        <v>524</v>
      </c>
      <c r="C76" s="220" t="s">
        <v>986</v>
      </c>
      <c r="D76" s="261">
        <f t="shared" si="14"/>
        <v>4913</v>
      </c>
      <c r="E76" s="252">
        <f t="shared" si="15"/>
        <v>4424</v>
      </c>
      <c r="F76" s="185">
        <v>2847</v>
      </c>
      <c r="G76" s="185">
        <v>802</v>
      </c>
      <c r="H76" s="185">
        <v>775</v>
      </c>
      <c r="I76" s="185">
        <v>10</v>
      </c>
      <c r="J76" s="185">
        <v>479</v>
      </c>
      <c r="K76" s="252">
        <f t="shared" si="16"/>
        <v>159</v>
      </c>
      <c r="L76" s="252">
        <f t="shared" si="17"/>
        <v>1519</v>
      </c>
      <c r="M76" s="185">
        <v>159</v>
      </c>
      <c r="N76" s="185">
        <v>0</v>
      </c>
      <c r="O76" s="185">
        <v>0</v>
      </c>
      <c r="P76" s="185">
        <v>0</v>
      </c>
      <c r="Q76" s="185">
        <v>0</v>
      </c>
      <c r="R76" s="185">
        <v>1519</v>
      </c>
      <c r="S76" s="185">
        <v>0</v>
      </c>
      <c r="T76" s="185">
        <v>0</v>
      </c>
      <c r="U76" s="185">
        <v>0</v>
      </c>
      <c r="V76" s="185">
        <v>0</v>
      </c>
      <c r="W76" s="252">
        <v>0</v>
      </c>
      <c r="X76" s="252">
        <v>159</v>
      </c>
      <c r="Y76" s="252">
        <v>0</v>
      </c>
      <c r="Z76" s="252">
        <v>0</v>
      </c>
      <c r="AA76" s="252">
        <v>0</v>
      </c>
      <c r="AB76" s="252">
        <v>1519</v>
      </c>
      <c r="AC76" s="148"/>
    </row>
    <row r="77" spans="1:29" s="122" customFormat="1" ht="10.5" customHeight="1">
      <c r="A77" s="127">
        <v>685</v>
      </c>
      <c r="B77" s="132">
        <v>525</v>
      </c>
      <c r="C77" s="220" t="s">
        <v>987</v>
      </c>
      <c r="D77" s="261">
        <f t="shared" si="14"/>
        <v>4128</v>
      </c>
      <c r="E77" s="252">
        <f t="shared" si="15"/>
        <v>3325</v>
      </c>
      <c r="F77" s="185">
        <v>1520</v>
      </c>
      <c r="G77" s="185">
        <v>0</v>
      </c>
      <c r="H77" s="185">
        <v>1805</v>
      </c>
      <c r="I77" s="185">
        <v>0</v>
      </c>
      <c r="J77" s="185">
        <v>803</v>
      </c>
      <c r="K77" s="252">
        <f t="shared" si="16"/>
        <v>529</v>
      </c>
      <c r="L77" s="252">
        <f t="shared" si="17"/>
        <v>2107</v>
      </c>
      <c r="M77" s="185">
        <v>529</v>
      </c>
      <c r="N77" s="185">
        <v>0</v>
      </c>
      <c r="O77" s="185">
        <v>0</v>
      </c>
      <c r="P77" s="185">
        <v>0</v>
      </c>
      <c r="Q77" s="185">
        <v>0</v>
      </c>
      <c r="R77" s="185">
        <v>2107</v>
      </c>
      <c r="S77" s="185">
        <v>0</v>
      </c>
      <c r="T77" s="185">
        <v>0</v>
      </c>
      <c r="U77" s="185">
        <v>0</v>
      </c>
      <c r="V77" s="185">
        <v>0</v>
      </c>
      <c r="W77" s="252">
        <v>0</v>
      </c>
      <c r="X77" s="252">
        <v>529</v>
      </c>
      <c r="Y77" s="252">
        <v>0</v>
      </c>
      <c r="Z77" s="252">
        <v>0</v>
      </c>
      <c r="AA77" s="252">
        <v>0</v>
      </c>
      <c r="AB77" s="252">
        <v>2107</v>
      </c>
      <c r="AC77" s="148"/>
    </row>
    <row r="78" spans="1:29" s="122" customFormat="1" ht="10.5" customHeight="1">
      <c r="A78" s="127">
        <v>751</v>
      </c>
      <c r="B78" s="132">
        <v>541</v>
      </c>
      <c r="C78" s="220" t="s">
        <v>988</v>
      </c>
      <c r="D78" s="261">
        <f t="shared" si="14"/>
        <v>4232</v>
      </c>
      <c r="E78" s="252">
        <f t="shared" si="15"/>
        <v>1210</v>
      </c>
      <c r="F78" s="185">
        <v>300</v>
      </c>
      <c r="G78" s="185">
        <v>0</v>
      </c>
      <c r="H78" s="185">
        <v>910</v>
      </c>
      <c r="I78" s="185">
        <v>0</v>
      </c>
      <c r="J78" s="185">
        <v>3022</v>
      </c>
      <c r="K78" s="252">
        <f t="shared" si="16"/>
        <v>956</v>
      </c>
      <c r="L78" s="252">
        <f t="shared" si="17"/>
        <v>4061</v>
      </c>
      <c r="M78" s="185">
        <v>956</v>
      </c>
      <c r="N78" s="185">
        <v>0</v>
      </c>
      <c r="O78" s="185">
        <v>0</v>
      </c>
      <c r="P78" s="185">
        <v>0</v>
      </c>
      <c r="Q78" s="185">
        <v>0</v>
      </c>
      <c r="R78" s="185">
        <v>4061</v>
      </c>
      <c r="S78" s="185">
        <v>0</v>
      </c>
      <c r="T78" s="185">
        <v>0</v>
      </c>
      <c r="U78" s="185">
        <v>0</v>
      </c>
      <c r="V78" s="185">
        <v>0</v>
      </c>
      <c r="W78" s="252">
        <v>0</v>
      </c>
      <c r="X78" s="252">
        <v>956</v>
      </c>
      <c r="Y78" s="252">
        <v>0</v>
      </c>
      <c r="Z78" s="252">
        <v>0</v>
      </c>
      <c r="AA78" s="252">
        <v>0</v>
      </c>
      <c r="AB78" s="252">
        <v>4061</v>
      </c>
      <c r="AC78" s="148"/>
    </row>
    <row r="79" spans="1:29" s="122" customFormat="1" ht="10.5" customHeight="1">
      <c r="A79" s="127">
        <v>752</v>
      </c>
      <c r="B79" s="132">
        <v>542</v>
      </c>
      <c r="C79" s="220" t="s">
        <v>989</v>
      </c>
      <c r="D79" s="261">
        <f t="shared" si="14"/>
        <v>5967</v>
      </c>
      <c r="E79" s="252">
        <f t="shared" si="15"/>
        <v>5028</v>
      </c>
      <c r="F79" s="185">
        <v>2430</v>
      </c>
      <c r="G79" s="185">
        <v>0</v>
      </c>
      <c r="H79" s="185">
        <v>2598</v>
      </c>
      <c r="I79" s="185">
        <v>27</v>
      </c>
      <c r="J79" s="185">
        <v>912</v>
      </c>
      <c r="K79" s="252">
        <f t="shared" si="16"/>
        <v>727</v>
      </c>
      <c r="L79" s="252">
        <f t="shared" si="17"/>
        <v>442</v>
      </c>
      <c r="M79" s="185">
        <v>727</v>
      </c>
      <c r="N79" s="185">
        <v>0</v>
      </c>
      <c r="O79" s="185">
        <v>0</v>
      </c>
      <c r="P79" s="185">
        <v>0</v>
      </c>
      <c r="Q79" s="185">
        <v>0</v>
      </c>
      <c r="R79" s="185">
        <v>442</v>
      </c>
      <c r="S79" s="185">
        <v>0</v>
      </c>
      <c r="T79" s="185">
        <v>0</v>
      </c>
      <c r="U79" s="185">
        <v>0</v>
      </c>
      <c r="V79" s="185">
        <v>0</v>
      </c>
      <c r="W79" s="252">
        <v>0</v>
      </c>
      <c r="X79" s="252">
        <v>727</v>
      </c>
      <c r="Y79" s="252">
        <v>0</v>
      </c>
      <c r="Z79" s="252">
        <v>0</v>
      </c>
      <c r="AA79" s="252">
        <v>0</v>
      </c>
      <c r="AB79" s="252">
        <v>442</v>
      </c>
      <c r="AC79" s="148"/>
    </row>
    <row r="80" spans="1:29" s="122" customFormat="1" ht="10.5" customHeight="1">
      <c r="A80" s="127">
        <v>753</v>
      </c>
      <c r="B80" s="132">
        <v>543</v>
      </c>
      <c r="C80" s="220" t="s">
        <v>990</v>
      </c>
      <c r="D80" s="261">
        <f t="shared" si="14"/>
        <v>13960</v>
      </c>
      <c r="E80" s="252">
        <f t="shared" si="15"/>
        <v>6050</v>
      </c>
      <c r="F80" s="185">
        <v>901</v>
      </c>
      <c r="G80" s="185">
        <v>1021</v>
      </c>
      <c r="H80" s="185">
        <v>4128</v>
      </c>
      <c r="I80" s="185">
        <v>0</v>
      </c>
      <c r="J80" s="185">
        <v>7910</v>
      </c>
      <c r="K80" s="252">
        <f t="shared" si="16"/>
        <v>3350</v>
      </c>
      <c r="L80" s="252">
        <f t="shared" si="17"/>
        <v>2972</v>
      </c>
      <c r="M80" s="185">
        <v>3350</v>
      </c>
      <c r="N80" s="185">
        <v>0</v>
      </c>
      <c r="O80" s="185">
        <v>0</v>
      </c>
      <c r="P80" s="185">
        <v>0</v>
      </c>
      <c r="Q80" s="185">
        <v>0</v>
      </c>
      <c r="R80" s="185">
        <v>0</v>
      </c>
      <c r="S80" s="185">
        <v>2972</v>
      </c>
      <c r="T80" s="185">
        <v>0</v>
      </c>
      <c r="U80" s="185">
        <v>0</v>
      </c>
      <c r="V80" s="185">
        <v>0</v>
      </c>
      <c r="W80" s="252">
        <v>3350</v>
      </c>
      <c r="X80" s="252">
        <v>0</v>
      </c>
      <c r="Y80" s="252">
        <v>0</v>
      </c>
      <c r="Z80" s="252">
        <v>0</v>
      </c>
      <c r="AA80" s="252">
        <v>0</v>
      </c>
      <c r="AB80" s="252">
        <v>2972</v>
      </c>
      <c r="AC80" s="148"/>
    </row>
    <row r="81" spans="1:28" s="122" customFormat="1" ht="10.5" customHeight="1">
      <c r="A81" s="127">
        <v>754</v>
      </c>
      <c r="B81" s="132">
        <v>544</v>
      </c>
      <c r="C81" s="220" t="s">
        <v>991</v>
      </c>
      <c r="D81" s="261">
        <f t="shared" si="14"/>
        <v>18605</v>
      </c>
      <c r="E81" s="252">
        <f t="shared" si="15"/>
        <v>12005</v>
      </c>
      <c r="F81" s="185">
        <v>7873</v>
      </c>
      <c r="G81" s="185">
        <v>0</v>
      </c>
      <c r="H81" s="185">
        <v>4132</v>
      </c>
      <c r="I81" s="185">
        <v>40</v>
      </c>
      <c r="J81" s="185">
        <v>6560</v>
      </c>
      <c r="K81" s="252">
        <f t="shared" si="16"/>
        <v>4868</v>
      </c>
      <c r="L81" s="252">
        <f t="shared" si="17"/>
        <v>1927</v>
      </c>
      <c r="M81" s="185">
        <v>4868</v>
      </c>
      <c r="N81" s="185">
        <v>0</v>
      </c>
      <c r="O81" s="185">
        <v>0</v>
      </c>
      <c r="P81" s="185">
        <v>0</v>
      </c>
      <c r="Q81" s="185">
        <v>0</v>
      </c>
      <c r="R81" s="185">
        <v>1927</v>
      </c>
      <c r="S81" s="185">
        <v>0</v>
      </c>
      <c r="T81" s="185">
        <v>0</v>
      </c>
      <c r="U81" s="185">
        <v>0</v>
      </c>
      <c r="V81" s="185">
        <v>0</v>
      </c>
      <c r="W81" s="252">
        <v>0</v>
      </c>
      <c r="X81" s="252">
        <v>4868</v>
      </c>
      <c r="Y81" s="252">
        <v>0</v>
      </c>
      <c r="Z81" s="252">
        <v>0</v>
      </c>
      <c r="AA81" s="252">
        <v>0</v>
      </c>
      <c r="AB81" s="252">
        <v>1927</v>
      </c>
    </row>
    <row r="82" spans="1:28" s="122" customFormat="1" ht="10.5" customHeight="1">
      <c r="A82" s="127">
        <v>761</v>
      </c>
      <c r="B82" s="132">
        <v>561</v>
      </c>
      <c r="C82" s="220" t="s">
        <v>992</v>
      </c>
      <c r="D82" s="261">
        <f t="shared" si="14"/>
        <v>11387</v>
      </c>
      <c r="E82" s="252">
        <f t="shared" si="15"/>
        <v>8410</v>
      </c>
      <c r="F82" s="185">
        <v>4234</v>
      </c>
      <c r="G82" s="185">
        <v>960</v>
      </c>
      <c r="H82" s="185">
        <v>3216</v>
      </c>
      <c r="I82" s="185">
        <v>0</v>
      </c>
      <c r="J82" s="185">
        <v>2977</v>
      </c>
      <c r="K82" s="252">
        <f t="shared" si="16"/>
        <v>1634</v>
      </c>
      <c r="L82" s="252">
        <f t="shared" si="17"/>
        <v>927</v>
      </c>
      <c r="M82" s="185">
        <v>1634</v>
      </c>
      <c r="N82" s="185">
        <v>0</v>
      </c>
      <c r="O82" s="185">
        <v>0</v>
      </c>
      <c r="P82" s="185">
        <v>0</v>
      </c>
      <c r="Q82" s="185">
        <v>0</v>
      </c>
      <c r="R82" s="185">
        <v>927</v>
      </c>
      <c r="S82" s="185">
        <v>0</v>
      </c>
      <c r="T82" s="185">
        <v>0</v>
      </c>
      <c r="U82" s="185">
        <v>0</v>
      </c>
      <c r="V82" s="185">
        <v>0</v>
      </c>
      <c r="W82" s="252">
        <v>0</v>
      </c>
      <c r="X82" s="252">
        <v>1634</v>
      </c>
      <c r="Y82" s="252">
        <v>0</v>
      </c>
      <c r="Z82" s="252">
        <v>0</v>
      </c>
      <c r="AA82" s="252">
        <v>0</v>
      </c>
      <c r="AB82" s="252">
        <v>927</v>
      </c>
    </row>
    <row r="83" spans="1:29" s="122" customFormat="1" ht="10.5" customHeight="1">
      <c r="A83" s="127">
        <v>762</v>
      </c>
      <c r="B83" s="132">
        <v>562</v>
      </c>
      <c r="C83" s="220" t="s">
        <v>993</v>
      </c>
      <c r="D83" s="261">
        <f t="shared" si="14"/>
        <v>5690</v>
      </c>
      <c r="E83" s="252">
        <f t="shared" si="15"/>
        <v>4581</v>
      </c>
      <c r="F83" s="185">
        <v>2746</v>
      </c>
      <c r="G83" s="185">
        <v>0</v>
      </c>
      <c r="H83" s="185">
        <v>1835</v>
      </c>
      <c r="I83" s="185">
        <v>0</v>
      </c>
      <c r="J83" s="185">
        <v>1109</v>
      </c>
      <c r="K83" s="252">
        <f t="shared" si="16"/>
        <v>730</v>
      </c>
      <c r="L83" s="252">
        <f t="shared" si="17"/>
        <v>578</v>
      </c>
      <c r="M83" s="185">
        <v>730</v>
      </c>
      <c r="N83" s="185">
        <v>0</v>
      </c>
      <c r="O83" s="185">
        <v>0</v>
      </c>
      <c r="P83" s="185">
        <v>0</v>
      </c>
      <c r="Q83" s="185">
        <v>0</v>
      </c>
      <c r="R83" s="185">
        <v>578</v>
      </c>
      <c r="S83" s="185">
        <v>0</v>
      </c>
      <c r="T83" s="185">
        <v>0</v>
      </c>
      <c r="U83" s="185">
        <v>0</v>
      </c>
      <c r="V83" s="185">
        <v>0</v>
      </c>
      <c r="W83" s="252">
        <v>0</v>
      </c>
      <c r="X83" s="252">
        <v>730</v>
      </c>
      <c r="Y83" s="252">
        <v>0</v>
      </c>
      <c r="Z83" s="252">
        <v>0</v>
      </c>
      <c r="AA83" s="252">
        <v>0</v>
      </c>
      <c r="AB83" s="252">
        <v>578</v>
      </c>
      <c r="AC83" s="148"/>
    </row>
    <row r="84" spans="1:29" s="122" customFormat="1" ht="10.5" customHeight="1">
      <c r="A84" s="127">
        <v>771</v>
      </c>
      <c r="B84" s="132">
        <v>581</v>
      </c>
      <c r="C84" s="220" t="s">
        <v>994</v>
      </c>
      <c r="D84" s="261">
        <f t="shared" si="14"/>
        <v>6648</v>
      </c>
      <c r="E84" s="252">
        <f t="shared" si="15"/>
        <v>4412</v>
      </c>
      <c r="F84" s="185">
        <v>3484</v>
      </c>
      <c r="G84" s="185">
        <v>0</v>
      </c>
      <c r="H84" s="185">
        <v>928</v>
      </c>
      <c r="I84" s="185">
        <v>79</v>
      </c>
      <c r="J84" s="185">
        <v>2157</v>
      </c>
      <c r="K84" s="252">
        <f t="shared" si="16"/>
        <v>1092</v>
      </c>
      <c r="L84" s="252">
        <f t="shared" si="17"/>
        <v>435</v>
      </c>
      <c r="M84" s="185">
        <v>1092</v>
      </c>
      <c r="N84" s="185">
        <v>0</v>
      </c>
      <c r="O84" s="185">
        <v>0</v>
      </c>
      <c r="P84" s="185">
        <v>0</v>
      </c>
      <c r="Q84" s="185">
        <v>0</v>
      </c>
      <c r="R84" s="185">
        <v>435</v>
      </c>
      <c r="S84" s="185">
        <v>0</v>
      </c>
      <c r="T84" s="185">
        <v>0</v>
      </c>
      <c r="U84" s="185">
        <v>0</v>
      </c>
      <c r="V84" s="185">
        <v>0</v>
      </c>
      <c r="W84" s="252">
        <v>1092</v>
      </c>
      <c r="X84" s="252">
        <v>0</v>
      </c>
      <c r="Y84" s="252">
        <v>0</v>
      </c>
      <c r="Z84" s="252">
        <v>0</v>
      </c>
      <c r="AA84" s="252">
        <v>0</v>
      </c>
      <c r="AB84" s="252">
        <v>435</v>
      </c>
      <c r="AC84" s="148"/>
    </row>
    <row r="85" spans="1:29" s="122" customFormat="1" ht="10.5" customHeight="1">
      <c r="A85" s="127">
        <v>772</v>
      </c>
      <c r="B85" s="132">
        <v>582</v>
      </c>
      <c r="C85" s="220" t="s">
        <v>995</v>
      </c>
      <c r="D85" s="261">
        <f t="shared" si="14"/>
        <v>11324</v>
      </c>
      <c r="E85" s="252">
        <f t="shared" si="15"/>
        <v>8345</v>
      </c>
      <c r="F85" s="185">
        <v>3929</v>
      </c>
      <c r="G85" s="185">
        <v>391</v>
      </c>
      <c r="H85" s="185">
        <v>4025</v>
      </c>
      <c r="I85" s="185">
        <v>0</v>
      </c>
      <c r="J85" s="185">
        <v>2979</v>
      </c>
      <c r="K85" s="252">
        <f t="shared" si="16"/>
        <v>2183</v>
      </c>
      <c r="L85" s="252">
        <f t="shared" si="17"/>
        <v>1699</v>
      </c>
      <c r="M85" s="185">
        <v>2183</v>
      </c>
      <c r="N85" s="185">
        <v>0</v>
      </c>
      <c r="O85" s="185">
        <v>0</v>
      </c>
      <c r="P85" s="185">
        <v>0</v>
      </c>
      <c r="Q85" s="185">
        <v>0</v>
      </c>
      <c r="R85" s="185">
        <v>1699</v>
      </c>
      <c r="S85" s="185">
        <v>0</v>
      </c>
      <c r="T85" s="185">
        <v>0</v>
      </c>
      <c r="U85" s="185">
        <v>0</v>
      </c>
      <c r="V85" s="185">
        <v>0</v>
      </c>
      <c r="W85" s="252">
        <v>0</v>
      </c>
      <c r="X85" s="252">
        <v>0</v>
      </c>
      <c r="Y85" s="252">
        <v>2183</v>
      </c>
      <c r="Z85" s="252">
        <v>0</v>
      </c>
      <c r="AA85" s="252">
        <v>0</v>
      </c>
      <c r="AB85" s="252">
        <v>1699</v>
      </c>
      <c r="AC85" s="148"/>
    </row>
    <row r="86" spans="1:29" s="122" customFormat="1" ht="10.5" customHeight="1">
      <c r="A86" s="127">
        <v>773</v>
      </c>
      <c r="B86" s="132">
        <v>583</v>
      </c>
      <c r="C86" s="220" t="s">
        <v>996</v>
      </c>
      <c r="D86" s="261">
        <f t="shared" si="14"/>
        <v>2664</v>
      </c>
      <c r="E86" s="252">
        <f t="shared" si="15"/>
        <v>786</v>
      </c>
      <c r="F86" s="185">
        <v>99</v>
      </c>
      <c r="G86" s="185">
        <v>0</v>
      </c>
      <c r="H86" s="185">
        <v>687</v>
      </c>
      <c r="I86" s="185">
        <v>128</v>
      </c>
      <c r="J86" s="185">
        <v>1750</v>
      </c>
      <c r="K86" s="252">
        <f t="shared" si="16"/>
        <v>904</v>
      </c>
      <c r="L86" s="252">
        <f t="shared" si="17"/>
        <v>295</v>
      </c>
      <c r="M86" s="185">
        <v>904</v>
      </c>
      <c r="N86" s="185">
        <v>0</v>
      </c>
      <c r="O86" s="185">
        <v>0</v>
      </c>
      <c r="P86" s="326">
        <v>0</v>
      </c>
      <c r="Q86" s="185">
        <v>0</v>
      </c>
      <c r="R86" s="185">
        <v>295</v>
      </c>
      <c r="S86" s="185">
        <v>0</v>
      </c>
      <c r="T86" s="185">
        <v>0</v>
      </c>
      <c r="U86" s="185">
        <v>0</v>
      </c>
      <c r="V86" s="185">
        <v>0</v>
      </c>
      <c r="W86" s="252">
        <v>904</v>
      </c>
      <c r="X86" s="252">
        <v>0</v>
      </c>
      <c r="Y86" s="252">
        <v>0</v>
      </c>
      <c r="Z86" s="252">
        <v>0</v>
      </c>
      <c r="AA86" s="252">
        <v>0</v>
      </c>
      <c r="AB86" s="252">
        <v>295</v>
      </c>
      <c r="AC86" s="148"/>
    </row>
    <row r="87" spans="1:29" s="122" customFormat="1" ht="10.5" customHeight="1">
      <c r="A87" s="127">
        <v>774</v>
      </c>
      <c r="B87" s="132">
        <v>584</v>
      </c>
      <c r="C87" s="220" t="s">
        <v>997</v>
      </c>
      <c r="D87" s="261">
        <f t="shared" si="14"/>
        <v>7402</v>
      </c>
      <c r="E87" s="252">
        <f t="shared" si="15"/>
        <v>2166</v>
      </c>
      <c r="F87" s="185">
        <v>0</v>
      </c>
      <c r="G87" s="185">
        <v>284</v>
      </c>
      <c r="H87" s="185">
        <v>1882</v>
      </c>
      <c r="I87" s="185">
        <v>0</v>
      </c>
      <c r="J87" s="185">
        <v>5236</v>
      </c>
      <c r="K87" s="252">
        <f t="shared" si="16"/>
        <v>1841</v>
      </c>
      <c r="L87" s="252">
        <f t="shared" si="17"/>
        <v>1890</v>
      </c>
      <c r="M87" s="185">
        <v>1841</v>
      </c>
      <c r="N87" s="185">
        <v>0</v>
      </c>
      <c r="O87" s="185">
        <v>0</v>
      </c>
      <c r="P87" s="185">
        <v>0</v>
      </c>
      <c r="Q87" s="185">
        <v>0</v>
      </c>
      <c r="R87" s="185">
        <v>1890</v>
      </c>
      <c r="S87" s="185">
        <v>0</v>
      </c>
      <c r="T87" s="185">
        <v>0</v>
      </c>
      <c r="U87" s="185">
        <v>0</v>
      </c>
      <c r="V87" s="185">
        <v>0</v>
      </c>
      <c r="W87" s="252">
        <v>1841</v>
      </c>
      <c r="X87" s="252">
        <v>0</v>
      </c>
      <c r="Y87" s="252">
        <v>0</v>
      </c>
      <c r="Z87" s="252">
        <v>30</v>
      </c>
      <c r="AA87" s="252">
        <v>0</v>
      </c>
      <c r="AB87" s="252">
        <v>1860</v>
      </c>
      <c r="AC87" s="148"/>
    </row>
    <row r="88" spans="1:29" s="122" customFormat="1" ht="10.5" customHeight="1">
      <c r="A88" s="127">
        <v>781</v>
      </c>
      <c r="B88" s="132">
        <v>601</v>
      </c>
      <c r="C88" s="220" t="s">
        <v>998</v>
      </c>
      <c r="D88" s="261">
        <f aca="true" t="shared" si="18" ref="D88:D111">E88+I88+J88</f>
        <v>11681</v>
      </c>
      <c r="E88" s="252">
        <f aca="true" t="shared" si="19" ref="E88:E111">SUM(F88:H88)</f>
        <v>9814</v>
      </c>
      <c r="F88" s="185">
        <v>8596</v>
      </c>
      <c r="G88" s="185">
        <v>642</v>
      </c>
      <c r="H88" s="185">
        <v>576</v>
      </c>
      <c r="I88" s="185">
        <v>241</v>
      </c>
      <c r="J88" s="185">
        <v>1626</v>
      </c>
      <c r="K88" s="252">
        <f aca="true" t="shared" si="20" ref="K88:K112">SUM(M88:Q88)</f>
        <v>853</v>
      </c>
      <c r="L88" s="252">
        <f aca="true" t="shared" si="21" ref="L88:L111">SUM(R88:V88)</f>
        <v>807</v>
      </c>
      <c r="M88" s="185">
        <v>853</v>
      </c>
      <c r="N88" s="185">
        <v>0</v>
      </c>
      <c r="O88" s="185">
        <v>0</v>
      </c>
      <c r="P88" s="185">
        <v>0</v>
      </c>
      <c r="Q88" s="185">
        <v>0</v>
      </c>
      <c r="R88" s="185">
        <v>807</v>
      </c>
      <c r="S88" s="185">
        <v>0</v>
      </c>
      <c r="T88" s="185">
        <v>0</v>
      </c>
      <c r="U88" s="185">
        <v>0</v>
      </c>
      <c r="V88" s="185">
        <v>0</v>
      </c>
      <c r="W88" s="252">
        <v>853</v>
      </c>
      <c r="X88" s="252">
        <v>0</v>
      </c>
      <c r="Y88" s="252">
        <v>0</v>
      </c>
      <c r="Z88" s="252">
        <v>807</v>
      </c>
      <c r="AA88" s="252">
        <v>0</v>
      </c>
      <c r="AB88" s="252">
        <v>0</v>
      </c>
      <c r="AC88" s="148"/>
    </row>
    <row r="89" spans="1:29" s="122" customFormat="1" ht="10.5" customHeight="1">
      <c r="A89" s="127">
        <v>782</v>
      </c>
      <c r="B89" s="132">
        <v>602</v>
      </c>
      <c r="C89" s="220" t="s">
        <v>999</v>
      </c>
      <c r="D89" s="261">
        <f t="shared" si="18"/>
        <v>8592</v>
      </c>
      <c r="E89" s="252">
        <f t="shared" si="19"/>
        <v>7591</v>
      </c>
      <c r="F89" s="185">
        <v>3623</v>
      </c>
      <c r="G89" s="185">
        <v>2978</v>
      </c>
      <c r="H89" s="185">
        <v>990</v>
      </c>
      <c r="I89" s="185">
        <v>119</v>
      </c>
      <c r="J89" s="185">
        <v>882</v>
      </c>
      <c r="K89" s="252">
        <f t="shared" si="20"/>
        <v>526</v>
      </c>
      <c r="L89" s="252">
        <f t="shared" si="21"/>
        <v>538</v>
      </c>
      <c r="M89" s="185">
        <v>526</v>
      </c>
      <c r="N89" s="185">
        <v>0</v>
      </c>
      <c r="O89" s="185">
        <v>0</v>
      </c>
      <c r="P89" s="185">
        <v>0</v>
      </c>
      <c r="Q89" s="185">
        <v>0</v>
      </c>
      <c r="R89" s="185">
        <v>538</v>
      </c>
      <c r="S89" s="185">
        <v>0</v>
      </c>
      <c r="T89" s="185">
        <v>0</v>
      </c>
      <c r="U89" s="185">
        <v>0</v>
      </c>
      <c r="V89" s="185">
        <v>0</v>
      </c>
      <c r="W89" s="252">
        <v>526</v>
      </c>
      <c r="X89" s="252">
        <v>0</v>
      </c>
      <c r="Y89" s="252">
        <v>0</v>
      </c>
      <c r="Z89" s="252">
        <v>538</v>
      </c>
      <c r="AA89" s="252">
        <v>0</v>
      </c>
      <c r="AB89" s="252">
        <v>0</v>
      </c>
      <c r="AC89" s="148"/>
    </row>
    <row r="90" spans="1:29" s="122" customFormat="1" ht="10.5" customHeight="1">
      <c r="A90" s="127">
        <v>783</v>
      </c>
      <c r="B90" s="132">
        <v>603</v>
      </c>
      <c r="C90" s="220" t="s">
        <v>1000</v>
      </c>
      <c r="D90" s="261">
        <f t="shared" si="18"/>
        <v>4557</v>
      </c>
      <c r="E90" s="252">
        <f t="shared" si="19"/>
        <v>4177</v>
      </c>
      <c r="F90" s="185">
        <v>3240</v>
      </c>
      <c r="G90" s="185">
        <v>678</v>
      </c>
      <c r="H90" s="185">
        <v>259</v>
      </c>
      <c r="I90" s="185">
        <v>99</v>
      </c>
      <c r="J90" s="185">
        <v>281</v>
      </c>
      <c r="K90" s="252">
        <f t="shared" si="20"/>
        <v>290</v>
      </c>
      <c r="L90" s="252">
        <f t="shared" si="21"/>
        <v>141</v>
      </c>
      <c r="M90" s="185">
        <v>290</v>
      </c>
      <c r="N90" s="185">
        <v>0</v>
      </c>
      <c r="O90" s="185">
        <v>0</v>
      </c>
      <c r="P90" s="185">
        <v>0</v>
      </c>
      <c r="Q90" s="185">
        <v>0</v>
      </c>
      <c r="R90" s="185">
        <v>141</v>
      </c>
      <c r="S90" s="185">
        <v>0</v>
      </c>
      <c r="T90" s="185">
        <v>0</v>
      </c>
      <c r="U90" s="185">
        <v>0</v>
      </c>
      <c r="V90" s="185">
        <v>0</v>
      </c>
      <c r="W90" s="252">
        <v>290</v>
      </c>
      <c r="X90" s="252">
        <v>0</v>
      </c>
      <c r="Y90" s="252">
        <v>0</v>
      </c>
      <c r="Z90" s="252">
        <v>141</v>
      </c>
      <c r="AA90" s="252">
        <v>0</v>
      </c>
      <c r="AB90" s="252">
        <v>0</v>
      </c>
      <c r="AC90" s="148"/>
    </row>
    <row r="91" spans="1:29" s="122" customFormat="1" ht="10.5" customHeight="1">
      <c r="A91" s="127">
        <v>784</v>
      </c>
      <c r="B91" s="132">
        <v>604</v>
      </c>
      <c r="C91" s="220" t="s">
        <v>1001</v>
      </c>
      <c r="D91" s="261">
        <f t="shared" si="18"/>
        <v>4446</v>
      </c>
      <c r="E91" s="252">
        <f t="shared" si="19"/>
        <v>3959</v>
      </c>
      <c r="F91" s="185">
        <v>3342</v>
      </c>
      <c r="G91" s="185">
        <v>276</v>
      </c>
      <c r="H91" s="185">
        <v>341</v>
      </c>
      <c r="I91" s="185">
        <v>58</v>
      </c>
      <c r="J91" s="185">
        <v>429</v>
      </c>
      <c r="K91" s="252">
        <f t="shared" si="20"/>
        <v>434</v>
      </c>
      <c r="L91" s="252">
        <f t="shared" si="21"/>
        <v>176</v>
      </c>
      <c r="M91" s="185">
        <v>434</v>
      </c>
      <c r="N91" s="185">
        <v>0</v>
      </c>
      <c r="O91" s="185">
        <v>0</v>
      </c>
      <c r="P91" s="185">
        <v>0</v>
      </c>
      <c r="Q91" s="185">
        <v>0</v>
      </c>
      <c r="R91" s="185">
        <v>176</v>
      </c>
      <c r="S91" s="185">
        <v>0</v>
      </c>
      <c r="T91" s="185">
        <v>0</v>
      </c>
      <c r="U91" s="185">
        <v>0</v>
      </c>
      <c r="V91" s="185">
        <v>0</v>
      </c>
      <c r="W91" s="252">
        <v>434</v>
      </c>
      <c r="X91" s="252">
        <v>0</v>
      </c>
      <c r="Y91" s="252">
        <v>0</v>
      </c>
      <c r="Z91" s="252">
        <v>176</v>
      </c>
      <c r="AA91" s="252">
        <v>0</v>
      </c>
      <c r="AB91" s="252">
        <v>0</v>
      </c>
      <c r="AC91" s="148"/>
    </row>
    <row r="92" spans="1:29" s="122" customFormat="1" ht="10.5" customHeight="1">
      <c r="A92" s="127">
        <v>791</v>
      </c>
      <c r="B92" s="132">
        <v>621</v>
      </c>
      <c r="C92" s="220" t="s">
        <v>1002</v>
      </c>
      <c r="D92" s="261">
        <f t="shared" si="18"/>
        <v>4947</v>
      </c>
      <c r="E92" s="252">
        <f t="shared" si="19"/>
        <v>4421</v>
      </c>
      <c r="F92" s="185">
        <v>3116</v>
      </c>
      <c r="G92" s="185">
        <v>184</v>
      </c>
      <c r="H92" s="185">
        <v>1121</v>
      </c>
      <c r="I92" s="185">
        <v>0</v>
      </c>
      <c r="J92" s="185">
        <v>526</v>
      </c>
      <c r="K92" s="252">
        <f t="shared" si="20"/>
        <v>374</v>
      </c>
      <c r="L92" s="252">
        <f t="shared" si="21"/>
        <v>868</v>
      </c>
      <c r="M92" s="185">
        <v>374</v>
      </c>
      <c r="N92" s="185">
        <v>0</v>
      </c>
      <c r="O92" s="185">
        <v>0</v>
      </c>
      <c r="P92" s="185">
        <v>0</v>
      </c>
      <c r="Q92" s="185">
        <v>0</v>
      </c>
      <c r="R92" s="185">
        <v>868</v>
      </c>
      <c r="S92" s="185">
        <v>0</v>
      </c>
      <c r="T92" s="185">
        <v>0</v>
      </c>
      <c r="U92" s="185">
        <v>0</v>
      </c>
      <c r="V92" s="185">
        <v>0</v>
      </c>
      <c r="W92" s="252">
        <v>374</v>
      </c>
      <c r="X92" s="252">
        <v>0</v>
      </c>
      <c r="Y92" s="252">
        <v>0</v>
      </c>
      <c r="Z92" s="252">
        <v>868</v>
      </c>
      <c r="AA92" s="252">
        <v>0</v>
      </c>
      <c r="AB92" s="252">
        <v>0</v>
      </c>
      <c r="AC92" s="148"/>
    </row>
    <row r="93" spans="1:29" s="122" customFormat="1" ht="10.5" customHeight="1">
      <c r="A93" s="127">
        <v>792</v>
      </c>
      <c r="B93" s="132">
        <v>622</v>
      </c>
      <c r="C93" s="220" t="s">
        <v>1003</v>
      </c>
      <c r="D93" s="261">
        <f t="shared" si="18"/>
        <v>17491</v>
      </c>
      <c r="E93" s="252">
        <f t="shared" si="19"/>
        <v>15879</v>
      </c>
      <c r="F93" s="185">
        <v>6418</v>
      </c>
      <c r="G93" s="185">
        <v>7865</v>
      </c>
      <c r="H93" s="185">
        <v>1596</v>
      </c>
      <c r="I93" s="185">
        <v>0</v>
      </c>
      <c r="J93" s="185">
        <v>1612</v>
      </c>
      <c r="K93" s="252">
        <f t="shared" si="20"/>
        <v>856</v>
      </c>
      <c r="L93" s="252">
        <f t="shared" si="21"/>
        <v>1416</v>
      </c>
      <c r="M93" s="185">
        <v>856</v>
      </c>
      <c r="N93" s="185">
        <v>0</v>
      </c>
      <c r="O93" s="185">
        <v>0</v>
      </c>
      <c r="P93" s="185">
        <v>0</v>
      </c>
      <c r="Q93" s="185">
        <v>0</v>
      </c>
      <c r="R93" s="185">
        <v>1416</v>
      </c>
      <c r="S93" s="185">
        <v>0</v>
      </c>
      <c r="T93" s="185">
        <v>0</v>
      </c>
      <c r="U93" s="185">
        <v>0</v>
      </c>
      <c r="V93" s="185">
        <v>0</v>
      </c>
      <c r="W93" s="252">
        <v>856</v>
      </c>
      <c r="X93" s="252">
        <v>0</v>
      </c>
      <c r="Y93" s="252">
        <v>0</v>
      </c>
      <c r="Z93" s="252">
        <v>1416</v>
      </c>
      <c r="AA93" s="252">
        <v>0</v>
      </c>
      <c r="AB93" s="252">
        <v>0</v>
      </c>
      <c r="AC93" s="148"/>
    </row>
    <row r="94" spans="1:29" s="122" customFormat="1" ht="10.5" customHeight="1">
      <c r="A94" s="127">
        <v>793</v>
      </c>
      <c r="B94" s="132">
        <v>623</v>
      </c>
      <c r="C94" s="220" t="s">
        <v>1004</v>
      </c>
      <c r="D94" s="261">
        <f t="shared" si="18"/>
        <v>6519</v>
      </c>
      <c r="E94" s="252">
        <f t="shared" si="19"/>
        <v>6172</v>
      </c>
      <c r="F94" s="185">
        <v>1567</v>
      </c>
      <c r="G94" s="185">
        <v>123</v>
      </c>
      <c r="H94" s="185">
        <v>4482</v>
      </c>
      <c r="I94" s="185">
        <v>0</v>
      </c>
      <c r="J94" s="185">
        <v>347</v>
      </c>
      <c r="K94" s="252">
        <f t="shared" si="20"/>
        <v>269</v>
      </c>
      <c r="L94" s="252">
        <f t="shared" si="21"/>
        <v>1021</v>
      </c>
      <c r="M94" s="185">
        <v>269</v>
      </c>
      <c r="N94" s="185">
        <v>0</v>
      </c>
      <c r="O94" s="185">
        <v>0</v>
      </c>
      <c r="P94" s="185">
        <v>0</v>
      </c>
      <c r="Q94" s="185">
        <v>0</v>
      </c>
      <c r="R94" s="185">
        <v>1021</v>
      </c>
      <c r="S94" s="185">
        <v>0</v>
      </c>
      <c r="T94" s="185">
        <v>0</v>
      </c>
      <c r="U94" s="185">
        <v>0</v>
      </c>
      <c r="V94" s="185">
        <v>0</v>
      </c>
      <c r="W94" s="252">
        <v>269</v>
      </c>
      <c r="X94" s="252">
        <v>0</v>
      </c>
      <c r="Y94" s="252">
        <v>0</v>
      </c>
      <c r="Z94" s="252">
        <v>1021</v>
      </c>
      <c r="AA94" s="252">
        <v>0</v>
      </c>
      <c r="AB94" s="252">
        <v>0</v>
      </c>
      <c r="AC94" s="148"/>
    </row>
    <row r="95" spans="1:29" s="122" customFormat="1" ht="10.5" customHeight="1">
      <c r="A95" s="127">
        <v>794</v>
      </c>
      <c r="B95" s="132">
        <v>624</v>
      </c>
      <c r="C95" s="220" t="s">
        <v>1005</v>
      </c>
      <c r="D95" s="261">
        <f t="shared" si="18"/>
        <v>7285</v>
      </c>
      <c r="E95" s="252">
        <f t="shared" si="19"/>
        <v>6652</v>
      </c>
      <c r="F95" s="185">
        <v>2194</v>
      </c>
      <c r="G95" s="185">
        <v>958</v>
      </c>
      <c r="H95" s="185">
        <v>3500</v>
      </c>
      <c r="I95" s="185">
        <v>0</v>
      </c>
      <c r="J95" s="185">
        <v>633</v>
      </c>
      <c r="K95" s="252">
        <f t="shared" si="20"/>
        <v>321</v>
      </c>
      <c r="L95" s="252">
        <f t="shared" si="21"/>
        <v>1198</v>
      </c>
      <c r="M95" s="185">
        <v>321</v>
      </c>
      <c r="N95" s="185">
        <v>0</v>
      </c>
      <c r="O95" s="185">
        <v>0</v>
      </c>
      <c r="P95" s="185">
        <v>0</v>
      </c>
      <c r="Q95" s="185">
        <v>0</v>
      </c>
      <c r="R95" s="185">
        <v>1198</v>
      </c>
      <c r="S95" s="185">
        <v>0</v>
      </c>
      <c r="T95" s="185">
        <v>0</v>
      </c>
      <c r="U95" s="185">
        <v>0</v>
      </c>
      <c r="V95" s="185">
        <v>0</v>
      </c>
      <c r="W95" s="252">
        <v>321</v>
      </c>
      <c r="X95" s="252">
        <v>0</v>
      </c>
      <c r="Y95" s="252">
        <v>0</v>
      </c>
      <c r="Z95" s="252">
        <v>1198</v>
      </c>
      <c r="AA95" s="252">
        <v>0</v>
      </c>
      <c r="AB95" s="252">
        <v>0</v>
      </c>
      <c r="AC95" s="148"/>
    </row>
    <row r="96" spans="1:29" s="122" customFormat="1" ht="10.5" customHeight="1">
      <c r="A96" s="127">
        <v>851</v>
      </c>
      <c r="B96" s="132">
        <v>641</v>
      </c>
      <c r="C96" s="220" t="s">
        <v>1006</v>
      </c>
      <c r="D96" s="261">
        <f t="shared" si="18"/>
        <v>10180</v>
      </c>
      <c r="E96" s="252">
        <f t="shared" si="19"/>
        <v>8246</v>
      </c>
      <c r="F96" s="185">
        <v>6413</v>
      </c>
      <c r="G96" s="185">
        <v>0</v>
      </c>
      <c r="H96" s="185">
        <v>1833</v>
      </c>
      <c r="I96" s="185">
        <v>0</v>
      </c>
      <c r="J96" s="185">
        <v>1934</v>
      </c>
      <c r="K96" s="252">
        <f t="shared" si="20"/>
        <v>1062</v>
      </c>
      <c r="L96" s="252">
        <f t="shared" si="21"/>
        <v>1151</v>
      </c>
      <c r="M96" s="185">
        <v>1062</v>
      </c>
      <c r="N96" s="185">
        <v>0</v>
      </c>
      <c r="O96" s="185">
        <v>0</v>
      </c>
      <c r="P96" s="185">
        <v>0</v>
      </c>
      <c r="Q96" s="185">
        <v>0</v>
      </c>
      <c r="R96" s="185">
        <v>1151</v>
      </c>
      <c r="S96" s="185">
        <v>0</v>
      </c>
      <c r="T96" s="185">
        <v>0</v>
      </c>
      <c r="U96" s="185">
        <v>0</v>
      </c>
      <c r="V96" s="185">
        <v>0</v>
      </c>
      <c r="W96" s="252">
        <v>0</v>
      </c>
      <c r="X96" s="252">
        <v>0</v>
      </c>
      <c r="Y96" s="252">
        <v>1062</v>
      </c>
      <c r="Z96" s="252">
        <v>1151</v>
      </c>
      <c r="AA96" s="252">
        <v>0</v>
      </c>
      <c r="AB96" s="252">
        <v>0</v>
      </c>
      <c r="AC96" s="148"/>
    </row>
    <row r="97" spans="1:29" s="122" customFormat="1" ht="10.5" customHeight="1">
      <c r="A97" s="127">
        <v>852</v>
      </c>
      <c r="B97" s="132">
        <v>642</v>
      </c>
      <c r="C97" s="220" t="s">
        <v>1007</v>
      </c>
      <c r="D97" s="261">
        <f t="shared" si="18"/>
        <v>19310</v>
      </c>
      <c r="E97" s="252">
        <f t="shared" si="19"/>
        <v>17217</v>
      </c>
      <c r="F97" s="185">
        <v>10688</v>
      </c>
      <c r="G97" s="185">
        <v>1719</v>
      </c>
      <c r="H97" s="185">
        <v>4810</v>
      </c>
      <c r="I97" s="185">
        <v>0</v>
      </c>
      <c r="J97" s="185">
        <v>2093</v>
      </c>
      <c r="K97" s="252">
        <f t="shared" si="20"/>
        <v>1284</v>
      </c>
      <c r="L97" s="252">
        <f t="shared" si="21"/>
        <v>2804</v>
      </c>
      <c r="M97" s="185">
        <v>1284</v>
      </c>
      <c r="N97" s="185">
        <v>0</v>
      </c>
      <c r="O97" s="185">
        <v>0</v>
      </c>
      <c r="P97" s="185">
        <v>0</v>
      </c>
      <c r="Q97" s="185">
        <v>0</v>
      </c>
      <c r="R97" s="185">
        <v>2804</v>
      </c>
      <c r="S97" s="185">
        <v>0</v>
      </c>
      <c r="T97" s="185">
        <v>0</v>
      </c>
      <c r="U97" s="185">
        <v>0</v>
      </c>
      <c r="V97" s="185">
        <v>0</v>
      </c>
      <c r="W97" s="252">
        <v>0</v>
      </c>
      <c r="X97" s="252">
        <v>0</v>
      </c>
      <c r="Y97" s="252">
        <v>1284</v>
      </c>
      <c r="Z97" s="252">
        <v>2804</v>
      </c>
      <c r="AA97" s="252">
        <v>0</v>
      </c>
      <c r="AB97" s="252">
        <v>0</v>
      </c>
      <c r="AC97" s="148"/>
    </row>
    <row r="98" spans="1:29" s="122" customFormat="1" ht="10.5" customHeight="1">
      <c r="A98" s="127">
        <v>853</v>
      </c>
      <c r="B98" s="132">
        <v>643</v>
      </c>
      <c r="C98" s="220" t="s">
        <v>1008</v>
      </c>
      <c r="D98" s="261">
        <f t="shared" si="18"/>
        <v>7517</v>
      </c>
      <c r="E98" s="252">
        <f t="shared" si="19"/>
        <v>6233</v>
      </c>
      <c r="F98" s="185">
        <v>0</v>
      </c>
      <c r="G98" s="185">
        <v>0</v>
      </c>
      <c r="H98" s="185">
        <v>6233</v>
      </c>
      <c r="I98" s="185">
        <v>129</v>
      </c>
      <c r="J98" s="185">
        <v>1155</v>
      </c>
      <c r="K98" s="252">
        <f t="shared" si="20"/>
        <v>1076</v>
      </c>
      <c r="L98" s="252">
        <f t="shared" si="21"/>
        <v>2663</v>
      </c>
      <c r="M98" s="185">
        <v>1076</v>
      </c>
      <c r="N98" s="185">
        <v>0</v>
      </c>
      <c r="O98" s="185">
        <v>0</v>
      </c>
      <c r="P98" s="185">
        <v>0</v>
      </c>
      <c r="Q98" s="185">
        <v>0</v>
      </c>
      <c r="R98" s="185">
        <v>2663</v>
      </c>
      <c r="S98" s="185">
        <v>0</v>
      </c>
      <c r="T98" s="185">
        <v>0</v>
      </c>
      <c r="U98" s="185">
        <v>0</v>
      </c>
      <c r="V98" s="185">
        <v>0</v>
      </c>
      <c r="W98" s="252">
        <v>0</v>
      </c>
      <c r="X98" s="252">
        <v>1076</v>
      </c>
      <c r="Y98" s="252">
        <v>0</v>
      </c>
      <c r="Z98" s="252">
        <v>2663</v>
      </c>
      <c r="AA98" s="252">
        <v>0</v>
      </c>
      <c r="AB98" s="252">
        <v>0</v>
      </c>
      <c r="AC98" s="148"/>
    </row>
    <row r="99" spans="1:29" s="122" customFormat="1" ht="10.5" customHeight="1">
      <c r="A99" s="127">
        <v>854</v>
      </c>
      <c r="B99" s="132">
        <v>644</v>
      </c>
      <c r="C99" s="220" t="s">
        <v>1009</v>
      </c>
      <c r="D99" s="261">
        <f t="shared" si="18"/>
        <v>12706</v>
      </c>
      <c r="E99" s="252">
        <f t="shared" si="19"/>
        <v>9556</v>
      </c>
      <c r="F99" s="185">
        <v>1890</v>
      </c>
      <c r="G99" s="185">
        <v>910</v>
      </c>
      <c r="H99" s="185">
        <v>6756</v>
      </c>
      <c r="I99" s="185">
        <v>50</v>
      </c>
      <c r="J99" s="185">
        <v>3100</v>
      </c>
      <c r="K99" s="252">
        <f t="shared" si="20"/>
        <v>975</v>
      </c>
      <c r="L99" s="252">
        <f t="shared" si="21"/>
        <v>4534</v>
      </c>
      <c r="M99" s="185">
        <v>975</v>
      </c>
      <c r="N99" s="185">
        <v>0</v>
      </c>
      <c r="O99" s="185">
        <v>0</v>
      </c>
      <c r="P99" s="185">
        <v>0</v>
      </c>
      <c r="Q99" s="185">
        <v>0</v>
      </c>
      <c r="R99" s="185">
        <v>4534</v>
      </c>
      <c r="S99" s="185">
        <v>0</v>
      </c>
      <c r="T99" s="185">
        <v>0</v>
      </c>
      <c r="U99" s="185">
        <v>0</v>
      </c>
      <c r="V99" s="185">
        <v>0</v>
      </c>
      <c r="W99" s="252">
        <v>0</v>
      </c>
      <c r="X99" s="252">
        <v>0</v>
      </c>
      <c r="Y99" s="252">
        <v>975</v>
      </c>
      <c r="Z99" s="252">
        <v>4534</v>
      </c>
      <c r="AA99" s="252">
        <v>0</v>
      </c>
      <c r="AB99" s="252">
        <v>0</v>
      </c>
      <c r="AC99" s="148"/>
    </row>
    <row r="100" spans="1:28" s="122" customFormat="1" ht="10.5" customHeight="1">
      <c r="A100" s="127">
        <v>855</v>
      </c>
      <c r="B100" s="132">
        <v>645</v>
      </c>
      <c r="C100" s="220" t="s">
        <v>1010</v>
      </c>
      <c r="D100" s="261">
        <f t="shared" si="18"/>
        <v>13666</v>
      </c>
      <c r="E100" s="252">
        <f t="shared" si="19"/>
        <v>11106</v>
      </c>
      <c r="F100" s="185">
        <v>3947</v>
      </c>
      <c r="G100" s="185">
        <v>0</v>
      </c>
      <c r="H100" s="185">
        <v>7159</v>
      </c>
      <c r="I100" s="185">
        <v>49</v>
      </c>
      <c r="J100" s="185">
        <v>2511</v>
      </c>
      <c r="K100" s="252">
        <f t="shared" si="20"/>
        <v>1697</v>
      </c>
      <c r="L100" s="252">
        <f t="shared" si="21"/>
        <v>2826</v>
      </c>
      <c r="M100" s="185">
        <v>1697</v>
      </c>
      <c r="N100" s="185">
        <v>0</v>
      </c>
      <c r="O100" s="326">
        <v>0</v>
      </c>
      <c r="P100" s="326">
        <v>0</v>
      </c>
      <c r="Q100" s="185">
        <v>0</v>
      </c>
      <c r="R100" s="185">
        <v>2826</v>
      </c>
      <c r="S100" s="185">
        <v>0</v>
      </c>
      <c r="T100" s="185">
        <v>0</v>
      </c>
      <c r="U100" s="326">
        <v>0</v>
      </c>
      <c r="V100" s="326">
        <v>0</v>
      </c>
      <c r="W100" s="252">
        <v>0</v>
      </c>
      <c r="X100" s="252">
        <v>0</v>
      </c>
      <c r="Y100" s="252">
        <v>1697</v>
      </c>
      <c r="Z100" s="252">
        <v>1743</v>
      </c>
      <c r="AA100" s="252">
        <v>1083</v>
      </c>
      <c r="AB100" s="252">
        <v>0</v>
      </c>
    </row>
    <row r="101" spans="1:28" s="122" customFormat="1" ht="10.5" customHeight="1">
      <c r="A101" s="127">
        <v>856</v>
      </c>
      <c r="B101" s="132">
        <v>646</v>
      </c>
      <c r="C101" s="220" t="s">
        <v>1011</v>
      </c>
      <c r="D101" s="261">
        <f t="shared" si="18"/>
        <v>10527</v>
      </c>
      <c r="E101" s="252">
        <f t="shared" si="19"/>
        <v>8198</v>
      </c>
      <c r="F101" s="185">
        <v>3436</v>
      </c>
      <c r="G101" s="185">
        <v>0</v>
      </c>
      <c r="H101" s="185">
        <v>4762</v>
      </c>
      <c r="I101" s="185">
        <v>0</v>
      </c>
      <c r="J101" s="185">
        <v>2329</v>
      </c>
      <c r="K101" s="252">
        <f t="shared" si="20"/>
        <v>855</v>
      </c>
      <c r="L101" s="252">
        <f t="shared" si="21"/>
        <v>1970</v>
      </c>
      <c r="M101" s="185">
        <v>855</v>
      </c>
      <c r="N101" s="185">
        <v>0</v>
      </c>
      <c r="O101" s="326">
        <v>0</v>
      </c>
      <c r="P101" s="326">
        <v>0</v>
      </c>
      <c r="Q101" s="185">
        <v>0</v>
      </c>
      <c r="R101" s="185">
        <v>1970</v>
      </c>
      <c r="S101" s="185">
        <v>0</v>
      </c>
      <c r="T101" s="185">
        <v>0</v>
      </c>
      <c r="U101" s="326">
        <v>0</v>
      </c>
      <c r="V101" s="326">
        <v>0</v>
      </c>
      <c r="W101" s="252">
        <v>0</v>
      </c>
      <c r="X101" s="252">
        <v>855</v>
      </c>
      <c r="Y101" s="252">
        <v>0</v>
      </c>
      <c r="Z101" s="252">
        <v>1970</v>
      </c>
      <c r="AA101" s="252">
        <v>0</v>
      </c>
      <c r="AB101" s="252">
        <v>0</v>
      </c>
    </row>
    <row r="102" spans="1:29" s="122" customFormat="1" ht="10.5" customHeight="1">
      <c r="A102" s="127">
        <v>951</v>
      </c>
      <c r="B102" s="132">
        <v>681</v>
      </c>
      <c r="C102" s="220" t="s">
        <v>1012</v>
      </c>
      <c r="D102" s="261">
        <f t="shared" si="18"/>
        <v>17016</v>
      </c>
      <c r="E102" s="252">
        <f t="shared" si="19"/>
        <v>13661</v>
      </c>
      <c r="F102" s="185">
        <v>1257</v>
      </c>
      <c r="G102" s="185">
        <v>640</v>
      </c>
      <c r="H102" s="185">
        <v>11764</v>
      </c>
      <c r="I102" s="185">
        <v>0</v>
      </c>
      <c r="J102" s="185">
        <v>3355</v>
      </c>
      <c r="K102" s="252">
        <f t="shared" si="20"/>
        <v>2658</v>
      </c>
      <c r="L102" s="252">
        <f t="shared" si="21"/>
        <v>3062</v>
      </c>
      <c r="M102" s="185">
        <v>0</v>
      </c>
      <c r="N102" s="185">
        <v>0</v>
      </c>
      <c r="O102" s="185">
        <v>2658</v>
      </c>
      <c r="P102" s="185">
        <v>0</v>
      </c>
      <c r="Q102" s="185">
        <v>0</v>
      </c>
      <c r="R102" s="185">
        <v>0</v>
      </c>
      <c r="S102" s="185">
        <v>0</v>
      </c>
      <c r="T102" s="185">
        <v>3062</v>
      </c>
      <c r="U102" s="185">
        <v>0</v>
      </c>
      <c r="V102" s="185">
        <v>0</v>
      </c>
      <c r="W102" s="252">
        <v>0</v>
      </c>
      <c r="X102" s="252">
        <v>0</v>
      </c>
      <c r="Y102" s="252">
        <v>2658</v>
      </c>
      <c r="Z102" s="252">
        <v>0</v>
      </c>
      <c r="AA102" s="252">
        <v>0</v>
      </c>
      <c r="AB102" s="252">
        <v>3062</v>
      </c>
      <c r="AC102" s="148"/>
    </row>
    <row r="103" spans="1:29" s="122" customFormat="1" ht="10.5" customHeight="1">
      <c r="A103" s="127">
        <v>952</v>
      </c>
      <c r="B103" s="132">
        <v>682</v>
      </c>
      <c r="C103" s="220" t="s">
        <v>1013</v>
      </c>
      <c r="D103" s="261">
        <f t="shared" si="18"/>
        <v>6925</v>
      </c>
      <c r="E103" s="252">
        <f t="shared" si="19"/>
        <v>6369</v>
      </c>
      <c r="F103" s="185">
        <v>3691</v>
      </c>
      <c r="G103" s="185">
        <v>0</v>
      </c>
      <c r="H103" s="185">
        <v>2678</v>
      </c>
      <c r="I103" s="185">
        <v>0</v>
      </c>
      <c r="J103" s="185">
        <v>556</v>
      </c>
      <c r="K103" s="252">
        <f t="shared" si="20"/>
        <v>518</v>
      </c>
      <c r="L103" s="252">
        <f t="shared" si="21"/>
        <v>843</v>
      </c>
      <c r="M103" s="185">
        <v>518</v>
      </c>
      <c r="N103" s="185">
        <v>0</v>
      </c>
      <c r="O103" s="185">
        <v>0</v>
      </c>
      <c r="P103" s="185">
        <v>0</v>
      </c>
      <c r="Q103" s="185">
        <v>0</v>
      </c>
      <c r="R103" s="185">
        <v>843</v>
      </c>
      <c r="S103" s="185">
        <v>0</v>
      </c>
      <c r="T103" s="185">
        <v>0</v>
      </c>
      <c r="U103" s="185">
        <v>0</v>
      </c>
      <c r="V103" s="185">
        <v>0</v>
      </c>
      <c r="W103" s="252">
        <v>0</v>
      </c>
      <c r="X103" s="252">
        <v>0</v>
      </c>
      <c r="Y103" s="252">
        <v>518</v>
      </c>
      <c r="Z103" s="252">
        <v>0</v>
      </c>
      <c r="AA103" s="252">
        <v>0</v>
      </c>
      <c r="AB103" s="252">
        <v>843</v>
      </c>
      <c r="AC103" s="148"/>
    </row>
    <row r="104" spans="1:29" s="122" customFormat="1" ht="10.5" customHeight="1">
      <c r="A104" s="127">
        <v>953</v>
      </c>
      <c r="B104" s="132">
        <v>683</v>
      </c>
      <c r="C104" s="220" t="s">
        <v>1014</v>
      </c>
      <c r="D104" s="261">
        <f t="shared" si="18"/>
        <v>10465</v>
      </c>
      <c r="E104" s="252">
        <f t="shared" si="19"/>
        <v>7121</v>
      </c>
      <c r="F104" s="185">
        <v>0</v>
      </c>
      <c r="G104" s="185">
        <v>0</v>
      </c>
      <c r="H104" s="185">
        <v>7121</v>
      </c>
      <c r="I104" s="185">
        <v>84</v>
      </c>
      <c r="J104" s="185">
        <v>3260</v>
      </c>
      <c r="K104" s="252">
        <f t="shared" si="20"/>
        <v>996</v>
      </c>
      <c r="L104" s="252">
        <f t="shared" si="21"/>
        <v>2609</v>
      </c>
      <c r="M104" s="185">
        <v>0</v>
      </c>
      <c r="N104" s="185">
        <v>0</v>
      </c>
      <c r="O104" s="185">
        <v>996</v>
      </c>
      <c r="P104" s="185">
        <v>0</v>
      </c>
      <c r="Q104" s="185">
        <v>0</v>
      </c>
      <c r="R104" s="185">
        <v>0</v>
      </c>
      <c r="S104" s="185">
        <v>0</v>
      </c>
      <c r="T104" s="185">
        <v>2609</v>
      </c>
      <c r="U104" s="185">
        <v>0</v>
      </c>
      <c r="V104" s="185">
        <v>0</v>
      </c>
      <c r="W104" s="252">
        <v>0</v>
      </c>
      <c r="X104" s="252">
        <v>996</v>
      </c>
      <c r="Y104" s="252">
        <v>0</v>
      </c>
      <c r="Z104" s="252">
        <v>0</v>
      </c>
      <c r="AA104" s="252">
        <v>0</v>
      </c>
      <c r="AB104" s="252">
        <v>2609</v>
      </c>
      <c r="AC104" s="148"/>
    </row>
    <row r="105" spans="1:29" s="122" customFormat="1" ht="10.5" customHeight="1">
      <c r="A105" s="127">
        <v>954</v>
      </c>
      <c r="B105" s="132">
        <v>684</v>
      </c>
      <c r="C105" s="220" t="s">
        <v>777</v>
      </c>
      <c r="D105" s="261">
        <f t="shared" si="18"/>
        <v>9471</v>
      </c>
      <c r="E105" s="252">
        <f t="shared" si="19"/>
        <v>5966</v>
      </c>
      <c r="F105" s="185">
        <v>0</v>
      </c>
      <c r="G105" s="185">
        <v>181</v>
      </c>
      <c r="H105" s="185">
        <v>5785</v>
      </c>
      <c r="I105" s="185">
        <v>0</v>
      </c>
      <c r="J105" s="185">
        <v>3505</v>
      </c>
      <c r="K105" s="252">
        <f t="shared" si="20"/>
        <v>1301</v>
      </c>
      <c r="L105" s="252">
        <f t="shared" si="21"/>
        <v>3169</v>
      </c>
      <c r="M105" s="185">
        <v>0</v>
      </c>
      <c r="N105" s="185">
        <v>0</v>
      </c>
      <c r="O105" s="185">
        <v>1301</v>
      </c>
      <c r="P105" s="185">
        <v>0</v>
      </c>
      <c r="Q105" s="185">
        <v>0</v>
      </c>
      <c r="R105" s="185">
        <v>0</v>
      </c>
      <c r="S105" s="185">
        <v>0</v>
      </c>
      <c r="T105" s="185">
        <v>3169</v>
      </c>
      <c r="U105" s="185">
        <v>0</v>
      </c>
      <c r="V105" s="185">
        <v>0</v>
      </c>
      <c r="W105" s="252">
        <v>0</v>
      </c>
      <c r="X105" s="252">
        <v>0</v>
      </c>
      <c r="Y105" s="252">
        <v>1301</v>
      </c>
      <c r="Z105" s="252">
        <v>0</v>
      </c>
      <c r="AA105" s="252">
        <v>0</v>
      </c>
      <c r="AB105" s="252">
        <v>3169</v>
      </c>
      <c r="AC105" s="148"/>
    </row>
    <row r="106" spans="1:29" s="122" customFormat="1" ht="10.5" customHeight="1">
      <c r="A106" s="127">
        <v>955</v>
      </c>
      <c r="B106" s="132">
        <v>685</v>
      </c>
      <c r="C106" s="220" t="s">
        <v>85</v>
      </c>
      <c r="D106" s="261">
        <f t="shared" si="18"/>
        <v>11506</v>
      </c>
      <c r="E106" s="252">
        <f t="shared" si="19"/>
        <v>10061</v>
      </c>
      <c r="F106" s="185">
        <v>1650</v>
      </c>
      <c r="G106" s="185">
        <v>821</v>
      </c>
      <c r="H106" s="185">
        <v>7590</v>
      </c>
      <c r="I106" s="185">
        <v>0</v>
      </c>
      <c r="J106" s="185">
        <v>1445</v>
      </c>
      <c r="K106" s="252">
        <f t="shared" si="20"/>
        <v>1359</v>
      </c>
      <c r="L106" s="252">
        <f t="shared" si="21"/>
        <v>2214</v>
      </c>
      <c r="M106" s="185">
        <v>0</v>
      </c>
      <c r="N106" s="185">
        <v>0</v>
      </c>
      <c r="O106" s="185">
        <v>1359</v>
      </c>
      <c r="P106" s="185">
        <v>0</v>
      </c>
      <c r="Q106" s="185">
        <v>0</v>
      </c>
      <c r="R106" s="185">
        <v>0</v>
      </c>
      <c r="S106" s="185">
        <v>0</v>
      </c>
      <c r="T106" s="185">
        <v>2214</v>
      </c>
      <c r="U106" s="185">
        <v>0</v>
      </c>
      <c r="V106" s="185">
        <v>0</v>
      </c>
      <c r="W106" s="252">
        <v>0</v>
      </c>
      <c r="X106" s="252">
        <v>0</v>
      </c>
      <c r="Y106" s="252">
        <v>1359</v>
      </c>
      <c r="Z106" s="252">
        <v>0</v>
      </c>
      <c r="AA106" s="252">
        <v>0</v>
      </c>
      <c r="AB106" s="252">
        <v>2214</v>
      </c>
      <c r="AC106" s="148"/>
    </row>
    <row r="107" spans="1:29" s="122" customFormat="1" ht="10.5" customHeight="1">
      <c r="A107" s="127">
        <v>956</v>
      </c>
      <c r="B107" s="132">
        <v>686</v>
      </c>
      <c r="C107" s="220" t="s">
        <v>86</v>
      </c>
      <c r="D107" s="261">
        <f t="shared" si="18"/>
        <v>8721</v>
      </c>
      <c r="E107" s="252">
        <f t="shared" si="19"/>
        <v>5705</v>
      </c>
      <c r="F107" s="185">
        <v>2950</v>
      </c>
      <c r="G107" s="185">
        <v>0</v>
      </c>
      <c r="H107" s="185">
        <v>2755</v>
      </c>
      <c r="I107" s="185">
        <v>60</v>
      </c>
      <c r="J107" s="185">
        <v>2956</v>
      </c>
      <c r="K107" s="252">
        <f t="shared" si="20"/>
        <v>1638</v>
      </c>
      <c r="L107" s="252">
        <f t="shared" si="21"/>
        <v>3891</v>
      </c>
      <c r="M107" s="185">
        <v>0</v>
      </c>
      <c r="N107" s="185">
        <v>1638</v>
      </c>
      <c r="O107" s="185">
        <v>0</v>
      </c>
      <c r="P107" s="185">
        <v>0</v>
      </c>
      <c r="Q107" s="185">
        <v>0</v>
      </c>
      <c r="R107" s="185">
        <v>0</v>
      </c>
      <c r="S107" s="185">
        <v>3891</v>
      </c>
      <c r="T107" s="185">
        <v>0</v>
      </c>
      <c r="U107" s="185">
        <v>0</v>
      </c>
      <c r="V107" s="185">
        <v>0</v>
      </c>
      <c r="W107" s="252">
        <v>0</v>
      </c>
      <c r="X107" s="252">
        <v>1638</v>
      </c>
      <c r="Y107" s="252">
        <v>0</v>
      </c>
      <c r="Z107" s="252">
        <v>0</v>
      </c>
      <c r="AA107" s="252">
        <v>3891</v>
      </c>
      <c r="AB107" s="252">
        <v>0</v>
      </c>
      <c r="AC107" s="148"/>
    </row>
    <row r="108" spans="1:29" s="122" customFormat="1" ht="10.5" customHeight="1">
      <c r="A108" s="127">
        <v>961</v>
      </c>
      <c r="B108" s="132">
        <v>701</v>
      </c>
      <c r="C108" s="220" t="s">
        <v>87</v>
      </c>
      <c r="D108" s="261">
        <f t="shared" si="18"/>
        <v>6202</v>
      </c>
      <c r="E108" s="252">
        <f t="shared" si="19"/>
        <v>4129</v>
      </c>
      <c r="F108" s="185">
        <v>0</v>
      </c>
      <c r="G108" s="185">
        <v>0</v>
      </c>
      <c r="H108" s="185">
        <v>4129</v>
      </c>
      <c r="I108" s="185">
        <v>10</v>
      </c>
      <c r="J108" s="185">
        <v>2063</v>
      </c>
      <c r="K108" s="252">
        <f t="shared" si="20"/>
        <v>1122</v>
      </c>
      <c r="L108" s="252">
        <f t="shared" si="21"/>
        <v>1172</v>
      </c>
      <c r="M108" s="185">
        <v>1122</v>
      </c>
      <c r="N108" s="185">
        <v>0</v>
      </c>
      <c r="O108" s="185">
        <v>0</v>
      </c>
      <c r="P108" s="185">
        <v>0</v>
      </c>
      <c r="Q108" s="185">
        <v>0</v>
      </c>
      <c r="R108" s="185">
        <v>1172</v>
      </c>
      <c r="S108" s="185">
        <v>0</v>
      </c>
      <c r="T108" s="185">
        <v>0</v>
      </c>
      <c r="U108" s="185">
        <v>0</v>
      </c>
      <c r="V108" s="185">
        <v>0</v>
      </c>
      <c r="W108" s="252">
        <v>0</v>
      </c>
      <c r="X108" s="252">
        <v>0</v>
      </c>
      <c r="Y108" s="252">
        <v>1122</v>
      </c>
      <c r="Z108" s="252">
        <v>0</v>
      </c>
      <c r="AA108" s="252">
        <v>0</v>
      </c>
      <c r="AB108" s="252">
        <v>1172</v>
      </c>
      <c r="AC108" s="148"/>
    </row>
    <row r="109" spans="1:29" s="122" customFormat="1" ht="10.5" customHeight="1">
      <c r="A109" s="127">
        <v>962</v>
      </c>
      <c r="B109" s="132">
        <v>702</v>
      </c>
      <c r="C109" s="220" t="s">
        <v>88</v>
      </c>
      <c r="D109" s="261">
        <f t="shared" si="18"/>
        <v>12480</v>
      </c>
      <c r="E109" s="252">
        <f t="shared" si="19"/>
        <v>10762</v>
      </c>
      <c r="F109" s="185">
        <v>0</v>
      </c>
      <c r="G109" s="185">
        <v>0</v>
      </c>
      <c r="H109" s="185">
        <v>10762</v>
      </c>
      <c r="I109" s="185">
        <v>0</v>
      </c>
      <c r="J109" s="185">
        <v>1718</v>
      </c>
      <c r="K109" s="252">
        <f t="shared" si="20"/>
        <v>2556</v>
      </c>
      <c r="L109" s="252">
        <f t="shared" si="21"/>
        <v>1410</v>
      </c>
      <c r="M109" s="185">
        <v>2556</v>
      </c>
      <c r="N109" s="185">
        <v>0</v>
      </c>
      <c r="O109" s="185">
        <v>0</v>
      </c>
      <c r="P109" s="185">
        <v>0</v>
      </c>
      <c r="Q109" s="185">
        <v>0</v>
      </c>
      <c r="R109" s="185">
        <v>1410</v>
      </c>
      <c r="S109" s="185">
        <v>0</v>
      </c>
      <c r="T109" s="185">
        <v>0</v>
      </c>
      <c r="U109" s="185">
        <v>0</v>
      </c>
      <c r="V109" s="185">
        <v>0</v>
      </c>
      <c r="W109" s="252">
        <v>0</v>
      </c>
      <c r="X109" s="252">
        <v>0</v>
      </c>
      <c r="Y109" s="252">
        <v>2556</v>
      </c>
      <c r="Z109" s="252">
        <v>0</v>
      </c>
      <c r="AA109" s="252">
        <v>0</v>
      </c>
      <c r="AB109" s="252">
        <v>1410</v>
      </c>
      <c r="AC109" s="148"/>
    </row>
    <row r="110" spans="1:29" s="122" customFormat="1" ht="10.5" customHeight="1">
      <c r="A110" s="127">
        <v>963</v>
      </c>
      <c r="B110" s="132">
        <v>703</v>
      </c>
      <c r="C110" s="220" t="s">
        <v>89</v>
      </c>
      <c r="D110" s="261">
        <f t="shared" si="18"/>
        <v>16692</v>
      </c>
      <c r="E110" s="252">
        <f t="shared" si="19"/>
        <v>8357</v>
      </c>
      <c r="F110" s="185">
        <v>0</v>
      </c>
      <c r="G110" s="185">
        <v>0</v>
      </c>
      <c r="H110" s="185">
        <v>8357</v>
      </c>
      <c r="I110" s="185">
        <v>0</v>
      </c>
      <c r="J110" s="185">
        <v>8335</v>
      </c>
      <c r="K110" s="252">
        <f t="shared" si="20"/>
        <v>3966</v>
      </c>
      <c r="L110" s="252">
        <f t="shared" si="21"/>
        <v>2684</v>
      </c>
      <c r="M110" s="185">
        <v>3966</v>
      </c>
      <c r="N110" s="185">
        <v>0</v>
      </c>
      <c r="O110" s="185">
        <v>0</v>
      </c>
      <c r="P110" s="185">
        <v>0</v>
      </c>
      <c r="Q110" s="185">
        <v>0</v>
      </c>
      <c r="R110" s="185">
        <v>2684</v>
      </c>
      <c r="S110" s="185">
        <v>0</v>
      </c>
      <c r="T110" s="185">
        <v>0</v>
      </c>
      <c r="U110" s="185">
        <v>0</v>
      </c>
      <c r="V110" s="185">
        <v>0</v>
      </c>
      <c r="W110" s="252">
        <v>0</v>
      </c>
      <c r="X110" s="252">
        <v>0</v>
      </c>
      <c r="Y110" s="252">
        <v>3966</v>
      </c>
      <c r="Z110" s="252">
        <v>0</v>
      </c>
      <c r="AA110" s="252">
        <v>0</v>
      </c>
      <c r="AB110" s="252">
        <v>2684</v>
      </c>
      <c r="AC110" s="148"/>
    </row>
    <row r="111" spans="1:29" s="122" customFormat="1" ht="10.5" customHeight="1">
      <c r="A111" s="127">
        <v>964</v>
      </c>
      <c r="B111" s="132">
        <v>704</v>
      </c>
      <c r="C111" s="220" t="s">
        <v>90</v>
      </c>
      <c r="D111" s="261">
        <f t="shared" si="18"/>
        <v>19861</v>
      </c>
      <c r="E111" s="252">
        <f t="shared" si="19"/>
        <v>9117</v>
      </c>
      <c r="F111" s="185">
        <v>471</v>
      </c>
      <c r="G111" s="185">
        <v>185</v>
      </c>
      <c r="H111" s="185">
        <v>8461</v>
      </c>
      <c r="I111" s="185">
        <v>0</v>
      </c>
      <c r="J111" s="185">
        <v>10744</v>
      </c>
      <c r="K111" s="252">
        <f t="shared" si="20"/>
        <v>5419</v>
      </c>
      <c r="L111" s="252">
        <f t="shared" si="21"/>
        <v>3551</v>
      </c>
      <c r="M111" s="185">
        <v>5419</v>
      </c>
      <c r="N111" s="185">
        <v>0</v>
      </c>
      <c r="O111" s="185">
        <v>0</v>
      </c>
      <c r="P111" s="185">
        <v>0</v>
      </c>
      <c r="Q111" s="185">
        <v>0</v>
      </c>
      <c r="R111" s="185">
        <v>3551</v>
      </c>
      <c r="S111" s="185">
        <v>0</v>
      </c>
      <c r="T111" s="185">
        <v>0</v>
      </c>
      <c r="U111" s="185">
        <v>0</v>
      </c>
      <c r="V111" s="185">
        <v>0</v>
      </c>
      <c r="W111" s="252">
        <v>0</v>
      </c>
      <c r="X111" s="252">
        <v>0</v>
      </c>
      <c r="Y111" s="252">
        <v>5419</v>
      </c>
      <c r="Z111" s="252">
        <v>0</v>
      </c>
      <c r="AA111" s="252">
        <v>0</v>
      </c>
      <c r="AB111" s="252">
        <v>3551</v>
      </c>
      <c r="AC111" s="148"/>
    </row>
    <row r="112" spans="1:28" s="122" customFormat="1" ht="2.25" customHeight="1">
      <c r="A112" s="254"/>
      <c r="B112" s="149"/>
      <c r="C112" s="279"/>
      <c r="D112" s="264"/>
      <c r="E112" s="265"/>
      <c r="F112" s="265"/>
      <c r="G112" s="265"/>
      <c r="H112" s="265"/>
      <c r="I112" s="265">
        <v>3280</v>
      </c>
      <c r="J112" s="265">
        <v>391544</v>
      </c>
      <c r="K112" s="252">
        <f t="shared" si="20"/>
        <v>0</v>
      </c>
      <c r="L112" s="265"/>
      <c r="M112" s="265"/>
      <c r="N112" s="265"/>
      <c r="O112" s="265"/>
      <c r="P112" s="265"/>
      <c r="Q112" s="265"/>
      <c r="R112" s="265"/>
      <c r="S112" s="265"/>
      <c r="T112" s="265"/>
      <c r="U112" s="265"/>
      <c r="V112" s="265"/>
      <c r="W112" s="265"/>
      <c r="X112" s="265"/>
      <c r="Y112" s="265"/>
      <c r="Z112" s="265"/>
      <c r="AA112" s="265"/>
      <c r="AB112" s="265"/>
    </row>
    <row r="113" spans="2:28" s="122" customFormat="1" ht="10.5" customHeight="1">
      <c r="B113" s="150" t="s">
        <v>790</v>
      </c>
      <c r="C113" s="148"/>
      <c r="D113" s="150"/>
      <c r="E113" s="151"/>
      <c r="F113" s="151"/>
      <c r="G113" s="151"/>
      <c r="H113" s="151"/>
      <c r="I113" s="151"/>
      <c r="J113" s="151"/>
      <c r="K113" s="151"/>
      <c r="L113" s="151"/>
      <c r="M113" s="151"/>
      <c r="N113" s="151"/>
      <c r="O113" s="151"/>
      <c r="P113" s="151"/>
      <c r="Q113" s="150"/>
      <c r="R113" s="151"/>
      <c r="S113" s="151"/>
      <c r="T113" s="151"/>
      <c r="U113" s="151"/>
      <c r="V113" s="151"/>
      <c r="W113" s="151"/>
      <c r="X113" s="151"/>
      <c r="Y113" s="151"/>
      <c r="Z113" s="151"/>
      <c r="AA113" s="151"/>
      <c r="AB113" s="151"/>
    </row>
    <row r="114" spans="4:28" ht="11.2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ht="11.25">
      <c r="D115" s="95"/>
    </row>
  </sheetData>
  <printOptions/>
  <pageMargins left="0.56" right="0.56" top="0.54" bottom="0.54" header="0.1968503937007874" footer="0.1968503937007874"/>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m096095</cp:lastModifiedBy>
  <cp:lastPrinted>2007-01-29T05:03:54Z</cp:lastPrinted>
  <dcterms:created xsi:type="dcterms:W3CDTF">2002-02-26T02:42:05Z</dcterms:created>
  <dcterms:modified xsi:type="dcterms:W3CDTF">2007-03-06T04:28:23Z</dcterms:modified>
  <cp:category/>
  <cp:version/>
  <cp:contentType/>
  <cp:contentStatus/>
</cp:coreProperties>
</file>