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380" activeTab="3"/>
  </bookViews>
  <sheets>
    <sheet name="一覧" sheetId="1" r:id="rId1"/>
    <sheet name="商業・貿易・観光" sheetId="2" r:id="rId2"/>
    <sheet name="金融" sheetId="3" r:id="rId3"/>
    <sheet name="物価・家計・県民経済" sheetId="4" r:id="rId4"/>
  </sheets>
  <externalReferences>
    <externalReference r:id="rId7"/>
    <externalReference r:id="rId8"/>
  </externalReferences>
  <definedNames>
    <definedName name="_xlnm.Print_Area" localSheetId="2">'金融'!$A$1:$L$121</definedName>
  </definedNames>
  <calcPr fullCalcOnLoad="1"/>
</workbook>
</file>

<file path=xl/sharedStrings.xml><?xml version="1.0" encoding="utf-8"?>
<sst xmlns="http://schemas.openxmlformats.org/spreadsheetml/2006/main" count="1009" uniqueCount="582">
  <si>
    <t>シート名</t>
  </si>
  <si>
    <t>項目</t>
  </si>
  <si>
    <t>商業・貿易・観光</t>
  </si>
  <si>
    <t>金融</t>
  </si>
  <si>
    <t>物価・家計・県民経済</t>
  </si>
  <si>
    <t>店</t>
  </si>
  <si>
    <t>人</t>
  </si>
  <si>
    <t>万円</t>
  </si>
  <si>
    <t>昭和</t>
  </si>
  <si>
    <t>平成</t>
  </si>
  <si>
    <t>従業者数</t>
  </si>
  <si>
    <t>商店数</t>
  </si>
  <si>
    <t>総　額</t>
  </si>
  <si>
    <t>衣料品</t>
  </si>
  <si>
    <t>飲食料品</t>
  </si>
  <si>
    <t>その他</t>
  </si>
  <si>
    <t>商品券</t>
  </si>
  <si>
    <t>営業日数</t>
  </si>
  <si>
    <t>百万円</t>
  </si>
  <si>
    <t>日</t>
  </si>
  <si>
    <t>千㎡</t>
  </si>
  <si>
    <t>神戸</t>
  </si>
  <si>
    <t>但馬</t>
  </si>
  <si>
    <t>丹波</t>
  </si>
  <si>
    <t>淡路</t>
  </si>
  <si>
    <t>＜日帰り・宿泊別＞</t>
  </si>
  <si>
    <t>日帰り客</t>
  </si>
  <si>
    <t>宿泊客</t>
  </si>
  <si>
    <t>＜目的別＞</t>
  </si>
  <si>
    <t>自然観賞</t>
  </si>
  <si>
    <t>社寺参拝</t>
  </si>
  <si>
    <t>まつり</t>
  </si>
  <si>
    <t>遺（史）跡観賞</t>
  </si>
  <si>
    <t>登山・ﾊｲｷﾝｸﾞ・ｷｬﾝﾌﾟ</t>
  </si>
  <si>
    <t>スキ－・スケ－ト</t>
  </si>
  <si>
    <t>海水浴・ヨット</t>
  </si>
  <si>
    <t>ゴルフ・テニスなど</t>
  </si>
  <si>
    <t>釣り・潮干狩り</t>
  </si>
  <si>
    <t>観光農園</t>
  </si>
  <si>
    <t>区　分</t>
  </si>
  <si>
    <t>総　数</t>
  </si>
  <si>
    <t>男　女　別</t>
  </si>
  <si>
    <t>年　　齢　　別</t>
  </si>
  <si>
    <t>男</t>
  </si>
  <si>
    <t>女</t>
  </si>
  <si>
    <t>0～19</t>
  </si>
  <si>
    <t>20～29</t>
  </si>
  <si>
    <t>30～39</t>
  </si>
  <si>
    <t>40～49</t>
  </si>
  <si>
    <t>50～59</t>
  </si>
  <si>
    <t>区　分</t>
  </si>
  <si>
    <t>商店数</t>
  </si>
  <si>
    <t>従業者数</t>
  </si>
  <si>
    <t>年間販売額</t>
  </si>
  <si>
    <t>従業者１人当たり
年間販売額</t>
  </si>
  <si>
    <t>卸売業</t>
  </si>
  <si>
    <t>小売業</t>
  </si>
  <si>
    <t>60年</t>
  </si>
  <si>
    <t>63年</t>
  </si>
  <si>
    <t>3年</t>
  </si>
  <si>
    <t>6年</t>
  </si>
  <si>
    <t>9年</t>
  </si>
  <si>
    <t>11年</t>
  </si>
  <si>
    <t>区　分</t>
  </si>
  <si>
    <t>合　　計</t>
  </si>
  <si>
    <t>卸　売　業</t>
  </si>
  <si>
    <t>　各種商品</t>
  </si>
  <si>
    <t>　繊維品</t>
  </si>
  <si>
    <t>　衣服・身の回り品</t>
  </si>
  <si>
    <t>　農畜産物・水産物</t>
  </si>
  <si>
    <t>　食料・飲料</t>
  </si>
  <si>
    <t>　建築材料</t>
  </si>
  <si>
    <t>　化学製品</t>
  </si>
  <si>
    <t>　鉱物・金属材料</t>
  </si>
  <si>
    <t>　再生資源</t>
  </si>
  <si>
    <t>　一般機械器具</t>
  </si>
  <si>
    <t>　自動車</t>
  </si>
  <si>
    <t>　電気機械器具</t>
  </si>
  <si>
    <t>　その他の機械器具</t>
  </si>
  <si>
    <t>　家具・建具・じゅう器等</t>
  </si>
  <si>
    <t>　医薬品・化粧品等</t>
  </si>
  <si>
    <t>　　その他の分類されない卸売業</t>
  </si>
  <si>
    <t>小　売　業</t>
  </si>
  <si>
    <t>　各種商品</t>
  </si>
  <si>
    <t>　織物・衣服・身の回り品</t>
  </si>
  <si>
    <t>　飲食料品</t>
  </si>
  <si>
    <t>　自動車・自転車</t>
  </si>
  <si>
    <t>　その他</t>
  </si>
  <si>
    <t>区　分</t>
  </si>
  <si>
    <t>コンビニエンスストア</t>
  </si>
  <si>
    <t>地域別</t>
  </si>
  <si>
    <t>神戸市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</si>
  <si>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</si>
  <si>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</si>
  <si>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</si>
  <si>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</si>
  <si>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</si>
  <si>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</si>
  <si>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</si>
  <si>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</si>
  <si>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</si>
  <si>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百貨店</t>
  </si>
  <si>
    <t>区　分</t>
  </si>
  <si>
    <t>売場面積</t>
  </si>
  <si>
    <t>店</t>
  </si>
  <si>
    <t>スーパー</t>
  </si>
  <si>
    <t>資料　経済産業省「商業販売統計年報」</t>
  </si>
  <si>
    <t>区分</t>
  </si>
  <si>
    <t>合計</t>
  </si>
  <si>
    <t>卸売業</t>
  </si>
  <si>
    <t>小売業</t>
  </si>
  <si>
    <t>商店数</t>
  </si>
  <si>
    <t>従業者数</t>
  </si>
  <si>
    <t>年間販売額</t>
  </si>
  <si>
    <t>商店数</t>
  </si>
  <si>
    <t>従業者数</t>
  </si>
  <si>
    <t>年間販売額</t>
  </si>
  <si>
    <t>商店数</t>
  </si>
  <si>
    <t>店</t>
  </si>
  <si>
    <t>人</t>
  </si>
  <si>
    <t>万円</t>
  </si>
  <si>
    <t>店</t>
  </si>
  <si>
    <t>人</t>
  </si>
  <si>
    <t>計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</si>
  <si>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</si>
  <si>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</si>
  <si>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</si>
  <si>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</si>
  <si>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</si>
  <si>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</si>
  <si>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</si>
  <si>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</si>
  <si>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区　分</t>
  </si>
  <si>
    <t>総数</t>
  </si>
  <si>
    <t>阪神南・
阪神北</t>
  </si>
  <si>
    <t>東播磨・
北播磨</t>
  </si>
  <si>
    <t>中播磨・
西播磨</t>
  </si>
  <si>
    <t>千人</t>
  </si>
  <si>
    <t>平成</t>
  </si>
  <si>
    <t>年度</t>
  </si>
  <si>
    <t>＜居住地別＞</t>
  </si>
  <si>
    <t>60以上</t>
  </si>
  <si>
    <t>県旅券事務所　調</t>
  </si>
  <si>
    <t>預貯金</t>
  </si>
  <si>
    <t>信用金庫</t>
  </si>
  <si>
    <t xml:space="preserve">  </t>
  </si>
  <si>
    <t>貸出金</t>
  </si>
  <si>
    <t>枚数</t>
  </si>
  <si>
    <t>金　額</t>
  </si>
  <si>
    <t>枚</t>
  </si>
  <si>
    <t>年</t>
  </si>
  <si>
    <t>保証承諾</t>
  </si>
  <si>
    <t>代位弁済</t>
  </si>
  <si>
    <t>件数</t>
  </si>
  <si>
    <t>件</t>
  </si>
  <si>
    <t>業　　種　　別</t>
  </si>
  <si>
    <t>件　数</t>
  </si>
  <si>
    <t>負債額</t>
  </si>
  <si>
    <t>運輸･通信</t>
  </si>
  <si>
    <t>区　分</t>
  </si>
  <si>
    <t>総額</t>
  </si>
  <si>
    <t>銀行・
信託銀行</t>
  </si>
  <si>
    <t>第二地銀</t>
  </si>
  <si>
    <t>信用組合</t>
  </si>
  <si>
    <t>農業
協同組合</t>
  </si>
  <si>
    <t>漁業
協同組合</t>
  </si>
  <si>
    <t>百万円</t>
  </si>
  <si>
    <t>百万円</t>
  </si>
  <si>
    <t>年末</t>
  </si>
  <si>
    <t>区　分</t>
  </si>
  <si>
    <t>銀行・
信託銀行</t>
  </si>
  <si>
    <t>百万円</t>
  </si>
  <si>
    <t>年末</t>
  </si>
  <si>
    <t>日本銀行・他各金融機関　調</t>
  </si>
  <si>
    <t>区　分</t>
  </si>
  <si>
    <t>総額</t>
  </si>
  <si>
    <t>建設業</t>
  </si>
  <si>
    <t>製造業</t>
  </si>
  <si>
    <t>金融・
保険業</t>
  </si>
  <si>
    <t>不動産業</t>
  </si>
  <si>
    <t>その他(地方公共団体を含む)</t>
  </si>
  <si>
    <t>億円</t>
  </si>
  <si>
    <t>年度末</t>
  </si>
  <si>
    <t>区　分</t>
  </si>
  <si>
    <t>銀行数</t>
  </si>
  <si>
    <t>店舗数</t>
  </si>
  <si>
    <t>預　金</t>
  </si>
  <si>
    <t>貸出金</t>
  </si>
  <si>
    <t>コール
ローン</t>
  </si>
  <si>
    <t>有価証券</t>
  </si>
  <si>
    <t>現金預け金</t>
  </si>
  <si>
    <t>行</t>
  </si>
  <si>
    <t>店</t>
  </si>
  <si>
    <t>百万円</t>
  </si>
  <si>
    <t>年末</t>
  </si>
  <si>
    <t>資料　神戸銀行協会「神戸銀行協会月報」</t>
  </si>
  <si>
    <t>区　分</t>
  </si>
  <si>
    <t>総計</t>
  </si>
  <si>
    <t>通常貯金</t>
  </si>
  <si>
    <t>積立貯金</t>
  </si>
  <si>
    <t>定額貯金</t>
  </si>
  <si>
    <t>定期貯金</t>
  </si>
  <si>
    <t>金額</t>
  </si>
  <si>
    <t>口座数</t>
  </si>
  <si>
    <t>金額</t>
  </si>
  <si>
    <t>証書枚数</t>
  </si>
  <si>
    <t>千口座</t>
  </si>
  <si>
    <t>千枚</t>
  </si>
  <si>
    <t>注</t>
  </si>
  <si>
    <t xml:space="preserve">1　積立貯金には、住宅積立貯金、教育積立貯金を含む。 </t>
  </si>
  <si>
    <t>2　定額貯金には、財形定額貯金を含む。</t>
  </si>
  <si>
    <t>交換高</t>
  </si>
  <si>
    <t>交換日数</t>
  </si>
  <si>
    <t>日</t>
  </si>
  <si>
    <t>不渡手形（取引停止処分）</t>
  </si>
  <si>
    <t>保証申込</t>
  </si>
  <si>
    <t>年度</t>
  </si>
  <si>
    <t>兵庫県信用保証協会　調</t>
  </si>
  <si>
    <t>業種別</t>
  </si>
  <si>
    <t>区　分</t>
  </si>
  <si>
    <t>食品</t>
  </si>
  <si>
    <t>原因別</t>
  </si>
  <si>
    <t>放漫経営</t>
  </si>
  <si>
    <t>過少資本</t>
  </si>
  <si>
    <t>赤字累積</t>
  </si>
  <si>
    <t>販売不振</t>
  </si>
  <si>
    <t>売掛金　　　　　　回収難</t>
  </si>
  <si>
    <t>その他</t>
  </si>
  <si>
    <t>件</t>
  </si>
  <si>
    <t>東京商工リサーチ　調</t>
  </si>
  <si>
    <t>ウェイト</t>
  </si>
  <si>
    <t>総合</t>
  </si>
  <si>
    <t>食料</t>
  </si>
  <si>
    <t>住居</t>
  </si>
  <si>
    <t>被服及び履物</t>
  </si>
  <si>
    <t>保健医療</t>
  </si>
  <si>
    <t>交通通信</t>
  </si>
  <si>
    <t>教育</t>
  </si>
  <si>
    <t>教養娯楽</t>
  </si>
  <si>
    <t>諸雑費</t>
  </si>
  <si>
    <t>生鮮食品を除く総合</t>
  </si>
  <si>
    <t>―</t>
  </si>
  <si>
    <t>円</t>
  </si>
  <si>
    <t>配偶者・他の世帯員収入</t>
  </si>
  <si>
    <t>消費支出計</t>
  </si>
  <si>
    <t>その他の消費支出</t>
  </si>
  <si>
    <t>可処分所得</t>
  </si>
  <si>
    <t>エンゲル係数</t>
  </si>
  <si>
    <t>%</t>
  </si>
  <si>
    <t>県民所得(分配)</t>
  </si>
  <si>
    <t>所得水準＜名目＞</t>
  </si>
  <si>
    <t>千円</t>
  </si>
  <si>
    <t>県民１人当たり所得（分配）</t>
  </si>
  <si>
    <t>構成比</t>
  </si>
  <si>
    <t>対前年度
増加率</t>
  </si>
  <si>
    <t>１　産業</t>
  </si>
  <si>
    <t>(1)</t>
  </si>
  <si>
    <t>農業</t>
  </si>
  <si>
    <t>(2)</t>
  </si>
  <si>
    <t>林業</t>
  </si>
  <si>
    <t>(3)</t>
  </si>
  <si>
    <t>水産業</t>
  </si>
  <si>
    <t>(4)</t>
  </si>
  <si>
    <t>鉱業</t>
  </si>
  <si>
    <t>(5)</t>
  </si>
  <si>
    <t>製造業</t>
  </si>
  <si>
    <t>(6)</t>
  </si>
  <si>
    <t>建設業</t>
  </si>
  <si>
    <t>(7)</t>
  </si>
  <si>
    <t>電気・ガス・水道業</t>
  </si>
  <si>
    <t>(8)</t>
  </si>
  <si>
    <t>卸売・小売業</t>
  </si>
  <si>
    <t>(9)</t>
  </si>
  <si>
    <t>金融・保険業</t>
  </si>
  <si>
    <t>(10)</t>
  </si>
  <si>
    <t>不動産業</t>
  </si>
  <si>
    <t>(11)</t>
  </si>
  <si>
    <t>運輸・通信業</t>
  </si>
  <si>
    <t>(12)</t>
  </si>
  <si>
    <t>サービス業</t>
  </si>
  <si>
    <t>２　政府サービス生産者</t>
  </si>
  <si>
    <t>(13)</t>
  </si>
  <si>
    <t>(14)</t>
  </si>
  <si>
    <t>(15)</t>
  </si>
  <si>
    <t>公務</t>
  </si>
  <si>
    <t>３　対家計民間非営利ｻｰﾋﾞｽ生産者</t>
  </si>
  <si>
    <t>(16)</t>
  </si>
  <si>
    <t>(1）</t>
  </si>
  <si>
    <t>(2）</t>
  </si>
  <si>
    <t>２　財産所得(非企業部門)</t>
  </si>
  <si>
    <t>受取</t>
  </si>
  <si>
    <t>支払</t>
  </si>
  <si>
    <t>一般政府</t>
  </si>
  <si>
    <t>対家計民間非常利団体</t>
  </si>
  <si>
    <t>家計</t>
  </si>
  <si>
    <t>①</t>
  </si>
  <si>
    <t>利子</t>
  </si>
  <si>
    <t>　</t>
  </si>
  <si>
    <t>②</t>
  </si>
  <si>
    <t>配当（受取）</t>
  </si>
  <si>
    <t>賃貸料（受取）</t>
  </si>
  <si>
    <t>公的企業</t>
  </si>
  <si>
    <t>個人企業</t>
  </si>
  <si>
    <t>１　民間最終消費支出</t>
  </si>
  <si>
    <t>（1）家計最終消費支出</t>
  </si>
  <si>
    <t>３　県内総資本形成</t>
  </si>
  <si>
    <t>（1）総固定資本形成</t>
  </si>
  <si>
    <t>（2）在庫品増加</t>
  </si>
  <si>
    <t>（2）対家計民間非常利団体最終消費支出</t>
  </si>
  <si>
    <t>対前年　　　　増加率</t>
  </si>
  <si>
    <t>%</t>
  </si>
  <si>
    <t>光熱・水道</t>
  </si>
  <si>
    <t>家具・家事用品</t>
  </si>
  <si>
    <t>資料　県統計課「しょうひぶっか年報」</t>
  </si>
  <si>
    <t>実収入総額</t>
  </si>
  <si>
    <t>家具・家事用品</t>
  </si>
  <si>
    <t>交通・通信</t>
  </si>
  <si>
    <t>非消費支出</t>
  </si>
  <si>
    <t>－</t>
  </si>
  <si>
    <t>%</t>
  </si>
  <si>
    <t>資料　総務省統計局「家計調査年報」</t>
  </si>
  <si>
    <t>増加率</t>
  </si>
  <si>
    <t>普及率</t>
  </si>
  <si>
    <t>全国普及率</t>
  </si>
  <si>
    <t>平成11年</t>
  </si>
  <si>
    <t>平成11年　　　　/6年</t>
  </si>
  <si>
    <t>%</t>
  </si>
  <si>
    <t>システムキッチン</t>
  </si>
  <si>
    <t>温水洗浄便座</t>
  </si>
  <si>
    <t>ルームエアコン（３台以上）</t>
  </si>
  <si>
    <t>携帯電話（ＰＨＳを含む）</t>
  </si>
  <si>
    <t>ファクシミリ（コピー付きを含む）</t>
  </si>
  <si>
    <t>カラーテレビ（３台以上）</t>
  </si>
  <si>
    <t>パソコン</t>
  </si>
  <si>
    <t>ビデオカメラ（デジタルを含む）</t>
  </si>
  <si>
    <t>資料　総務省統計局「全国消費実態調査報告」</t>
  </si>
  <si>
    <t>注</t>
  </si>
  <si>
    <t>県民所得(分配)</t>
  </si>
  <si>
    <t>国民所得</t>
  </si>
  <si>
    <t>総額</t>
  </si>
  <si>
    <t>成長率</t>
  </si>
  <si>
    <t>総額</t>
  </si>
  <si>
    <t>増加率</t>
  </si>
  <si>
    <t>県民
１人当たり</t>
  </si>
  <si>
    <t>総額</t>
  </si>
  <si>
    <t>国民
１人当たり</t>
  </si>
  <si>
    <t>千円</t>
  </si>
  <si>
    <t>十億円</t>
  </si>
  <si>
    <t>千円</t>
  </si>
  <si>
    <t>平成</t>
  </si>
  <si>
    <t>年度</t>
  </si>
  <si>
    <t>経済規模</t>
  </si>
  <si>
    <t>県内総生産（名目）</t>
  </si>
  <si>
    <t>県内総生産（実質）＊</t>
  </si>
  <si>
    <t>県民総生産（名目）</t>
  </si>
  <si>
    <t>県民総生産（実質）＊</t>
  </si>
  <si>
    <t>県内純生産（名目）＊＊</t>
  </si>
  <si>
    <t>百万円</t>
  </si>
  <si>
    <t>注　</t>
  </si>
  <si>
    <t>第１次産業（1）～（3）</t>
  </si>
  <si>
    <t>第２次産業（4）～（6）</t>
  </si>
  <si>
    <t>第３次産業（7）～（16）</t>
  </si>
  <si>
    <t>４　小計（１＋２＋３）</t>
  </si>
  <si>
    <t>５　輸入品に課される税・関税　</t>
  </si>
  <si>
    <t>６（控除）総資本形成に係る消費税</t>
  </si>
  <si>
    <t>７（控除）帰属利子</t>
  </si>
  <si>
    <t>Ａ　県内総生産 (市場価格表示）</t>
  </si>
  <si>
    <t>８　県外からの所得（純）</t>
  </si>
  <si>
    <t>-</t>
  </si>
  <si>
    <t>Ｂ　県民総所得（市場価格表示）</t>
  </si>
  <si>
    <t>-</t>
  </si>
  <si>
    <t>注　Ａ＝４＋５－６－７　　Ｂ＝Ａ＋８</t>
  </si>
  <si>
    <t>１　雇用者報酬</t>
  </si>
  <si>
    <t>賃金・俸給</t>
  </si>
  <si>
    <t>雇主の社会負担</t>
  </si>
  <si>
    <t>③</t>
  </si>
  <si>
    <t>保険契約者に帰属する財産所得</t>
  </si>
  <si>
    <t>④</t>
  </si>
  <si>
    <r>
      <t>３　</t>
    </r>
    <r>
      <rPr>
        <sz val="8"/>
        <rFont val="ＭＳ Ｐゴシック"/>
        <family val="3"/>
      </rPr>
      <t>企業所得（法人企業分配所得受払後）</t>
    </r>
  </si>
  <si>
    <t>民間法人企業</t>
  </si>
  <si>
    <r>
      <t>５　</t>
    </r>
    <r>
      <rPr>
        <sz val="8"/>
        <rFont val="ＭＳ Ｐゴシック"/>
        <family val="3"/>
      </rPr>
      <t>生産・輸入品に課される税（控除）補助金</t>
    </r>
  </si>
  <si>
    <t>-</t>
  </si>
  <si>
    <t>６　県民所得（市場価格表示）</t>
  </si>
  <si>
    <t>-</t>
  </si>
  <si>
    <t>７　その他の経常移転（純）</t>
  </si>
  <si>
    <t>-</t>
  </si>
  <si>
    <t>８　県民可処分所得</t>
  </si>
  <si>
    <t>（参考）民間法人企業所得(配当受払前)</t>
  </si>
  <si>
    <t>注　４＝１＋２＋３　　６＝４＋５　　８＝６＋７</t>
  </si>
  <si>
    <t>構成比</t>
  </si>
  <si>
    <t>対前年度
増加率</t>
  </si>
  <si>
    <r>
      <t>（2）</t>
    </r>
    <r>
      <rPr>
        <sz val="8"/>
        <rFont val="ＭＳ Ｐゴシック"/>
        <family val="3"/>
      </rPr>
      <t>対家計民間非常利団体最終消費支出</t>
    </r>
  </si>
  <si>
    <t>２　政府最終消費支出</t>
  </si>
  <si>
    <r>
      <t>４　</t>
    </r>
    <r>
      <rPr>
        <sz val="7"/>
        <rFont val="ＭＳ Ｐゴシック"/>
        <family val="3"/>
      </rPr>
      <t>財貨・ｻｰﾋﾞｽの移出入（純）・統計上の不突合</t>
    </r>
  </si>
  <si>
    <t>Ａ　県内総支出(市場価格表示)</t>
  </si>
  <si>
    <t>５　県外からの所得(純)</t>
  </si>
  <si>
    <t>-</t>
  </si>
  <si>
    <t>Ｂ　県民総所得(市場価格表示)</t>
  </si>
  <si>
    <t>注　Ａ＝１＋２＋３＋４　　Ｂ＝Ａ＋５</t>
  </si>
  <si>
    <t>構成比</t>
  </si>
  <si>
    <t>対前年度
増加率</t>
  </si>
  <si>
    <t>県勢　3</t>
  </si>
  <si>
    <t>設備投資
過大</t>
  </si>
  <si>
    <t>所有数量
（千世帯当たり）</t>
  </si>
  <si>
    <t>商業（卸売・小売業）の状況</t>
  </si>
  <si>
    <t>従業者規模別商店数・従業者数及び年間販売額</t>
  </si>
  <si>
    <t>大規模小売店・ｺﾝﾋﾞﾆｴﾝｽｽﾄｱの状況</t>
  </si>
  <si>
    <t>大型小売店販売額等</t>
  </si>
  <si>
    <t>輸出入・外国貿易船入港状況</t>
  </si>
  <si>
    <t>地域別主要観光地利用者</t>
  </si>
  <si>
    <t>一般旅券発給状況</t>
  </si>
  <si>
    <t>金融機関別預貯金・貸出金残高</t>
  </si>
  <si>
    <t>産業別銀行貸出金</t>
  </si>
  <si>
    <t>銀行主要勘定</t>
  </si>
  <si>
    <t>郵便貯金種類別現在高</t>
  </si>
  <si>
    <t>手形交換状況</t>
  </si>
  <si>
    <t>信用保証状況</t>
  </si>
  <si>
    <t>企業倒産状況（負債1,000万円以上）</t>
  </si>
  <si>
    <t>消費者物価指数</t>
  </si>
  <si>
    <t>1世帯当たり1か月間の収入と支出（神戸市・勤労者世帯）</t>
  </si>
  <si>
    <t>経済成長率等の推移</t>
  </si>
  <si>
    <t>県民経済計算関連指標</t>
  </si>
  <si>
    <t>経済活動別県内総生産</t>
  </si>
  <si>
    <t>県民所得（分配）</t>
  </si>
  <si>
    <t>県内総支出（名目）</t>
  </si>
  <si>
    <t>県内総支出（実質）</t>
  </si>
  <si>
    <t>主要耐久消費財の所有数量、増加率及び普及率（全世帯）</t>
  </si>
  <si>
    <t>県外客</t>
  </si>
  <si>
    <t>県内客</t>
  </si>
  <si>
    <t>施設見学</t>
  </si>
  <si>
    <t>観賞型）</t>
  </si>
  <si>
    <t>（</t>
  </si>
  <si>
    <t>行楽型）</t>
  </si>
  <si>
    <t>温泉</t>
  </si>
  <si>
    <t>公園・遊園地</t>
  </si>
  <si>
    <t>ｽﾎﾟｰﾂ型）</t>
  </si>
  <si>
    <t>その他）</t>
  </si>
  <si>
    <t>14年</t>
  </si>
  <si>
    <t>14年</t>
  </si>
  <si>
    <t>　家具・じゅう器・機械器具</t>
  </si>
  <si>
    <t>1　平成14年度末の数値は、業種分類見直し後の計数で、分類構成内容に一部変更あり。</t>
  </si>
  <si>
    <t>2　平成13年度末以前の運輸業の数値は運輸・通信業、卸売・小売業の数値は卸売・小売業及び飲食店の合計。</t>
  </si>
  <si>
    <t>運輸業</t>
  </si>
  <si>
    <t>各種
サービス</t>
  </si>
  <si>
    <t>卸売・
小売業</t>
  </si>
  <si>
    <t>資料　日本銀行「金融経済統計月報６月号（都道府県別貸出先別貸出金）」</t>
  </si>
  <si>
    <t>47 商業(卸売・小売業)の状況</t>
  </si>
  <si>
    <t>49　大規模小売店・ コンビニエンスストアの状況</t>
  </si>
  <si>
    <t>50　大型小売店販売額等</t>
  </si>
  <si>
    <t>53　一般旅券発給状況</t>
  </si>
  <si>
    <t>54　金融機関別預貯金・貸出金残高</t>
  </si>
  <si>
    <t>55　産業別銀行貸出金</t>
  </si>
  <si>
    <t>56　銀行主要勘定</t>
  </si>
  <si>
    <t>57　郵便貯金種類別現在高</t>
  </si>
  <si>
    <t>58　手形交換状況</t>
  </si>
  <si>
    <t>59　信用保証状況</t>
  </si>
  <si>
    <t>60　企業倒産状況（負債1,000万円以上）</t>
  </si>
  <si>
    <t>61　消費者物価指数</t>
  </si>
  <si>
    <t>64　経済成長率等の推移</t>
  </si>
  <si>
    <t>65　県民経済計算関連指標</t>
  </si>
  <si>
    <t>66　経済活動別県内総生産（名目）</t>
  </si>
  <si>
    <t>67　県民所得（分配）</t>
  </si>
  <si>
    <t>68　県内総支出（名目）</t>
  </si>
  <si>
    <t>県民（国民）経済計算（64～69表）は遡及改定されるため、過年度計数と異なることがある。</t>
  </si>
  <si>
    <t>13年度</t>
  </si>
  <si>
    <t>４　県民所得　(要素費用表示)</t>
  </si>
  <si>
    <t>平成15年</t>
  </si>
  <si>
    <t>注</t>
  </si>
  <si>
    <t>日本郵政公社近畿支社　調</t>
  </si>
  <si>
    <t>総計</t>
  </si>
  <si>
    <t>52　地域別主要観光地利用者数</t>
  </si>
  <si>
    <t>うち一般預金</t>
  </si>
  <si>
    <t>保証債務残高</t>
  </si>
  <si>
    <t>商店数・従業者数・売場面積の各年の数値は、年末の数値。</t>
  </si>
  <si>
    <t>区　分</t>
  </si>
  <si>
    <t>外国貿易船
入港数</t>
  </si>
  <si>
    <t>隻</t>
  </si>
  <si>
    <t>資料　神戸税関「外国貿易年表」</t>
  </si>
  <si>
    <t>3  平成14年分をもって作成・公表が中止された。</t>
  </si>
  <si>
    <t>…</t>
  </si>
  <si>
    <t>…</t>
  </si>
  <si>
    <t>平成16年</t>
  </si>
  <si>
    <t>　</t>
  </si>
  <si>
    <t>平成14年度から､調査拡大のため新規施設（ｺﾝﾍﾞﾝｼｮﾝ,ｸﾞﾘｰﾝﾂｰﾘｽﾞﾑ,ｴｺﾂｰﾘｽﾞﾑ,産業ﾂｰﾘｽﾞﾑ）を含む推計値である。</t>
  </si>
  <si>
    <t>14年度</t>
  </si>
  <si>
    <t>16年</t>
  </si>
  <si>
    <t>16年</t>
  </si>
  <si>
    <t>48　従業者規模別商店数・従業者数及び年間販売額（平成16年）</t>
  </si>
  <si>
    <t>事業所数</t>
  </si>
  <si>
    <t>年間商品　　　販売額</t>
  </si>
  <si>
    <t>終日営業事業所(再掲)</t>
  </si>
  <si>
    <t>売り場面積1000㎡以上の事業所数　　　　　（大規模小売店舗）</t>
  </si>
  <si>
    <t>ｘ</t>
  </si>
  <si>
    <t>51　輸出入額・外国貿易船入港数</t>
  </si>
  <si>
    <t>県民１人当たり家計最終消費支出</t>
  </si>
  <si>
    <t>雇用者１人当たり雇用者報酬</t>
  </si>
  <si>
    <t>就業者１人当たり名目県内純生産＊＊</t>
  </si>
  <si>
    <t>１k㎡当たり名目県内純生産＊＊</t>
  </si>
  <si>
    <t>14年度</t>
  </si>
  <si>
    <t>15年度</t>
  </si>
  <si>
    <t>平成16年</t>
  </si>
  <si>
    <t>平成16年　　　　/11年</t>
  </si>
  <si>
    <t>…</t>
  </si>
  <si>
    <t>ステレオ又はＣＤ・ＭＤラジオカセット</t>
  </si>
  <si>
    <t>平成11年はｽﾃﾚｵとCD･MDﾗｼﾞｵｶｾｯﾄを別の品目としていたため普及率は算出できない。</t>
  </si>
  <si>
    <t>輸出</t>
  </si>
  <si>
    <t>輸入</t>
  </si>
  <si>
    <t>兵庫県</t>
  </si>
  <si>
    <t>主要地域</t>
  </si>
  <si>
    <t>県計</t>
  </si>
  <si>
    <t>神戸(本関）</t>
  </si>
  <si>
    <t>アメリカ</t>
  </si>
  <si>
    <t>中国</t>
  </si>
  <si>
    <t>洗髪洗面化粧台</t>
  </si>
  <si>
    <t>63　主要耐久消費財の所有数量、増加率及び普及率（全世帯）</t>
  </si>
  <si>
    <t>自動車</t>
  </si>
  <si>
    <t>オートバイ・スクーター</t>
  </si>
  <si>
    <t>　</t>
  </si>
  <si>
    <t>　</t>
  </si>
  <si>
    <t>　</t>
  </si>
  <si>
    <t>金属・機械・電気</t>
  </si>
  <si>
    <t>繊維・染色</t>
  </si>
  <si>
    <t>ｺﾞﾑ･ｹﾐｶﾙ・　皮革</t>
  </si>
  <si>
    <t>平成16年</t>
  </si>
  <si>
    <t>平成17年</t>
  </si>
  <si>
    <t>・・・</t>
  </si>
  <si>
    <t>62　１世帯当たり１か月間の収入と支出(神戸市・勤労者世帯)</t>
  </si>
  <si>
    <t>構成比</t>
  </si>
  <si>
    <t>対前年　　　　増加率</t>
  </si>
  <si>
    <t>勤め先収入</t>
  </si>
  <si>
    <t>世帯主収入</t>
  </si>
  <si>
    <t>事業・内職収入</t>
  </si>
  <si>
    <t>他の実収入</t>
  </si>
  <si>
    <t>実支出総額</t>
  </si>
  <si>
    <t>光熱・水道</t>
  </si>
  <si>
    <t>年度末</t>
  </si>
  <si>
    <t>　</t>
  </si>
  <si>
    <t>　</t>
  </si>
  <si>
    <t>資料　経済産業省「商業統計表」、県統計課「兵庫県の商業」</t>
  </si>
  <si>
    <t>資料　経済産業省「商業統計表」、県統計課「兵庫県の商業」</t>
  </si>
  <si>
    <t>万円</t>
  </si>
  <si>
    <t>14年</t>
  </si>
  <si>
    <t>平成17年平均=100</t>
  </si>
  <si>
    <t>平成14年</t>
  </si>
  <si>
    <t>平成18年</t>
  </si>
  <si>
    <t>25.8</t>
  </si>
  <si>
    <t>16年度</t>
  </si>
  <si>
    <t>13年度</t>
  </si>
  <si>
    <t>16年度</t>
  </si>
  <si>
    <t>－</t>
  </si>
  <si>
    <t>16年はｶﾗｰﾃﾚﾋﾞに液晶・ﾌﾟﾗｽﾞﾏﾃﾚﾋﾞを含んでいない。</t>
  </si>
  <si>
    <r>
      <t xml:space="preserve">県内総生産（実質）
</t>
    </r>
    <r>
      <rPr>
        <sz val="8"/>
        <rFont val="ＭＳ Ｐゴシック"/>
        <family val="3"/>
      </rPr>
      <t>（平成12暦年基準）</t>
    </r>
  </si>
  <si>
    <r>
      <t xml:space="preserve">国内総生産（実質）
</t>
    </r>
    <r>
      <rPr>
        <sz val="8"/>
        <rFont val="ＭＳ Ｐゴシック"/>
        <family val="3"/>
      </rPr>
      <t>（平成12暦年基準）</t>
    </r>
  </si>
  <si>
    <t>＊は平成12暦年基準の実質値。＊＊は要素費用表示。</t>
  </si>
  <si>
    <t>69　県内総支出（実質：平成12暦年基準）</t>
  </si>
  <si>
    <t>神　　戸</t>
  </si>
  <si>
    <t>姫　　路</t>
  </si>
  <si>
    <t>神戸・姫路交換所　調</t>
  </si>
  <si>
    <t>県 合 計</t>
  </si>
  <si>
    <t>人員</t>
  </si>
  <si>
    <t>平成18年2月に尼崎、西宮、明石、加古川、高砂手形交換所が神戸手形交換所に統合</t>
  </si>
  <si>
    <t>県観光政策課　調</t>
  </si>
  <si>
    <t>22.9</t>
  </si>
  <si>
    <t>二人以上の世帯（農林漁家世帯を除く）の数値。</t>
  </si>
  <si>
    <t>注 1</t>
  </si>
  <si>
    <t>人</t>
  </si>
  <si>
    <t>15年</t>
  </si>
  <si>
    <t>平成19年は速報値。</t>
  </si>
  <si>
    <t>15年</t>
  </si>
  <si>
    <t>平成19年</t>
  </si>
  <si>
    <t>資料　県統計課「平成17年度兵庫県民経済計算」　内閣府「国民経済計算年報平成19年版」</t>
  </si>
  <si>
    <t>17年度</t>
  </si>
  <si>
    <t>資料　県統計課「平成17年度兵庫県民経済計算」</t>
  </si>
  <si>
    <t>資料　県統計課「平成17年度兵庫県民経済計算」</t>
  </si>
  <si>
    <t>資料　県統計課「平成17年度兵庫県民経済計算」</t>
  </si>
  <si>
    <t>17年度</t>
  </si>
  <si>
    <t>－</t>
  </si>
  <si>
    <t>人</t>
  </si>
  <si>
    <t>建設工事・
請負</t>
  </si>
  <si>
    <t>他社倒産
の余波</t>
  </si>
  <si>
    <t>信用性低下</t>
  </si>
  <si>
    <t>24.0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</si>
</sst>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#\ ##0;\-#\ ##0;&quot;－&quot;"/>
    <numFmt numFmtId="179" formatCode="#\ ##0\ ##0\ ##0;\-#\ ##0;&quot;－&quot;"/>
    <numFmt numFmtId="180" formatCode="#\ ##0\ ##0;\-#\ ##0;&quot;－&quot;"/>
    <numFmt numFmtId="181" formatCode="0.0"/>
    <numFmt numFmtId="182" formatCode="0.0;&quot;△ &quot;0.0"/>
    <numFmt numFmtId="183" formatCode="###\ ###"/>
    <numFmt numFmtId="184" formatCode="&quot;r&quot;0.0"/>
    <numFmt numFmtId="185" formatCode="0.0_);[Red]\(0.0\)"/>
    <numFmt numFmtId="186" formatCode="#,##0_ "/>
    <numFmt numFmtId="187" formatCode="#,##0.0"/>
    <numFmt numFmtId="188" formatCode="#,###,##0;\-#,###,##0;&quot;－&quot;"/>
  </numFmts>
  <fonts count="2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14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9"/>
      <color indexed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386">
    <xf numFmtId="0" fontId="0" fillId="0" borderId="0" xfId="0" applyAlignment="1">
      <alignment/>
    </xf>
    <xf numFmtId="0" fontId="9" fillId="0" borderId="0" xfId="25" applyFont="1" applyAlignment="1">
      <alignment wrapText="1"/>
      <protection/>
    </xf>
    <xf numFmtId="0" fontId="10" fillId="0" borderId="0" xfId="25" applyFont="1" applyAlignment="1">
      <alignment wrapText="1"/>
      <protection/>
    </xf>
    <xf numFmtId="0" fontId="10" fillId="2" borderId="0" xfId="25" applyFont="1" applyFill="1" applyAlignment="1">
      <alignment horizontal="center" wrapText="1"/>
      <protection/>
    </xf>
    <xf numFmtId="0" fontId="10" fillId="2" borderId="0" xfId="25" applyFont="1" applyFill="1" applyAlignment="1">
      <alignment wrapText="1"/>
      <protection/>
    </xf>
    <xf numFmtId="49" fontId="11" fillId="0" borderId="0" xfId="25" applyNumberFormat="1" applyFont="1" applyBorder="1">
      <alignment/>
      <protection/>
    </xf>
    <xf numFmtId="49" fontId="11" fillId="0" borderId="1" xfId="25" applyNumberFormat="1" applyFont="1" applyBorder="1">
      <alignment/>
      <protection/>
    </xf>
    <xf numFmtId="0" fontId="10" fillId="0" borderId="1" xfId="25" applyFont="1" applyBorder="1" applyAlignment="1">
      <alignment wrapText="1"/>
      <protection/>
    </xf>
    <xf numFmtId="49" fontId="11" fillId="0" borderId="0" xfId="25" applyNumberFormat="1" applyFont="1" applyBorder="1" applyAlignment="1">
      <alignment vertical="center"/>
      <protection/>
    </xf>
    <xf numFmtId="49" fontId="11" fillId="0" borderId="0" xfId="25" applyNumberFormat="1" applyFont="1" applyBorder="1" applyAlignment="1">
      <alignment/>
      <protection/>
    </xf>
    <xf numFmtId="0" fontId="10" fillId="0" borderId="0" xfId="25" applyFont="1" applyBorder="1" applyAlignment="1">
      <alignment wrapText="1"/>
      <protection/>
    </xf>
    <xf numFmtId="38" fontId="13" fillId="0" borderId="0" xfId="17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22" applyFont="1" applyFill="1" applyBorder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/>
    </xf>
    <xf numFmtId="0" fontId="13" fillId="0" borderId="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/>
    </xf>
    <xf numFmtId="0" fontId="13" fillId="0" borderId="0" xfId="27" applyFont="1" applyFill="1" applyBorder="1">
      <alignment/>
      <protection/>
    </xf>
    <xf numFmtId="0" fontId="13" fillId="0" borderId="0" xfId="27" applyFont="1" applyFill="1" applyBorder="1" applyAlignment="1">
      <alignment horizontal="right" vertical="center"/>
      <protection/>
    </xf>
    <xf numFmtId="38" fontId="13" fillId="0" borderId="0" xfId="17" applyFont="1" applyFill="1" applyBorder="1" applyAlignment="1">
      <alignment horizontal="right"/>
    </xf>
    <xf numFmtId="38" fontId="13" fillId="0" borderId="0" xfId="17" applyFont="1" applyFill="1" applyAlignment="1">
      <alignment/>
    </xf>
    <xf numFmtId="3" fontId="13" fillId="0" borderId="0" xfId="27" applyNumberFormat="1" applyFont="1" applyFill="1" applyBorder="1" applyAlignment="1">
      <alignment horizontal="right"/>
      <protection/>
    </xf>
    <xf numFmtId="38" fontId="13" fillId="0" borderId="1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0" fontId="18" fillId="0" borderId="0" xfId="23" applyFont="1" applyFill="1" applyBorder="1" applyAlignment="1">
      <alignment horizontal="left"/>
      <protection/>
    </xf>
    <xf numFmtId="0" fontId="13" fillId="0" borderId="0" xfId="23" applyFont="1" applyFill="1" applyBorder="1" applyAlignment="1">
      <alignment/>
      <protection/>
    </xf>
    <xf numFmtId="0" fontId="13" fillId="0" borderId="0" xfId="23" applyFont="1" applyFill="1" applyBorder="1" applyAlignment="1">
      <alignment horizontal="center" vertical="center"/>
      <protection/>
    </xf>
    <xf numFmtId="38" fontId="13" fillId="0" borderId="0" xfId="0" applyNumberFormat="1" applyFont="1" applyFill="1" applyBorder="1" applyAlignment="1">
      <alignment horizontal="right"/>
    </xf>
    <xf numFmtId="38" fontId="13" fillId="0" borderId="0" xfId="17" applyFont="1" applyFill="1" applyAlignment="1">
      <alignment/>
    </xf>
    <xf numFmtId="0" fontId="13" fillId="0" borderId="0" xfId="28" applyFont="1" applyFill="1" applyBorder="1" applyAlignment="1">
      <alignment/>
      <protection/>
    </xf>
    <xf numFmtId="0" fontId="13" fillId="0" borderId="0" xfId="28" applyFont="1" applyFill="1" applyBorder="1" applyAlignment="1">
      <alignment vertical="center"/>
      <protection/>
    </xf>
    <xf numFmtId="0" fontId="13" fillId="0" borderId="0" xfId="0" applyFont="1" applyFill="1" applyAlignment="1">
      <alignment/>
    </xf>
    <xf numFmtId="0" fontId="13" fillId="0" borderId="0" xfId="23" applyFont="1" applyFill="1" applyBorder="1">
      <alignment/>
      <protection/>
    </xf>
    <xf numFmtId="0" fontId="13" fillId="0" borderId="0" xfId="28" applyFont="1" applyFill="1" applyBorder="1">
      <alignment/>
      <protection/>
    </xf>
    <xf numFmtId="38" fontId="18" fillId="0" borderId="1" xfId="17" applyFont="1" applyFill="1" applyBorder="1" applyAlignment="1">
      <alignment/>
    </xf>
    <xf numFmtId="38" fontId="13" fillId="0" borderId="1" xfId="17" applyFont="1" applyFill="1" applyBorder="1" applyAlignment="1">
      <alignment/>
    </xf>
    <xf numFmtId="38" fontId="18" fillId="0" borderId="2" xfId="17" applyFont="1" applyFill="1" applyBorder="1" applyAlignment="1">
      <alignment/>
    </xf>
    <xf numFmtId="38" fontId="13" fillId="0" borderId="2" xfId="17" applyFont="1" applyFill="1" applyBorder="1" applyAlignment="1">
      <alignment/>
    </xf>
    <xf numFmtId="38" fontId="13" fillId="0" borderId="2" xfId="17" applyFont="1" applyFill="1" applyBorder="1" applyAlignment="1">
      <alignment horizontal="right"/>
    </xf>
    <xf numFmtId="38" fontId="18" fillId="0" borderId="0" xfId="17" applyFont="1" applyFill="1" applyBorder="1" applyAlignment="1">
      <alignment/>
    </xf>
    <xf numFmtId="0" fontId="13" fillId="0" borderId="0" xfId="28" applyFont="1" applyFill="1" applyBorder="1" applyAlignment="1">
      <alignment horizontal="center" vertical="center"/>
      <protection/>
    </xf>
    <xf numFmtId="0" fontId="13" fillId="0" borderId="0" xfId="28" applyFont="1" applyFill="1" applyBorder="1" applyAlignment="1">
      <alignment horizontal="center" vertical="center" wrapText="1"/>
      <protection/>
    </xf>
    <xf numFmtId="0" fontId="13" fillId="0" borderId="0" xfId="26" applyFont="1" applyFill="1">
      <alignment/>
      <protection/>
    </xf>
    <xf numFmtId="184" fontId="13" fillId="0" borderId="0" xfId="17" applyNumberFormat="1" applyFont="1" applyFill="1" applyAlignment="1">
      <alignment/>
    </xf>
    <xf numFmtId="0" fontId="13" fillId="0" borderId="0" xfId="23" applyFont="1" applyFill="1">
      <alignment/>
      <protection/>
    </xf>
    <xf numFmtId="0" fontId="13" fillId="0" borderId="0" xfId="26" applyFont="1" applyFill="1" applyAlignment="1">
      <alignment horizontal="right"/>
      <protection/>
    </xf>
    <xf numFmtId="0" fontId="13" fillId="0" borderId="0" xfId="28" applyFont="1" applyFill="1">
      <alignment/>
      <protection/>
    </xf>
    <xf numFmtId="0" fontId="13" fillId="0" borderId="0" xfId="28" applyFont="1" applyFill="1" applyAlignment="1">
      <alignment horizontal="right"/>
      <protection/>
    </xf>
    <xf numFmtId="38" fontId="18" fillId="0" borderId="0" xfId="17" applyFont="1" applyFill="1" applyBorder="1" applyAlignment="1">
      <alignment horizontal="left"/>
    </xf>
    <xf numFmtId="38" fontId="13" fillId="0" borderId="4" xfId="17" applyFont="1" applyFill="1" applyBorder="1" applyAlignment="1">
      <alignment/>
    </xf>
    <xf numFmtId="0" fontId="13" fillId="0" borderId="4" xfId="17" applyNumberFormat="1" applyFont="1" applyFill="1" applyBorder="1" applyAlignment="1">
      <alignment/>
    </xf>
    <xf numFmtId="176" fontId="13" fillId="0" borderId="0" xfId="17" applyNumberFormat="1" applyFont="1" applyFill="1" applyBorder="1" applyAlignment="1">
      <alignment/>
    </xf>
    <xf numFmtId="177" fontId="13" fillId="0" borderId="0" xfId="17" applyNumberFormat="1" applyFont="1" applyFill="1" applyBorder="1" applyAlignment="1">
      <alignment/>
    </xf>
    <xf numFmtId="38" fontId="13" fillId="0" borderId="4" xfId="17" applyFont="1" applyFill="1" applyBorder="1" applyAlignment="1">
      <alignment horizontal="left"/>
    </xf>
    <xf numFmtId="38" fontId="13" fillId="0" borderId="4" xfId="17" applyFont="1" applyFill="1" applyBorder="1" applyAlignment="1" quotePrefix="1">
      <alignment horizontal="right"/>
    </xf>
    <xf numFmtId="38" fontId="13" fillId="0" borderId="4" xfId="17" applyFont="1" applyFill="1" applyBorder="1" applyAlignment="1">
      <alignment horizontal="right"/>
    </xf>
    <xf numFmtId="38" fontId="13" fillId="0" borderId="1" xfId="17" applyFont="1" applyFill="1" applyBorder="1" applyAlignment="1">
      <alignment horizontal="right"/>
    </xf>
    <xf numFmtId="38" fontId="13" fillId="0" borderId="5" xfId="17" applyFont="1" applyFill="1" applyBorder="1" applyAlignment="1">
      <alignment/>
    </xf>
    <xf numFmtId="38" fontId="13" fillId="0" borderId="0" xfId="17" applyFont="1" applyFill="1" applyBorder="1" applyAlignment="1">
      <alignment horizontal="distributed"/>
    </xf>
    <xf numFmtId="38" fontId="18" fillId="0" borderId="0" xfId="17" applyFont="1" applyFill="1" applyBorder="1" applyAlignment="1">
      <alignment/>
    </xf>
    <xf numFmtId="38" fontId="13" fillId="0" borderId="0" xfId="17" applyFont="1" applyFill="1" applyBorder="1" applyAlignment="1">
      <alignment horizontal="center" vertical="center" wrapText="1"/>
    </xf>
    <xf numFmtId="38" fontId="13" fillId="0" borderId="4" xfId="17" applyFont="1" applyFill="1" applyBorder="1" applyAlignment="1">
      <alignment horizontal="center" vertical="center" wrapText="1"/>
    </xf>
    <xf numFmtId="38" fontId="13" fillId="0" borderId="0" xfId="17" applyFont="1" applyFill="1" applyBorder="1" applyAlignment="1">
      <alignment horizontal="right" vertical="center" wrapText="1"/>
    </xf>
    <xf numFmtId="38" fontId="13" fillId="0" borderId="4" xfId="17" applyFont="1" applyFill="1" applyBorder="1" applyAlignment="1">
      <alignment/>
    </xf>
    <xf numFmtId="176" fontId="13" fillId="0" borderId="0" xfId="17" applyNumberFormat="1" applyFont="1" applyFill="1" applyBorder="1" applyAlignment="1">
      <alignment horizontal="right"/>
    </xf>
    <xf numFmtId="177" fontId="13" fillId="0" borderId="0" xfId="17" applyNumberFormat="1" applyFont="1" applyFill="1" applyBorder="1" applyAlignment="1">
      <alignment horizontal="right" vertical="center" wrapText="1"/>
    </xf>
    <xf numFmtId="38" fontId="13" fillId="0" borderId="1" xfId="17" applyFont="1" applyFill="1" applyBorder="1" applyAlignment="1">
      <alignment horizontal="center" vertical="center" wrapText="1"/>
    </xf>
    <xf numFmtId="38" fontId="13" fillId="0" borderId="5" xfId="17" applyFont="1" applyFill="1" applyBorder="1" applyAlignment="1">
      <alignment horizontal="center" vertical="center" wrapText="1"/>
    </xf>
    <xf numFmtId="38" fontId="13" fillId="0" borderId="1" xfId="17" applyFont="1" applyFill="1" applyBorder="1" applyAlignment="1">
      <alignment horizontal="right" vertical="center" wrapText="1"/>
    </xf>
    <xf numFmtId="0" fontId="13" fillId="0" borderId="0" xfId="23" applyFont="1" applyFill="1" applyBorder="1" applyAlignment="1">
      <alignment horizontal="right"/>
      <protection/>
    </xf>
    <xf numFmtId="38" fontId="13" fillId="0" borderId="3" xfId="17" applyFont="1" applyFill="1" applyBorder="1" applyAlignment="1">
      <alignment horizontal="right"/>
    </xf>
    <xf numFmtId="38" fontId="13" fillId="0" borderId="6" xfId="17" applyFont="1" applyFill="1" applyBorder="1" applyAlignment="1">
      <alignment horizontal="right"/>
    </xf>
    <xf numFmtId="0" fontId="13" fillId="0" borderId="0" xfId="17" applyNumberFormat="1" applyFont="1" applyFill="1" applyBorder="1" applyAlignment="1">
      <alignment horizontal="right"/>
    </xf>
    <xf numFmtId="185" fontId="13" fillId="0" borderId="0" xfId="17" applyNumberFormat="1" applyFont="1" applyFill="1" applyBorder="1" applyAlignment="1">
      <alignment horizontal="right"/>
    </xf>
    <xf numFmtId="177" fontId="13" fillId="0" borderId="0" xfId="17" applyNumberFormat="1" applyFont="1" applyFill="1" applyBorder="1" applyAlignment="1">
      <alignment horizontal="right"/>
    </xf>
    <xf numFmtId="38" fontId="13" fillId="0" borderId="6" xfId="17" applyFont="1" applyFill="1" applyBorder="1" applyAlignment="1">
      <alignment/>
    </xf>
    <xf numFmtId="185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horizontal="left"/>
    </xf>
    <xf numFmtId="38" fontId="18" fillId="0" borderId="1" xfId="17" applyFont="1" applyFill="1" applyBorder="1" applyAlignment="1">
      <alignment/>
    </xf>
    <xf numFmtId="38" fontId="13" fillId="0" borderId="7" xfId="17" applyFont="1" applyFill="1" applyBorder="1" applyAlignment="1">
      <alignment/>
    </xf>
    <xf numFmtId="177" fontId="13" fillId="0" borderId="1" xfId="17" applyNumberFormat="1" applyFont="1" applyFill="1" applyBorder="1" applyAlignment="1">
      <alignment horizontal="right"/>
    </xf>
    <xf numFmtId="38" fontId="20" fillId="0" borderId="0" xfId="17" applyFont="1" applyFill="1" applyBorder="1" applyAlignment="1">
      <alignment/>
    </xf>
    <xf numFmtId="0" fontId="13" fillId="0" borderId="1" xfId="17" applyNumberFormat="1" applyFont="1" applyFill="1" applyBorder="1" applyAlignment="1">
      <alignment/>
    </xf>
    <xf numFmtId="177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vertical="center"/>
    </xf>
    <xf numFmtId="176" fontId="13" fillId="0" borderId="0" xfId="17" applyNumberFormat="1" applyFont="1" applyFill="1" applyBorder="1" applyAlignment="1">
      <alignment/>
    </xf>
    <xf numFmtId="0" fontId="11" fillId="0" borderId="0" xfId="25" applyNumberFormat="1" applyFont="1" applyBorder="1">
      <alignment/>
      <protection/>
    </xf>
    <xf numFmtId="0" fontId="11" fillId="0" borderId="1" xfId="25" applyNumberFormat="1" applyFont="1" applyBorder="1">
      <alignment/>
      <protection/>
    </xf>
    <xf numFmtId="38" fontId="13" fillId="0" borderId="8" xfId="17" applyFont="1" applyFill="1" applyBorder="1" applyAlignment="1">
      <alignment/>
    </xf>
    <xf numFmtId="38" fontId="13" fillId="0" borderId="9" xfId="17" applyFont="1" applyFill="1" applyBorder="1" applyAlignment="1">
      <alignment/>
    </xf>
    <xf numFmtId="38" fontId="13" fillId="0" borderId="10" xfId="17" applyFont="1" applyFill="1" applyBorder="1" applyAlignment="1">
      <alignment/>
    </xf>
    <xf numFmtId="177" fontId="13" fillId="0" borderId="8" xfId="17" applyNumberFormat="1" applyFont="1" applyFill="1" applyBorder="1" applyAlignment="1">
      <alignment/>
    </xf>
    <xf numFmtId="38" fontId="13" fillId="0" borderId="0" xfId="17" applyFont="1" applyFill="1" applyBorder="1" applyAlignment="1" quotePrefix="1">
      <alignment horizontal="right"/>
    </xf>
    <xf numFmtId="0" fontId="16" fillId="0" borderId="0" xfId="0" applyFont="1" applyFill="1" applyBorder="1" applyAlignment="1">
      <alignment horizontal="centerContinuous"/>
    </xf>
    <xf numFmtId="0" fontId="13" fillId="0" borderId="4" xfId="0" applyFont="1" applyFill="1" applyBorder="1" applyAlignment="1">
      <alignment horizontal="centerContinuous"/>
    </xf>
    <xf numFmtId="38" fontId="13" fillId="0" borderId="0" xfId="17" applyFont="1" applyFill="1" applyBorder="1" applyAlignment="1" quotePrefix="1">
      <alignment/>
    </xf>
    <xf numFmtId="0" fontId="16" fillId="0" borderId="1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38" fontId="13" fillId="0" borderId="1" xfId="17" applyFont="1" applyFill="1" applyBorder="1" applyAlignment="1" quotePrefix="1">
      <alignment/>
    </xf>
    <xf numFmtId="0" fontId="13" fillId="0" borderId="2" xfId="22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13" fillId="0" borderId="5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3" fillId="0" borderId="0" xfId="22" applyFont="1" applyFill="1">
      <alignment/>
      <protection/>
    </xf>
    <xf numFmtId="0" fontId="0" fillId="0" borderId="0" xfId="0" applyFill="1" applyAlignment="1">
      <alignment/>
    </xf>
    <xf numFmtId="0" fontId="13" fillId="0" borderId="4" xfId="0" applyFont="1" applyFill="1" applyBorder="1" applyAlignment="1">
      <alignment horizontal="left"/>
    </xf>
    <xf numFmtId="56" fontId="13" fillId="0" borderId="4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  <protection/>
    </xf>
    <xf numFmtId="178" fontId="13" fillId="0" borderId="0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 quotePrefix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8" fillId="0" borderId="1" xfId="23" applyFont="1" applyFill="1" applyBorder="1">
      <alignment/>
      <protection/>
    </xf>
    <xf numFmtId="0" fontId="13" fillId="0" borderId="1" xfId="23" applyFont="1" applyFill="1" applyBorder="1">
      <alignment/>
      <protection/>
    </xf>
    <xf numFmtId="0" fontId="13" fillId="0" borderId="0" xfId="23" applyFont="1" applyFill="1" applyAlignment="1" quotePrefix="1">
      <alignment horizontal="left"/>
      <protection/>
    </xf>
    <xf numFmtId="0" fontId="13" fillId="0" borderId="0" xfId="22" applyFont="1" applyFill="1" applyBorder="1" applyAlignment="1">
      <alignment horizontal="right"/>
      <protection/>
    </xf>
    <xf numFmtId="0" fontId="13" fillId="0" borderId="4" xfId="22" applyFont="1" applyFill="1" applyBorder="1" applyAlignment="1">
      <alignment horizontal="right" vertical="center"/>
      <protection/>
    </xf>
    <xf numFmtId="0" fontId="13" fillId="0" borderId="4" xfId="22" applyFont="1" applyFill="1" applyBorder="1" applyAlignment="1">
      <alignment horizontal="left"/>
      <protection/>
    </xf>
    <xf numFmtId="181" fontId="13" fillId="0" borderId="0" xfId="22" applyNumberFormat="1" applyFont="1" applyFill="1">
      <alignment/>
      <protection/>
    </xf>
    <xf numFmtId="0" fontId="13" fillId="0" borderId="1" xfId="22" applyFont="1" applyFill="1" applyBorder="1">
      <alignment/>
      <protection/>
    </xf>
    <xf numFmtId="0" fontId="13" fillId="0" borderId="5" xfId="22" applyFont="1" applyFill="1" applyBorder="1" applyAlignment="1">
      <alignment horizontal="left"/>
      <protection/>
    </xf>
    <xf numFmtId="181" fontId="13" fillId="0" borderId="1" xfId="22" applyNumberFormat="1" applyFont="1" applyFill="1" applyBorder="1">
      <alignment/>
      <protection/>
    </xf>
    <xf numFmtId="0" fontId="13" fillId="0" borderId="2" xfId="22" applyFont="1" applyFill="1" applyBorder="1">
      <alignment/>
      <protection/>
    </xf>
    <xf numFmtId="0" fontId="13" fillId="0" borderId="2" xfId="22" applyFont="1" applyFill="1" applyBorder="1" applyAlignment="1">
      <alignment horizontal="right"/>
      <protection/>
    </xf>
    <xf numFmtId="181" fontId="13" fillId="0" borderId="2" xfId="22" applyNumberFormat="1" applyFont="1" applyFill="1" applyBorder="1">
      <alignment/>
      <protection/>
    </xf>
    <xf numFmtId="0" fontId="18" fillId="0" borderId="0" xfId="22" applyFont="1" applyFill="1" applyBorder="1">
      <alignment/>
      <protection/>
    </xf>
    <xf numFmtId="177" fontId="13" fillId="0" borderId="0" xfId="17" applyNumberFormat="1" applyFont="1" applyFill="1" applyAlignment="1">
      <alignment/>
    </xf>
    <xf numFmtId="177" fontId="13" fillId="0" borderId="1" xfId="17" applyNumberFormat="1" applyFont="1" applyFill="1" applyBorder="1" applyAlignment="1">
      <alignment/>
    </xf>
    <xf numFmtId="182" fontId="13" fillId="0" borderId="2" xfId="22" applyNumberFormat="1" applyFont="1" applyFill="1" applyBorder="1" applyAlignment="1">
      <alignment horizontal="right"/>
      <protection/>
    </xf>
    <xf numFmtId="0" fontId="13" fillId="0" borderId="0" xfId="27" applyFont="1" applyFill="1">
      <alignment/>
      <protection/>
    </xf>
    <xf numFmtId="0" fontId="13" fillId="0" borderId="4" xfId="23" applyFont="1" applyFill="1" applyBorder="1">
      <alignment/>
      <protection/>
    </xf>
    <xf numFmtId="0" fontId="13" fillId="0" borderId="4" xfId="28" applyFont="1" applyFill="1" applyBorder="1" applyAlignment="1">
      <alignment horizontal="left"/>
      <protection/>
    </xf>
    <xf numFmtId="38" fontId="13" fillId="0" borderId="0" xfId="17" applyFont="1" applyFill="1" applyAlignment="1">
      <alignment horizontal="right"/>
    </xf>
    <xf numFmtId="0" fontId="13" fillId="0" borderId="0" xfId="23" applyFont="1" applyFill="1" applyBorder="1" applyAlignment="1" quotePrefix="1">
      <alignment horizontal="right"/>
      <protection/>
    </xf>
    <xf numFmtId="0" fontId="13" fillId="0" borderId="4" xfId="23" applyFont="1" applyFill="1" applyBorder="1" applyAlignment="1" quotePrefix="1">
      <alignment horizontal="left"/>
      <protection/>
    </xf>
    <xf numFmtId="178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0" fontId="13" fillId="0" borderId="4" xfId="0" applyFont="1" applyFill="1" applyBorder="1" applyAlignment="1" quotePrefix="1">
      <alignment horizontal="center"/>
    </xf>
    <xf numFmtId="0" fontId="16" fillId="0" borderId="0" xfId="0" applyFont="1" applyFill="1" applyBorder="1" applyAlignment="1" quotePrefix="1">
      <alignment horizontal="left"/>
    </xf>
    <xf numFmtId="0" fontId="13" fillId="0" borderId="5" xfId="0" applyFont="1" applyFill="1" applyBorder="1" applyAlignment="1">
      <alignment/>
    </xf>
    <xf numFmtId="38" fontId="13" fillId="0" borderId="11" xfId="17" applyFont="1" applyFill="1" applyBorder="1" applyAlignment="1">
      <alignment/>
    </xf>
    <xf numFmtId="38" fontId="13" fillId="0" borderId="2" xfId="17" applyFont="1" applyFill="1" applyBorder="1" applyAlignment="1">
      <alignment horizontal="right" vertical="top"/>
    </xf>
    <xf numFmtId="38" fontId="13" fillId="0" borderId="0" xfId="17" applyFont="1" applyFill="1" applyAlignment="1" quotePrefix="1">
      <alignment horizontal="right"/>
    </xf>
    <xf numFmtId="38" fontId="13" fillId="0" borderId="4" xfId="17" applyFont="1" applyFill="1" applyBorder="1" applyAlignment="1" quotePrefix="1">
      <alignment horizontal="left"/>
    </xf>
    <xf numFmtId="38" fontId="13" fillId="0" borderId="7" xfId="17" applyFont="1" applyFill="1" applyBorder="1" applyAlignment="1">
      <alignment/>
    </xf>
    <xf numFmtId="38" fontId="0" fillId="0" borderId="0" xfId="0" applyNumberFormat="1" applyFill="1" applyAlignment="1">
      <alignment/>
    </xf>
    <xf numFmtId="0" fontId="12" fillId="0" borderId="0" xfId="23" applyFont="1" applyFill="1" applyBorder="1" applyAlignment="1">
      <alignment horizontal="left"/>
      <protection/>
    </xf>
    <xf numFmtId="0" fontId="12" fillId="0" borderId="0" xfId="23" applyFont="1" applyFill="1" applyAlignment="1">
      <alignment horizontal="left"/>
      <protection/>
    </xf>
    <xf numFmtId="3" fontId="13" fillId="0" borderId="6" xfId="27" applyNumberFormat="1" applyFont="1" applyFill="1" applyBorder="1" applyAlignment="1">
      <alignment horizontal="right"/>
      <protection/>
    </xf>
    <xf numFmtId="38" fontId="13" fillId="0" borderId="6" xfId="17" applyFont="1" applyFill="1" applyBorder="1" applyAlignment="1">
      <alignment/>
    </xf>
    <xf numFmtId="0" fontId="13" fillId="0" borderId="6" xfId="17" applyNumberFormat="1" applyFont="1" applyFill="1" applyBorder="1" applyAlignment="1">
      <alignment horizontal="right"/>
    </xf>
    <xf numFmtId="0" fontId="13" fillId="0" borderId="3" xfId="27" applyFont="1" applyFill="1" applyBorder="1" applyAlignment="1">
      <alignment horizontal="right" vertical="center"/>
      <protection/>
    </xf>
    <xf numFmtId="0" fontId="13" fillId="0" borderId="2" xfId="27" applyFont="1" applyFill="1" applyBorder="1" applyAlignment="1">
      <alignment horizontal="right" vertical="center"/>
      <protection/>
    </xf>
    <xf numFmtId="56" fontId="12" fillId="0" borderId="0" xfId="27" applyNumberFormat="1" applyFont="1" applyFill="1">
      <alignment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2" xfId="22" applyFont="1" applyFill="1" applyBorder="1" applyAlignment="1">
      <alignment horizontal="left" vertical="center"/>
      <protection/>
    </xf>
    <xf numFmtId="56" fontId="12" fillId="0" borderId="0" xfId="22" applyNumberFormat="1" applyFont="1" applyFill="1" applyAlignment="1">
      <alignment horizontal="left"/>
      <protection/>
    </xf>
    <xf numFmtId="38" fontId="12" fillId="0" borderId="0" xfId="17" applyFont="1" applyFill="1" applyBorder="1" applyAlignment="1">
      <alignment/>
    </xf>
    <xf numFmtId="38" fontId="12" fillId="0" borderId="0" xfId="17" applyFont="1" applyFill="1" applyBorder="1" applyAlignment="1">
      <alignment horizontal="left"/>
    </xf>
    <xf numFmtId="49" fontId="13" fillId="0" borderId="0" xfId="17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22" applyFont="1" applyFill="1" applyBorder="1" applyAlignment="1">
      <alignment horizontal="center" vertical="center"/>
      <protection/>
    </xf>
    <xf numFmtId="0" fontId="13" fillId="0" borderId="13" xfId="22" applyFont="1" applyFill="1" applyBorder="1" applyAlignment="1">
      <alignment horizontal="center" vertical="center"/>
      <protection/>
    </xf>
    <xf numFmtId="0" fontId="13" fillId="0" borderId="15" xfId="22" applyFont="1" applyFill="1" applyBorder="1" applyAlignment="1">
      <alignment horizontal="center" vertical="center"/>
      <protection/>
    </xf>
    <xf numFmtId="0" fontId="13" fillId="0" borderId="12" xfId="22" applyFont="1" applyFill="1" applyBorder="1" applyAlignment="1">
      <alignment horizontal="center" vertical="center" wrapText="1"/>
      <protection/>
    </xf>
    <xf numFmtId="38" fontId="12" fillId="0" borderId="0" xfId="17" applyFont="1" applyFill="1" applyAlignment="1">
      <alignment/>
    </xf>
    <xf numFmtId="38" fontId="13" fillId="0" borderId="13" xfId="17" applyFont="1" applyFill="1" applyBorder="1" applyAlignment="1">
      <alignment horizontal="center" vertical="center"/>
    </xf>
    <xf numFmtId="38" fontId="13" fillId="0" borderId="14" xfId="17" applyFont="1" applyFill="1" applyBorder="1" applyAlignment="1">
      <alignment horizontal="center" vertical="center"/>
    </xf>
    <xf numFmtId="38" fontId="13" fillId="0" borderId="13" xfId="17" applyFont="1" applyFill="1" applyBorder="1" applyAlignment="1">
      <alignment horizontal="left" vertical="center"/>
    </xf>
    <xf numFmtId="38" fontId="13" fillId="0" borderId="12" xfId="17" applyFont="1" applyFill="1" applyBorder="1" applyAlignment="1">
      <alignment horizontal="center" vertical="center"/>
    </xf>
    <xf numFmtId="38" fontId="13" fillId="0" borderId="3" xfId="17" applyFont="1" applyFill="1" applyBorder="1" applyAlignment="1">
      <alignment horizontal="center" vertical="center"/>
    </xf>
    <xf numFmtId="38" fontId="13" fillId="0" borderId="3" xfId="17" applyFont="1" applyFill="1" applyBorder="1" applyAlignment="1" quotePrefix="1">
      <alignment horizontal="center" vertical="center"/>
    </xf>
    <xf numFmtId="0" fontId="13" fillId="0" borderId="0" xfId="23" applyFont="1" applyFill="1" applyBorder="1" applyAlignment="1">
      <alignment horizontal="left"/>
      <protection/>
    </xf>
    <xf numFmtId="0" fontId="13" fillId="0" borderId="0" xfId="28" applyFont="1" applyFill="1" applyAlignment="1">
      <alignment/>
      <protection/>
    </xf>
    <xf numFmtId="0" fontId="13" fillId="0" borderId="0" xfId="23" applyFont="1" applyFill="1" applyAlignment="1">
      <alignment/>
      <protection/>
    </xf>
    <xf numFmtId="0" fontId="13" fillId="0" borderId="13" xfId="23" applyFont="1" applyFill="1" applyBorder="1" applyAlignment="1">
      <alignment horizontal="center" vertical="center"/>
      <protection/>
    </xf>
    <xf numFmtId="0" fontId="13" fillId="0" borderId="13" xfId="23" applyFont="1" applyFill="1" applyBorder="1" applyAlignment="1">
      <alignment horizontal="center" vertical="center" wrapText="1"/>
      <protection/>
    </xf>
    <xf numFmtId="0" fontId="13" fillId="0" borderId="15" xfId="23" applyFont="1" applyFill="1" applyBorder="1" applyAlignment="1">
      <alignment horizontal="center" vertical="center"/>
      <protection/>
    </xf>
    <xf numFmtId="0" fontId="13" fillId="0" borderId="15" xfId="23" applyFont="1" applyFill="1" applyBorder="1" applyAlignment="1">
      <alignment horizontal="center" vertical="center" wrapText="1"/>
      <protection/>
    </xf>
    <xf numFmtId="0" fontId="13" fillId="0" borderId="4" xfId="23" applyFont="1" applyFill="1" applyBorder="1" applyAlignment="1">
      <alignment horizontal="left"/>
      <protection/>
    </xf>
    <xf numFmtId="0" fontId="13" fillId="0" borderId="1" xfId="23" applyFont="1" applyFill="1" applyBorder="1" applyAlignment="1">
      <alignment/>
      <protection/>
    </xf>
    <xf numFmtId="0" fontId="13" fillId="0" borderId="5" xfId="23" applyFont="1" applyFill="1" applyBorder="1" applyAlignment="1">
      <alignment horizontal="left"/>
      <protection/>
    </xf>
    <xf numFmtId="0" fontId="13" fillId="0" borderId="0" xfId="23" applyFont="1" applyFill="1" applyAlignment="1">
      <alignment horizontal="left"/>
      <protection/>
    </xf>
    <xf numFmtId="0" fontId="13" fillId="0" borderId="1" xfId="23" applyFont="1" applyFill="1" applyBorder="1" applyAlignment="1">
      <alignment horizontal="right"/>
      <protection/>
    </xf>
    <xf numFmtId="0" fontId="13" fillId="0" borderId="0" xfId="23" applyFont="1" applyFill="1" applyAlignment="1">
      <alignment horizontal="right"/>
      <protection/>
    </xf>
    <xf numFmtId="0" fontId="13" fillId="0" borderId="0" xfId="28" applyFont="1" applyFill="1" applyAlignment="1">
      <alignment horizontal="left"/>
      <protection/>
    </xf>
    <xf numFmtId="0" fontId="13" fillId="0" borderId="12" xfId="23" applyFont="1" applyFill="1" applyBorder="1" applyAlignment="1">
      <alignment horizontal="center" vertical="center" wrapText="1"/>
      <protection/>
    </xf>
    <xf numFmtId="0" fontId="13" fillId="0" borderId="4" xfId="26" applyFont="1" applyFill="1" applyBorder="1" applyAlignment="1">
      <alignment horizontal="left"/>
      <protection/>
    </xf>
    <xf numFmtId="0" fontId="13" fillId="0" borderId="1" xfId="28" applyFont="1" applyFill="1" applyBorder="1">
      <alignment/>
      <protection/>
    </xf>
    <xf numFmtId="0" fontId="13" fillId="0" borderId="5" xfId="28" applyFont="1" applyFill="1" applyBorder="1" applyAlignment="1">
      <alignment horizontal="left"/>
      <protection/>
    </xf>
    <xf numFmtId="0" fontId="13" fillId="0" borderId="0" xfId="28" applyFont="1" applyFill="1" applyBorder="1" applyAlignment="1">
      <alignment horizontal="left"/>
      <protection/>
    </xf>
    <xf numFmtId="0" fontId="13" fillId="0" borderId="0" xfId="24" applyFont="1" applyFill="1">
      <alignment/>
      <protection/>
    </xf>
    <xf numFmtId="183" fontId="13" fillId="0" borderId="0" xfId="0" applyNumberFormat="1" applyFont="1" applyFill="1" applyBorder="1" applyAlignment="1">
      <alignment horizontal="right"/>
    </xf>
    <xf numFmtId="0" fontId="12" fillId="0" borderId="0" xfId="23" applyFont="1" applyFill="1" applyBorder="1" applyAlignment="1">
      <alignment/>
      <protection/>
    </xf>
    <xf numFmtId="0" fontId="13" fillId="0" borderId="15" xfId="28" applyFont="1" applyFill="1" applyBorder="1" applyAlignment="1">
      <alignment horizontal="center" vertical="center"/>
      <protection/>
    </xf>
    <xf numFmtId="0" fontId="13" fillId="0" borderId="11" xfId="23" applyFont="1" applyFill="1" applyBorder="1" applyAlignment="1">
      <alignment/>
      <protection/>
    </xf>
    <xf numFmtId="0" fontId="13" fillId="0" borderId="4" xfId="23" applyFont="1" applyFill="1" applyBorder="1" applyAlignment="1">
      <alignment/>
      <protection/>
    </xf>
    <xf numFmtId="0" fontId="13" fillId="0" borderId="5" xfId="23" applyFont="1" applyFill="1" applyBorder="1" applyAlignment="1">
      <alignment/>
      <protection/>
    </xf>
    <xf numFmtId="0" fontId="13" fillId="0" borderId="0" xfId="28" applyFont="1" applyFill="1" applyBorder="1" applyAlignment="1">
      <alignment horizontal="right"/>
      <protection/>
    </xf>
    <xf numFmtId="56" fontId="12" fillId="0" borderId="0" xfId="23" applyNumberFormat="1" applyFont="1" applyFill="1" applyBorder="1">
      <alignment/>
      <protection/>
    </xf>
    <xf numFmtId="0" fontId="13" fillId="0" borderId="0" xfId="0" applyFont="1" applyFill="1" applyAlignment="1">
      <alignment horizontal="right"/>
    </xf>
    <xf numFmtId="0" fontId="18" fillId="0" borderId="1" xfId="23" applyFont="1" applyFill="1" applyBorder="1" applyAlignment="1">
      <alignment horizontal="left"/>
      <protection/>
    </xf>
    <xf numFmtId="0" fontId="13" fillId="0" borderId="15" xfId="26" applyFont="1" applyFill="1" applyBorder="1" applyAlignment="1">
      <alignment horizontal="center" vertical="center"/>
      <protection/>
    </xf>
    <xf numFmtId="0" fontId="13" fillId="0" borderId="13" xfId="26" applyFont="1" applyFill="1" applyBorder="1" applyAlignment="1">
      <alignment horizontal="center" vertical="center"/>
      <protection/>
    </xf>
    <xf numFmtId="0" fontId="13" fillId="0" borderId="5" xfId="23" applyFont="1" applyFill="1" applyBorder="1">
      <alignment/>
      <protection/>
    </xf>
    <xf numFmtId="0" fontId="13" fillId="0" borderId="2" xfId="23" applyFont="1" applyFill="1" applyBorder="1" applyAlignment="1">
      <alignment horizontal="right"/>
      <protection/>
    </xf>
    <xf numFmtId="0" fontId="13" fillId="0" borderId="2" xfId="23" applyFont="1" applyFill="1" applyBorder="1">
      <alignment/>
      <protection/>
    </xf>
    <xf numFmtId="0" fontId="13" fillId="0" borderId="1" xfId="23" applyFont="1" applyFill="1" applyBorder="1" applyAlignment="1" quotePrefix="1">
      <alignment horizontal="right"/>
      <protection/>
    </xf>
    <xf numFmtId="0" fontId="13" fillId="0" borderId="0" xfId="26" applyFont="1" applyFill="1" applyBorder="1">
      <alignment/>
      <protection/>
    </xf>
    <xf numFmtId="0" fontId="13" fillId="0" borderId="16" xfId="26" applyFont="1" applyFill="1" applyBorder="1" applyAlignment="1">
      <alignment horizontal="center" vertical="center"/>
      <protection/>
    </xf>
    <xf numFmtId="0" fontId="13" fillId="0" borderId="1" xfId="26" applyFont="1" applyFill="1" applyBorder="1" applyAlignment="1">
      <alignment horizontal="center" vertical="center"/>
      <protection/>
    </xf>
    <xf numFmtId="0" fontId="13" fillId="0" borderId="0" xfId="26" applyFont="1" applyFill="1" applyBorder="1" applyAlignment="1">
      <alignment horizontal="right"/>
      <protection/>
    </xf>
    <xf numFmtId="0" fontId="13" fillId="0" borderId="0" xfId="23" applyFont="1" applyFill="1" applyAlignment="1" quotePrefix="1">
      <alignment horizontal="right"/>
      <protection/>
    </xf>
    <xf numFmtId="56" fontId="12" fillId="0" borderId="0" xfId="26" applyNumberFormat="1" applyFont="1" applyFill="1">
      <alignment/>
      <protection/>
    </xf>
    <xf numFmtId="56" fontId="18" fillId="0" borderId="0" xfId="26" applyNumberFormat="1" applyFont="1" applyFill="1">
      <alignment/>
      <protection/>
    </xf>
    <xf numFmtId="0" fontId="13" fillId="0" borderId="16" xfId="26" applyFont="1" applyFill="1" applyBorder="1" applyAlignment="1">
      <alignment horizontal="center" vertical="center" wrapText="1"/>
      <protection/>
    </xf>
    <xf numFmtId="0" fontId="13" fillId="0" borderId="7" xfId="26" applyFont="1" applyFill="1" applyBorder="1" applyAlignment="1">
      <alignment horizontal="center" vertical="center"/>
      <protection/>
    </xf>
    <xf numFmtId="0" fontId="18" fillId="0" borderId="0" xfId="28" applyFont="1" applyFill="1">
      <alignment/>
      <protection/>
    </xf>
    <xf numFmtId="0" fontId="13" fillId="0" borderId="7" xfId="28" applyFont="1" applyFill="1" applyBorder="1">
      <alignment/>
      <protection/>
    </xf>
    <xf numFmtId="38" fontId="13" fillId="0" borderId="15" xfId="17" applyFont="1" applyFill="1" applyBorder="1" applyAlignment="1">
      <alignment horizontal="center" vertical="center"/>
    </xf>
    <xf numFmtId="38" fontId="13" fillId="0" borderId="13" xfId="17" applyFont="1" applyFill="1" applyBorder="1" applyAlignment="1">
      <alignment horizontal="center" vertical="center" wrapText="1"/>
    </xf>
    <xf numFmtId="38" fontId="13" fillId="0" borderId="15" xfId="17" applyFont="1" applyFill="1" applyBorder="1" applyAlignment="1">
      <alignment horizontal="center" vertical="center" wrapText="1"/>
    </xf>
    <xf numFmtId="38" fontId="13" fillId="0" borderId="0" xfId="17" applyFont="1" applyFill="1" applyBorder="1" applyAlignment="1" quotePrefix="1">
      <alignment horizontal="left"/>
    </xf>
    <xf numFmtId="38" fontId="13" fillId="0" borderId="1" xfId="17" applyFont="1" applyFill="1" applyBorder="1" applyAlignment="1" quotePrefix="1">
      <alignment horizontal="right"/>
    </xf>
    <xf numFmtId="38" fontId="13" fillId="0" borderId="5" xfId="17" applyFont="1" applyFill="1" applyBorder="1" applyAlignment="1">
      <alignment/>
    </xf>
    <xf numFmtId="0" fontId="13" fillId="0" borderId="1" xfId="17" applyNumberFormat="1" applyFont="1" applyFill="1" applyBorder="1" applyAlignment="1">
      <alignment/>
    </xf>
    <xf numFmtId="38" fontId="13" fillId="0" borderId="0" xfId="17" applyFont="1" applyFill="1" applyBorder="1" applyAlignment="1">
      <alignment horizontal="centerContinuous"/>
    </xf>
    <xf numFmtId="38" fontId="18" fillId="0" borderId="0" xfId="17" applyFont="1" applyFill="1" applyBorder="1" applyAlignment="1" quotePrefix="1">
      <alignment horizontal="left"/>
    </xf>
    <xf numFmtId="38" fontId="21" fillId="0" borderId="0" xfId="17" applyFont="1" applyFill="1" applyBorder="1" applyAlignment="1">
      <alignment horizontal="left"/>
    </xf>
    <xf numFmtId="38" fontId="13" fillId="0" borderId="1" xfId="17" applyFont="1" applyFill="1" applyBorder="1" applyAlignment="1">
      <alignment horizontal="left"/>
    </xf>
    <xf numFmtId="38" fontId="13" fillId="0" borderId="12" xfId="17" applyFont="1" applyFill="1" applyBorder="1" applyAlignment="1">
      <alignment horizontal="center" vertical="center" wrapText="1"/>
    </xf>
    <xf numFmtId="38" fontId="13" fillId="0" borderId="4" xfId="17" applyFont="1" applyFill="1" applyBorder="1" applyAlignment="1" quotePrefix="1">
      <alignment horizontal="centerContinuous"/>
    </xf>
    <xf numFmtId="38" fontId="13" fillId="0" borderId="0" xfId="17" applyFont="1" applyFill="1" applyBorder="1" applyAlignment="1" quotePrefix="1">
      <alignment horizontal="centerContinuous"/>
    </xf>
    <xf numFmtId="38" fontId="13" fillId="0" borderId="8" xfId="17" applyFont="1" applyFill="1" applyBorder="1" applyAlignment="1" quotePrefix="1">
      <alignment/>
    </xf>
    <xf numFmtId="38" fontId="13" fillId="0" borderId="8" xfId="17" applyFont="1" applyFill="1" applyBorder="1" applyAlignment="1" quotePrefix="1">
      <alignment horizontal="left"/>
    </xf>
    <xf numFmtId="38" fontId="13" fillId="0" borderId="17" xfId="17" applyFont="1" applyFill="1" applyBorder="1" applyAlignment="1">
      <alignment/>
    </xf>
    <xf numFmtId="38" fontId="13" fillId="0" borderId="8" xfId="17" applyFont="1" applyFill="1" applyBorder="1" applyAlignment="1">
      <alignment horizontal="left"/>
    </xf>
    <xf numFmtId="38" fontId="13" fillId="0" borderId="8" xfId="17" applyFont="1" applyFill="1" applyBorder="1" applyAlignment="1">
      <alignment horizontal="centerContinuous"/>
    </xf>
    <xf numFmtId="38" fontId="13" fillId="0" borderId="17" xfId="17" applyFont="1" applyFill="1" applyBorder="1" applyAlignment="1">
      <alignment horizontal="centerContinuous"/>
    </xf>
    <xf numFmtId="38" fontId="13" fillId="0" borderId="1" xfId="17" applyFont="1" applyFill="1" applyBorder="1" applyAlignment="1" quotePrefix="1">
      <alignment horizontal="left"/>
    </xf>
    <xf numFmtId="177" fontId="13" fillId="0" borderId="0" xfId="17" applyNumberFormat="1" applyFont="1" applyFill="1" applyBorder="1" applyAlignment="1" quotePrefix="1">
      <alignment horizontal="left"/>
    </xf>
    <xf numFmtId="38" fontId="13" fillId="0" borderId="17" xfId="17" applyFont="1" applyFill="1" applyBorder="1" applyAlignment="1">
      <alignment horizontal="left" wrapText="1"/>
    </xf>
    <xf numFmtId="38" fontId="13" fillId="0" borderId="4" xfId="17" applyFont="1" applyFill="1" applyBorder="1" applyAlignment="1">
      <alignment horizontal="left" wrapText="1"/>
    </xf>
    <xf numFmtId="38" fontId="13" fillId="0" borderId="10" xfId="17" applyFont="1" applyFill="1" applyBorder="1" applyAlignment="1">
      <alignment horizontal="left"/>
    </xf>
    <xf numFmtId="38" fontId="13" fillId="0" borderId="18" xfId="17" applyFont="1" applyFill="1" applyBorder="1" applyAlignment="1">
      <alignment horizontal="left" wrapText="1"/>
    </xf>
    <xf numFmtId="177" fontId="13" fillId="0" borderId="10" xfId="17" applyNumberFormat="1" applyFont="1" applyFill="1" applyBorder="1" applyAlignment="1">
      <alignment horizontal="right"/>
    </xf>
    <xf numFmtId="38" fontId="16" fillId="0" borderId="9" xfId="17" applyFont="1" applyFill="1" applyBorder="1" applyAlignment="1">
      <alignment horizontal="left"/>
    </xf>
    <xf numFmtId="38" fontId="13" fillId="0" borderId="9" xfId="17" applyFont="1" applyFill="1" applyBorder="1" applyAlignment="1">
      <alignment horizontal="left"/>
    </xf>
    <xf numFmtId="38" fontId="13" fillId="0" borderId="19" xfId="17" applyFont="1" applyFill="1" applyBorder="1" applyAlignment="1">
      <alignment horizontal="left" wrapText="1"/>
    </xf>
    <xf numFmtId="177" fontId="13" fillId="0" borderId="9" xfId="17" applyNumberFormat="1" applyFont="1" applyFill="1" applyBorder="1" applyAlignment="1">
      <alignment horizontal="right"/>
    </xf>
    <xf numFmtId="38" fontId="13" fillId="0" borderId="5" xfId="17" applyFont="1" applyFill="1" applyBorder="1" applyAlignment="1" quotePrefix="1">
      <alignment horizontal="left"/>
    </xf>
    <xf numFmtId="38" fontId="13" fillId="0" borderId="0" xfId="17" applyNumberFormat="1" applyFont="1" applyFill="1" applyBorder="1" applyAlignment="1">
      <alignment/>
    </xf>
    <xf numFmtId="38" fontId="13" fillId="0" borderId="8" xfId="17" applyFont="1" applyFill="1" applyBorder="1" applyAlignment="1">
      <alignment/>
    </xf>
    <xf numFmtId="38" fontId="16" fillId="0" borderId="0" xfId="17" applyFont="1" applyFill="1" applyBorder="1" applyAlignment="1" quotePrefix="1">
      <alignment horizontal="left"/>
    </xf>
    <xf numFmtId="0" fontId="13" fillId="0" borderId="0" xfId="23" applyFont="1" applyBorder="1" applyAlignment="1">
      <alignment horizontal="right"/>
      <protection/>
    </xf>
    <xf numFmtId="0" fontId="13" fillId="0" borderId="0" xfId="23" applyFont="1" applyBorder="1" applyAlignment="1" quotePrefix="1">
      <alignment horizontal="right"/>
      <protection/>
    </xf>
    <xf numFmtId="0" fontId="13" fillId="0" borderId="4" xfId="23" applyFont="1" applyBorder="1" applyAlignment="1">
      <alignment horizontal="left"/>
      <protection/>
    </xf>
    <xf numFmtId="0" fontId="13" fillId="0" borderId="0" xfId="28" applyFont="1">
      <alignment/>
      <protection/>
    </xf>
    <xf numFmtId="38" fontId="13" fillId="0" borderId="0" xfId="17" applyFont="1" applyAlignment="1">
      <alignment/>
    </xf>
    <xf numFmtId="0" fontId="13" fillId="0" borderId="7" xfId="0" applyFont="1" applyFill="1" applyBorder="1" applyAlignment="1">
      <alignment/>
    </xf>
    <xf numFmtId="3" fontId="13" fillId="0" borderId="4" xfId="27" applyNumberFormat="1" applyFont="1" applyFill="1" applyBorder="1" applyAlignment="1">
      <alignment horizontal="right"/>
      <protection/>
    </xf>
    <xf numFmtId="187" fontId="13" fillId="0" borderId="0" xfId="17" applyNumberFormat="1" applyFont="1" applyFill="1" applyBorder="1" applyAlignment="1">
      <alignment horizontal="right" vertical="center" wrapText="1"/>
    </xf>
    <xf numFmtId="176" fontId="13" fillId="0" borderId="8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17" applyFill="1" applyAlignment="1">
      <alignment/>
    </xf>
    <xf numFmtId="177" fontId="13" fillId="0" borderId="9" xfId="17" applyNumberFormat="1" applyFont="1" applyFill="1" applyBorder="1" applyAlignment="1">
      <alignment/>
    </xf>
    <xf numFmtId="177" fontId="13" fillId="0" borderId="10" xfId="17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0" fontId="13" fillId="0" borderId="7" xfId="22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4" xfId="0" applyFont="1" applyFill="1" applyBorder="1" applyAlignment="1" quotePrefix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13" fillId="0" borderId="3" xfId="22" applyFont="1" applyFill="1" applyBorder="1" applyAlignment="1">
      <alignment horizontal="center" vertical="center" wrapText="1"/>
      <protection/>
    </xf>
    <xf numFmtId="0" fontId="13" fillId="0" borderId="6" xfId="22" applyFont="1" applyFill="1" applyBorder="1" applyAlignment="1">
      <alignment horizontal="center" vertical="center" wrapText="1"/>
      <protection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38" fontId="13" fillId="0" borderId="2" xfId="17" applyFont="1" applyFill="1" applyBorder="1" applyAlignment="1">
      <alignment horizontal="center" vertical="center"/>
    </xf>
    <xf numFmtId="38" fontId="13" fillId="0" borderId="11" xfId="17" applyFont="1" applyFill="1" applyBorder="1" applyAlignment="1">
      <alignment horizontal="center" vertical="center"/>
    </xf>
    <xf numFmtId="38" fontId="13" fillId="0" borderId="1" xfId="17" applyFont="1" applyFill="1" applyBorder="1" applyAlignment="1">
      <alignment horizontal="center" vertical="center"/>
    </xf>
    <xf numFmtId="38" fontId="13" fillId="0" borderId="5" xfId="17" applyFont="1" applyFill="1" applyBorder="1" applyAlignment="1">
      <alignment horizontal="center" vertical="center"/>
    </xf>
    <xf numFmtId="38" fontId="13" fillId="0" borderId="20" xfId="17" applyFont="1" applyFill="1" applyBorder="1" applyAlignment="1" quotePrefix="1">
      <alignment horizontal="center" vertical="center"/>
    </xf>
    <xf numFmtId="38" fontId="13" fillId="0" borderId="16" xfId="17" applyFont="1" applyFill="1" applyBorder="1" applyAlignment="1" quotePrefix="1">
      <alignment horizontal="center" vertical="center"/>
    </xf>
    <xf numFmtId="38" fontId="13" fillId="0" borderId="13" xfId="17" applyFont="1" applyFill="1" applyBorder="1" applyAlignment="1">
      <alignment horizontal="center" vertical="center"/>
    </xf>
    <xf numFmtId="38" fontId="13" fillId="0" borderId="14" xfId="17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2" xfId="23" applyFont="1" applyFill="1" applyBorder="1" applyAlignment="1">
      <alignment horizontal="center" vertical="center"/>
      <protection/>
    </xf>
    <xf numFmtId="0" fontId="13" fillId="0" borderId="14" xfId="23" applyFont="1" applyFill="1" applyBorder="1" applyAlignment="1">
      <alignment horizontal="center" vertical="center"/>
      <protection/>
    </xf>
    <xf numFmtId="0" fontId="13" fillId="0" borderId="15" xfId="0" applyFont="1" applyFill="1" applyBorder="1" applyAlignment="1">
      <alignment horizontal="center" vertical="center"/>
    </xf>
    <xf numFmtId="0" fontId="13" fillId="0" borderId="2" xfId="22" applyFont="1" applyFill="1" applyBorder="1" applyAlignment="1">
      <alignment horizontal="center" vertical="center" wrapText="1"/>
      <protection/>
    </xf>
    <xf numFmtId="0" fontId="13" fillId="0" borderId="11" xfId="22" applyFont="1" applyFill="1" applyBorder="1" applyAlignment="1">
      <alignment horizontal="center" vertical="center" wrapText="1"/>
      <protection/>
    </xf>
    <xf numFmtId="0" fontId="13" fillId="0" borderId="0" xfId="22" applyFont="1" applyFill="1" applyBorder="1" applyAlignment="1">
      <alignment horizontal="center" vertical="center" wrapText="1"/>
      <protection/>
    </xf>
    <xf numFmtId="0" fontId="13" fillId="0" borderId="4" xfId="22" applyFont="1" applyFill="1" applyBorder="1" applyAlignment="1">
      <alignment horizontal="center" vertical="center" wrapText="1"/>
      <protection/>
    </xf>
    <xf numFmtId="0" fontId="13" fillId="0" borderId="1" xfId="22" applyFont="1" applyFill="1" applyBorder="1" applyAlignment="1">
      <alignment horizontal="center" vertical="center" wrapText="1"/>
      <protection/>
    </xf>
    <xf numFmtId="0" fontId="13" fillId="0" borderId="5" xfId="22" applyFont="1" applyFill="1" applyBorder="1" applyAlignment="1">
      <alignment horizontal="center" vertical="center" wrapText="1"/>
      <protection/>
    </xf>
    <xf numFmtId="58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3" fillId="0" borderId="15" xfId="28" applyFont="1" applyFill="1" applyBorder="1" applyAlignment="1">
      <alignment horizontal="center" vertical="center" wrapText="1"/>
      <protection/>
    </xf>
    <xf numFmtId="0" fontId="13" fillId="0" borderId="13" xfId="28" applyFont="1" applyFill="1" applyBorder="1" applyAlignment="1">
      <alignment horizontal="center" vertical="center" wrapText="1"/>
      <protection/>
    </xf>
    <xf numFmtId="0" fontId="13" fillId="0" borderId="2" xfId="23" applyFont="1" applyFill="1" applyBorder="1" applyAlignment="1">
      <alignment horizontal="center" vertical="center"/>
      <protection/>
    </xf>
    <xf numFmtId="0" fontId="13" fillId="0" borderId="11" xfId="23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3" fillId="0" borderId="5" xfId="23" applyFont="1" applyFill="1" applyBorder="1" applyAlignment="1">
      <alignment horizontal="center" vertical="center"/>
      <protection/>
    </xf>
    <xf numFmtId="0" fontId="13" fillId="0" borderId="13" xfId="26" applyFont="1" applyFill="1" applyBorder="1" applyAlignment="1">
      <alignment horizontal="center" vertical="center"/>
      <protection/>
    </xf>
    <xf numFmtId="0" fontId="13" fillId="0" borderId="12" xfId="26" applyFont="1" applyFill="1" applyBorder="1" applyAlignment="1">
      <alignment horizontal="center" vertical="center"/>
      <protection/>
    </xf>
    <xf numFmtId="0" fontId="13" fillId="0" borderId="14" xfId="26" applyFont="1" applyFill="1" applyBorder="1" applyAlignment="1">
      <alignment horizontal="center" vertical="center"/>
      <protection/>
    </xf>
    <xf numFmtId="0" fontId="13" fillId="0" borderId="15" xfId="23" applyFont="1" applyFill="1" applyBorder="1" applyAlignment="1">
      <alignment horizontal="center" vertical="center"/>
      <protection/>
    </xf>
    <xf numFmtId="0" fontId="13" fillId="0" borderId="15" xfId="26" applyFont="1" applyFill="1" applyBorder="1" applyAlignment="1">
      <alignment horizontal="center" vertical="center"/>
      <protection/>
    </xf>
    <xf numFmtId="0" fontId="13" fillId="0" borderId="13" xfId="23" applyFont="1" applyFill="1" applyBorder="1" applyAlignment="1">
      <alignment horizontal="center" vertical="center"/>
      <protection/>
    </xf>
    <xf numFmtId="0" fontId="13" fillId="0" borderId="11" xfId="26" applyFont="1" applyFill="1" applyBorder="1" applyAlignment="1">
      <alignment horizontal="center" vertical="center"/>
      <protection/>
    </xf>
    <xf numFmtId="0" fontId="13" fillId="0" borderId="20" xfId="26" applyFont="1" applyFill="1" applyBorder="1" applyAlignment="1">
      <alignment horizontal="center" vertical="center"/>
      <protection/>
    </xf>
    <xf numFmtId="0" fontId="13" fillId="0" borderId="3" xfId="26" applyFont="1" applyFill="1" applyBorder="1" applyAlignment="1">
      <alignment horizontal="center" vertical="center"/>
      <protection/>
    </xf>
    <xf numFmtId="0" fontId="13" fillId="0" borderId="0" xfId="23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23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15" xfId="23" applyFont="1" applyFill="1" applyBorder="1" applyAlignment="1">
      <alignment horizontal="center" vertical="center" wrapText="1"/>
      <protection/>
    </xf>
    <xf numFmtId="0" fontId="13" fillId="0" borderId="13" xfId="28" applyFont="1" applyFill="1" applyBorder="1" applyAlignment="1">
      <alignment horizontal="center" vertical="center"/>
      <protection/>
    </xf>
    <xf numFmtId="0" fontId="13" fillId="0" borderId="3" xfId="23" applyFont="1" applyFill="1" applyBorder="1" applyAlignment="1">
      <alignment horizontal="center" vertical="center" wrapText="1"/>
      <protection/>
    </xf>
    <xf numFmtId="0" fontId="0" fillId="0" borderId="7" xfId="0" applyFill="1" applyBorder="1" applyAlignment="1">
      <alignment/>
    </xf>
    <xf numFmtId="0" fontId="13" fillId="0" borderId="15" xfId="28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13" fillId="0" borderId="14" xfId="28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/>
    </xf>
    <xf numFmtId="38" fontId="13" fillId="0" borderId="12" xfId="17" applyFont="1" applyFill="1" applyBorder="1" applyAlignment="1">
      <alignment horizontal="center" vertical="center"/>
    </xf>
    <xf numFmtId="38" fontId="13" fillId="0" borderId="15" xfId="17" applyFont="1" applyFill="1" applyBorder="1" applyAlignment="1">
      <alignment horizontal="center" vertical="center"/>
    </xf>
    <xf numFmtId="38" fontId="13" fillId="0" borderId="14" xfId="17" applyFont="1" applyFill="1" applyBorder="1" applyAlignment="1">
      <alignment horizontal="center" vertical="center" wrapText="1"/>
    </xf>
    <xf numFmtId="38" fontId="13" fillId="0" borderId="15" xfId="17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商業" xfId="21"/>
    <cellStyle name="標準_ht2001.2" xfId="22"/>
    <cellStyle name="標準_Sheet1" xfId="23"/>
    <cellStyle name="標準_T121004a" xfId="24"/>
    <cellStyle name="標準_基" xfId="25"/>
    <cellStyle name="標準_金融" xfId="26"/>
    <cellStyle name="標準_主要H12．1" xfId="27"/>
    <cellStyle name="標準_住宅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&#65420;&#65383;&#65394;&#65433;\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zoomScaleSheetLayoutView="100" workbookViewId="0" topLeftCell="A1">
      <selection activeCell="C6" sqref="C6"/>
    </sheetView>
  </sheetViews>
  <sheetFormatPr defaultColWidth="9.00390625" defaultRowHeight="13.5"/>
  <cols>
    <col min="1" max="1" width="18.50390625" style="2" customWidth="1"/>
    <col min="2" max="2" width="3.25390625" style="2" bestFit="1" customWidth="1"/>
    <col min="3" max="3" width="40.50390625" style="2" customWidth="1"/>
    <col min="4" max="16384" width="8.875" style="2" customWidth="1"/>
  </cols>
  <sheetData>
    <row r="1" spans="1:2" ht="17.25">
      <c r="A1" s="1" t="s">
        <v>401</v>
      </c>
      <c r="B1" s="1"/>
    </row>
    <row r="2" spans="1:3" s="4" customFormat="1" ht="15" customHeight="1">
      <c r="A2" s="3" t="s">
        <v>0</v>
      </c>
      <c r="B2" s="3"/>
      <c r="C2" s="3" t="s">
        <v>1</v>
      </c>
    </row>
    <row r="3" spans="1:3" ht="16.5" customHeight="1">
      <c r="A3" s="5" t="s">
        <v>2</v>
      </c>
      <c r="B3" s="92">
        <v>47</v>
      </c>
      <c r="C3" s="5" t="s">
        <v>404</v>
      </c>
    </row>
    <row r="4" spans="1:3" ht="16.5" customHeight="1">
      <c r="A4" s="5"/>
      <c r="B4" s="92">
        <v>48</v>
      </c>
      <c r="C4" s="5" t="s">
        <v>405</v>
      </c>
    </row>
    <row r="5" spans="1:3" ht="16.5" customHeight="1">
      <c r="A5" s="5"/>
      <c r="B5" s="92">
        <v>49</v>
      </c>
      <c r="C5" s="5" t="s">
        <v>406</v>
      </c>
    </row>
    <row r="6" spans="1:3" ht="16.5" customHeight="1">
      <c r="A6" s="5"/>
      <c r="B6" s="92">
        <v>50</v>
      </c>
      <c r="C6" s="5" t="s">
        <v>407</v>
      </c>
    </row>
    <row r="7" spans="1:3" ht="16.5" customHeight="1">
      <c r="A7" s="5"/>
      <c r="B7" s="92">
        <v>51</v>
      </c>
      <c r="C7" s="5" t="s">
        <v>408</v>
      </c>
    </row>
    <row r="8" spans="1:3" ht="16.5" customHeight="1">
      <c r="A8" s="5"/>
      <c r="B8" s="92">
        <v>52</v>
      </c>
      <c r="C8" s="5" t="s">
        <v>409</v>
      </c>
    </row>
    <row r="9" spans="1:3" s="7" customFormat="1" ht="16.5" customHeight="1">
      <c r="A9" s="6"/>
      <c r="B9" s="93">
        <v>53</v>
      </c>
      <c r="C9" s="6" t="s">
        <v>410</v>
      </c>
    </row>
    <row r="10" spans="1:3" ht="16.5" customHeight="1">
      <c r="A10" s="5" t="s">
        <v>3</v>
      </c>
      <c r="B10" s="92">
        <v>54</v>
      </c>
      <c r="C10" s="5" t="s">
        <v>411</v>
      </c>
    </row>
    <row r="11" spans="1:3" ht="16.5" customHeight="1">
      <c r="A11" s="5"/>
      <c r="B11" s="92">
        <v>55</v>
      </c>
      <c r="C11" s="5" t="s">
        <v>412</v>
      </c>
    </row>
    <row r="12" spans="1:3" ht="16.5" customHeight="1">
      <c r="A12" s="5"/>
      <c r="B12" s="92">
        <v>56</v>
      </c>
      <c r="C12" s="5" t="s">
        <v>413</v>
      </c>
    </row>
    <row r="13" spans="1:3" ht="16.5" customHeight="1">
      <c r="A13" s="5"/>
      <c r="B13" s="92">
        <v>57</v>
      </c>
      <c r="C13" s="5" t="s">
        <v>414</v>
      </c>
    </row>
    <row r="14" spans="1:3" ht="16.5" customHeight="1">
      <c r="A14" s="5"/>
      <c r="B14" s="92">
        <v>58</v>
      </c>
      <c r="C14" s="5" t="s">
        <v>415</v>
      </c>
    </row>
    <row r="15" spans="1:3" ht="16.5" customHeight="1">
      <c r="A15" s="5"/>
      <c r="B15" s="92">
        <v>59</v>
      </c>
      <c r="C15" s="5" t="s">
        <v>416</v>
      </c>
    </row>
    <row r="16" spans="1:3" s="7" customFormat="1" ht="16.5" customHeight="1">
      <c r="A16" s="6"/>
      <c r="B16" s="93">
        <v>60</v>
      </c>
      <c r="C16" s="6" t="s">
        <v>417</v>
      </c>
    </row>
    <row r="17" spans="1:3" ht="16.5" customHeight="1">
      <c r="A17" s="5" t="s">
        <v>4</v>
      </c>
      <c r="B17" s="92">
        <v>61</v>
      </c>
      <c r="C17" s="5" t="s">
        <v>418</v>
      </c>
    </row>
    <row r="18" spans="1:3" ht="16.5" customHeight="1">
      <c r="A18" s="8"/>
      <c r="B18" s="92">
        <v>62</v>
      </c>
      <c r="C18" s="9" t="s">
        <v>419</v>
      </c>
    </row>
    <row r="19" spans="1:3" ht="16.5" customHeight="1">
      <c r="A19" s="8"/>
      <c r="B19" s="92">
        <v>63</v>
      </c>
      <c r="C19" s="9" t="s">
        <v>426</v>
      </c>
    </row>
    <row r="20" spans="1:3" ht="16.5" customHeight="1">
      <c r="A20" s="5"/>
      <c r="B20" s="92">
        <v>64</v>
      </c>
      <c r="C20" s="5" t="s">
        <v>420</v>
      </c>
    </row>
    <row r="21" spans="1:3" ht="16.5" customHeight="1">
      <c r="A21" s="5"/>
      <c r="B21" s="92">
        <v>65</v>
      </c>
      <c r="C21" s="5" t="s">
        <v>421</v>
      </c>
    </row>
    <row r="22" spans="1:3" ht="16.5" customHeight="1">
      <c r="A22" s="5"/>
      <c r="B22" s="92">
        <v>66</v>
      </c>
      <c r="C22" s="5" t="s">
        <v>422</v>
      </c>
    </row>
    <row r="23" spans="1:3" ht="16.5" customHeight="1">
      <c r="A23" s="5"/>
      <c r="B23" s="92">
        <v>67</v>
      </c>
      <c r="C23" s="5" t="s">
        <v>423</v>
      </c>
    </row>
    <row r="24" spans="1:3" ht="16.5" customHeight="1">
      <c r="A24" s="5"/>
      <c r="B24" s="92">
        <v>68</v>
      </c>
      <c r="C24" s="5" t="s">
        <v>424</v>
      </c>
    </row>
    <row r="25" spans="1:3" s="7" customFormat="1" ht="16.5" customHeight="1">
      <c r="A25" s="6"/>
      <c r="B25" s="93">
        <v>69</v>
      </c>
      <c r="C25" s="6" t="s">
        <v>425</v>
      </c>
    </row>
    <row r="26" spans="1:3" ht="12">
      <c r="A26" s="10"/>
      <c r="B26" s="10"/>
      <c r="C26" s="10"/>
    </row>
    <row r="27" spans="1:3" ht="12">
      <c r="A27" s="10"/>
      <c r="B27" s="10"/>
      <c r="C27" s="10"/>
    </row>
    <row r="28" spans="1:3" ht="12">
      <c r="A28" s="10"/>
      <c r="B28" s="10"/>
      <c r="C28" s="10"/>
    </row>
    <row r="29" spans="1:3" ht="12">
      <c r="A29" s="10"/>
      <c r="B29" s="10"/>
      <c r="C29" s="10"/>
    </row>
    <row r="30" spans="1:3" ht="12">
      <c r="A30" s="10"/>
      <c r="B30" s="10"/>
      <c r="C30" s="10"/>
    </row>
    <row r="31" spans="1:3" ht="12">
      <c r="A31" s="10"/>
      <c r="B31" s="10"/>
      <c r="C31" s="10"/>
    </row>
    <row r="32" spans="1:3" ht="12">
      <c r="A32" s="10"/>
      <c r="B32" s="10"/>
      <c r="C32" s="10"/>
    </row>
    <row r="33" spans="1:3" ht="12">
      <c r="A33" s="10"/>
      <c r="B33" s="10"/>
      <c r="C33" s="10"/>
    </row>
    <row r="34" spans="1:3" ht="12">
      <c r="A34" s="10"/>
      <c r="B34" s="10"/>
      <c r="C34" s="10"/>
    </row>
    <row r="35" spans="1:3" ht="12">
      <c r="A35" s="10"/>
      <c r="B35" s="10"/>
      <c r="C35" s="10"/>
    </row>
    <row r="36" spans="1:3" ht="12">
      <c r="A36" s="10"/>
      <c r="B36" s="10"/>
      <c r="C36" s="10"/>
    </row>
    <row r="37" spans="1:3" ht="12">
      <c r="A37" s="10"/>
      <c r="B37" s="10"/>
      <c r="C37" s="10"/>
    </row>
    <row r="38" spans="1:3" ht="12">
      <c r="A38" s="10"/>
      <c r="B38" s="10"/>
      <c r="C38" s="10"/>
    </row>
    <row r="39" spans="1:3" ht="12">
      <c r="A39" s="10"/>
      <c r="B39" s="10"/>
      <c r="C39" s="10"/>
    </row>
    <row r="40" spans="1:3" ht="12">
      <c r="A40" s="10"/>
      <c r="B40" s="10"/>
      <c r="C40" s="10"/>
    </row>
    <row r="41" spans="1:3" ht="12">
      <c r="A41" s="10"/>
      <c r="B41" s="10"/>
      <c r="C41" s="10"/>
    </row>
    <row r="42" spans="1:3" ht="12">
      <c r="A42" s="10"/>
      <c r="B42" s="10"/>
      <c r="C42" s="10"/>
    </row>
    <row r="43" spans="1:3" ht="12">
      <c r="A43" s="10"/>
      <c r="B43" s="10"/>
      <c r="C43" s="10"/>
    </row>
    <row r="44" spans="1:3" ht="12">
      <c r="A44" s="10"/>
      <c r="B44" s="10"/>
      <c r="C44" s="10"/>
    </row>
    <row r="45" spans="1:3" ht="12">
      <c r="A45" s="10"/>
      <c r="B45" s="10"/>
      <c r="C45" s="10"/>
    </row>
    <row r="46" spans="1:3" ht="12">
      <c r="A46" s="10"/>
      <c r="B46" s="10"/>
      <c r="C46" s="10"/>
    </row>
    <row r="47" spans="1:3" ht="12">
      <c r="A47" s="10"/>
      <c r="B47" s="10"/>
      <c r="C47" s="10"/>
    </row>
    <row r="48" spans="1:3" ht="12">
      <c r="A48" s="10"/>
      <c r="B48" s="10"/>
      <c r="C48" s="10"/>
    </row>
    <row r="49" spans="1:3" ht="12">
      <c r="A49" s="10"/>
      <c r="B49" s="10"/>
      <c r="C49" s="10"/>
    </row>
    <row r="50" spans="1:3" ht="12">
      <c r="A50" s="10"/>
      <c r="B50" s="10"/>
      <c r="C50" s="10"/>
    </row>
    <row r="51" spans="1:3" ht="12">
      <c r="A51" s="10"/>
      <c r="B51" s="10"/>
      <c r="C51" s="10"/>
    </row>
    <row r="52" spans="1:3" ht="12">
      <c r="A52" s="10"/>
      <c r="B52" s="10"/>
      <c r="C52" s="10"/>
    </row>
    <row r="53" spans="1:3" ht="12">
      <c r="A53" s="10"/>
      <c r="B53" s="10"/>
      <c r="C53" s="10"/>
    </row>
    <row r="54" spans="1:3" ht="12">
      <c r="A54" s="10"/>
      <c r="B54" s="10"/>
      <c r="C54" s="10"/>
    </row>
    <row r="55" spans="1:3" ht="12">
      <c r="A55" s="10"/>
      <c r="B55" s="10"/>
      <c r="C55" s="10"/>
    </row>
    <row r="56" spans="1:3" ht="12">
      <c r="A56" s="10"/>
      <c r="B56" s="10"/>
      <c r="C56" s="10"/>
    </row>
    <row r="57" spans="1:3" ht="12">
      <c r="A57" s="10"/>
      <c r="B57" s="10"/>
      <c r="C57" s="10"/>
    </row>
    <row r="58" spans="1:3" ht="12">
      <c r="A58" s="10"/>
      <c r="B58" s="10"/>
      <c r="C58" s="10"/>
    </row>
    <row r="59" spans="1:3" ht="12">
      <c r="A59" s="10"/>
      <c r="B59" s="10"/>
      <c r="C59" s="10"/>
    </row>
    <row r="60" spans="1:3" ht="12">
      <c r="A60" s="10"/>
      <c r="B60" s="10"/>
      <c r="C60" s="10"/>
    </row>
    <row r="61" spans="1:3" ht="12">
      <c r="A61" s="10"/>
      <c r="B61" s="10"/>
      <c r="C61" s="10"/>
    </row>
    <row r="62" spans="1:3" ht="12">
      <c r="A62" s="10"/>
      <c r="B62" s="10"/>
      <c r="C62" s="10"/>
    </row>
    <row r="63" spans="1:3" ht="12">
      <c r="A63" s="10"/>
      <c r="B63" s="10"/>
      <c r="C63" s="10"/>
    </row>
    <row r="64" spans="1:3" ht="12">
      <c r="A64" s="10"/>
      <c r="B64" s="10"/>
      <c r="C64" s="10"/>
    </row>
    <row r="65" spans="1:3" ht="12">
      <c r="A65" s="10"/>
      <c r="B65" s="10"/>
      <c r="C65" s="10"/>
    </row>
    <row r="66" spans="1:3" ht="12">
      <c r="A66" s="10"/>
      <c r="B66" s="10"/>
      <c r="C66" s="10"/>
    </row>
    <row r="67" spans="1:3" ht="12">
      <c r="A67" s="10"/>
      <c r="B67" s="10"/>
      <c r="C67" s="10"/>
    </row>
    <row r="68" spans="1:3" ht="12">
      <c r="A68" s="10"/>
      <c r="B68" s="10"/>
      <c r="C68" s="10"/>
    </row>
    <row r="69" spans="1:3" ht="12">
      <c r="A69" s="10"/>
      <c r="B69" s="10"/>
      <c r="C69" s="10"/>
    </row>
    <row r="70" spans="1:3" ht="12">
      <c r="A70" s="10"/>
      <c r="B70" s="10"/>
      <c r="C70" s="10"/>
    </row>
    <row r="71" spans="1:3" ht="12">
      <c r="A71" s="10"/>
      <c r="B71" s="10"/>
      <c r="C71" s="10"/>
    </row>
    <row r="72" spans="1:3" ht="12">
      <c r="A72" s="10"/>
      <c r="B72" s="10"/>
      <c r="C72" s="10"/>
    </row>
    <row r="73" spans="1:3" ht="12">
      <c r="A73" s="10"/>
      <c r="B73" s="10"/>
      <c r="C73" s="10"/>
    </row>
    <row r="74" spans="1:3" ht="12">
      <c r="A74" s="10"/>
      <c r="B74" s="10"/>
      <c r="C74" s="10"/>
    </row>
    <row r="75" spans="1:3" ht="12">
      <c r="A75" s="10"/>
      <c r="B75" s="10"/>
      <c r="C75" s="10"/>
    </row>
    <row r="76" spans="1:3" ht="12">
      <c r="A76" s="10"/>
      <c r="B76" s="10"/>
      <c r="C76" s="10"/>
    </row>
    <row r="77" spans="1:3" ht="12">
      <c r="A77" s="10"/>
      <c r="B77" s="10"/>
      <c r="C77" s="10"/>
    </row>
    <row r="78" spans="1:3" ht="12">
      <c r="A78" s="10"/>
      <c r="B78" s="10"/>
      <c r="C78" s="10"/>
    </row>
    <row r="79" spans="1:3" ht="12">
      <c r="A79" s="10"/>
      <c r="B79" s="10"/>
      <c r="C79" s="10"/>
    </row>
    <row r="80" spans="1:3" ht="12">
      <c r="A80" s="10"/>
      <c r="B80" s="10"/>
      <c r="C80" s="10"/>
    </row>
    <row r="81" spans="1:3" ht="12">
      <c r="A81" s="10"/>
      <c r="B81" s="10"/>
      <c r="C81" s="10"/>
    </row>
    <row r="82" spans="1:3" ht="12">
      <c r="A82" s="10"/>
      <c r="B82" s="10"/>
      <c r="C82" s="10"/>
    </row>
    <row r="83" spans="1:3" ht="12">
      <c r="A83" s="10"/>
      <c r="B83" s="10"/>
      <c r="C83" s="10"/>
    </row>
    <row r="84" spans="1:3" ht="12">
      <c r="A84" s="10"/>
      <c r="B84" s="10"/>
      <c r="C84" s="10"/>
    </row>
    <row r="85" spans="1:3" ht="12">
      <c r="A85" s="10"/>
      <c r="B85" s="10"/>
      <c r="C85" s="10"/>
    </row>
    <row r="86" spans="1:3" ht="12">
      <c r="A86" s="10"/>
      <c r="B86" s="10"/>
      <c r="C86" s="10"/>
    </row>
    <row r="87" spans="1:3" ht="12">
      <c r="A87" s="10"/>
      <c r="B87" s="10"/>
      <c r="C87" s="10"/>
    </row>
    <row r="88" spans="1:3" ht="12">
      <c r="A88" s="10"/>
      <c r="B88" s="10"/>
      <c r="C88" s="10"/>
    </row>
    <row r="89" spans="1:3" ht="12">
      <c r="A89" s="10"/>
      <c r="B89" s="10"/>
      <c r="C89" s="10"/>
    </row>
    <row r="90" spans="1:3" ht="12">
      <c r="A90" s="10"/>
      <c r="B90" s="10"/>
      <c r="C90" s="10"/>
    </row>
    <row r="91" spans="1:3" ht="12">
      <c r="A91" s="10"/>
      <c r="B91" s="10"/>
      <c r="C91" s="10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159"/>
  <sheetViews>
    <sheetView view="pageBreakPreview" zoomScaleSheetLayoutView="100" workbookViewId="0" topLeftCell="A1">
      <pane xSplit="3" ySplit="114" topLeftCell="D115" activePane="bottomRight" state="frozen"/>
      <selection pane="topLeft" activeCell="A111" sqref="A111"/>
      <selection pane="topRight" activeCell="D111" sqref="D111"/>
      <selection pane="bottomLeft" activeCell="A115" sqref="A115"/>
      <selection pane="bottomRight" activeCell="F6" sqref="F6"/>
    </sheetView>
  </sheetViews>
  <sheetFormatPr defaultColWidth="9.00390625" defaultRowHeight="13.5"/>
  <cols>
    <col min="1" max="1" width="3.625" style="14" customWidth="1"/>
    <col min="2" max="2" width="4.00390625" style="107" customWidth="1"/>
    <col min="3" max="3" width="9.875" style="107" customWidth="1"/>
    <col min="4" max="4" width="9.625" style="14" customWidth="1"/>
    <col min="5" max="5" width="10.375" style="14" customWidth="1"/>
    <col min="6" max="6" width="9.00390625" style="14" customWidth="1"/>
    <col min="7" max="7" width="9.625" style="14" customWidth="1"/>
    <col min="8" max="8" width="10.50390625" style="14" customWidth="1"/>
    <col min="9" max="9" width="10.25390625" style="14" customWidth="1"/>
    <col min="10" max="10" width="8.625" style="14" customWidth="1"/>
    <col min="11" max="11" width="9.75390625" style="14" customWidth="1"/>
    <col min="12" max="16384" width="9.00390625" style="116" customWidth="1"/>
  </cols>
  <sheetData>
    <row r="1" ht="14.25">
      <c r="A1" s="106" t="s">
        <v>446</v>
      </c>
    </row>
    <row r="2" spans="1:11" ht="24" customHeight="1">
      <c r="A2" s="304" t="s">
        <v>50</v>
      </c>
      <c r="B2" s="305"/>
      <c r="C2" s="306"/>
      <c r="D2" s="313" t="s">
        <v>51</v>
      </c>
      <c r="E2" s="315"/>
      <c r="F2" s="325" t="s">
        <v>52</v>
      </c>
      <c r="G2" s="298"/>
      <c r="H2" s="325" t="s">
        <v>53</v>
      </c>
      <c r="I2" s="298"/>
      <c r="J2" s="291" t="s">
        <v>54</v>
      </c>
      <c r="K2" s="314"/>
    </row>
    <row r="3" spans="1:11" ht="15.75" customHeight="1">
      <c r="A3" s="307"/>
      <c r="B3" s="307"/>
      <c r="C3" s="308"/>
      <c r="D3" s="178" t="s">
        <v>55</v>
      </c>
      <c r="E3" s="178" t="s">
        <v>56</v>
      </c>
      <c r="F3" s="178" t="s">
        <v>55</v>
      </c>
      <c r="G3" s="178" t="s">
        <v>56</v>
      </c>
      <c r="H3" s="178" t="s">
        <v>55</v>
      </c>
      <c r="I3" s="178" t="s">
        <v>56</v>
      </c>
      <c r="J3" s="178" t="s">
        <v>55</v>
      </c>
      <c r="K3" s="176" t="s">
        <v>56</v>
      </c>
    </row>
    <row r="4" spans="3:11" ht="18" customHeight="1">
      <c r="C4" s="117"/>
      <c r="D4" s="13" t="s">
        <v>5</v>
      </c>
      <c r="E4" s="13" t="s">
        <v>5</v>
      </c>
      <c r="F4" s="13" t="s">
        <v>6</v>
      </c>
      <c r="G4" s="13" t="s">
        <v>6</v>
      </c>
      <c r="H4" s="13" t="s">
        <v>7</v>
      </c>
      <c r="I4" s="13" t="s">
        <v>7</v>
      </c>
      <c r="J4" s="13" t="s">
        <v>7</v>
      </c>
      <c r="K4" s="13" t="s">
        <v>7</v>
      </c>
    </row>
    <row r="5" spans="1:11" ht="18" customHeight="1">
      <c r="A5" s="109" t="s">
        <v>8</v>
      </c>
      <c r="B5" s="109" t="s">
        <v>57</v>
      </c>
      <c r="C5" s="118">
        <v>37012</v>
      </c>
      <c r="D5" s="25">
        <v>14896</v>
      </c>
      <c r="E5" s="25">
        <v>71645</v>
      </c>
      <c r="F5" s="25">
        <v>129524</v>
      </c>
      <c r="G5" s="25">
        <v>271285</v>
      </c>
      <c r="H5" s="98">
        <v>897310554</v>
      </c>
      <c r="I5" s="98">
        <v>422759672</v>
      </c>
      <c r="J5" s="25">
        <f aca="true" t="shared" si="0" ref="J5:K12">+H5/F5</f>
        <v>6927.755118742472</v>
      </c>
      <c r="K5" s="25">
        <f t="shared" si="0"/>
        <v>1558.3599240650976</v>
      </c>
    </row>
    <row r="6" spans="1:11" ht="18" customHeight="1">
      <c r="A6" s="109"/>
      <c r="B6" s="109" t="s">
        <v>58</v>
      </c>
      <c r="C6" s="118">
        <v>37043</v>
      </c>
      <c r="D6" s="11">
        <v>15922</v>
      </c>
      <c r="E6" s="11">
        <v>71405</v>
      </c>
      <c r="F6" s="11">
        <v>138093</v>
      </c>
      <c r="G6" s="11">
        <v>292430</v>
      </c>
      <c r="H6" s="11">
        <v>926469900</v>
      </c>
      <c r="I6" s="11">
        <v>472001800</v>
      </c>
      <c r="J6" s="25">
        <f t="shared" si="0"/>
        <v>6709.028698051313</v>
      </c>
      <c r="K6" s="25">
        <f t="shared" si="0"/>
        <v>1614.0676401190028</v>
      </c>
    </row>
    <row r="7" spans="1:11" ht="18" customHeight="1">
      <c r="A7" s="109" t="s">
        <v>9</v>
      </c>
      <c r="B7" s="13" t="s">
        <v>59</v>
      </c>
      <c r="C7" s="118">
        <v>35247</v>
      </c>
      <c r="D7" s="11">
        <v>16623</v>
      </c>
      <c r="E7" s="11">
        <v>70786</v>
      </c>
      <c r="F7" s="11">
        <v>149907</v>
      </c>
      <c r="G7" s="11">
        <v>301070</v>
      </c>
      <c r="H7" s="11">
        <v>1208500946</v>
      </c>
      <c r="I7" s="11">
        <v>605085967</v>
      </c>
      <c r="J7" s="25">
        <f t="shared" si="0"/>
        <v>8061.671209483213</v>
      </c>
      <c r="K7" s="25">
        <f t="shared" si="0"/>
        <v>2009.7849902016142</v>
      </c>
    </row>
    <row r="8" spans="1:11" ht="18" customHeight="1">
      <c r="A8" s="109"/>
      <c r="B8" s="13" t="s">
        <v>60</v>
      </c>
      <c r="C8" s="118">
        <v>35247</v>
      </c>
      <c r="D8" s="11">
        <v>15566</v>
      </c>
      <c r="E8" s="11">
        <v>66583</v>
      </c>
      <c r="F8" s="11">
        <v>148908</v>
      </c>
      <c r="G8" s="11">
        <v>322785</v>
      </c>
      <c r="H8" s="11">
        <v>1195389674</v>
      </c>
      <c r="I8" s="11">
        <v>606446096</v>
      </c>
      <c r="J8" s="25">
        <f t="shared" si="0"/>
        <v>8027.706194428775</v>
      </c>
      <c r="K8" s="25">
        <f t="shared" si="0"/>
        <v>1878.792682435677</v>
      </c>
    </row>
    <row r="9" spans="1:11" ht="18" customHeight="1">
      <c r="A9" s="109"/>
      <c r="B9" s="13" t="s">
        <v>61</v>
      </c>
      <c r="C9" s="118">
        <v>35947</v>
      </c>
      <c r="D9" s="11">
        <v>13269</v>
      </c>
      <c r="E9" s="11">
        <v>60340</v>
      </c>
      <c r="F9" s="11">
        <v>129162</v>
      </c>
      <c r="G9" s="11">
        <v>312747</v>
      </c>
      <c r="H9" s="11">
        <v>1005006984</v>
      </c>
      <c r="I9" s="11">
        <v>629659498</v>
      </c>
      <c r="J9" s="25">
        <f t="shared" si="0"/>
        <v>7780.980350257816</v>
      </c>
      <c r="K9" s="25">
        <f t="shared" si="0"/>
        <v>2013.3190662100676</v>
      </c>
    </row>
    <row r="10" spans="1:11" ht="18" customHeight="1">
      <c r="A10" s="109"/>
      <c r="B10" s="13" t="s">
        <v>62</v>
      </c>
      <c r="C10" s="118">
        <v>36342</v>
      </c>
      <c r="D10" s="11">
        <v>14375</v>
      </c>
      <c r="E10" s="11">
        <v>59830</v>
      </c>
      <c r="F10" s="11">
        <v>135361</v>
      </c>
      <c r="G10" s="11">
        <v>347444</v>
      </c>
      <c r="H10" s="11">
        <v>975248385</v>
      </c>
      <c r="I10" s="11">
        <v>611781704</v>
      </c>
      <c r="J10" s="25">
        <f t="shared" si="0"/>
        <v>7204.795953044082</v>
      </c>
      <c r="K10" s="25">
        <f t="shared" si="0"/>
        <v>1760.8066450996419</v>
      </c>
    </row>
    <row r="11" spans="1:11" ht="18" customHeight="1">
      <c r="A11" s="109"/>
      <c r="B11" s="13" t="s">
        <v>437</v>
      </c>
      <c r="C11" s="118">
        <v>35947</v>
      </c>
      <c r="D11" s="11">
        <v>12946</v>
      </c>
      <c r="E11" s="11">
        <v>55505</v>
      </c>
      <c r="F11" s="11">
        <v>114788</v>
      </c>
      <c r="G11" s="11">
        <v>339177</v>
      </c>
      <c r="H11" s="11">
        <v>767128094</v>
      </c>
      <c r="I11" s="11">
        <v>550628428</v>
      </c>
      <c r="J11" s="25">
        <f t="shared" si="0"/>
        <v>6682.999041711677</v>
      </c>
      <c r="K11" s="25">
        <f t="shared" si="0"/>
        <v>1623.4250199748215</v>
      </c>
    </row>
    <row r="12" spans="1:11" ht="18" customHeight="1">
      <c r="A12" s="109"/>
      <c r="B12" s="13" t="s">
        <v>485</v>
      </c>
      <c r="C12" s="118">
        <v>35947</v>
      </c>
      <c r="D12" s="11">
        <v>12834</v>
      </c>
      <c r="E12" s="11">
        <v>53431</v>
      </c>
      <c r="F12" s="11">
        <v>112273</v>
      </c>
      <c r="G12" s="11">
        <v>333655</v>
      </c>
      <c r="H12" s="11">
        <v>758107173</v>
      </c>
      <c r="I12" s="11">
        <v>533362452</v>
      </c>
      <c r="J12" s="25">
        <f t="shared" si="0"/>
        <v>6752.355178894302</v>
      </c>
      <c r="K12" s="25">
        <f t="shared" si="0"/>
        <v>1598.5447603063044</v>
      </c>
    </row>
    <row r="13" spans="1:11" ht="18" customHeight="1">
      <c r="A13" s="112"/>
      <c r="B13" s="119"/>
      <c r="C13" s="113"/>
      <c r="D13" s="114"/>
      <c r="E13" s="114"/>
      <c r="F13" s="114"/>
      <c r="G13" s="112"/>
      <c r="H13" s="114"/>
      <c r="I13" s="114"/>
      <c r="J13" s="114"/>
      <c r="K13" s="114"/>
    </row>
    <row r="14" ht="18" customHeight="1">
      <c r="D14" s="106"/>
    </row>
    <row r="15" spans="1:11" ht="24" customHeight="1">
      <c r="A15" s="304" t="s">
        <v>63</v>
      </c>
      <c r="B15" s="305"/>
      <c r="C15" s="306"/>
      <c r="D15" s="325" t="s">
        <v>51</v>
      </c>
      <c r="E15" s="315"/>
      <c r="F15" s="325" t="s">
        <v>52</v>
      </c>
      <c r="G15" s="298"/>
      <c r="H15" s="325" t="s">
        <v>53</v>
      </c>
      <c r="I15" s="298"/>
      <c r="J15" s="291" t="s">
        <v>54</v>
      </c>
      <c r="K15" s="314"/>
    </row>
    <row r="16" spans="1:11" ht="15.75" customHeight="1">
      <c r="A16" s="307"/>
      <c r="B16" s="307"/>
      <c r="C16" s="308"/>
      <c r="D16" s="178" t="s">
        <v>438</v>
      </c>
      <c r="E16" s="178" t="s">
        <v>486</v>
      </c>
      <c r="F16" s="178" t="s">
        <v>438</v>
      </c>
      <c r="G16" s="178" t="s">
        <v>486</v>
      </c>
      <c r="H16" s="178" t="s">
        <v>438</v>
      </c>
      <c r="I16" s="178" t="s">
        <v>486</v>
      </c>
      <c r="J16" s="178" t="s">
        <v>438</v>
      </c>
      <c r="K16" s="178" t="s">
        <v>486</v>
      </c>
    </row>
    <row r="17" spans="3:11" ht="18" customHeight="1">
      <c r="C17" s="120"/>
      <c r="D17" s="13" t="s">
        <v>5</v>
      </c>
      <c r="E17" s="13" t="s">
        <v>5</v>
      </c>
      <c r="F17" s="13" t="s">
        <v>6</v>
      </c>
      <c r="G17" s="13" t="s">
        <v>6</v>
      </c>
      <c r="H17" s="13" t="s">
        <v>7</v>
      </c>
      <c r="I17" s="13" t="s">
        <v>7</v>
      </c>
      <c r="J17" s="13" t="s">
        <v>7</v>
      </c>
      <c r="K17" s="13" t="s">
        <v>7</v>
      </c>
    </row>
    <row r="18" spans="1:11" ht="18" customHeight="1">
      <c r="A18" s="107" t="s">
        <v>64</v>
      </c>
      <c r="C18" s="110"/>
      <c r="D18" s="98">
        <v>68451</v>
      </c>
      <c r="E18" s="98">
        <v>66265</v>
      </c>
      <c r="F18" s="98">
        <v>453965</v>
      </c>
      <c r="G18" s="98">
        <v>445928</v>
      </c>
      <c r="H18" s="29">
        <v>1317756522</v>
      </c>
      <c r="I18" s="29">
        <v>1291469625</v>
      </c>
      <c r="J18" s="25">
        <f aca="true" t="shared" si="1" ref="J18:J42">H18/F18</f>
        <v>2902.771187206062</v>
      </c>
      <c r="K18" s="25">
        <f aca="true" t="shared" si="2" ref="K18:K42">I18/G18</f>
        <v>2896.1393431226566</v>
      </c>
    </row>
    <row r="19" spans="1:11" ht="18" customHeight="1">
      <c r="A19" s="107" t="s">
        <v>65</v>
      </c>
      <c r="C19" s="110"/>
      <c r="D19" s="98">
        <v>12946</v>
      </c>
      <c r="E19" s="98">
        <v>12834</v>
      </c>
      <c r="F19" s="98">
        <v>114788</v>
      </c>
      <c r="G19" s="98">
        <v>112273</v>
      </c>
      <c r="H19" s="29">
        <v>767128094</v>
      </c>
      <c r="I19" s="29">
        <v>758107173</v>
      </c>
      <c r="J19" s="98">
        <f t="shared" si="1"/>
        <v>6682.999041711677</v>
      </c>
      <c r="K19" s="25">
        <f t="shared" si="2"/>
        <v>6752.355178894302</v>
      </c>
    </row>
    <row r="20" spans="1:11" ht="18" customHeight="1">
      <c r="A20" s="299" t="s">
        <v>66</v>
      </c>
      <c r="B20" s="300"/>
      <c r="C20" s="301"/>
      <c r="D20" s="29">
        <v>41</v>
      </c>
      <c r="E20" s="29">
        <v>44</v>
      </c>
      <c r="F20" s="29">
        <v>386</v>
      </c>
      <c r="G20" s="29">
        <v>401</v>
      </c>
      <c r="H20" s="29">
        <v>4511338</v>
      </c>
      <c r="I20" s="29">
        <v>4687661</v>
      </c>
      <c r="J20" s="29">
        <f t="shared" si="1"/>
        <v>11687.40414507772</v>
      </c>
      <c r="K20" s="25">
        <f t="shared" si="2"/>
        <v>11689.927680798006</v>
      </c>
    </row>
    <row r="21" spans="1:11" ht="18" customHeight="1">
      <c r="A21" s="338" t="s">
        <v>67</v>
      </c>
      <c r="B21" s="296"/>
      <c r="C21" s="297"/>
      <c r="D21" s="29">
        <v>184</v>
      </c>
      <c r="E21" s="29">
        <v>178</v>
      </c>
      <c r="F21" s="29">
        <v>1187</v>
      </c>
      <c r="G21" s="29">
        <v>1121</v>
      </c>
      <c r="H21" s="29">
        <v>7272517</v>
      </c>
      <c r="I21" s="29">
        <v>6602435</v>
      </c>
      <c r="J21" s="29">
        <f t="shared" si="1"/>
        <v>6126.804549283909</v>
      </c>
      <c r="K21" s="25">
        <f t="shared" si="2"/>
        <v>5889.772524531668</v>
      </c>
    </row>
    <row r="22" spans="1:11" ht="18" customHeight="1">
      <c r="A22" s="338" t="s">
        <v>68</v>
      </c>
      <c r="B22" s="338"/>
      <c r="C22" s="339"/>
      <c r="D22" s="29">
        <v>836</v>
      </c>
      <c r="E22" s="29">
        <v>823</v>
      </c>
      <c r="F22" s="29">
        <v>7816</v>
      </c>
      <c r="G22" s="29">
        <v>7933</v>
      </c>
      <c r="H22" s="29">
        <v>34378673</v>
      </c>
      <c r="I22" s="29">
        <v>35103658</v>
      </c>
      <c r="J22" s="29">
        <f t="shared" si="1"/>
        <v>4398.499616171955</v>
      </c>
      <c r="K22" s="25">
        <f t="shared" si="2"/>
        <v>4425.016765410312</v>
      </c>
    </row>
    <row r="23" spans="1:11" ht="18" customHeight="1">
      <c r="A23" s="338" t="s">
        <v>69</v>
      </c>
      <c r="B23" s="338"/>
      <c r="C23" s="339"/>
      <c r="D23" s="29">
        <v>1678</v>
      </c>
      <c r="E23" s="29">
        <v>1650</v>
      </c>
      <c r="F23" s="29">
        <v>16460</v>
      </c>
      <c r="G23" s="29">
        <v>16439</v>
      </c>
      <c r="H23" s="29">
        <v>128532811</v>
      </c>
      <c r="I23" s="29">
        <v>133046402</v>
      </c>
      <c r="J23" s="29">
        <f t="shared" si="1"/>
        <v>7808.7977521263665</v>
      </c>
      <c r="K23" s="25">
        <f t="shared" si="2"/>
        <v>8093.339132550642</v>
      </c>
    </row>
    <row r="24" spans="1:11" ht="18" customHeight="1">
      <c r="A24" s="338" t="s">
        <v>70</v>
      </c>
      <c r="B24" s="338"/>
      <c r="C24" s="339"/>
      <c r="D24" s="29">
        <v>1573</v>
      </c>
      <c r="E24" s="29">
        <v>1551</v>
      </c>
      <c r="F24" s="29">
        <v>15785</v>
      </c>
      <c r="G24" s="29">
        <v>15563</v>
      </c>
      <c r="H24" s="29">
        <v>128416264</v>
      </c>
      <c r="I24" s="29">
        <v>126638769</v>
      </c>
      <c r="J24" s="29">
        <f t="shared" si="1"/>
        <v>8135.335064935065</v>
      </c>
      <c r="K24" s="25">
        <f t="shared" si="2"/>
        <v>8137.16950459423</v>
      </c>
    </row>
    <row r="25" spans="1:11" ht="18" customHeight="1">
      <c r="A25" s="338" t="s">
        <v>71</v>
      </c>
      <c r="B25" s="296"/>
      <c r="C25" s="297"/>
      <c r="D25" s="29">
        <v>1570</v>
      </c>
      <c r="E25" s="29">
        <v>1534</v>
      </c>
      <c r="F25" s="29">
        <v>10741</v>
      </c>
      <c r="G25" s="29">
        <v>10124</v>
      </c>
      <c r="H25" s="29">
        <v>57879124</v>
      </c>
      <c r="I25" s="29">
        <v>55001469</v>
      </c>
      <c r="J25" s="29">
        <f t="shared" si="1"/>
        <v>5388.615957545852</v>
      </c>
      <c r="K25" s="25">
        <f t="shared" si="2"/>
        <v>5432.7804227578035</v>
      </c>
    </row>
    <row r="26" spans="1:11" ht="18" customHeight="1">
      <c r="A26" s="338" t="s">
        <v>72</v>
      </c>
      <c r="B26" s="296"/>
      <c r="C26" s="297"/>
      <c r="D26" s="29">
        <v>473</v>
      </c>
      <c r="E26" s="29">
        <v>482</v>
      </c>
      <c r="F26" s="29">
        <v>3483</v>
      </c>
      <c r="G26" s="29">
        <v>3456</v>
      </c>
      <c r="H26" s="29">
        <v>21666121</v>
      </c>
      <c r="I26" s="29">
        <v>21170249</v>
      </c>
      <c r="J26" s="29">
        <f t="shared" si="1"/>
        <v>6220.534309503301</v>
      </c>
      <c r="K26" s="25">
        <f t="shared" si="2"/>
        <v>6125.650752314815</v>
      </c>
    </row>
    <row r="27" spans="1:11" ht="18" customHeight="1">
      <c r="A27" s="338" t="s">
        <v>73</v>
      </c>
      <c r="B27" s="296"/>
      <c r="C27" s="297"/>
      <c r="D27" s="29">
        <v>534</v>
      </c>
      <c r="E27" s="29">
        <v>527</v>
      </c>
      <c r="F27" s="29">
        <v>5077</v>
      </c>
      <c r="G27" s="29">
        <v>4852</v>
      </c>
      <c r="H27" s="29">
        <v>49818551</v>
      </c>
      <c r="I27" s="29">
        <v>46450617</v>
      </c>
      <c r="J27" s="29">
        <f t="shared" si="1"/>
        <v>9812.596218239118</v>
      </c>
      <c r="K27" s="25">
        <f t="shared" si="2"/>
        <v>9573.498969497115</v>
      </c>
    </row>
    <row r="28" spans="1:11" ht="18" customHeight="1">
      <c r="A28" s="338" t="s">
        <v>74</v>
      </c>
      <c r="B28" s="296"/>
      <c r="C28" s="297"/>
      <c r="D28" s="29">
        <v>343</v>
      </c>
      <c r="E28" s="29">
        <v>343</v>
      </c>
      <c r="F28" s="29">
        <v>2045</v>
      </c>
      <c r="G28" s="29">
        <v>2065</v>
      </c>
      <c r="H28" s="29">
        <v>6910391</v>
      </c>
      <c r="I28" s="29">
        <v>6897155</v>
      </c>
      <c r="J28" s="29">
        <f t="shared" si="1"/>
        <v>3379.1643031784843</v>
      </c>
      <c r="K28" s="25">
        <f t="shared" si="2"/>
        <v>3340.0266343825665</v>
      </c>
    </row>
    <row r="29" spans="1:11" ht="18" customHeight="1">
      <c r="A29" s="338" t="s">
        <v>75</v>
      </c>
      <c r="B29" s="338"/>
      <c r="C29" s="339"/>
      <c r="D29" s="29">
        <v>1100</v>
      </c>
      <c r="E29" s="29">
        <v>1098</v>
      </c>
      <c r="F29" s="29">
        <v>9107</v>
      </c>
      <c r="G29" s="29">
        <v>8925</v>
      </c>
      <c r="H29" s="29">
        <v>58574535</v>
      </c>
      <c r="I29" s="29">
        <v>57287321</v>
      </c>
      <c r="J29" s="29">
        <f t="shared" si="1"/>
        <v>6431.814538267267</v>
      </c>
      <c r="K29" s="25">
        <f t="shared" si="2"/>
        <v>6418.747450980392</v>
      </c>
    </row>
    <row r="30" spans="1:11" ht="18" customHeight="1">
      <c r="A30" s="338" t="s">
        <v>76</v>
      </c>
      <c r="B30" s="338"/>
      <c r="C30" s="339"/>
      <c r="D30" s="29">
        <v>626</v>
      </c>
      <c r="E30" s="29">
        <v>635</v>
      </c>
      <c r="F30" s="29">
        <v>6277</v>
      </c>
      <c r="G30" s="29">
        <v>6156</v>
      </c>
      <c r="H30" s="29">
        <v>32684670</v>
      </c>
      <c r="I30" s="29">
        <v>35671306</v>
      </c>
      <c r="J30" s="29">
        <f t="shared" si="1"/>
        <v>5207.052732196909</v>
      </c>
      <c r="K30" s="25">
        <f t="shared" si="2"/>
        <v>5794.559129304744</v>
      </c>
    </row>
    <row r="31" spans="1:11" ht="18" customHeight="1">
      <c r="A31" s="338" t="s">
        <v>77</v>
      </c>
      <c r="B31" s="338"/>
      <c r="C31" s="339"/>
      <c r="D31" s="29">
        <v>660</v>
      </c>
      <c r="E31" s="29">
        <v>670</v>
      </c>
      <c r="F31" s="29">
        <v>7449</v>
      </c>
      <c r="G31" s="29">
        <v>7388</v>
      </c>
      <c r="H31" s="29">
        <v>67514181</v>
      </c>
      <c r="I31" s="29">
        <v>68376747</v>
      </c>
      <c r="J31" s="29">
        <f t="shared" si="1"/>
        <v>9063.52275473218</v>
      </c>
      <c r="K31" s="25">
        <f t="shared" si="2"/>
        <v>9255.109231185706</v>
      </c>
    </row>
    <row r="32" spans="1:11" ht="18" customHeight="1">
      <c r="A32" s="338" t="s">
        <v>78</v>
      </c>
      <c r="B32" s="338"/>
      <c r="C32" s="339"/>
      <c r="D32" s="29">
        <v>373</v>
      </c>
      <c r="E32" s="29">
        <v>377</v>
      </c>
      <c r="F32" s="29">
        <v>3228</v>
      </c>
      <c r="G32" s="29">
        <v>3240</v>
      </c>
      <c r="H32" s="29">
        <v>21055469</v>
      </c>
      <c r="I32" s="29">
        <v>21298295</v>
      </c>
      <c r="J32" s="29">
        <f t="shared" si="1"/>
        <v>6522.759913258984</v>
      </c>
      <c r="K32" s="25">
        <f t="shared" si="2"/>
        <v>6573.547839506173</v>
      </c>
    </row>
    <row r="33" spans="1:11" ht="18" customHeight="1">
      <c r="A33" s="338" t="s">
        <v>79</v>
      </c>
      <c r="B33" s="338"/>
      <c r="C33" s="339"/>
      <c r="D33" s="29">
        <v>513</v>
      </c>
      <c r="E33" s="29">
        <v>506</v>
      </c>
      <c r="F33" s="29">
        <v>3729</v>
      </c>
      <c r="G33" s="29">
        <v>3584</v>
      </c>
      <c r="H33" s="29">
        <v>15762684</v>
      </c>
      <c r="I33" s="29">
        <v>15320040</v>
      </c>
      <c r="J33" s="29">
        <f t="shared" si="1"/>
        <v>4227.053901850362</v>
      </c>
      <c r="K33" s="25">
        <f t="shared" si="2"/>
        <v>4274.564732142857</v>
      </c>
    </row>
    <row r="34" spans="1:11" ht="18" customHeight="1">
      <c r="A34" s="338" t="s">
        <v>80</v>
      </c>
      <c r="B34" s="338"/>
      <c r="C34" s="339"/>
      <c r="D34" s="29">
        <v>612</v>
      </c>
      <c r="E34" s="29">
        <v>605</v>
      </c>
      <c r="F34" s="29">
        <v>7790</v>
      </c>
      <c r="G34" s="29">
        <v>7495</v>
      </c>
      <c r="H34" s="29">
        <v>60121879</v>
      </c>
      <c r="I34" s="29">
        <v>55782293</v>
      </c>
      <c r="J34" s="29">
        <f t="shared" si="1"/>
        <v>7717.827856225931</v>
      </c>
      <c r="K34" s="25">
        <f t="shared" si="2"/>
        <v>7442.600800533689</v>
      </c>
    </row>
    <row r="35" spans="1:11" ht="18" customHeight="1">
      <c r="A35" s="294" t="s">
        <v>81</v>
      </c>
      <c r="B35" s="294"/>
      <c r="C35" s="295"/>
      <c r="D35" s="29">
        <v>1830</v>
      </c>
      <c r="E35" s="29">
        <v>1811</v>
      </c>
      <c r="F35" s="29">
        <v>14228</v>
      </c>
      <c r="G35" s="29">
        <v>13531</v>
      </c>
      <c r="H35" s="29">
        <v>72028886</v>
      </c>
      <c r="I35" s="29">
        <v>68772756</v>
      </c>
      <c r="J35" s="29">
        <f t="shared" si="1"/>
        <v>5062.474416643238</v>
      </c>
      <c r="K35" s="25">
        <f t="shared" si="2"/>
        <v>5082.607050476683</v>
      </c>
    </row>
    <row r="36" spans="1:11" ht="18" customHeight="1">
      <c r="A36" s="121" t="s">
        <v>82</v>
      </c>
      <c r="C36" s="110"/>
      <c r="D36" s="29">
        <v>55505</v>
      </c>
      <c r="E36" s="29">
        <v>53431</v>
      </c>
      <c r="F36" s="29">
        <v>339177</v>
      </c>
      <c r="G36" s="29">
        <v>333655</v>
      </c>
      <c r="H36" s="29">
        <v>550628428</v>
      </c>
      <c r="I36" s="29">
        <v>533362452</v>
      </c>
      <c r="J36" s="29">
        <f t="shared" si="1"/>
        <v>1623.4250199748215</v>
      </c>
      <c r="K36" s="25">
        <f t="shared" si="2"/>
        <v>1598.5447603063044</v>
      </c>
    </row>
    <row r="37" spans="1:11" ht="18" customHeight="1">
      <c r="A37" s="338" t="s">
        <v>83</v>
      </c>
      <c r="B37" s="338"/>
      <c r="C37" s="339"/>
      <c r="D37" s="29">
        <v>200</v>
      </c>
      <c r="E37" s="29">
        <v>222</v>
      </c>
      <c r="F37" s="29">
        <v>26809</v>
      </c>
      <c r="G37" s="29">
        <v>26449</v>
      </c>
      <c r="H37" s="29">
        <v>83523922</v>
      </c>
      <c r="I37" s="29">
        <v>77927899</v>
      </c>
      <c r="J37" s="29">
        <f t="shared" si="1"/>
        <v>3115.5179976873437</v>
      </c>
      <c r="K37" s="25">
        <f t="shared" si="2"/>
        <v>2946.345759764074</v>
      </c>
    </row>
    <row r="38" spans="1:11" ht="18" customHeight="1">
      <c r="A38" s="340" t="s">
        <v>84</v>
      </c>
      <c r="B38" s="340"/>
      <c r="C38" s="341"/>
      <c r="D38" s="29">
        <v>9184</v>
      </c>
      <c r="E38" s="29">
        <v>8824</v>
      </c>
      <c r="F38" s="29">
        <v>33700</v>
      </c>
      <c r="G38" s="29">
        <v>32338</v>
      </c>
      <c r="H38" s="29">
        <v>47295492</v>
      </c>
      <c r="I38" s="29">
        <v>44906312</v>
      </c>
      <c r="J38" s="29">
        <f t="shared" si="1"/>
        <v>1403.42706231454</v>
      </c>
      <c r="K38" s="25">
        <f t="shared" si="2"/>
        <v>1388.6545859360506</v>
      </c>
    </row>
    <row r="39" spans="1:11" ht="18" customHeight="1">
      <c r="A39" s="338" t="s">
        <v>85</v>
      </c>
      <c r="B39" s="338"/>
      <c r="C39" s="339"/>
      <c r="D39" s="29">
        <v>18759</v>
      </c>
      <c r="E39" s="29">
        <v>18106</v>
      </c>
      <c r="F39" s="29">
        <v>134452</v>
      </c>
      <c r="G39" s="29">
        <v>135176</v>
      </c>
      <c r="H39" s="29">
        <v>174937034</v>
      </c>
      <c r="I39" s="29">
        <v>169405583</v>
      </c>
      <c r="J39" s="29">
        <f t="shared" si="1"/>
        <v>1301.1114301014488</v>
      </c>
      <c r="K39" s="25">
        <f t="shared" si="2"/>
        <v>1253.2223397644552</v>
      </c>
    </row>
    <row r="40" spans="1:11" ht="18" customHeight="1">
      <c r="A40" s="338" t="s">
        <v>86</v>
      </c>
      <c r="B40" s="338"/>
      <c r="C40" s="339"/>
      <c r="D40" s="29">
        <v>3662</v>
      </c>
      <c r="E40" s="29">
        <v>3596</v>
      </c>
      <c r="F40" s="29">
        <v>21281</v>
      </c>
      <c r="G40" s="29">
        <v>20406</v>
      </c>
      <c r="H40" s="29">
        <v>64391447</v>
      </c>
      <c r="I40" s="29">
        <v>60451747</v>
      </c>
      <c r="J40" s="29">
        <f t="shared" si="1"/>
        <v>3025.7716742634275</v>
      </c>
      <c r="K40" s="25">
        <f t="shared" si="2"/>
        <v>2962.4496226600018</v>
      </c>
    </row>
    <row r="41" spans="1:11" ht="18" customHeight="1">
      <c r="A41" s="340" t="s">
        <v>439</v>
      </c>
      <c r="B41" s="340"/>
      <c r="C41" s="341"/>
      <c r="D41" s="29">
        <v>5195</v>
      </c>
      <c r="E41" s="29">
        <v>5009</v>
      </c>
      <c r="F41" s="29">
        <v>22122</v>
      </c>
      <c r="G41" s="29">
        <v>23415</v>
      </c>
      <c r="H41" s="29">
        <v>41994518</v>
      </c>
      <c r="I41" s="29">
        <v>44960275</v>
      </c>
      <c r="J41" s="29">
        <f t="shared" si="1"/>
        <v>1898.3147093391194</v>
      </c>
      <c r="K41" s="25">
        <f t="shared" si="2"/>
        <v>1920.1484091394404</v>
      </c>
    </row>
    <row r="42" spans="1:11" ht="18" customHeight="1">
      <c r="A42" s="338" t="s">
        <v>87</v>
      </c>
      <c r="B42" s="338"/>
      <c r="C42" s="339"/>
      <c r="D42" s="29">
        <v>18505</v>
      </c>
      <c r="E42" s="29">
        <v>17674</v>
      </c>
      <c r="F42" s="29">
        <v>100813</v>
      </c>
      <c r="G42" s="29">
        <v>95871</v>
      </c>
      <c r="H42" s="29">
        <v>138486015</v>
      </c>
      <c r="I42" s="29">
        <v>135710636</v>
      </c>
      <c r="J42" s="29">
        <f t="shared" si="1"/>
        <v>1373.6920337654865</v>
      </c>
      <c r="K42" s="25">
        <f t="shared" si="2"/>
        <v>1415.5546098403063</v>
      </c>
    </row>
    <row r="43" spans="1:11" ht="18" customHeight="1">
      <c r="A43" s="112"/>
      <c r="B43" s="119"/>
      <c r="C43" s="113"/>
      <c r="D43" s="41"/>
      <c r="E43" s="41"/>
      <c r="F43" s="41"/>
      <c r="G43" s="41"/>
      <c r="H43" s="41"/>
      <c r="I43" s="41"/>
      <c r="J43" s="41"/>
      <c r="K43" s="62"/>
    </row>
    <row r="44" spans="1:11" ht="18" customHeight="1">
      <c r="A44" s="169" t="s">
        <v>517</v>
      </c>
      <c r="B44" s="170" t="s">
        <v>517</v>
      </c>
      <c r="D44" s="122"/>
      <c r="E44" s="122"/>
      <c r="F44" s="122"/>
      <c r="G44" s="122"/>
      <c r="H44" s="123"/>
      <c r="I44" s="123"/>
      <c r="J44" s="124"/>
      <c r="K44" s="13" t="s">
        <v>539</v>
      </c>
    </row>
    <row r="45" spans="1:10" ht="15" customHeight="1">
      <c r="A45" s="168" t="s">
        <v>487</v>
      </c>
      <c r="B45" s="13"/>
      <c r="C45" s="125"/>
      <c r="E45" s="106"/>
      <c r="F45" s="126"/>
      <c r="G45" s="126"/>
      <c r="H45" s="126"/>
      <c r="I45" s="126"/>
      <c r="J45" s="126"/>
    </row>
    <row r="46" spans="1:11" ht="14.25" customHeight="1">
      <c r="A46" s="304" t="s">
        <v>107</v>
      </c>
      <c r="B46" s="309"/>
      <c r="C46" s="328" t="s">
        <v>108</v>
      </c>
      <c r="D46" s="328"/>
      <c r="E46" s="328"/>
      <c r="F46" s="328" t="s">
        <v>109</v>
      </c>
      <c r="G46" s="328"/>
      <c r="H46" s="328"/>
      <c r="I46" s="325" t="s">
        <v>110</v>
      </c>
      <c r="J46" s="313"/>
      <c r="K46" s="313"/>
    </row>
    <row r="47" spans="1:11" ht="15.75" customHeight="1">
      <c r="A47" s="292"/>
      <c r="B47" s="293"/>
      <c r="C47" s="180" t="s">
        <v>111</v>
      </c>
      <c r="D47" s="179" t="s">
        <v>112</v>
      </c>
      <c r="E47" s="179" t="s">
        <v>113</v>
      </c>
      <c r="F47" s="178" t="s">
        <v>114</v>
      </c>
      <c r="G47" s="178" t="s">
        <v>115</v>
      </c>
      <c r="H47" s="178" t="s">
        <v>116</v>
      </c>
      <c r="I47" s="178" t="s">
        <v>117</v>
      </c>
      <c r="J47" s="178" t="s">
        <v>112</v>
      </c>
      <c r="K47" s="176" t="s">
        <v>116</v>
      </c>
    </row>
    <row r="48" spans="1:11" ht="15" customHeight="1">
      <c r="A48" s="16"/>
      <c r="B48" s="17"/>
      <c r="C48" s="18" t="s">
        <v>118</v>
      </c>
      <c r="D48" s="19" t="s">
        <v>119</v>
      </c>
      <c r="E48" s="19" t="s">
        <v>120</v>
      </c>
      <c r="F48" s="20" t="s">
        <v>121</v>
      </c>
      <c r="G48" s="19" t="s">
        <v>122</v>
      </c>
      <c r="H48" s="20" t="s">
        <v>120</v>
      </c>
      <c r="I48" s="20" t="s">
        <v>121</v>
      </c>
      <c r="J48" s="19" t="s">
        <v>122</v>
      </c>
      <c r="K48" s="19" t="s">
        <v>120</v>
      </c>
    </row>
    <row r="49" spans="1:11" ht="15" customHeight="1">
      <c r="A49" s="21" t="s">
        <v>123</v>
      </c>
      <c r="B49" s="22"/>
      <c r="C49" s="11">
        <v>66265</v>
      </c>
      <c r="D49" s="11">
        <v>445928</v>
      </c>
      <c r="E49" s="11">
        <v>1291469625</v>
      </c>
      <c r="F49" s="11">
        <v>12834</v>
      </c>
      <c r="G49" s="11">
        <v>112273</v>
      </c>
      <c r="H49" s="11">
        <v>758107173</v>
      </c>
      <c r="I49" s="11">
        <v>53431</v>
      </c>
      <c r="J49" s="11">
        <v>333655</v>
      </c>
      <c r="K49" s="11">
        <v>533362452</v>
      </c>
    </row>
    <row r="50" spans="1:11" ht="15" customHeight="1">
      <c r="A50" s="99" t="s">
        <v>124</v>
      </c>
      <c r="B50" s="100"/>
      <c r="C50" s="11">
        <v>27620</v>
      </c>
      <c r="D50" s="29">
        <v>44143</v>
      </c>
      <c r="E50" s="29">
        <v>54930278</v>
      </c>
      <c r="F50" s="29">
        <v>3011</v>
      </c>
      <c r="G50" s="29">
        <v>5017</v>
      </c>
      <c r="H50" s="29">
        <v>19126773</v>
      </c>
      <c r="I50" s="29">
        <v>24609</v>
      </c>
      <c r="J50" s="29">
        <v>39126</v>
      </c>
      <c r="K50" s="29">
        <v>35803505</v>
      </c>
    </row>
    <row r="51" spans="1:11" ht="15" customHeight="1">
      <c r="A51" s="99" t="s">
        <v>125</v>
      </c>
      <c r="B51" s="100"/>
      <c r="C51" s="101">
        <v>15359</v>
      </c>
      <c r="D51" s="29">
        <v>52268</v>
      </c>
      <c r="E51" s="29">
        <v>94934539</v>
      </c>
      <c r="F51" s="29">
        <v>3114</v>
      </c>
      <c r="G51" s="29">
        <v>10772</v>
      </c>
      <c r="H51" s="29">
        <v>42634727</v>
      </c>
      <c r="I51" s="29">
        <v>12245</v>
      </c>
      <c r="J51" s="29">
        <v>41496</v>
      </c>
      <c r="K51" s="29">
        <v>52299812</v>
      </c>
    </row>
    <row r="52" spans="1:11" ht="15" customHeight="1">
      <c r="A52" s="99" t="s">
        <v>126</v>
      </c>
      <c r="B52" s="100"/>
      <c r="C52" s="101">
        <v>12873</v>
      </c>
      <c r="D52" s="29">
        <v>83408</v>
      </c>
      <c r="E52" s="29">
        <v>219943353</v>
      </c>
      <c r="F52" s="29">
        <v>3677</v>
      </c>
      <c r="G52" s="29">
        <v>24065</v>
      </c>
      <c r="H52" s="29">
        <v>128404275</v>
      </c>
      <c r="I52" s="29">
        <v>9196</v>
      </c>
      <c r="J52" s="29">
        <v>59343</v>
      </c>
      <c r="K52" s="29">
        <v>91539078</v>
      </c>
    </row>
    <row r="53" spans="1:11" ht="15" customHeight="1">
      <c r="A53" s="99" t="s">
        <v>127</v>
      </c>
      <c r="B53" s="100"/>
      <c r="C53" s="101">
        <v>6637</v>
      </c>
      <c r="D53" s="29">
        <v>89050</v>
      </c>
      <c r="E53" s="29">
        <v>268792165</v>
      </c>
      <c r="F53" s="29">
        <v>1889</v>
      </c>
      <c r="G53" s="29">
        <v>25108</v>
      </c>
      <c r="H53" s="29">
        <v>165927714</v>
      </c>
      <c r="I53" s="29">
        <v>4748</v>
      </c>
      <c r="J53" s="29">
        <v>63942</v>
      </c>
      <c r="K53" s="29">
        <v>102864451</v>
      </c>
    </row>
    <row r="54" spans="1:11" ht="15" customHeight="1">
      <c r="A54" s="99" t="s">
        <v>128</v>
      </c>
      <c r="B54" s="100"/>
      <c r="C54" s="11">
        <v>1838</v>
      </c>
      <c r="D54" s="29">
        <v>43103</v>
      </c>
      <c r="E54" s="29">
        <v>140801445</v>
      </c>
      <c r="F54" s="29">
        <v>552</v>
      </c>
      <c r="G54" s="29">
        <v>13007</v>
      </c>
      <c r="H54" s="29">
        <v>98194518</v>
      </c>
      <c r="I54" s="25">
        <v>1286</v>
      </c>
      <c r="J54" s="29">
        <v>30096</v>
      </c>
      <c r="K54" s="25">
        <v>42606927</v>
      </c>
    </row>
    <row r="55" spans="1:11" ht="15" customHeight="1">
      <c r="A55" s="99" t="s">
        <v>129</v>
      </c>
      <c r="B55" s="100"/>
      <c r="C55" s="11">
        <v>1056</v>
      </c>
      <c r="D55" s="29">
        <v>39774</v>
      </c>
      <c r="E55" s="29">
        <v>144844676</v>
      </c>
      <c r="F55" s="29">
        <v>375</v>
      </c>
      <c r="G55" s="29">
        <v>14020</v>
      </c>
      <c r="H55" s="29">
        <v>104361997</v>
      </c>
      <c r="I55" s="25">
        <v>681</v>
      </c>
      <c r="J55" s="29">
        <v>25754</v>
      </c>
      <c r="K55" s="25">
        <v>40482679</v>
      </c>
    </row>
    <row r="56" spans="1:11" ht="15" customHeight="1">
      <c r="A56" s="99" t="s">
        <v>130</v>
      </c>
      <c r="B56" s="100"/>
      <c r="C56" s="11">
        <v>611</v>
      </c>
      <c r="D56" s="29">
        <v>42316</v>
      </c>
      <c r="E56" s="29">
        <v>159407175</v>
      </c>
      <c r="F56" s="29">
        <v>160</v>
      </c>
      <c r="G56" s="29">
        <v>10819</v>
      </c>
      <c r="H56" s="29">
        <v>98840693</v>
      </c>
      <c r="I56" s="25">
        <v>451</v>
      </c>
      <c r="J56" s="29">
        <v>31497</v>
      </c>
      <c r="K56" s="25">
        <v>60566482</v>
      </c>
    </row>
    <row r="57" spans="1:11" ht="15" customHeight="1">
      <c r="A57" s="99" t="s">
        <v>131</v>
      </c>
      <c r="B57" s="100"/>
      <c r="C57" s="101">
        <v>271</v>
      </c>
      <c r="D57" s="29">
        <v>51866</v>
      </c>
      <c r="E57" s="29">
        <v>207815994</v>
      </c>
      <c r="F57" s="29">
        <v>56</v>
      </c>
      <c r="G57" s="29">
        <v>9465</v>
      </c>
      <c r="H57" s="29">
        <v>100616476</v>
      </c>
      <c r="I57" s="29">
        <v>215</v>
      </c>
      <c r="J57" s="29">
        <v>42401</v>
      </c>
      <c r="K57" s="29">
        <v>107199518</v>
      </c>
    </row>
    <row r="58" spans="1:11" ht="12" customHeight="1">
      <c r="A58" s="102"/>
      <c r="B58" s="103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1" ht="15" customHeight="1">
      <c r="A59" s="169" t="s">
        <v>518</v>
      </c>
      <c r="B59" s="170" t="s">
        <v>517</v>
      </c>
      <c r="C59" s="14"/>
      <c r="K59" s="13" t="s">
        <v>538</v>
      </c>
    </row>
    <row r="60" spans="1:10" ht="14.25" customHeight="1">
      <c r="A60" s="106" t="s">
        <v>447</v>
      </c>
      <c r="B60" s="14"/>
      <c r="E60" s="107"/>
      <c r="F60" s="107"/>
      <c r="G60" s="107"/>
      <c r="H60" s="107"/>
      <c r="I60" s="107"/>
      <c r="J60" s="107"/>
    </row>
    <row r="61" spans="1:11" ht="21" customHeight="1">
      <c r="A61" s="304" t="s">
        <v>88</v>
      </c>
      <c r="B61" s="305"/>
      <c r="C61" s="306"/>
      <c r="D61" s="310" t="s">
        <v>491</v>
      </c>
      <c r="E61" s="311"/>
      <c r="F61" s="312"/>
      <c r="G61" s="325" t="s">
        <v>89</v>
      </c>
      <c r="H61" s="313"/>
      <c r="I61" s="313"/>
      <c r="J61" s="313"/>
      <c r="K61" s="12"/>
    </row>
    <row r="62" spans="1:11" ht="24" customHeight="1">
      <c r="A62" s="307"/>
      <c r="B62" s="307"/>
      <c r="C62" s="308"/>
      <c r="D62" s="181" t="s">
        <v>488</v>
      </c>
      <c r="E62" s="178" t="s">
        <v>10</v>
      </c>
      <c r="F62" s="181" t="s">
        <v>489</v>
      </c>
      <c r="G62" s="181" t="s">
        <v>488</v>
      </c>
      <c r="H62" s="178" t="s">
        <v>10</v>
      </c>
      <c r="I62" s="181" t="s">
        <v>489</v>
      </c>
      <c r="J62" s="182" t="s">
        <v>490</v>
      </c>
      <c r="K62" s="12"/>
    </row>
    <row r="63" spans="1:11" ht="15" customHeight="1">
      <c r="A63" s="13"/>
      <c r="B63" s="13"/>
      <c r="C63" s="108"/>
      <c r="D63" s="13" t="s">
        <v>5</v>
      </c>
      <c r="E63" s="13" t="s">
        <v>565</v>
      </c>
      <c r="F63" s="13" t="s">
        <v>540</v>
      </c>
      <c r="G63" s="13" t="s">
        <v>5</v>
      </c>
      <c r="H63" s="13" t="s">
        <v>6</v>
      </c>
      <c r="I63" s="13" t="s">
        <v>7</v>
      </c>
      <c r="J63" s="13" t="s">
        <v>5</v>
      </c>
      <c r="K63" s="13"/>
    </row>
    <row r="64" spans="1:10" ht="15" customHeight="1">
      <c r="A64" s="335">
        <v>38139</v>
      </c>
      <c r="B64" s="336"/>
      <c r="C64" s="337"/>
      <c r="D64" s="11">
        <v>631</v>
      </c>
      <c r="E64" s="11">
        <v>57510</v>
      </c>
      <c r="F64" s="11">
        <v>148413671</v>
      </c>
      <c r="G64" s="11">
        <v>1368</v>
      </c>
      <c r="H64" s="11">
        <v>21167</v>
      </c>
      <c r="I64" s="11">
        <v>21536905</v>
      </c>
      <c r="J64" s="11">
        <v>1172</v>
      </c>
    </row>
    <row r="65" spans="1:10" ht="15" customHeight="1">
      <c r="A65" s="109" t="s">
        <v>90</v>
      </c>
      <c r="B65" s="14"/>
      <c r="C65" s="110"/>
      <c r="D65" s="11"/>
      <c r="E65" s="11"/>
      <c r="F65" s="11"/>
      <c r="G65" s="11"/>
      <c r="H65" s="11"/>
      <c r="I65" s="11"/>
      <c r="J65" s="11"/>
    </row>
    <row r="66" spans="2:10" ht="15" customHeight="1">
      <c r="B66" s="111" t="s">
        <v>91</v>
      </c>
      <c r="C66" s="110"/>
      <c r="D66" s="11">
        <v>164</v>
      </c>
      <c r="E66" s="11">
        <v>16933</v>
      </c>
      <c r="F66" s="29">
        <v>56113239</v>
      </c>
      <c r="G66" s="98">
        <v>420</v>
      </c>
      <c r="H66" s="98">
        <v>6859</v>
      </c>
      <c r="I66" s="98">
        <v>6985084</v>
      </c>
      <c r="J66" s="98">
        <v>360</v>
      </c>
    </row>
    <row r="67" spans="2:10" ht="15" customHeight="1">
      <c r="B67" s="111" t="s">
        <v>92</v>
      </c>
      <c r="C67" s="110"/>
      <c r="D67" s="11">
        <v>90</v>
      </c>
      <c r="E67" s="11">
        <v>8746</v>
      </c>
      <c r="F67" s="11">
        <v>20483135</v>
      </c>
      <c r="G67" s="14">
        <v>257</v>
      </c>
      <c r="H67" s="29">
        <v>4202</v>
      </c>
      <c r="I67" s="29">
        <v>4218932</v>
      </c>
      <c r="J67" s="29">
        <v>218</v>
      </c>
    </row>
    <row r="68" spans="2:10" ht="15" customHeight="1">
      <c r="B68" s="111" t="s">
        <v>93</v>
      </c>
      <c r="C68" s="110"/>
      <c r="D68" s="11">
        <v>75</v>
      </c>
      <c r="E68" s="11">
        <v>8998</v>
      </c>
      <c r="F68" s="11">
        <v>21225320</v>
      </c>
      <c r="G68" s="14">
        <v>153</v>
      </c>
      <c r="H68" s="29">
        <v>2427</v>
      </c>
      <c r="I68" s="29">
        <v>2386239</v>
      </c>
      <c r="J68" s="29">
        <v>126</v>
      </c>
    </row>
    <row r="69" spans="2:10" ht="15" customHeight="1">
      <c r="B69" s="111" t="s">
        <v>94</v>
      </c>
      <c r="C69" s="110"/>
      <c r="D69" s="11">
        <v>74</v>
      </c>
      <c r="E69" s="11">
        <v>7182</v>
      </c>
      <c r="F69" s="11">
        <v>15126291</v>
      </c>
      <c r="G69" s="14">
        <v>172</v>
      </c>
      <c r="H69" s="29">
        <v>2731</v>
      </c>
      <c r="I69" s="29">
        <v>2695024</v>
      </c>
      <c r="J69" s="29">
        <v>142</v>
      </c>
    </row>
    <row r="70" spans="2:10" ht="15" customHeight="1">
      <c r="B70" s="111" t="s">
        <v>95</v>
      </c>
      <c r="C70" s="110"/>
      <c r="D70" s="11">
        <v>48</v>
      </c>
      <c r="E70" s="11">
        <v>3614</v>
      </c>
      <c r="F70" s="11">
        <v>6187786</v>
      </c>
      <c r="G70" s="29">
        <v>80</v>
      </c>
      <c r="H70" s="29">
        <v>1078</v>
      </c>
      <c r="I70" s="29">
        <v>1178660</v>
      </c>
      <c r="J70" s="29">
        <v>73</v>
      </c>
    </row>
    <row r="71" spans="2:10" ht="15" customHeight="1">
      <c r="B71" s="111" t="s">
        <v>96</v>
      </c>
      <c r="C71" s="110"/>
      <c r="D71" s="11">
        <v>76</v>
      </c>
      <c r="E71" s="11">
        <v>5964</v>
      </c>
      <c r="F71" s="11">
        <v>16175224</v>
      </c>
      <c r="G71" s="29">
        <v>143</v>
      </c>
      <c r="H71" s="29">
        <v>2059</v>
      </c>
      <c r="I71" s="29">
        <v>2003419</v>
      </c>
      <c r="J71" s="29">
        <v>134</v>
      </c>
    </row>
    <row r="72" spans="2:10" ht="15" customHeight="1">
      <c r="B72" s="111" t="s">
        <v>97</v>
      </c>
      <c r="C72" s="110"/>
      <c r="D72" s="11">
        <v>37</v>
      </c>
      <c r="E72" s="11">
        <v>2391</v>
      </c>
      <c r="F72" s="11">
        <v>4909143</v>
      </c>
      <c r="G72" s="29">
        <v>54</v>
      </c>
      <c r="H72" s="29">
        <v>776</v>
      </c>
      <c r="I72" s="29">
        <v>824450</v>
      </c>
      <c r="J72" s="29">
        <v>50</v>
      </c>
    </row>
    <row r="73" spans="2:10" ht="15" customHeight="1">
      <c r="B73" s="111" t="s">
        <v>98</v>
      </c>
      <c r="C73" s="110"/>
      <c r="D73" s="11">
        <v>28</v>
      </c>
      <c r="E73" s="11">
        <v>1260</v>
      </c>
      <c r="F73" s="25" t="s">
        <v>492</v>
      </c>
      <c r="G73" s="29">
        <v>15</v>
      </c>
      <c r="H73" s="29">
        <v>183</v>
      </c>
      <c r="I73" s="29">
        <v>213471</v>
      </c>
      <c r="J73" s="29">
        <v>10</v>
      </c>
    </row>
    <row r="74" spans="2:10" ht="15" customHeight="1">
      <c r="B74" s="111" t="s">
        <v>99</v>
      </c>
      <c r="C74" s="110"/>
      <c r="D74" s="11">
        <v>18</v>
      </c>
      <c r="E74" s="11">
        <v>832</v>
      </c>
      <c r="F74" s="25" t="s">
        <v>492</v>
      </c>
      <c r="G74" s="29">
        <v>30</v>
      </c>
      <c r="H74" s="29">
        <v>382</v>
      </c>
      <c r="I74" s="29">
        <v>415396</v>
      </c>
      <c r="J74" s="29">
        <v>28</v>
      </c>
    </row>
    <row r="75" spans="2:10" ht="15" customHeight="1">
      <c r="B75" s="111" t="s">
        <v>100</v>
      </c>
      <c r="C75" s="110"/>
      <c r="D75" s="11">
        <v>21</v>
      </c>
      <c r="E75" s="11">
        <v>1590</v>
      </c>
      <c r="F75" s="11">
        <v>3046812</v>
      </c>
      <c r="G75" s="29">
        <v>44</v>
      </c>
      <c r="H75" s="29">
        <v>470</v>
      </c>
      <c r="I75" s="29">
        <v>616230</v>
      </c>
      <c r="J75" s="29">
        <v>31</v>
      </c>
    </row>
    <row r="76" spans="1:10" ht="12" customHeight="1">
      <c r="A76" s="112"/>
      <c r="B76" s="112"/>
      <c r="C76" s="113"/>
      <c r="D76" s="28"/>
      <c r="E76" s="28"/>
      <c r="F76" s="28"/>
      <c r="G76" s="28"/>
      <c r="H76" s="28"/>
      <c r="I76" s="28"/>
      <c r="J76" s="28"/>
    </row>
    <row r="77" spans="1:11" ht="15" customHeight="1">
      <c r="A77" s="15"/>
      <c r="B77" s="105"/>
      <c r="D77" s="11"/>
      <c r="E77" s="11"/>
      <c r="F77" s="11"/>
      <c r="G77" s="11"/>
      <c r="H77" s="11"/>
      <c r="I77" s="13"/>
      <c r="J77" s="13" t="s">
        <v>539</v>
      </c>
      <c r="K77" s="13"/>
    </row>
    <row r="78" spans="1:11" ht="15" customHeight="1">
      <c r="A78" s="171" t="s">
        <v>448</v>
      </c>
      <c r="B78" s="115"/>
      <c r="C78" s="115"/>
      <c r="D78" s="52"/>
      <c r="E78" s="115"/>
      <c r="F78" s="52"/>
      <c r="G78" s="115"/>
      <c r="H78" s="115"/>
      <c r="I78" s="115"/>
      <c r="J78" s="115"/>
      <c r="K78" s="15"/>
    </row>
    <row r="79" spans="1:11" ht="15" customHeight="1">
      <c r="A79" s="127" t="s">
        <v>101</v>
      </c>
      <c r="B79" s="128"/>
      <c r="C79" s="128"/>
      <c r="D79" s="129"/>
      <c r="E79" s="50"/>
      <c r="F79" s="52"/>
      <c r="G79" s="50"/>
      <c r="H79" s="50"/>
      <c r="I79" s="50"/>
      <c r="J79" s="50"/>
      <c r="K79" s="50"/>
    </row>
    <row r="80" spans="1:11" ht="30" customHeight="1">
      <c r="A80" s="326" t="s">
        <v>102</v>
      </c>
      <c r="B80" s="327"/>
      <c r="C80" s="183" t="s">
        <v>11</v>
      </c>
      <c r="D80" s="184" t="s">
        <v>12</v>
      </c>
      <c r="E80" s="185" t="s">
        <v>13</v>
      </c>
      <c r="F80" s="185" t="s">
        <v>14</v>
      </c>
      <c r="G80" s="185" t="s">
        <v>15</v>
      </c>
      <c r="H80" s="185" t="s">
        <v>16</v>
      </c>
      <c r="I80" s="185" t="s">
        <v>17</v>
      </c>
      <c r="J80" s="185" t="s">
        <v>10</v>
      </c>
      <c r="K80" s="186" t="s">
        <v>103</v>
      </c>
    </row>
    <row r="81" spans="1:11" ht="15" customHeight="1">
      <c r="A81" s="130"/>
      <c r="B81" s="131"/>
      <c r="C81" s="130" t="s">
        <v>104</v>
      </c>
      <c r="D81" s="130" t="s">
        <v>18</v>
      </c>
      <c r="E81" s="130" t="s">
        <v>18</v>
      </c>
      <c r="F81" s="130" t="s">
        <v>18</v>
      </c>
      <c r="G81" s="130" t="s">
        <v>18</v>
      </c>
      <c r="H81" s="130" t="s">
        <v>18</v>
      </c>
      <c r="I81" s="130" t="s">
        <v>19</v>
      </c>
      <c r="J81" s="130" t="s">
        <v>6</v>
      </c>
      <c r="K81" s="130" t="s">
        <v>20</v>
      </c>
    </row>
    <row r="82" spans="1:11" ht="15" customHeight="1">
      <c r="A82" s="130" t="s">
        <v>9</v>
      </c>
      <c r="B82" s="132" t="s">
        <v>541</v>
      </c>
      <c r="C82" s="115">
        <v>17</v>
      </c>
      <c r="D82" s="34">
        <v>373139</v>
      </c>
      <c r="E82" s="34">
        <v>190875</v>
      </c>
      <c r="F82" s="34">
        <v>108053</v>
      </c>
      <c r="G82" s="34">
        <v>74211</v>
      </c>
      <c r="H82" s="34">
        <v>19680</v>
      </c>
      <c r="I82" s="133">
        <v>361.4</v>
      </c>
      <c r="J82" s="34">
        <v>4933</v>
      </c>
      <c r="K82" s="115">
        <v>338</v>
      </c>
    </row>
    <row r="83" spans="1:11" ht="15" customHeight="1">
      <c r="A83" s="15"/>
      <c r="B83" s="132">
        <v>15</v>
      </c>
      <c r="C83" s="115">
        <v>17</v>
      </c>
      <c r="D83" s="34">
        <v>360674</v>
      </c>
      <c r="E83" s="34">
        <v>186887</v>
      </c>
      <c r="F83" s="34">
        <v>104518</v>
      </c>
      <c r="G83" s="34">
        <v>69269</v>
      </c>
      <c r="H83" s="34">
        <v>18396</v>
      </c>
      <c r="I83" s="133">
        <v>363</v>
      </c>
      <c r="J83" s="34">
        <v>4547</v>
      </c>
      <c r="K83" s="115">
        <v>338</v>
      </c>
    </row>
    <row r="84" spans="1:11" ht="15" customHeight="1">
      <c r="A84" s="15"/>
      <c r="B84" s="132">
        <v>16</v>
      </c>
      <c r="C84" s="115">
        <v>16</v>
      </c>
      <c r="D84" s="34">
        <v>348847</v>
      </c>
      <c r="E84" s="34">
        <v>179781</v>
      </c>
      <c r="F84" s="34">
        <v>100804</v>
      </c>
      <c r="G84" s="34">
        <v>68261</v>
      </c>
      <c r="H84" s="34">
        <v>17661</v>
      </c>
      <c r="I84" s="133">
        <v>363.1</v>
      </c>
      <c r="J84" s="34">
        <v>4312</v>
      </c>
      <c r="K84" s="115">
        <v>309</v>
      </c>
    </row>
    <row r="85" spans="1:11" ht="15" customHeight="1">
      <c r="A85" s="15"/>
      <c r="B85" s="117">
        <v>17</v>
      </c>
      <c r="C85" s="109">
        <v>17</v>
      </c>
      <c r="D85" s="29">
        <v>342306</v>
      </c>
      <c r="E85" s="29">
        <v>176926</v>
      </c>
      <c r="F85" s="29">
        <v>97962</v>
      </c>
      <c r="G85" s="29">
        <v>67418</v>
      </c>
      <c r="H85" s="29">
        <v>16997</v>
      </c>
      <c r="I85" s="89">
        <v>363.1</v>
      </c>
      <c r="J85" s="29">
        <v>3989</v>
      </c>
      <c r="K85" s="29">
        <v>313</v>
      </c>
    </row>
    <row r="86" spans="1:11" ht="15" customHeight="1">
      <c r="A86" s="15"/>
      <c r="B86" s="132">
        <v>18</v>
      </c>
      <c r="C86" s="109">
        <v>16</v>
      </c>
      <c r="D86" s="29">
        <v>338918</v>
      </c>
      <c r="E86" s="29">
        <v>173028</v>
      </c>
      <c r="F86" s="29">
        <v>97980</v>
      </c>
      <c r="G86" s="29">
        <v>67910</v>
      </c>
      <c r="H86" s="29">
        <v>16503</v>
      </c>
      <c r="I86" s="133">
        <v>363.9</v>
      </c>
      <c r="J86" s="29">
        <v>3797</v>
      </c>
      <c r="K86" s="115">
        <v>304</v>
      </c>
    </row>
    <row r="87" spans="1:11" ht="12" customHeight="1">
      <c r="A87" s="134"/>
      <c r="B87" s="135"/>
      <c r="C87" s="134"/>
      <c r="D87" s="41"/>
      <c r="E87" s="41"/>
      <c r="F87" s="41"/>
      <c r="G87" s="41"/>
      <c r="H87" s="41"/>
      <c r="I87" s="136"/>
      <c r="J87" s="41"/>
      <c r="K87" s="134"/>
    </row>
    <row r="88" spans="1:11" ht="8.25" customHeight="1">
      <c r="A88" s="137"/>
      <c r="B88" s="138"/>
      <c r="C88" s="137"/>
      <c r="D88" s="44"/>
      <c r="E88" s="43"/>
      <c r="F88" s="43"/>
      <c r="G88" s="43"/>
      <c r="H88" s="43"/>
      <c r="I88" s="139"/>
      <c r="J88" s="43"/>
      <c r="K88" s="137"/>
    </row>
    <row r="89" spans="1:11" ht="15" customHeight="1">
      <c r="A89" s="140" t="s">
        <v>105</v>
      </c>
      <c r="B89" s="130"/>
      <c r="C89" s="130"/>
      <c r="D89" s="130"/>
      <c r="E89" s="15"/>
      <c r="F89" s="15"/>
      <c r="G89" s="15"/>
      <c r="H89" s="15"/>
      <c r="I89" s="15"/>
      <c r="J89" s="15"/>
      <c r="K89" s="15"/>
    </row>
    <row r="90" spans="1:11" ht="30" customHeight="1">
      <c r="A90" s="326" t="s">
        <v>102</v>
      </c>
      <c r="B90" s="327"/>
      <c r="C90" s="183" t="s">
        <v>11</v>
      </c>
      <c r="D90" s="184" t="s">
        <v>12</v>
      </c>
      <c r="E90" s="185" t="s">
        <v>13</v>
      </c>
      <c r="F90" s="185" t="s">
        <v>14</v>
      </c>
      <c r="G90" s="185" t="s">
        <v>15</v>
      </c>
      <c r="H90" s="185" t="s">
        <v>16</v>
      </c>
      <c r="I90" s="185" t="s">
        <v>17</v>
      </c>
      <c r="J90" s="185" t="s">
        <v>10</v>
      </c>
      <c r="K90" s="186" t="s">
        <v>103</v>
      </c>
    </row>
    <row r="91" spans="1:11" ht="15" customHeight="1">
      <c r="A91" s="130"/>
      <c r="B91" s="131"/>
      <c r="C91" s="130" t="s">
        <v>104</v>
      </c>
      <c r="D91" s="130" t="s">
        <v>18</v>
      </c>
      <c r="E91" s="130" t="s">
        <v>18</v>
      </c>
      <c r="F91" s="130" t="s">
        <v>18</v>
      </c>
      <c r="G91" s="130" t="s">
        <v>18</v>
      </c>
      <c r="H91" s="130" t="s">
        <v>18</v>
      </c>
      <c r="I91" s="130" t="s">
        <v>19</v>
      </c>
      <c r="J91" s="130" t="s">
        <v>6</v>
      </c>
      <c r="K91" s="130" t="s">
        <v>20</v>
      </c>
    </row>
    <row r="92" spans="1:11" ht="15" customHeight="1">
      <c r="A92" s="130" t="s">
        <v>9</v>
      </c>
      <c r="B92" s="132" t="s">
        <v>541</v>
      </c>
      <c r="C92" s="15">
        <v>162</v>
      </c>
      <c r="D92" s="34">
        <v>651559</v>
      </c>
      <c r="E92" s="34">
        <v>118401</v>
      </c>
      <c r="F92" s="34">
        <v>361547</v>
      </c>
      <c r="G92" s="34">
        <v>171611</v>
      </c>
      <c r="H92" s="34">
        <v>6115</v>
      </c>
      <c r="I92" s="141">
        <v>358.7</v>
      </c>
      <c r="J92" s="34">
        <v>23053</v>
      </c>
      <c r="K92" s="34">
        <v>1002</v>
      </c>
    </row>
    <row r="93" spans="1:11" ht="15" customHeight="1">
      <c r="A93" s="15"/>
      <c r="B93" s="132">
        <v>15</v>
      </c>
      <c r="C93" s="15">
        <v>163</v>
      </c>
      <c r="D93" s="34">
        <v>623627</v>
      </c>
      <c r="E93" s="34">
        <v>110781</v>
      </c>
      <c r="F93" s="34">
        <v>356028</v>
      </c>
      <c r="G93" s="34">
        <v>156818</v>
      </c>
      <c r="H93" s="34">
        <v>5199</v>
      </c>
      <c r="I93" s="141">
        <v>359.8</v>
      </c>
      <c r="J93" s="34">
        <v>22999</v>
      </c>
      <c r="K93" s="34">
        <v>1002</v>
      </c>
    </row>
    <row r="94" spans="1:11" ht="15" customHeight="1">
      <c r="A94" s="15"/>
      <c r="B94" s="132">
        <v>16</v>
      </c>
      <c r="C94" s="15">
        <v>165</v>
      </c>
      <c r="D94" s="34">
        <v>609978</v>
      </c>
      <c r="E94" s="34">
        <v>105582</v>
      </c>
      <c r="F94" s="34">
        <v>359856</v>
      </c>
      <c r="G94" s="34">
        <v>144539</v>
      </c>
      <c r="H94" s="34">
        <v>5113</v>
      </c>
      <c r="I94" s="141">
        <v>361.1</v>
      </c>
      <c r="J94" s="34">
        <v>23809</v>
      </c>
      <c r="K94" s="34">
        <v>1045</v>
      </c>
    </row>
    <row r="95" spans="1:11" ht="15" customHeight="1">
      <c r="A95" s="15"/>
      <c r="B95" s="117">
        <v>17</v>
      </c>
      <c r="C95" s="109">
        <v>167</v>
      </c>
      <c r="D95" s="29">
        <v>592675</v>
      </c>
      <c r="E95" s="29">
        <v>104101</v>
      </c>
      <c r="F95" s="29">
        <v>348262</v>
      </c>
      <c r="G95" s="29">
        <v>140312</v>
      </c>
      <c r="H95" s="29">
        <v>4913</v>
      </c>
      <c r="I95" s="89">
        <v>362.7</v>
      </c>
      <c r="J95" s="29">
        <v>22792</v>
      </c>
      <c r="K95" s="29">
        <v>979</v>
      </c>
    </row>
    <row r="96" spans="1:11" ht="15" customHeight="1">
      <c r="A96" s="15"/>
      <c r="B96" s="132">
        <v>18</v>
      </c>
      <c r="C96" s="109">
        <v>176</v>
      </c>
      <c r="D96" s="29">
        <v>586652</v>
      </c>
      <c r="E96" s="29">
        <v>97407</v>
      </c>
      <c r="F96" s="29">
        <v>351533</v>
      </c>
      <c r="G96" s="29">
        <v>137711</v>
      </c>
      <c r="H96" s="29">
        <v>4731</v>
      </c>
      <c r="I96" s="89">
        <v>363.4</v>
      </c>
      <c r="J96" s="29">
        <v>23340</v>
      </c>
      <c r="K96" s="29">
        <v>1043</v>
      </c>
    </row>
    <row r="97" spans="1:11" ht="12" customHeight="1">
      <c r="A97" s="134"/>
      <c r="B97" s="135"/>
      <c r="C97" s="134"/>
      <c r="D97" s="41"/>
      <c r="E97" s="41"/>
      <c r="F97" s="41"/>
      <c r="G97" s="41"/>
      <c r="H97" s="41"/>
      <c r="I97" s="142"/>
      <c r="J97" s="41"/>
      <c r="K97" s="41"/>
    </row>
    <row r="98" spans="1:11" ht="15" customHeight="1">
      <c r="A98" s="14" t="s">
        <v>467</v>
      </c>
      <c r="B98" s="15" t="s">
        <v>473</v>
      </c>
      <c r="C98" s="143"/>
      <c r="D98" s="143"/>
      <c r="E98" s="143"/>
      <c r="F98" s="143"/>
      <c r="G98" s="143"/>
      <c r="H98" s="143"/>
      <c r="I98" s="143"/>
      <c r="J98" s="143"/>
      <c r="K98" s="130" t="s">
        <v>106</v>
      </c>
    </row>
    <row r="99" spans="1:11" ht="15" customHeight="1">
      <c r="A99" s="168" t="s">
        <v>493</v>
      </c>
      <c r="B99" s="115"/>
      <c r="C99" s="115"/>
      <c r="D99" s="144"/>
      <c r="E99" s="144"/>
      <c r="F99" s="144"/>
      <c r="G99" s="144"/>
      <c r="H99" s="144"/>
      <c r="I99" s="144"/>
      <c r="J99" s="144"/>
      <c r="K99" s="23"/>
    </row>
    <row r="100" spans="1:11" ht="15" customHeight="1">
      <c r="A100" s="329" t="s">
        <v>474</v>
      </c>
      <c r="B100" s="330"/>
      <c r="C100" s="328" t="s">
        <v>505</v>
      </c>
      <c r="D100" s="328"/>
      <c r="E100" s="328"/>
      <c r="F100" s="325"/>
      <c r="G100" s="328" t="s">
        <v>506</v>
      </c>
      <c r="H100" s="328"/>
      <c r="I100" s="328"/>
      <c r="J100" s="325"/>
      <c r="K100" s="302" t="s">
        <v>475</v>
      </c>
    </row>
    <row r="101" spans="1:11" ht="15.75" customHeight="1">
      <c r="A101" s="331"/>
      <c r="B101" s="332"/>
      <c r="C101" s="328" t="s">
        <v>507</v>
      </c>
      <c r="D101" s="328"/>
      <c r="E101" s="325" t="s">
        <v>508</v>
      </c>
      <c r="F101" s="313"/>
      <c r="G101" s="328" t="s">
        <v>507</v>
      </c>
      <c r="H101" s="328"/>
      <c r="I101" s="325" t="s">
        <v>508</v>
      </c>
      <c r="J101" s="313"/>
      <c r="K101" s="303"/>
    </row>
    <row r="102" spans="1:11" ht="15.75" customHeight="1">
      <c r="A102" s="333"/>
      <c r="B102" s="334"/>
      <c r="C102" s="178" t="s">
        <v>509</v>
      </c>
      <c r="D102" s="178" t="s">
        <v>510</v>
      </c>
      <c r="E102" s="178" t="s">
        <v>511</v>
      </c>
      <c r="F102" s="176" t="s">
        <v>512</v>
      </c>
      <c r="G102" s="178" t="s">
        <v>509</v>
      </c>
      <c r="H102" s="178" t="s">
        <v>510</v>
      </c>
      <c r="I102" s="178" t="s">
        <v>511</v>
      </c>
      <c r="J102" s="176" t="s">
        <v>512</v>
      </c>
      <c r="K102" s="290"/>
    </row>
    <row r="103" spans="1:11" ht="15" customHeight="1">
      <c r="A103" s="75"/>
      <c r="B103" s="145"/>
      <c r="C103" s="166" t="s">
        <v>18</v>
      </c>
      <c r="D103" s="167" t="s">
        <v>18</v>
      </c>
      <c r="E103" s="24" t="s">
        <v>18</v>
      </c>
      <c r="F103" s="167" t="s">
        <v>18</v>
      </c>
      <c r="G103" s="166" t="s">
        <v>18</v>
      </c>
      <c r="H103" s="167" t="s">
        <v>18</v>
      </c>
      <c r="I103" s="167" t="s">
        <v>18</v>
      </c>
      <c r="J103" s="167" t="s">
        <v>18</v>
      </c>
      <c r="K103" s="166" t="s">
        <v>476</v>
      </c>
    </row>
    <row r="104" spans="1:11" ht="15" customHeight="1">
      <c r="A104" s="75" t="s">
        <v>9</v>
      </c>
      <c r="B104" s="146" t="s">
        <v>566</v>
      </c>
      <c r="C104" s="164">
        <v>4731385</v>
      </c>
      <c r="D104" s="11">
        <v>4333219</v>
      </c>
      <c r="E104" s="27">
        <v>822530</v>
      </c>
      <c r="F104" s="27">
        <v>1049002</v>
      </c>
      <c r="G104" s="164">
        <v>2397696</v>
      </c>
      <c r="H104" s="11">
        <v>2054732</v>
      </c>
      <c r="I104" s="27">
        <v>425630</v>
      </c>
      <c r="J104" s="27">
        <v>684151</v>
      </c>
      <c r="K104" s="163">
        <v>10154</v>
      </c>
    </row>
    <row r="105" spans="1:11" ht="15" customHeight="1">
      <c r="A105" s="148"/>
      <c r="B105" s="149">
        <v>16</v>
      </c>
      <c r="C105" s="164">
        <v>5402119</v>
      </c>
      <c r="D105" s="11">
        <v>4872429</v>
      </c>
      <c r="E105" s="27">
        <v>900403</v>
      </c>
      <c r="F105" s="27">
        <v>1219706</v>
      </c>
      <c r="G105" s="164">
        <v>2602036</v>
      </c>
      <c r="H105" s="11">
        <v>2234350</v>
      </c>
      <c r="I105" s="27">
        <v>410299</v>
      </c>
      <c r="J105" s="27">
        <v>723021</v>
      </c>
      <c r="K105" s="163">
        <v>10117</v>
      </c>
    </row>
    <row r="106" spans="1:11" ht="15" customHeight="1">
      <c r="A106" s="148"/>
      <c r="B106" s="149">
        <v>17</v>
      </c>
      <c r="C106" s="164">
        <v>5782834</v>
      </c>
      <c r="D106" s="11">
        <v>5164086</v>
      </c>
      <c r="E106" s="27">
        <v>946407</v>
      </c>
      <c r="F106" s="27">
        <v>1267553</v>
      </c>
      <c r="G106" s="164">
        <v>2908226</v>
      </c>
      <c r="H106" s="11">
        <v>2454447</v>
      </c>
      <c r="I106" s="27">
        <v>449431</v>
      </c>
      <c r="J106" s="282">
        <v>803883</v>
      </c>
      <c r="K106" s="29">
        <v>10161</v>
      </c>
    </row>
    <row r="107" spans="1:11" ht="15" customHeight="1">
      <c r="A107" s="148"/>
      <c r="B107" s="107">
        <v>18</v>
      </c>
      <c r="C107" s="164">
        <v>6409113</v>
      </c>
      <c r="D107" s="11">
        <v>5745687</v>
      </c>
      <c r="E107" s="27">
        <v>1011677</v>
      </c>
      <c r="F107" s="27">
        <v>1441413</v>
      </c>
      <c r="G107" s="164">
        <v>3251723</v>
      </c>
      <c r="H107" s="11">
        <v>2674651</v>
      </c>
      <c r="I107" s="27">
        <v>482891</v>
      </c>
      <c r="J107" s="282">
        <v>871253</v>
      </c>
      <c r="K107" s="163">
        <v>10880</v>
      </c>
    </row>
    <row r="108" spans="1:11" ht="15" customHeight="1">
      <c r="A108" s="148"/>
      <c r="B108" s="149">
        <v>19</v>
      </c>
      <c r="C108" s="164">
        <v>6988325</v>
      </c>
      <c r="D108" s="11">
        <v>6222202</v>
      </c>
      <c r="E108" s="27">
        <v>998285</v>
      </c>
      <c r="F108" s="27">
        <v>1460520</v>
      </c>
      <c r="G108" s="164">
        <v>3619500</v>
      </c>
      <c r="H108" s="11">
        <v>2998097</v>
      </c>
      <c r="I108" s="27">
        <v>484149</v>
      </c>
      <c r="J108" s="282">
        <v>963823</v>
      </c>
      <c r="K108" s="163" t="s">
        <v>525</v>
      </c>
    </row>
    <row r="109" spans="1:11" ht="12.75" customHeight="1">
      <c r="A109" s="28"/>
      <c r="B109" s="63"/>
      <c r="C109" s="159"/>
      <c r="D109" s="28"/>
      <c r="E109" s="28"/>
      <c r="F109" s="28"/>
      <c r="G109" s="159"/>
      <c r="H109" s="28"/>
      <c r="I109" s="28"/>
      <c r="J109" s="28"/>
      <c r="K109" s="281"/>
    </row>
    <row r="110" spans="1:11" ht="15" customHeight="1">
      <c r="A110" s="11" t="s">
        <v>467</v>
      </c>
      <c r="B110" s="11" t="s">
        <v>567</v>
      </c>
      <c r="C110" s="11"/>
      <c r="D110" s="11"/>
      <c r="E110" s="11"/>
      <c r="F110" s="11"/>
      <c r="G110" s="11"/>
      <c r="H110" s="11"/>
      <c r="I110" s="11"/>
      <c r="J110" s="29"/>
      <c r="K110" s="25" t="s">
        <v>477</v>
      </c>
    </row>
    <row r="111" spans="1:11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29"/>
      <c r="K111" s="25"/>
    </row>
    <row r="112" spans="1:3" ht="14.25" customHeight="1">
      <c r="A112" s="106" t="s">
        <v>470</v>
      </c>
      <c r="B112" s="14"/>
      <c r="C112" s="14"/>
    </row>
    <row r="113" spans="1:11" ht="25.5" customHeight="1">
      <c r="A113" s="313" t="s">
        <v>132</v>
      </c>
      <c r="B113" s="314"/>
      <c r="C113" s="315"/>
      <c r="D113" s="177" t="s">
        <v>133</v>
      </c>
      <c r="E113" s="178" t="s">
        <v>21</v>
      </c>
      <c r="F113" s="181" t="s">
        <v>134</v>
      </c>
      <c r="G113" s="181" t="s">
        <v>135</v>
      </c>
      <c r="H113" s="181" t="s">
        <v>136</v>
      </c>
      <c r="I113" s="178" t="s">
        <v>22</v>
      </c>
      <c r="J113" s="178" t="s">
        <v>23</v>
      </c>
      <c r="K113" s="175" t="s">
        <v>24</v>
      </c>
    </row>
    <row r="114" spans="2:11" ht="15" customHeight="1">
      <c r="B114" s="14"/>
      <c r="C114" s="110"/>
      <c r="D114" s="150" t="s">
        <v>137</v>
      </c>
      <c r="E114" s="150" t="s">
        <v>137</v>
      </c>
      <c r="F114" s="150" t="s">
        <v>137</v>
      </c>
      <c r="G114" s="150" t="s">
        <v>137</v>
      </c>
      <c r="H114" s="150" t="s">
        <v>137</v>
      </c>
      <c r="I114" s="150" t="s">
        <v>137</v>
      </c>
      <c r="J114" s="150" t="s">
        <v>137</v>
      </c>
      <c r="K114" s="150" t="s">
        <v>137</v>
      </c>
    </row>
    <row r="115" spans="1:11" ht="15" customHeight="1">
      <c r="A115" s="107" t="s">
        <v>138</v>
      </c>
      <c r="B115" s="151">
        <v>14</v>
      </c>
      <c r="C115" s="117" t="s">
        <v>139</v>
      </c>
      <c r="D115" s="29">
        <v>124411</v>
      </c>
      <c r="E115" s="29">
        <v>28182</v>
      </c>
      <c r="F115" s="29">
        <v>33027</v>
      </c>
      <c r="G115" s="29">
        <v>21084</v>
      </c>
      <c r="H115" s="29">
        <v>16255</v>
      </c>
      <c r="I115" s="29">
        <v>9986</v>
      </c>
      <c r="J115" s="29">
        <v>5077</v>
      </c>
      <c r="K115" s="29">
        <v>10800</v>
      </c>
    </row>
    <row r="116" spans="2:11" ht="15" customHeight="1">
      <c r="B116" s="13">
        <v>15</v>
      </c>
      <c r="C116" s="152"/>
      <c r="D116" s="29">
        <v>121860</v>
      </c>
      <c r="E116" s="29">
        <v>28411</v>
      </c>
      <c r="F116" s="29">
        <v>30895</v>
      </c>
      <c r="G116" s="29">
        <v>20905</v>
      </c>
      <c r="H116" s="29">
        <v>16071</v>
      </c>
      <c r="I116" s="29">
        <v>9932</v>
      </c>
      <c r="J116" s="29">
        <v>4993</v>
      </c>
      <c r="K116" s="29">
        <v>10653</v>
      </c>
    </row>
    <row r="117" spans="2:11" ht="15" customHeight="1">
      <c r="B117" s="151">
        <v>16</v>
      </c>
      <c r="C117" s="152"/>
      <c r="D117" s="29">
        <v>124035</v>
      </c>
      <c r="E117" s="29">
        <v>29566</v>
      </c>
      <c r="F117" s="29">
        <v>30559</v>
      </c>
      <c r="G117" s="29">
        <v>21863</v>
      </c>
      <c r="H117" s="29">
        <v>16704</v>
      </c>
      <c r="I117" s="29">
        <v>9593</v>
      </c>
      <c r="J117" s="29">
        <v>5135</v>
      </c>
      <c r="K117" s="29">
        <v>10615</v>
      </c>
    </row>
    <row r="118" spans="2:11" ht="15" customHeight="1">
      <c r="B118" s="109">
        <v>17</v>
      </c>
      <c r="C118" s="152"/>
      <c r="D118" s="29">
        <v>126681</v>
      </c>
      <c r="E118" s="29">
        <v>28808</v>
      </c>
      <c r="F118" s="29">
        <v>31795</v>
      </c>
      <c r="G118" s="29">
        <v>23101</v>
      </c>
      <c r="H118" s="29">
        <v>17043</v>
      </c>
      <c r="I118" s="29">
        <v>9960</v>
      </c>
      <c r="J118" s="29">
        <v>5280</v>
      </c>
      <c r="K118" s="29">
        <v>10694</v>
      </c>
    </row>
    <row r="119" spans="2:12" ht="15" customHeight="1">
      <c r="B119" s="151">
        <v>18</v>
      </c>
      <c r="C119" s="152"/>
      <c r="D119" s="29">
        <v>133276</v>
      </c>
      <c r="E119" s="29">
        <v>30653</v>
      </c>
      <c r="F119" s="29">
        <v>33612</v>
      </c>
      <c r="G119" s="29">
        <v>24005</v>
      </c>
      <c r="H119" s="29">
        <v>17531</v>
      </c>
      <c r="I119" s="29">
        <v>10131</v>
      </c>
      <c r="J119" s="29">
        <v>5373</v>
      </c>
      <c r="K119" s="29">
        <v>11971</v>
      </c>
      <c r="L119" s="160"/>
    </row>
    <row r="120" spans="2:11" ht="9" customHeight="1">
      <c r="B120" s="14"/>
      <c r="C120" s="110"/>
      <c r="D120" s="29"/>
      <c r="E120" s="29"/>
      <c r="F120" s="29"/>
      <c r="G120" s="29"/>
      <c r="H120" s="29"/>
      <c r="I120" s="29"/>
      <c r="J120" s="29"/>
      <c r="K120" s="29"/>
    </row>
    <row r="121" spans="1:11" ht="15" customHeight="1">
      <c r="A121" s="14" t="s">
        <v>25</v>
      </c>
      <c r="B121" s="14"/>
      <c r="C121" s="110"/>
      <c r="D121" s="29"/>
      <c r="E121" s="29"/>
      <c r="F121" s="29"/>
      <c r="G121" s="29"/>
      <c r="H121" s="29"/>
      <c r="I121" s="29"/>
      <c r="J121" s="29"/>
      <c r="K121" s="29"/>
    </row>
    <row r="122" spans="2:12" ht="15" customHeight="1">
      <c r="B122" s="107" t="s">
        <v>26</v>
      </c>
      <c r="C122" s="110"/>
      <c r="D122" s="29">
        <v>115764</v>
      </c>
      <c r="E122" s="29">
        <v>21426</v>
      </c>
      <c r="F122" s="29">
        <v>32841</v>
      </c>
      <c r="G122" s="29">
        <v>23008</v>
      </c>
      <c r="H122" s="29">
        <v>15129</v>
      </c>
      <c r="I122" s="29">
        <v>7840</v>
      </c>
      <c r="J122" s="29">
        <v>5112</v>
      </c>
      <c r="K122" s="29">
        <v>10408</v>
      </c>
      <c r="L122" s="160"/>
    </row>
    <row r="123" spans="2:12" ht="15" customHeight="1">
      <c r="B123" s="107" t="s">
        <v>27</v>
      </c>
      <c r="C123" s="110"/>
      <c r="D123" s="29">
        <v>17512</v>
      </c>
      <c r="E123" s="29">
        <v>9227</v>
      </c>
      <c r="F123" s="29">
        <v>771</v>
      </c>
      <c r="G123" s="29">
        <v>997</v>
      </c>
      <c r="H123" s="29">
        <v>2402</v>
      </c>
      <c r="I123" s="29">
        <v>2291</v>
      </c>
      <c r="J123" s="29">
        <v>261</v>
      </c>
      <c r="K123" s="29">
        <v>1563</v>
      </c>
      <c r="L123" s="160"/>
    </row>
    <row r="124" spans="1:11" ht="15" customHeight="1">
      <c r="A124" s="14" t="s">
        <v>140</v>
      </c>
      <c r="B124" s="14"/>
      <c r="C124" s="110"/>
      <c r="D124" s="29" t="s">
        <v>482</v>
      </c>
      <c r="E124" s="29"/>
      <c r="F124" s="29"/>
      <c r="G124" s="29"/>
      <c r="H124" s="29"/>
      <c r="I124" s="29"/>
      <c r="J124" s="29"/>
      <c r="K124" s="29"/>
    </row>
    <row r="125" spans="2:12" ht="15" customHeight="1">
      <c r="B125" s="107" t="s">
        <v>427</v>
      </c>
      <c r="C125" s="117"/>
      <c r="D125" s="29">
        <v>59745</v>
      </c>
      <c r="E125" s="29">
        <v>17196</v>
      </c>
      <c r="F125" s="29">
        <v>15283</v>
      </c>
      <c r="G125" s="29">
        <v>5609</v>
      </c>
      <c r="H125" s="29">
        <v>6920</v>
      </c>
      <c r="I125" s="29">
        <v>5425</v>
      </c>
      <c r="J125" s="29">
        <v>2309</v>
      </c>
      <c r="K125" s="29">
        <v>7003</v>
      </c>
      <c r="L125" s="160"/>
    </row>
    <row r="126" spans="2:12" ht="15" customHeight="1">
      <c r="B126" s="107" t="s">
        <v>428</v>
      </c>
      <c r="C126" s="117"/>
      <c r="D126" s="29">
        <v>73531</v>
      </c>
      <c r="E126" s="29">
        <v>13457</v>
      </c>
      <c r="F126" s="29">
        <v>18329</v>
      </c>
      <c r="G126" s="29">
        <v>18396</v>
      </c>
      <c r="H126" s="29">
        <v>10611</v>
      </c>
      <c r="I126" s="29">
        <v>4706</v>
      </c>
      <c r="J126" s="29">
        <v>3064</v>
      </c>
      <c r="K126" s="29">
        <v>4968</v>
      </c>
      <c r="L126" s="160"/>
    </row>
    <row r="127" spans="1:11" ht="15" customHeight="1">
      <c r="A127" s="14" t="s">
        <v>28</v>
      </c>
      <c r="B127" s="14"/>
      <c r="C127" s="110"/>
      <c r="D127" s="29" t="s">
        <v>519</v>
      </c>
      <c r="E127" s="29" t="s">
        <v>519</v>
      </c>
      <c r="F127" s="29" t="s">
        <v>519</v>
      </c>
      <c r="G127" s="29" t="s">
        <v>519</v>
      </c>
      <c r="H127" s="29" t="s">
        <v>519</v>
      </c>
      <c r="I127" s="29" t="s">
        <v>519</v>
      </c>
      <c r="J127" s="29" t="s">
        <v>519</v>
      </c>
      <c r="K127" s="29" t="s">
        <v>519</v>
      </c>
    </row>
    <row r="128" spans="1:11" ht="15" customHeight="1">
      <c r="A128" s="13" t="s">
        <v>431</v>
      </c>
      <c r="B128" s="14" t="s">
        <v>430</v>
      </c>
      <c r="C128" s="110"/>
      <c r="D128" s="29">
        <f>SUM(D129:D133)</f>
        <v>49056</v>
      </c>
      <c r="E128" s="29">
        <f aca="true" t="shared" si="3" ref="E128:K128">SUM(E129:E133)</f>
        <v>10080</v>
      </c>
      <c r="F128" s="29">
        <f t="shared" si="3"/>
        <v>13411</v>
      </c>
      <c r="G128" s="29">
        <f t="shared" si="3"/>
        <v>7071</v>
      </c>
      <c r="H128" s="29">
        <f t="shared" si="3"/>
        <v>7715</v>
      </c>
      <c r="I128" s="29">
        <f t="shared" si="3"/>
        <v>4311</v>
      </c>
      <c r="J128" s="29">
        <f t="shared" si="3"/>
        <v>1706</v>
      </c>
      <c r="K128" s="29">
        <f t="shared" si="3"/>
        <v>4762</v>
      </c>
    </row>
    <row r="129" spans="2:11" ht="12.75" customHeight="1">
      <c r="B129" s="107" t="s">
        <v>29</v>
      </c>
      <c r="C129" s="110"/>
      <c r="D129" s="29">
        <v>6438</v>
      </c>
      <c r="E129" s="29">
        <v>1586</v>
      </c>
      <c r="F129" s="29">
        <v>1455</v>
      </c>
      <c r="G129" s="29">
        <v>396</v>
      </c>
      <c r="H129" s="29">
        <v>1144</v>
      </c>
      <c r="I129" s="29">
        <v>551</v>
      </c>
      <c r="J129" s="29">
        <v>103</v>
      </c>
      <c r="K129" s="29">
        <v>1203</v>
      </c>
    </row>
    <row r="130" spans="2:11" ht="12.75" customHeight="1">
      <c r="B130" s="107" t="s">
        <v>30</v>
      </c>
      <c r="C130" s="110"/>
      <c r="D130" s="29">
        <v>16013</v>
      </c>
      <c r="E130" s="29">
        <v>21</v>
      </c>
      <c r="F130" s="29">
        <v>9347</v>
      </c>
      <c r="G130" s="29">
        <v>3514</v>
      </c>
      <c r="H130" s="29">
        <v>1028</v>
      </c>
      <c r="I130" s="29">
        <v>286</v>
      </c>
      <c r="J130" s="29">
        <v>162</v>
      </c>
      <c r="K130" s="29">
        <v>1655</v>
      </c>
    </row>
    <row r="131" spans="2:11" ht="12.75" customHeight="1">
      <c r="B131" s="107" t="s">
        <v>31</v>
      </c>
      <c r="C131" s="110"/>
      <c r="D131" s="29">
        <v>11585</v>
      </c>
      <c r="E131" s="29">
        <v>4190</v>
      </c>
      <c r="F131" s="29">
        <v>1259</v>
      </c>
      <c r="G131" s="29">
        <v>1950</v>
      </c>
      <c r="H131" s="29">
        <v>1918</v>
      </c>
      <c r="I131" s="29">
        <v>976</v>
      </c>
      <c r="J131" s="29">
        <v>907</v>
      </c>
      <c r="K131" s="29">
        <v>385</v>
      </c>
    </row>
    <row r="132" spans="2:11" ht="12.75" customHeight="1">
      <c r="B132" s="107" t="s">
        <v>32</v>
      </c>
      <c r="C132" s="110"/>
      <c r="D132" s="29">
        <v>2825</v>
      </c>
      <c r="E132" s="29">
        <v>755</v>
      </c>
      <c r="F132" s="29">
        <v>128</v>
      </c>
      <c r="G132" s="29">
        <v>152</v>
      </c>
      <c r="H132" s="29">
        <v>1022</v>
      </c>
      <c r="I132" s="29">
        <v>477</v>
      </c>
      <c r="J132" s="29">
        <v>233</v>
      </c>
      <c r="K132" s="29">
        <v>58</v>
      </c>
    </row>
    <row r="133" spans="2:11" ht="12.75" customHeight="1">
      <c r="B133" s="107" t="s">
        <v>429</v>
      </c>
      <c r="C133" s="110"/>
      <c r="D133" s="29">
        <v>12195</v>
      </c>
      <c r="E133" s="29">
        <v>3528</v>
      </c>
      <c r="F133" s="29">
        <v>1222</v>
      </c>
      <c r="G133" s="29">
        <v>1059</v>
      </c>
      <c r="H133" s="29">
        <v>2603</v>
      </c>
      <c r="I133" s="29">
        <v>2021</v>
      </c>
      <c r="J133" s="29">
        <v>301</v>
      </c>
      <c r="K133" s="29">
        <v>1461</v>
      </c>
    </row>
    <row r="134" spans="1:11" ht="12.75" customHeight="1">
      <c r="A134" s="13" t="s">
        <v>431</v>
      </c>
      <c r="B134" s="107" t="s">
        <v>432</v>
      </c>
      <c r="C134" s="110"/>
      <c r="D134" s="29">
        <f>SUM(D135:D138)</f>
        <v>30793</v>
      </c>
      <c r="E134" s="29">
        <f aca="true" t="shared" si="4" ref="E134:K134">SUM(E135:E138)</f>
        <v>1884</v>
      </c>
      <c r="F134" s="29">
        <f t="shared" si="4"/>
        <v>5668</v>
      </c>
      <c r="G134" s="29">
        <f t="shared" si="4"/>
        <v>9439</v>
      </c>
      <c r="H134" s="29">
        <f t="shared" si="4"/>
        <v>4407</v>
      </c>
      <c r="I134" s="29">
        <f t="shared" si="4"/>
        <v>3188</v>
      </c>
      <c r="J134" s="29">
        <f t="shared" si="4"/>
        <v>1364</v>
      </c>
      <c r="K134" s="29">
        <f t="shared" si="4"/>
        <v>4843</v>
      </c>
    </row>
    <row r="135" spans="2:11" ht="12.75" customHeight="1">
      <c r="B135" s="107" t="s">
        <v>433</v>
      </c>
      <c r="C135" s="110"/>
      <c r="D135" s="29">
        <v>11290</v>
      </c>
      <c r="E135" s="29">
        <v>667</v>
      </c>
      <c r="F135" s="29">
        <v>1485</v>
      </c>
      <c r="G135" s="29">
        <v>1404</v>
      </c>
      <c r="H135" s="29">
        <v>2283</v>
      </c>
      <c r="I135" s="29">
        <v>2634</v>
      </c>
      <c r="J135" s="29">
        <v>523</v>
      </c>
      <c r="K135" s="29">
        <v>2294</v>
      </c>
    </row>
    <row r="136" spans="2:11" ht="12.75" customHeight="1">
      <c r="B136" s="107" t="s">
        <v>434</v>
      </c>
      <c r="C136" s="110"/>
      <c r="D136" s="29">
        <v>16864</v>
      </c>
      <c r="E136" s="29">
        <v>210</v>
      </c>
      <c r="F136" s="29">
        <v>3892</v>
      </c>
      <c r="G136" s="29">
        <v>7675</v>
      </c>
      <c r="H136" s="29">
        <v>1728</v>
      </c>
      <c r="I136" s="29">
        <v>478</v>
      </c>
      <c r="J136" s="29">
        <v>789</v>
      </c>
      <c r="K136" s="29">
        <v>2092</v>
      </c>
    </row>
    <row r="137" spans="2:11" ht="12.75" customHeight="1">
      <c r="B137" s="107" t="s">
        <v>37</v>
      </c>
      <c r="C137" s="110"/>
      <c r="D137" s="29">
        <v>1048</v>
      </c>
      <c r="E137" s="29">
        <v>182</v>
      </c>
      <c r="F137" s="29">
        <v>96</v>
      </c>
      <c r="G137" s="29">
        <v>180</v>
      </c>
      <c r="H137" s="29">
        <v>322</v>
      </c>
      <c r="I137" s="29">
        <v>52</v>
      </c>
      <c r="J137" s="29">
        <v>27</v>
      </c>
      <c r="K137" s="29">
        <v>189</v>
      </c>
    </row>
    <row r="138" spans="2:11" ht="12.75" customHeight="1">
      <c r="B138" s="107" t="s">
        <v>38</v>
      </c>
      <c r="C138" s="110"/>
      <c r="D138" s="29">
        <v>1591</v>
      </c>
      <c r="E138" s="29">
        <v>825</v>
      </c>
      <c r="F138" s="29">
        <v>195</v>
      </c>
      <c r="G138" s="29">
        <v>180</v>
      </c>
      <c r="H138" s="29">
        <v>74</v>
      </c>
      <c r="I138" s="29">
        <v>24</v>
      </c>
      <c r="J138" s="29">
        <v>25</v>
      </c>
      <c r="K138" s="29">
        <v>268</v>
      </c>
    </row>
    <row r="139" spans="1:11" ht="12.75" customHeight="1">
      <c r="A139" s="13" t="s">
        <v>431</v>
      </c>
      <c r="B139" s="107" t="s">
        <v>435</v>
      </c>
      <c r="C139" s="110"/>
      <c r="D139" s="289">
        <f>SUM(D140:D143)</f>
        <v>15196</v>
      </c>
      <c r="E139" s="289">
        <f aca="true" t="shared" si="5" ref="E139:K139">SUM(E140:E143)</f>
        <v>1133</v>
      </c>
      <c r="F139" s="289">
        <f t="shared" si="5"/>
        <v>4760</v>
      </c>
      <c r="G139" s="289">
        <f t="shared" si="5"/>
        <v>3914</v>
      </c>
      <c r="H139" s="289">
        <f t="shared" si="5"/>
        <v>1769</v>
      </c>
      <c r="I139" s="289">
        <f t="shared" si="5"/>
        <v>1674</v>
      </c>
      <c r="J139" s="289">
        <f t="shared" si="5"/>
        <v>901</v>
      </c>
      <c r="K139" s="289">
        <f t="shared" si="5"/>
        <v>1045</v>
      </c>
    </row>
    <row r="140" spans="2:11" ht="12.75" customHeight="1">
      <c r="B140" s="153" t="s">
        <v>33</v>
      </c>
      <c r="C140" s="110"/>
      <c r="D140" s="29">
        <v>1805</v>
      </c>
      <c r="E140" s="25">
        <v>0</v>
      </c>
      <c r="F140" s="29">
        <v>620</v>
      </c>
      <c r="G140" s="29">
        <v>207</v>
      </c>
      <c r="H140" s="29">
        <v>483</v>
      </c>
      <c r="I140" s="29">
        <v>306</v>
      </c>
      <c r="J140" s="29">
        <v>69</v>
      </c>
      <c r="K140" s="29">
        <v>120</v>
      </c>
    </row>
    <row r="141" spans="2:11" ht="12.75" customHeight="1">
      <c r="B141" s="107" t="s">
        <v>34</v>
      </c>
      <c r="C141" s="110"/>
      <c r="D141" s="29">
        <v>632</v>
      </c>
      <c r="E141" s="29">
        <v>118</v>
      </c>
      <c r="F141" s="29">
        <v>65</v>
      </c>
      <c r="G141" s="29">
        <v>17</v>
      </c>
      <c r="H141" s="29">
        <v>61</v>
      </c>
      <c r="I141" s="29">
        <v>345</v>
      </c>
      <c r="J141" s="29">
        <v>26</v>
      </c>
      <c r="K141" s="25">
        <v>0</v>
      </c>
    </row>
    <row r="142" spans="2:11" ht="12.75" customHeight="1">
      <c r="B142" s="107" t="s">
        <v>35</v>
      </c>
      <c r="C142" s="110"/>
      <c r="D142" s="29">
        <v>2985</v>
      </c>
      <c r="E142" s="29">
        <v>1015</v>
      </c>
      <c r="F142" s="29">
        <v>891</v>
      </c>
      <c r="G142" s="29">
        <v>145</v>
      </c>
      <c r="H142" s="29">
        <v>98</v>
      </c>
      <c r="I142" s="29">
        <v>442</v>
      </c>
      <c r="J142" s="25">
        <v>0</v>
      </c>
      <c r="K142" s="29">
        <v>394</v>
      </c>
    </row>
    <row r="143" spans="2:11" ht="12.75" customHeight="1">
      <c r="B143" s="107" t="s">
        <v>36</v>
      </c>
      <c r="C143" s="110"/>
      <c r="D143" s="29">
        <v>9774</v>
      </c>
      <c r="E143" s="25">
        <v>0</v>
      </c>
      <c r="F143" s="29">
        <v>3184</v>
      </c>
      <c r="G143" s="29">
        <v>3545</v>
      </c>
      <c r="H143" s="29">
        <v>1127</v>
      </c>
      <c r="I143" s="29">
        <v>581</v>
      </c>
      <c r="J143" s="29">
        <v>806</v>
      </c>
      <c r="K143" s="29">
        <v>531</v>
      </c>
    </row>
    <row r="144" spans="1:11" ht="12.75" customHeight="1">
      <c r="A144" s="13" t="s">
        <v>431</v>
      </c>
      <c r="B144" s="107" t="s">
        <v>436</v>
      </c>
      <c r="C144" s="110"/>
      <c r="D144" s="29">
        <f>D119-(D128+D134+D139)</f>
        <v>38231</v>
      </c>
      <c r="E144" s="29">
        <f aca="true" t="shared" si="6" ref="E144:K144">E119-(E128+E134+E139)</f>
        <v>17556</v>
      </c>
      <c r="F144" s="29">
        <f>F119-(F128+F134+F139)</f>
        <v>9773</v>
      </c>
      <c r="G144" s="29">
        <f t="shared" si="6"/>
        <v>3581</v>
      </c>
      <c r="H144" s="29">
        <f t="shared" si="6"/>
        <v>3640</v>
      </c>
      <c r="I144" s="29">
        <f t="shared" si="6"/>
        <v>958</v>
      </c>
      <c r="J144" s="29">
        <f t="shared" si="6"/>
        <v>1402</v>
      </c>
      <c r="K144" s="29">
        <f t="shared" si="6"/>
        <v>1321</v>
      </c>
    </row>
    <row r="145" spans="1:11" ht="12.75" customHeight="1">
      <c r="A145" s="112"/>
      <c r="B145" s="112"/>
      <c r="C145" s="154"/>
      <c r="D145" s="41" t="s">
        <v>517</v>
      </c>
      <c r="E145" s="41" t="s">
        <v>536</v>
      </c>
      <c r="F145" s="41" t="s">
        <v>536</v>
      </c>
      <c r="G145" s="41" t="s">
        <v>517</v>
      </c>
      <c r="H145" s="41" t="s">
        <v>536</v>
      </c>
      <c r="I145" s="41" t="s">
        <v>537</v>
      </c>
      <c r="J145" s="41" t="s">
        <v>536</v>
      </c>
      <c r="K145" s="41" t="s">
        <v>536</v>
      </c>
    </row>
    <row r="146" spans="1:11" ht="13.5">
      <c r="A146" s="14" t="s">
        <v>467</v>
      </c>
      <c r="B146" s="324" t="s">
        <v>483</v>
      </c>
      <c r="C146" s="324"/>
      <c r="D146" s="324"/>
      <c r="E146" s="324"/>
      <c r="F146" s="324"/>
      <c r="G146" s="324"/>
      <c r="H146" s="324"/>
      <c r="I146" s="324"/>
      <c r="J146" s="29"/>
      <c r="K146" s="151" t="s">
        <v>561</v>
      </c>
    </row>
    <row r="147" spans="2:3" ht="12.75" customHeight="1">
      <c r="B147" s="14"/>
      <c r="C147" s="14"/>
    </row>
    <row r="148" spans="1:11" ht="15" customHeight="1">
      <c r="A148" s="187" t="s">
        <v>449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ht="15.75" customHeight="1">
      <c r="A149" s="316" t="s">
        <v>39</v>
      </c>
      <c r="B149" s="317"/>
      <c r="C149" s="320" t="s">
        <v>40</v>
      </c>
      <c r="D149" s="322" t="s">
        <v>41</v>
      </c>
      <c r="E149" s="323"/>
      <c r="F149" s="190"/>
      <c r="G149" s="191"/>
      <c r="H149" s="191" t="s">
        <v>42</v>
      </c>
      <c r="I149" s="191"/>
      <c r="J149" s="191"/>
      <c r="K149" s="191"/>
    </row>
    <row r="150" spans="1:11" ht="15.75" customHeight="1">
      <c r="A150" s="318"/>
      <c r="B150" s="319"/>
      <c r="C150" s="321"/>
      <c r="D150" s="192" t="s">
        <v>43</v>
      </c>
      <c r="E150" s="192" t="s">
        <v>44</v>
      </c>
      <c r="F150" s="193" t="s">
        <v>45</v>
      </c>
      <c r="G150" s="193" t="s">
        <v>46</v>
      </c>
      <c r="H150" s="193" t="s">
        <v>47</v>
      </c>
      <c r="I150" s="193" t="s">
        <v>48</v>
      </c>
      <c r="J150" s="193" t="s">
        <v>49</v>
      </c>
      <c r="K150" s="192" t="s">
        <v>141</v>
      </c>
    </row>
    <row r="151" spans="1:11" ht="15" customHeight="1">
      <c r="A151" s="147"/>
      <c r="B151" s="155"/>
      <c r="C151" s="156" t="s">
        <v>6</v>
      </c>
      <c r="D151" s="156" t="s">
        <v>6</v>
      </c>
      <c r="E151" s="156" t="s">
        <v>6</v>
      </c>
      <c r="F151" s="156" t="s">
        <v>6</v>
      </c>
      <c r="G151" s="156" t="s">
        <v>6</v>
      </c>
      <c r="H151" s="156" t="s">
        <v>6</v>
      </c>
      <c r="I151" s="156" t="s">
        <v>6</v>
      </c>
      <c r="J151" s="156" t="s">
        <v>6</v>
      </c>
      <c r="K151" s="156" t="s">
        <v>6</v>
      </c>
    </row>
    <row r="152" spans="1:11" ht="15" customHeight="1">
      <c r="A152" s="147" t="s">
        <v>9</v>
      </c>
      <c r="B152" s="61" t="s">
        <v>568</v>
      </c>
      <c r="C152" s="11">
        <v>122404</v>
      </c>
      <c r="D152" s="11">
        <v>58538</v>
      </c>
      <c r="E152" s="11">
        <v>63866</v>
      </c>
      <c r="F152" s="11">
        <v>27813</v>
      </c>
      <c r="G152" s="11">
        <v>37927</v>
      </c>
      <c r="H152" s="11">
        <v>18861</v>
      </c>
      <c r="I152" s="11">
        <v>12100</v>
      </c>
      <c r="J152" s="11">
        <v>14208</v>
      </c>
      <c r="K152" s="11">
        <v>11495</v>
      </c>
    </row>
    <row r="153" spans="1:11" ht="15" customHeight="1">
      <c r="A153" s="157"/>
      <c r="B153" s="158">
        <v>16</v>
      </c>
      <c r="C153" s="11">
        <v>164090</v>
      </c>
      <c r="D153" s="11">
        <v>74405</v>
      </c>
      <c r="E153" s="11">
        <v>89685</v>
      </c>
      <c r="F153" s="11">
        <v>41007</v>
      </c>
      <c r="G153" s="11">
        <v>47942</v>
      </c>
      <c r="H153" s="11">
        <v>24188</v>
      </c>
      <c r="I153" s="11">
        <v>17082</v>
      </c>
      <c r="J153" s="11">
        <v>18401</v>
      </c>
      <c r="K153" s="11">
        <v>15470</v>
      </c>
    </row>
    <row r="154" spans="1:11" ht="15" customHeight="1">
      <c r="A154" s="157"/>
      <c r="B154" s="158">
        <v>17</v>
      </c>
      <c r="C154" s="11">
        <v>175819</v>
      </c>
      <c r="D154" s="11">
        <v>81454</v>
      </c>
      <c r="E154" s="11">
        <v>94365</v>
      </c>
      <c r="F154" s="11">
        <v>41936</v>
      </c>
      <c r="G154" s="11">
        <v>46317</v>
      </c>
      <c r="H154" s="11">
        <v>26441</v>
      </c>
      <c r="I154" s="11">
        <v>19260</v>
      </c>
      <c r="J154" s="11">
        <v>22350</v>
      </c>
      <c r="K154" s="11">
        <v>19515</v>
      </c>
    </row>
    <row r="155" spans="1:12" ht="15" customHeight="1">
      <c r="A155" s="157"/>
      <c r="B155" s="117">
        <v>18</v>
      </c>
      <c r="C155" s="11">
        <v>216473</v>
      </c>
      <c r="D155" s="11">
        <v>102373</v>
      </c>
      <c r="E155" s="11">
        <v>114100</v>
      </c>
      <c r="F155" s="11">
        <v>42707</v>
      </c>
      <c r="G155" s="11">
        <v>45397</v>
      </c>
      <c r="H155" s="11">
        <v>34655</v>
      </c>
      <c r="I155" s="11">
        <v>26391</v>
      </c>
      <c r="J155" s="11">
        <v>34124</v>
      </c>
      <c r="K155" s="11">
        <v>33199</v>
      </c>
      <c r="L155" s="160"/>
    </row>
    <row r="156" spans="1:12" ht="15" customHeight="1">
      <c r="A156" s="157"/>
      <c r="B156" s="158">
        <v>19</v>
      </c>
      <c r="C156" s="11">
        <v>211341</v>
      </c>
      <c r="D156" s="11">
        <v>100446</v>
      </c>
      <c r="E156" s="11">
        <v>110895</v>
      </c>
      <c r="F156" s="11">
        <v>39725</v>
      </c>
      <c r="G156" s="11">
        <v>42369</v>
      </c>
      <c r="H156" s="11">
        <v>34907</v>
      </c>
      <c r="I156" s="11">
        <v>26682</v>
      </c>
      <c r="J156" s="11">
        <v>32803</v>
      </c>
      <c r="K156" s="11">
        <v>34855</v>
      </c>
      <c r="L156" s="160"/>
    </row>
    <row r="157" spans="1:12" ht="12.75" customHeight="1">
      <c r="A157" s="62"/>
      <c r="B157" s="41"/>
      <c r="C157" s="159"/>
      <c r="D157" s="28"/>
      <c r="E157" s="28"/>
      <c r="F157" s="28"/>
      <c r="G157" s="28"/>
      <c r="H157" s="28"/>
      <c r="I157" s="28"/>
      <c r="J157" s="28"/>
      <c r="K157" s="28"/>
      <c r="L157" s="160"/>
    </row>
    <row r="158" spans="1:11" ht="13.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147" t="s">
        <v>142</v>
      </c>
    </row>
    <row r="159" spans="2:11" ht="14.25">
      <c r="B159" s="14"/>
      <c r="D159" s="11"/>
      <c r="E159" s="11"/>
      <c r="F159" s="11"/>
      <c r="G159" s="11"/>
      <c r="H159" s="11"/>
      <c r="I159" s="11"/>
      <c r="J159" s="11"/>
      <c r="K159" s="106"/>
    </row>
  </sheetData>
  <mergeCells count="55">
    <mergeCell ref="K100:K102"/>
    <mergeCell ref="J2:K2"/>
    <mergeCell ref="A15:C16"/>
    <mergeCell ref="D15:E15"/>
    <mergeCell ref="F15:G15"/>
    <mergeCell ref="H15:I15"/>
    <mergeCell ref="J15:K15"/>
    <mergeCell ref="A2:C3"/>
    <mergeCell ref="D2:E2"/>
    <mergeCell ref="F2:G2"/>
    <mergeCell ref="H2:I2"/>
    <mergeCell ref="A20:C20"/>
    <mergeCell ref="A21:C21"/>
    <mergeCell ref="A22:C22"/>
    <mergeCell ref="A23:C23"/>
    <mergeCell ref="A24:C24"/>
    <mergeCell ref="A25:C25"/>
    <mergeCell ref="A26:C26"/>
    <mergeCell ref="A27:C27"/>
    <mergeCell ref="A32:C32"/>
    <mergeCell ref="A33:C33"/>
    <mergeCell ref="A34:C34"/>
    <mergeCell ref="A28:C28"/>
    <mergeCell ref="A29:C29"/>
    <mergeCell ref="A30:C30"/>
    <mergeCell ref="A31:C31"/>
    <mergeCell ref="A35:C35"/>
    <mergeCell ref="A37:C37"/>
    <mergeCell ref="A38:C38"/>
    <mergeCell ref="A39:C39"/>
    <mergeCell ref="G61:J61"/>
    <mergeCell ref="A64:C64"/>
    <mergeCell ref="A40:C40"/>
    <mergeCell ref="A41:C41"/>
    <mergeCell ref="A42:C42"/>
    <mergeCell ref="A61:C62"/>
    <mergeCell ref="A46:B47"/>
    <mergeCell ref="C46:E46"/>
    <mergeCell ref="F46:H46"/>
    <mergeCell ref="I46:K46"/>
    <mergeCell ref="E101:F101"/>
    <mergeCell ref="G101:H101"/>
    <mergeCell ref="A100:B102"/>
    <mergeCell ref="C100:F100"/>
    <mergeCell ref="G100:J100"/>
    <mergeCell ref="D61:F61"/>
    <mergeCell ref="A113:C113"/>
    <mergeCell ref="A149:B150"/>
    <mergeCell ref="C149:C150"/>
    <mergeCell ref="D149:E149"/>
    <mergeCell ref="B146:I146"/>
    <mergeCell ref="I101:J101"/>
    <mergeCell ref="A80:B80"/>
    <mergeCell ref="A90:B90"/>
    <mergeCell ref="C101:D10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&amp;L&amp;"ＭＳ Ｐゴシック,太字"&amp;14&amp;A</oddHeader>
  </headerFooter>
  <rowBreaks count="2" manualBreakCount="2">
    <brk id="44" max="255" man="1"/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L123"/>
  <sheetViews>
    <sheetView zoomScaleSheetLayoutView="100" workbookViewId="0" topLeftCell="A34">
      <selection activeCell="F46" sqref="F46"/>
    </sheetView>
  </sheetViews>
  <sheetFormatPr defaultColWidth="9.00390625" defaultRowHeight="13.5"/>
  <cols>
    <col min="1" max="1" width="3.625" style="52" customWidth="1"/>
    <col min="2" max="2" width="2.625" style="52" customWidth="1"/>
    <col min="3" max="3" width="6.50390625" style="207" customWidth="1"/>
    <col min="4" max="4" width="9.50390625" style="52" customWidth="1"/>
    <col min="5" max="5" width="9.375" style="52" customWidth="1"/>
    <col min="6" max="6" width="8.75390625" style="52" customWidth="1"/>
    <col min="7" max="7" width="9.50390625" style="52" customWidth="1"/>
    <col min="8" max="8" width="9.375" style="52" customWidth="1"/>
    <col min="9" max="9" width="9.25390625" style="52" customWidth="1"/>
    <col min="10" max="11" width="8.75390625" style="52" customWidth="1"/>
    <col min="12" max="12" width="8.50390625" style="52" customWidth="1"/>
    <col min="13" max="16384" width="9.00390625" style="116" customWidth="1"/>
  </cols>
  <sheetData>
    <row r="1" spans="1:12" ht="15" customHeight="1">
      <c r="A1" s="161" t="s">
        <v>450</v>
      </c>
      <c r="B1" s="31"/>
      <c r="C1" s="194"/>
      <c r="D1" s="195"/>
      <c r="E1" s="31"/>
      <c r="F1" s="31"/>
      <c r="G1" s="195"/>
      <c r="H1" s="162"/>
      <c r="I1" s="196"/>
      <c r="J1" s="196"/>
      <c r="K1" s="196"/>
      <c r="L1" s="196"/>
    </row>
    <row r="2" spans="1:12" ht="14.25" customHeight="1">
      <c r="A2" s="30" t="s">
        <v>143</v>
      </c>
      <c r="B2" s="31"/>
      <c r="C2" s="194"/>
      <c r="D2" s="195"/>
      <c r="E2" s="31"/>
      <c r="F2" s="31"/>
      <c r="G2" s="162"/>
      <c r="H2" s="162"/>
      <c r="I2" s="196"/>
      <c r="J2" s="196"/>
      <c r="K2" s="196"/>
      <c r="L2" s="31"/>
    </row>
    <row r="3" spans="1:12" ht="24.75" customHeight="1">
      <c r="A3" s="326" t="s">
        <v>159</v>
      </c>
      <c r="B3" s="326"/>
      <c r="C3" s="327"/>
      <c r="D3" s="197" t="s">
        <v>160</v>
      </c>
      <c r="E3" s="198" t="s">
        <v>161</v>
      </c>
      <c r="F3" s="197" t="s">
        <v>162</v>
      </c>
      <c r="G3" s="199" t="s">
        <v>144</v>
      </c>
      <c r="H3" s="199" t="s">
        <v>163</v>
      </c>
      <c r="I3" s="200" t="s">
        <v>164</v>
      </c>
      <c r="J3" s="200" t="s">
        <v>165</v>
      </c>
      <c r="K3" s="197" t="s">
        <v>15</v>
      </c>
      <c r="L3" s="32"/>
    </row>
    <row r="4" spans="1:12" ht="14.25" customHeight="1">
      <c r="A4" s="75"/>
      <c r="B4" s="31"/>
      <c r="C4" s="201"/>
      <c r="D4" s="13" t="s">
        <v>166</v>
      </c>
      <c r="E4" s="13" t="s">
        <v>167</v>
      </c>
      <c r="F4" s="13" t="s">
        <v>167</v>
      </c>
      <c r="G4" s="13" t="s">
        <v>167</v>
      </c>
      <c r="H4" s="13" t="s">
        <v>167</v>
      </c>
      <c r="I4" s="13" t="s">
        <v>167</v>
      </c>
      <c r="J4" s="13" t="s">
        <v>167</v>
      </c>
      <c r="K4" s="13" t="s">
        <v>167</v>
      </c>
      <c r="L4" s="13"/>
    </row>
    <row r="5" spans="1:12" ht="14.25" customHeight="1">
      <c r="A5" s="75" t="s">
        <v>9</v>
      </c>
      <c r="B5" s="148">
        <v>14</v>
      </c>
      <c r="C5" s="201" t="s">
        <v>168</v>
      </c>
      <c r="D5" s="11">
        <v>31527331</v>
      </c>
      <c r="E5" s="11">
        <v>14129960</v>
      </c>
      <c r="F5" s="11">
        <v>2766926</v>
      </c>
      <c r="G5" s="26">
        <v>6481107</v>
      </c>
      <c r="H5" s="26">
        <v>852042</v>
      </c>
      <c r="I5" s="26">
        <v>3772827</v>
      </c>
      <c r="J5" s="26">
        <v>7144</v>
      </c>
      <c r="K5" s="26">
        <v>3517325</v>
      </c>
      <c r="L5" s="33"/>
    </row>
    <row r="6" spans="1:12" ht="14.25" customHeight="1">
      <c r="A6" s="148"/>
      <c r="B6" s="52">
        <v>15</v>
      </c>
      <c r="C6" s="146"/>
      <c r="D6" s="11">
        <v>32141586</v>
      </c>
      <c r="E6" s="11">
        <v>14399227</v>
      </c>
      <c r="F6" s="11">
        <v>2757850</v>
      </c>
      <c r="G6" s="26">
        <v>6570461</v>
      </c>
      <c r="H6" s="26">
        <v>864429</v>
      </c>
      <c r="I6" s="26">
        <v>3862989</v>
      </c>
      <c r="J6" s="26">
        <v>6385</v>
      </c>
      <c r="K6" s="26">
        <v>3680245</v>
      </c>
      <c r="L6" s="33"/>
    </row>
    <row r="7" spans="1:12" ht="14.25" customHeight="1">
      <c r="A7" s="148"/>
      <c r="B7" s="148">
        <v>16</v>
      </c>
      <c r="C7" s="146"/>
      <c r="D7" s="11">
        <v>32883751</v>
      </c>
      <c r="E7" s="11">
        <v>14669163</v>
      </c>
      <c r="F7" s="11">
        <v>2743888</v>
      </c>
      <c r="G7" s="26">
        <v>6697137</v>
      </c>
      <c r="H7" s="26">
        <v>946992</v>
      </c>
      <c r="I7" s="26">
        <v>3967380</v>
      </c>
      <c r="J7" s="26">
        <v>6296</v>
      </c>
      <c r="K7" s="26">
        <v>3852895</v>
      </c>
      <c r="L7" s="33"/>
    </row>
    <row r="8" spans="1:12" ht="14.25" customHeight="1">
      <c r="A8" s="75" t="s">
        <v>145</v>
      </c>
      <c r="B8" s="52">
        <v>17</v>
      </c>
      <c r="C8" s="55"/>
      <c r="D8" s="34">
        <v>33474305</v>
      </c>
      <c r="E8" s="34">
        <v>14883455</v>
      </c>
      <c r="F8" s="34">
        <v>2714345</v>
      </c>
      <c r="G8" s="34">
        <v>6890561</v>
      </c>
      <c r="H8" s="34">
        <v>968756</v>
      </c>
      <c r="I8" s="34">
        <v>4045663</v>
      </c>
      <c r="J8" s="147" t="s">
        <v>549</v>
      </c>
      <c r="K8" s="34">
        <v>3971525</v>
      </c>
      <c r="L8" s="33"/>
    </row>
    <row r="9" spans="1:12" ht="14.25" customHeight="1">
      <c r="A9" s="75" t="s">
        <v>145</v>
      </c>
      <c r="B9" s="148">
        <v>18</v>
      </c>
      <c r="C9" s="55"/>
      <c r="D9" s="34">
        <v>33946224</v>
      </c>
      <c r="E9" s="34">
        <v>14956836</v>
      </c>
      <c r="F9" s="34">
        <v>2685997</v>
      </c>
      <c r="G9" s="34">
        <v>7089941</v>
      </c>
      <c r="H9" s="34">
        <v>988917</v>
      </c>
      <c r="I9" s="34">
        <v>4164488</v>
      </c>
      <c r="J9" s="147" t="s">
        <v>576</v>
      </c>
      <c r="K9" s="34">
        <v>4060045</v>
      </c>
      <c r="L9" s="33"/>
    </row>
    <row r="10" spans="1:12" ht="13.5" customHeight="1">
      <c r="A10" s="202"/>
      <c r="B10" s="202"/>
      <c r="C10" s="203"/>
      <c r="D10" s="202"/>
      <c r="E10" s="202"/>
      <c r="F10" s="202"/>
      <c r="G10" s="28"/>
      <c r="H10" s="28"/>
      <c r="I10" s="28"/>
      <c r="J10" s="28"/>
      <c r="K10" s="28"/>
      <c r="L10" s="33"/>
    </row>
    <row r="11" spans="1:12" ht="14.25" customHeight="1">
      <c r="A11" s="30" t="s">
        <v>146</v>
      </c>
      <c r="B11" s="195"/>
      <c r="C11" s="204"/>
      <c r="D11" s="195"/>
      <c r="E11" s="196"/>
      <c r="F11" s="196"/>
      <c r="G11" s="196"/>
      <c r="H11" s="196"/>
      <c r="I11" s="196"/>
      <c r="J11" s="196"/>
      <c r="K11" s="195"/>
      <c r="L11" s="33"/>
    </row>
    <row r="12" spans="1:12" ht="24.75" customHeight="1">
      <c r="A12" s="326" t="s">
        <v>169</v>
      </c>
      <c r="B12" s="326"/>
      <c r="C12" s="327"/>
      <c r="D12" s="197" t="s">
        <v>160</v>
      </c>
      <c r="E12" s="198" t="s">
        <v>170</v>
      </c>
      <c r="F12" s="197" t="s">
        <v>162</v>
      </c>
      <c r="G12" s="199" t="s">
        <v>144</v>
      </c>
      <c r="H12" s="199" t="s">
        <v>163</v>
      </c>
      <c r="I12" s="200" t="s">
        <v>164</v>
      </c>
      <c r="J12" s="200" t="s">
        <v>165</v>
      </c>
      <c r="K12" s="197" t="s">
        <v>15</v>
      </c>
      <c r="L12" s="33"/>
    </row>
    <row r="13" spans="1:12" ht="14.25" customHeight="1">
      <c r="A13" s="75"/>
      <c r="B13" s="38"/>
      <c r="C13" s="201"/>
      <c r="D13" s="13" t="s">
        <v>171</v>
      </c>
      <c r="E13" s="13" t="s">
        <v>171</v>
      </c>
      <c r="F13" s="13" t="s">
        <v>171</v>
      </c>
      <c r="G13" s="13" t="s">
        <v>171</v>
      </c>
      <c r="H13" s="13" t="s">
        <v>171</v>
      </c>
      <c r="I13" s="13" t="s">
        <v>171</v>
      </c>
      <c r="J13" s="13" t="s">
        <v>171</v>
      </c>
      <c r="K13" s="13" t="s">
        <v>171</v>
      </c>
      <c r="L13" s="33"/>
    </row>
    <row r="14" spans="1:12" ht="14.25" customHeight="1">
      <c r="A14" s="75" t="s">
        <v>9</v>
      </c>
      <c r="B14" s="148">
        <v>14</v>
      </c>
      <c r="C14" s="201" t="s">
        <v>172</v>
      </c>
      <c r="D14" s="29">
        <v>17741048</v>
      </c>
      <c r="E14" s="34">
        <v>8859476</v>
      </c>
      <c r="F14" s="34">
        <v>1851400</v>
      </c>
      <c r="G14" s="34">
        <v>3832614</v>
      </c>
      <c r="H14" s="34">
        <v>460387</v>
      </c>
      <c r="I14" s="34">
        <v>746504</v>
      </c>
      <c r="J14" s="34">
        <v>4258</v>
      </c>
      <c r="K14" s="34">
        <v>1986409</v>
      </c>
      <c r="L14" s="33"/>
    </row>
    <row r="15" spans="1:12" ht="14.25" customHeight="1">
      <c r="A15" s="148"/>
      <c r="B15" s="52">
        <v>15</v>
      </c>
      <c r="C15" s="146"/>
      <c r="D15" s="29">
        <v>17486118</v>
      </c>
      <c r="E15" s="34">
        <v>8563498</v>
      </c>
      <c r="F15" s="34">
        <v>1861335</v>
      </c>
      <c r="G15" s="34">
        <v>3753368</v>
      </c>
      <c r="H15" s="34">
        <v>456497</v>
      </c>
      <c r="I15" s="34">
        <v>789878</v>
      </c>
      <c r="J15" s="34">
        <v>4410</v>
      </c>
      <c r="K15" s="34">
        <v>2057132</v>
      </c>
      <c r="L15" s="33"/>
    </row>
    <row r="16" spans="1:12" ht="14.25" customHeight="1">
      <c r="A16" s="148"/>
      <c r="B16" s="148">
        <v>16</v>
      </c>
      <c r="C16" s="146"/>
      <c r="D16" s="29">
        <v>17370958</v>
      </c>
      <c r="E16" s="34">
        <v>8422840</v>
      </c>
      <c r="F16" s="34">
        <v>1855194</v>
      </c>
      <c r="G16" s="34">
        <v>3683408</v>
      </c>
      <c r="H16" s="34">
        <v>476167</v>
      </c>
      <c r="I16" s="34">
        <v>828772</v>
      </c>
      <c r="J16" s="34">
        <v>4283</v>
      </c>
      <c r="K16" s="34">
        <v>2100294</v>
      </c>
      <c r="L16" s="33"/>
    </row>
    <row r="17" spans="1:12" ht="14.25" customHeight="1">
      <c r="A17" s="75" t="s">
        <v>145</v>
      </c>
      <c r="B17" s="52">
        <v>17</v>
      </c>
      <c r="C17" s="69"/>
      <c r="D17" s="34">
        <v>17561561</v>
      </c>
      <c r="E17" s="34">
        <v>8458693</v>
      </c>
      <c r="F17" s="34">
        <v>1890940</v>
      </c>
      <c r="G17" s="34">
        <v>3744767</v>
      </c>
      <c r="H17" s="34">
        <v>475746</v>
      </c>
      <c r="I17" s="34">
        <v>891299</v>
      </c>
      <c r="J17" s="147" t="s">
        <v>549</v>
      </c>
      <c r="K17" s="34">
        <v>2100295</v>
      </c>
      <c r="L17" s="33"/>
    </row>
    <row r="18" spans="1:12" ht="14.25" customHeight="1">
      <c r="A18" s="75" t="s">
        <v>145</v>
      </c>
      <c r="B18" s="148">
        <v>18</v>
      </c>
      <c r="C18" s="69"/>
      <c r="D18" s="34">
        <v>17511523</v>
      </c>
      <c r="E18" s="34">
        <v>8213913</v>
      </c>
      <c r="F18" s="34">
        <v>1955737</v>
      </c>
      <c r="G18" s="34">
        <v>3795391</v>
      </c>
      <c r="H18" s="34">
        <v>476025</v>
      </c>
      <c r="I18" s="34">
        <v>983053</v>
      </c>
      <c r="J18" s="147" t="s">
        <v>576</v>
      </c>
      <c r="K18" s="34">
        <v>2087404</v>
      </c>
      <c r="L18" s="33"/>
    </row>
    <row r="19" spans="1:12" ht="13.5" customHeight="1">
      <c r="A19" s="205"/>
      <c r="B19" s="128"/>
      <c r="C19" s="203"/>
      <c r="D19" s="128"/>
      <c r="E19" s="128"/>
      <c r="F19" s="128"/>
      <c r="G19" s="41"/>
      <c r="H19" s="41"/>
      <c r="I19" s="41"/>
      <c r="J19" s="41"/>
      <c r="K19" s="41"/>
      <c r="L19" s="29"/>
    </row>
    <row r="20" spans="1:12" ht="12.75" customHeight="1">
      <c r="A20" s="50"/>
      <c r="C20" s="204"/>
      <c r="D20" s="50"/>
      <c r="E20" s="50"/>
      <c r="F20" s="50"/>
      <c r="G20" s="50"/>
      <c r="H20" s="50"/>
      <c r="I20" s="50"/>
      <c r="J20" s="50"/>
      <c r="K20" s="206" t="s">
        <v>173</v>
      </c>
      <c r="L20" s="50"/>
    </row>
    <row r="21" spans="1:12" ht="12" customHeight="1">
      <c r="A21" s="50"/>
      <c r="C21" s="204"/>
      <c r="D21" s="50"/>
      <c r="E21" s="50"/>
      <c r="F21" s="50"/>
      <c r="G21" s="50"/>
      <c r="H21" s="50"/>
      <c r="I21" s="50"/>
      <c r="J21" s="50"/>
      <c r="K21" s="206"/>
      <c r="L21" s="50"/>
    </row>
    <row r="22" ht="15" customHeight="1">
      <c r="A22" s="162" t="s">
        <v>451</v>
      </c>
    </row>
    <row r="23" spans="1:12" ht="36" customHeight="1">
      <c r="A23" s="326" t="s">
        <v>174</v>
      </c>
      <c r="B23" s="326"/>
      <c r="C23" s="327"/>
      <c r="D23" s="208" t="s">
        <v>175</v>
      </c>
      <c r="E23" s="200" t="s">
        <v>177</v>
      </c>
      <c r="F23" s="198" t="s">
        <v>176</v>
      </c>
      <c r="G23" s="200" t="s">
        <v>442</v>
      </c>
      <c r="H23" s="200" t="s">
        <v>444</v>
      </c>
      <c r="I23" s="200" t="s">
        <v>178</v>
      </c>
      <c r="J23" s="200" t="s">
        <v>179</v>
      </c>
      <c r="K23" s="200" t="s">
        <v>443</v>
      </c>
      <c r="L23" s="198" t="s">
        <v>180</v>
      </c>
    </row>
    <row r="24" spans="1:12" ht="14.25" customHeight="1">
      <c r="A24" s="39"/>
      <c r="B24" s="39"/>
      <c r="C24" s="146"/>
      <c r="D24" s="13" t="s">
        <v>181</v>
      </c>
      <c r="E24" s="13" t="s">
        <v>181</v>
      </c>
      <c r="F24" s="13" t="s">
        <v>181</v>
      </c>
      <c r="G24" s="13" t="s">
        <v>181</v>
      </c>
      <c r="H24" s="13" t="s">
        <v>181</v>
      </c>
      <c r="I24" s="13" t="s">
        <v>181</v>
      </c>
      <c r="J24" s="13" t="s">
        <v>181</v>
      </c>
      <c r="K24" s="13" t="s">
        <v>181</v>
      </c>
      <c r="L24" s="13" t="s">
        <v>181</v>
      </c>
    </row>
    <row r="25" spans="1:12" ht="14.25" customHeight="1">
      <c r="A25" s="75" t="s">
        <v>9</v>
      </c>
      <c r="B25" s="148">
        <v>13</v>
      </c>
      <c r="C25" s="209" t="s">
        <v>182</v>
      </c>
      <c r="D25" s="29">
        <v>112133</v>
      </c>
      <c r="E25" s="29">
        <v>14470</v>
      </c>
      <c r="F25" s="29">
        <v>6334</v>
      </c>
      <c r="G25" s="34">
        <v>4337</v>
      </c>
      <c r="H25" s="29">
        <v>15453</v>
      </c>
      <c r="I25" s="34">
        <v>3005</v>
      </c>
      <c r="J25" s="34">
        <v>15073</v>
      </c>
      <c r="K25" s="34">
        <v>10724</v>
      </c>
      <c r="L25" s="34">
        <v>42737</v>
      </c>
    </row>
    <row r="26" spans="1:12" ht="14.25" customHeight="1">
      <c r="A26" s="39"/>
      <c r="B26" s="148">
        <v>14</v>
      </c>
      <c r="C26" s="146"/>
      <c r="D26" s="29">
        <v>107993</v>
      </c>
      <c r="E26" s="29">
        <v>12425</v>
      </c>
      <c r="F26" s="29">
        <v>5509</v>
      </c>
      <c r="G26" s="34">
        <v>4006</v>
      </c>
      <c r="H26" s="29">
        <f>7998+4872</f>
        <v>12870</v>
      </c>
      <c r="I26" s="34">
        <v>3009</v>
      </c>
      <c r="J26" s="34">
        <v>13910</v>
      </c>
      <c r="K26" s="34">
        <v>10960</v>
      </c>
      <c r="L26" s="34">
        <f>D26-E26-F26-G26-H26-I26-J26-K26</f>
        <v>45304</v>
      </c>
    </row>
    <row r="27" spans="1:12" ht="14.25" customHeight="1">
      <c r="A27" s="39"/>
      <c r="B27" s="52">
        <v>15</v>
      </c>
      <c r="C27" s="146"/>
      <c r="D27" s="53" t="s">
        <v>479</v>
      </c>
      <c r="E27" s="25" t="s">
        <v>480</v>
      </c>
      <c r="F27" s="53" t="s">
        <v>479</v>
      </c>
      <c r="G27" s="25" t="s">
        <v>480</v>
      </c>
      <c r="H27" s="53" t="s">
        <v>479</v>
      </c>
      <c r="I27" s="25" t="s">
        <v>480</v>
      </c>
      <c r="J27" s="53" t="s">
        <v>479</v>
      </c>
      <c r="K27" s="25" t="s">
        <v>480</v>
      </c>
      <c r="L27" s="53" t="s">
        <v>479</v>
      </c>
    </row>
    <row r="28" spans="1:12" ht="14.25" customHeight="1">
      <c r="A28" s="39"/>
      <c r="B28" s="52">
        <v>16</v>
      </c>
      <c r="C28" s="146"/>
      <c r="D28" s="53" t="s">
        <v>479</v>
      </c>
      <c r="E28" s="25" t="s">
        <v>480</v>
      </c>
      <c r="F28" s="53" t="s">
        <v>479</v>
      </c>
      <c r="G28" s="25" t="s">
        <v>480</v>
      </c>
      <c r="H28" s="53" t="s">
        <v>479</v>
      </c>
      <c r="I28" s="25" t="s">
        <v>480</v>
      </c>
      <c r="J28" s="53" t="s">
        <v>479</v>
      </c>
      <c r="K28" s="25" t="s">
        <v>480</v>
      </c>
      <c r="L28" s="53" t="s">
        <v>479</v>
      </c>
    </row>
    <row r="29" spans="1:12" ht="14.25" customHeight="1">
      <c r="A29" s="39"/>
      <c r="B29" s="148">
        <v>17</v>
      </c>
      <c r="C29" s="146"/>
      <c r="D29" s="53" t="s">
        <v>479</v>
      </c>
      <c r="E29" s="25" t="s">
        <v>480</v>
      </c>
      <c r="F29" s="53" t="s">
        <v>479</v>
      </c>
      <c r="G29" s="25" t="s">
        <v>480</v>
      </c>
      <c r="H29" s="53" t="s">
        <v>479</v>
      </c>
      <c r="I29" s="25" t="s">
        <v>480</v>
      </c>
      <c r="J29" s="53" t="s">
        <v>479</v>
      </c>
      <c r="K29" s="25" t="s">
        <v>480</v>
      </c>
      <c r="L29" s="53" t="s">
        <v>479</v>
      </c>
    </row>
    <row r="30" spans="1:12" ht="13.5" customHeight="1">
      <c r="A30" s="210"/>
      <c r="B30" s="210"/>
      <c r="C30" s="21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 customHeight="1">
      <c r="A31" s="37" t="s">
        <v>208</v>
      </c>
      <c r="B31" s="107" t="s">
        <v>440</v>
      </c>
      <c r="C31" s="212"/>
      <c r="D31" s="29"/>
      <c r="E31" s="29"/>
      <c r="F31" s="29"/>
      <c r="G31" s="29"/>
      <c r="H31" s="29"/>
      <c r="I31" s="29"/>
      <c r="J31" s="29"/>
      <c r="K31" s="29"/>
      <c r="L31" s="29"/>
    </row>
    <row r="32" spans="1:2" ht="12.75" customHeight="1">
      <c r="A32" s="37"/>
      <c r="B32" s="107" t="s">
        <v>441</v>
      </c>
    </row>
    <row r="33" spans="2:12" ht="12.75" customHeight="1">
      <c r="B33" s="213" t="s">
        <v>478</v>
      </c>
      <c r="L33" s="214" t="s">
        <v>445</v>
      </c>
    </row>
    <row r="34" ht="12" customHeight="1">
      <c r="L34" s="214"/>
    </row>
    <row r="35" spans="1:12" ht="15" customHeight="1">
      <c r="A35" s="215" t="s">
        <v>452</v>
      </c>
      <c r="L35" s="214"/>
    </row>
    <row r="36" spans="1:12" ht="12.75" customHeight="1">
      <c r="A36" s="380" t="s">
        <v>183</v>
      </c>
      <c r="B36" s="379"/>
      <c r="C36" s="379"/>
      <c r="D36" s="378" t="s">
        <v>184</v>
      </c>
      <c r="E36" s="378" t="s">
        <v>185</v>
      </c>
      <c r="F36" s="376" t="s">
        <v>186</v>
      </c>
      <c r="G36" s="217"/>
      <c r="H36" s="374" t="s">
        <v>187</v>
      </c>
      <c r="I36" s="374" t="s">
        <v>188</v>
      </c>
      <c r="J36" s="374" t="s">
        <v>189</v>
      </c>
      <c r="K36" s="375" t="s">
        <v>190</v>
      </c>
      <c r="L36" s="35"/>
    </row>
    <row r="37" spans="1:12" ht="12.75" customHeight="1">
      <c r="A37" s="381"/>
      <c r="B37" s="379"/>
      <c r="C37" s="379"/>
      <c r="D37" s="379"/>
      <c r="E37" s="379"/>
      <c r="F37" s="377"/>
      <c r="G37" s="216" t="s">
        <v>471</v>
      </c>
      <c r="H37" s="374"/>
      <c r="I37" s="374"/>
      <c r="J37" s="374"/>
      <c r="K37" s="375"/>
      <c r="L37" s="36"/>
    </row>
    <row r="38" spans="1:12" ht="14.25" customHeight="1">
      <c r="A38" s="75"/>
      <c r="B38" s="31"/>
      <c r="C38" s="218"/>
      <c r="D38" s="75" t="s">
        <v>191</v>
      </c>
      <c r="E38" s="75" t="s">
        <v>192</v>
      </c>
      <c r="F38" s="75" t="s">
        <v>193</v>
      </c>
      <c r="G38" s="75" t="s">
        <v>193</v>
      </c>
      <c r="H38" s="75" t="s">
        <v>193</v>
      </c>
      <c r="I38" s="75" t="s">
        <v>193</v>
      </c>
      <c r="J38" s="75" t="s">
        <v>193</v>
      </c>
      <c r="K38" s="75" t="s">
        <v>193</v>
      </c>
      <c r="L38" s="35"/>
    </row>
    <row r="39" spans="1:12" ht="14.25" customHeight="1">
      <c r="A39" s="75" t="s">
        <v>9</v>
      </c>
      <c r="B39" s="35">
        <v>15</v>
      </c>
      <c r="C39" s="218" t="s">
        <v>194</v>
      </c>
      <c r="D39" s="31">
        <v>28</v>
      </c>
      <c r="E39" s="31">
        <v>367</v>
      </c>
      <c r="F39" s="11">
        <v>17166703</v>
      </c>
      <c r="G39" s="11">
        <v>16239055</v>
      </c>
      <c r="H39" s="11">
        <v>10471136</v>
      </c>
      <c r="I39" s="11">
        <v>85066</v>
      </c>
      <c r="J39" s="11">
        <v>698208</v>
      </c>
      <c r="K39" s="11">
        <v>274111</v>
      </c>
      <c r="L39" s="35"/>
    </row>
    <row r="40" spans="1:12" ht="14.25" customHeight="1">
      <c r="A40" s="148"/>
      <c r="B40" s="52">
        <v>16</v>
      </c>
      <c r="C40" s="218"/>
      <c r="D40" s="52">
        <v>28</v>
      </c>
      <c r="E40" s="52">
        <v>361</v>
      </c>
      <c r="F40" s="34">
        <v>17449062</v>
      </c>
      <c r="G40" s="34">
        <v>16913195</v>
      </c>
      <c r="H40" s="34">
        <v>10378209</v>
      </c>
      <c r="I40" s="34">
        <v>94801</v>
      </c>
      <c r="J40" s="34">
        <v>652233</v>
      </c>
      <c r="K40" s="34">
        <v>285131</v>
      </c>
      <c r="L40" s="35"/>
    </row>
    <row r="41" spans="1:12" ht="14.25" customHeight="1">
      <c r="A41" s="75" t="s">
        <v>145</v>
      </c>
      <c r="B41" s="148">
        <v>17</v>
      </c>
      <c r="C41" s="218"/>
      <c r="D41" s="52">
        <v>28</v>
      </c>
      <c r="E41" s="52">
        <v>361</v>
      </c>
      <c r="F41" s="34">
        <v>17639900</v>
      </c>
      <c r="G41" s="34">
        <v>17135721</v>
      </c>
      <c r="H41" s="34">
        <v>10401506</v>
      </c>
      <c r="I41" s="34">
        <v>80050</v>
      </c>
      <c r="J41" s="34">
        <v>568279</v>
      </c>
      <c r="K41" s="34">
        <v>234938</v>
      </c>
      <c r="L41" s="35"/>
    </row>
    <row r="42" spans="1:12" ht="14.25" customHeight="1">
      <c r="A42" s="75"/>
      <c r="B42" s="52">
        <v>18</v>
      </c>
      <c r="C42" s="218"/>
      <c r="D42" s="52">
        <v>27</v>
      </c>
      <c r="E42" s="52">
        <v>359</v>
      </c>
      <c r="F42" s="34">
        <v>17677141</v>
      </c>
      <c r="G42" s="34">
        <v>17199075</v>
      </c>
      <c r="H42" s="34">
        <v>10240350</v>
      </c>
      <c r="I42" s="34">
        <v>40269</v>
      </c>
      <c r="J42" s="34">
        <v>528728</v>
      </c>
      <c r="K42" s="34">
        <v>213382</v>
      </c>
      <c r="L42" s="35"/>
    </row>
    <row r="43" spans="1:12" s="286" customFormat="1" ht="14.25" customHeight="1">
      <c r="A43" s="25"/>
      <c r="B43" s="98">
        <v>19</v>
      </c>
      <c r="C43" s="55"/>
      <c r="D43" s="34">
        <v>27</v>
      </c>
      <c r="E43" s="34">
        <v>367</v>
      </c>
      <c r="F43" s="34">
        <v>18004147</v>
      </c>
      <c r="G43" s="34">
        <v>17508003</v>
      </c>
      <c r="H43" s="34">
        <v>10171486</v>
      </c>
      <c r="I43" s="34">
        <v>29804</v>
      </c>
      <c r="J43" s="34">
        <v>610995</v>
      </c>
      <c r="K43" s="34">
        <v>245572</v>
      </c>
      <c r="L43" s="11"/>
    </row>
    <row r="44" spans="1:12" ht="13.5" customHeight="1">
      <c r="A44" s="205"/>
      <c r="B44" s="202"/>
      <c r="C44" s="219"/>
      <c r="D44" s="202"/>
      <c r="E44" s="202"/>
      <c r="F44" s="202"/>
      <c r="G44" s="202"/>
      <c r="H44" s="62"/>
      <c r="I44" s="62"/>
      <c r="J44" s="28"/>
      <c r="K44" s="28"/>
      <c r="L44" s="35"/>
    </row>
    <row r="45" spans="1:12" ht="12.75" customHeight="1">
      <c r="A45" s="31"/>
      <c r="B45" s="31"/>
      <c r="C45" s="31"/>
      <c r="D45" s="31"/>
      <c r="E45" s="35"/>
      <c r="F45" s="35"/>
      <c r="G45" s="220"/>
      <c r="H45" s="35"/>
      <c r="I45" s="35"/>
      <c r="J45" s="35"/>
      <c r="K45" s="220" t="s">
        <v>195</v>
      </c>
      <c r="L45" s="35"/>
    </row>
    <row r="46" spans="1:12" ht="11.25" customHeight="1">
      <c r="A46" s="31"/>
      <c r="B46" s="31"/>
      <c r="C46" s="31"/>
      <c r="D46" s="31"/>
      <c r="E46" s="35"/>
      <c r="F46" s="35"/>
      <c r="G46" s="220"/>
      <c r="H46" s="35"/>
      <c r="I46" s="35"/>
      <c r="J46" s="35"/>
      <c r="K46" s="220"/>
      <c r="L46" s="35"/>
    </row>
    <row r="47" spans="1:12" ht="15" customHeight="1">
      <c r="A47" s="221" t="s">
        <v>453</v>
      </c>
      <c r="B47" s="31"/>
      <c r="C47" s="31"/>
      <c r="D47" s="31"/>
      <c r="E47" s="35"/>
      <c r="F47" s="35"/>
      <c r="G47" s="220"/>
      <c r="H47" s="35"/>
      <c r="I47" s="35"/>
      <c r="J47" s="35"/>
      <c r="K47" s="220"/>
      <c r="L47" s="35"/>
    </row>
    <row r="48" spans="1:12" ht="13.5" customHeight="1">
      <c r="A48" s="327" t="s">
        <v>196</v>
      </c>
      <c r="B48" s="351"/>
      <c r="C48" s="351"/>
      <c r="D48" s="178" t="s">
        <v>197</v>
      </c>
      <c r="E48" s="328" t="s">
        <v>198</v>
      </c>
      <c r="F48" s="328"/>
      <c r="G48" s="328" t="s">
        <v>199</v>
      </c>
      <c r="H48" s="328"/>
      <c r="I48" s="328" t="s">
        <v>200</v>
      </c>
      <c r="J48" s="328"/>
      <c r="K48" s="328" t="s">
        <v>201</v>
      </c>
      <c r="L48" s="325"/>
    </row>
    <row r="49" spans="1:12" ht="13.5" customHeight="1">
      <c r="A49" s="327"/>
      <c r="B49" s="351"/>
      <c r="C49" s="351"/>
      <c r="D49" s="178" t="s">
        <v>202</v>
      </c>
      <c r="E49" s="178" t="s">
        <v>203</v>
      </c>
      <c r="F49" s="178" t="s">
        <v>204</v>
      </c>
      <c r="G49" s="178" t="s">
        <v>203</v>
      </c>
      <c r="H49" s="178" t="s">
        <v>204</v>
      </c>
      <c r="I49" s="178" t="s">
        <v>205</v>
      </c>
      <c r="J49" s="178" t="s">
        <v>202</v>
      </c>
      <c r="K49" s="178" t="s">
        <v>205</v>
      </c>
      <c r="L49" s="176" t="s">
        <v>202</v>
      </c>
    </row>
    <row r="50" spans="1:12" ht="14.25" customHeight="1">
      <c r="A50" s="75"/>
      <c r="B50" s="38"/>
      <c r="C50" s="201"/>
      <c r="D50" s="13" t="s">
        <v>18</v>
      </c>
      <c r="E50" s="222" t="s">
        <v>206</v>
      </c>
      <c r="F50" s="13" t="s">
        <v>18</v>
      </c>
      <c r="G50" s="222" t="s">
        <v>206</v>
      </c>
      <c r="H50" s="13" t="s">
        <v>18</v>
      </c>
      <c r="I50" s="222" t="s">
        <v>207</v>
      </c>
      <c r="J50" s="13" t="s">
        <v>18</v>
      </c>
      <c r="K50" s="222" t="s">
        <v>207</v>
      </c>
      <c r="L50" s="13" t="s">
        <v>18</v>
      </c>
    </row>
    <row r="51" spans="1:12" ht="14.25" customHeight="1">
      <c r="A51" s="276" t="s">
        <v>9</v>
      </c>
      <c r="B51" s="277">
        <v>14</v>
      </c>
      <c r="C51" s="278" t="s">
        <v>535</v>
      </c>
      <c r="D51" s="29">
        <v>11500665</v>
      </c>
      <c r="E51" s="34">
        <v>5364</v>
      </c>
      <c r="F51" s="34">
        <v>2367632</v>
      </c>
      <c r="G51" s="37">
        <v>214</v>
      </c>
      <c r="H51" s="34">
        <v>30084</v>
      </c>
      <c r="I51" s="29">
        <v>21206</v>
      </c>
      <c r="J51" s="29">
        <v>8405289</v>
      </c>
      <c r="K51" s="29">
        <v>2389</v>
      </c>
      <c r="L51" s="29">
        <v>697660</v>
      </c>
    </row>
    <row r="52" spans="1:12" ht="14.25" customHeight="1">
      <c r="A52" s="277"/>
      <c r="B52" s="279">
        <v>15</v>
      </c>
      <c r="C52" s="278"/>
      <c r="D52" s="280">
        <v>11221306</v>
      </c>
      <c r="E52" s="280">
        <v>5401</v>
      </c>
      <c r="F52" s="280">
        <v>2481833</v>
      </c>
      <c r="G52" s="280">
        <v>179</v>
      </c>
      <c r="H52" s="280">
        <v>25494</v>
      </c>
      <c r="I52" s="280">
        <v>20004</v>
      </c>
      <c r="J52" s="280">
        <v>8041044</v>
      </c>
      <c r="K52" s="280">
        <v>2806</v>
      </c>
      <c r="L52" s="280">
        <v>672934</v>
      </c>
    </row>
    <row r="53" spans="1:12" ht="14.25" customHeight="1">
      <c r="A53" s="276" t="s">
        <v>145</v>
      </c>
      <c r="B53" s="277">
        <v>16</v>
      </c>
      <c r="C53" s="278"/>
      <c r="D53" s="280">
        <v>10580736</v>
      </c>
      <c r="E53" s="280">
        <v>5404</v>
      </c>
      <c r="F53" s="280">
        <v>2566102</v>
      </c>
      <c r="G53" s="280">
        <v>145</v>
      </c>
      <c r="H53" s="280">
        <v>20900</v>
      </c>
      <c r="I53" s="280">
        <v>18463</v>
      </c>
      <c r="J53" s="280">
        <v>7402617</v>
      </c>
      <c r="K53" s="280">
        <v>2063</v>
      </c>
      <c r="L53" s="280">
        <v>591117</v>
      </c>
    </row>
    <row r="54" spans="1:12" ht="14.25" customHeight="1">
      <c r="A54" s="276"/>
      <c r="B54" s="52">
        <v>17</v>
      </c>
      <c r="C54" s="278"/>
      <c r="D54" s="34">
        <v>9840670</v>
      </c>
      <c r="E54" s="34">
        <v>5296</v>
      </c>
      <c r="F54" s="34">
        <v>2600389</v>
      </c>
      <c r="G54" s="34">
        <v>118</v>
      </c>
      <c r="H54" s="34">
        <v>17733</v>
      </c>
      <c r="I54" s="34">
        <v>16970</v>
      </c>
      <c r="J54" s="34">
        <v>6851407</v>
      </c>
      <c r="K54" s="34">
        <v>786</v>
      </c>
      <c r="L54" s="34">
        <v>371140</v>
      </c>
    </row>
    <row r="55" spans="1:12" ht="14.25" customHeight="1">
      <c r="A55" s="276"/>
      <c r="B55" s="277">
        <v>18</v>
      </c>
      <c r="C55" s="278"/>
      <c r="D55" s="34">
        <v>9048173</v>
      </c>
      <c r="E55" s="34">
        <v>5235</v>
      </c>
      <c r="F55" s="34">
        <v>2582113</v>
      </c>
      <c r="G55" s="34">
        <v>90</v>
      </c>
      <c r="H55" s="34">
        <v>13835</v>
      </c>
      <c r="I55" s="34">
        <v>12288</v>
      </c>
      <c r="J55" s="34">
        <v>6020410</v>
      </c>
      <c r="K55" s="34">
        <v>689</v>
      </c>
      <c r="L55" s="34">
        <v>400933</v>
      </c>
    </row>
    <row r="56" spans="1:12" ht="13.5" customHeight="1">
      <c r="A56" s="205"/>
      <c r="B56" s="128"/>
      <c r="C56" s="203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1:12" ht="12.75" customHeight="1">
      <c r="A57" s="37" t="s">
        <v>208</v>
      </c>
      <c r="B57" s="107" t="s">
        <v>209</v>
      </c>
      <c r="C57" s="37"/>
      <c r="D57" s="37"/>
      <c r="E57" s="37"/>
      <c r="F57" s="37"/>
      <c r="G57" s="14"/>
      <c r="H57" s="13"/>
      <c r="I57" s="14"/>
      <c r="J57" s="14"/>
      <c r="K57" s="14"/>
      <c r="L57" s="13" t="s">
        <v>468</v>
      </c>
    </row>
    <row r="58" spans="1:12" ht="13.5" customHeight="1">
      <c r="A58" s="37"/>
      <c r="B58" s="107" t="s">
        <v>210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ht="15" customHeight="1">
      <c r="A59" s="161" t="s">
        <v>454</v>
      </c>
      <c r="B59" s="38"/>
      <c r="C59" s="38"/>
      <c r="D59" s="39"/>
      <c r="E59" s="38"/>
      <c r="F59" s="39"/>
      <c r="G59" s="38"/>
      <c r="H59" s="38"/>
      <c r="I59" s="38"/>
      <c r="J59" s="39"/>
      <c r="K59" s="38"/>
      <c r="L59" s="39"/>
    </row>
    <row r="60" spans="1:12" ht="15" customHeight="1">
      <c r="A60" s="223" t="s">
        <v>211</v>
      </c>
      <c r="B60" s="128"/>
      <c r="C60" s="128"/>
      <c r="D60" s="39"/>
      <c r="E60" s="38"/>
      <c r="F60" s="39"/>
      <c r="G60" s="38"/>
      <c r="H60" s="38"/>
      <c r="I60" s="38"/>
      <c r="J60" s="39"/>
      <c r="K60" s="38"/>
      <c r="L60" s="39"/>
    </row>
    <row r="61" spans="1:12" ht="6.75" customHeight="1">
      <c r="A61" s="357" t="s">
        <v>196</v>
      </c>
      <c r="B61" s="358"/>
      <c r="C61" s="359"/>
      <c r="D61" s="362" t="s">
        <v>558</v>
      </c>
      <c r="E61" s="363"/>
      <c r="F61" s="363"/>
      <c r="G61" s="327"/>
      <c r="H61" s="351"/>
      <c r="I61" s="353"/>
      <c r="J61" s="354"/>
      <c r="K61" s="355"/>
      <c r="L61" s="356"/>
    </row>
    <row r="62" spans="1:12" ht="6.75" customHeight="1">
      <c r="A62" s="357"/>
      <c r="B62" s="358"/>
      <c r="C62" s="359"/>
      <c r="D62" s="364"/>
      <c r="E62" s="365"/>
      <c r="F62" s="365"/>
      <c r="G62" s="368" t="s">
        <v>555</v>
      </c>
      <c r="H62" s="369"/>
      <c r="I62" s="370"/>
      <c r="J62" s="356" t="s">
        <v>556</v>
      </c>
      <c r="K62" s="369"/>
      <c r="L62" s="369"/>
    </row>
    <row r="63" spans="1:12" ht="6.75" customHeight="1">
      <c r="A63" s="357"/>
      <c r="B63" s="358"/>
      <c r="C63" s="359"/>
      <c r="D63" s="366"/>
      <c r="E63" s="367"/>
      <c r="F63" s="367"/>
      <c r="G63" s="371"/>
      <c r="H63" s="372"/>
      <c r="I63" s="373"/>
      <c r="J63" s="371"/>
      <c r="K63" s="372"/>
      <c r="L63" s="372"/>
    </row>
    <row r="64" spans="1:12" ht="13.5" customHeight="1">
      <c r="A64" s="360"/>
      <c r="B64" s="360"/>
      <c r="C64" s="361"/>
      <c r="D64" s="178" t="s">
        <v>212</v>
      </c>
      <c r="E64" s="224" t="s">
        <v>147</v>
      </c>
      <c r="F64" s="224" t="s">
        <v>148</v>
      </c>
      <c r="G64" s="178" t="s">
        <v>212</v>
      </c>
      <c r="H64" s="224" t="s">
        <v>147</v>
      </c>
      <c r="I64" s="224" t="s">
        <v>148</v>
      </c>
      <c r="J64" s="178" t="s">
        <v>212</v>
      </c>
      <c r="K64" s="224" t="s">
        <v>147</v>
      </c>
      <c r="L64" s="225" t="s">
        <v>148</v>
      </c>
    </row>
    <row r="65" spans="1:12" ht="14.25" customHeight="1">
      <c r="A65" s="75"/>
      <c r="B65" s="38"/>
      <c r="C65" s="145"/>
      <c r="D65" s="75" t="s">
        <v>213</v>
      </c>
      <c r="E65" s="13" t="s">
        <v>149</v>
      </c>
      <c r="F65" s="13" t="s">
        <v>18</v>
      </c>
      <c r="G65" s="75" t="s">
        <v>213</v>
      </c>
      <c r="H65" s="13" t="s">
        <v>149</v>
      </c>
      <c r="I65" s="13" t="s">
        <v>18</v>
      </c>
      <c r="J65" s="75" t="s">
        <v>213</v>
      </c>
      <c r="K65" s="13" t="s">
        <v>149</v>
      </c>
      <c r="L65" s="13" t="s">
        <v>18</v>
      </c>
    </row>
    <row r="66" spans="1:12" ht="14.25" customHeight="1">
      <c r="A66" s="75" t="s">
        <v>9</v>
      </c>
      <c r="B66" s="148">
        <v>15</v>
      </c>
      <c r="C66" s="145" t="s">
        <v>150</v>
      </c>
      <c r="D66" s="38">
        <v>245</v>
      </c>
      <c r="E66" s="29">
        <v>7292439</v>
      </c>
      <c r="F66" s="29">
        <v>8489666</v>
      </c>
      <c r="G66" s="38">
        <v>245</v>
      </c>
      <c r="H66" s="29">
        <v>3211837</v>
      </c>
      <c r="I66" s="29">
        <v>4378390</v>
      </c>
      <c r="J66" s="39">
        <v>245</v>
      </c>
      <c r="K66" s="29">
        <v>1711509</v>
      </c>
      <c r="L66" s="29">
        <v>1683381</v>
      </c>
    </row>
    <row r="67" spans="1:12" ht="14.25" customHeight="1">
      <c r="A67" s="148"/>
      <c r="B67" s="52">
        <v>16</v>
      </c>
      <c r="C67" s="145"/>
      <c r="D67" s="38">
        <v>246</v>
      </c>
      <c r="E67" s="29">
        <v>6757884</v>
      </c>
      <c r="F67" s="29">
        <v>8239649</v>
      </c>
      <c r="G67" s="38">
        <v>246</v>
      </c>
      <c r="H67" s="29">
        <v>2987305</v>
      </c>
      <c r="I67" s="29">
        <v>4346766</v>
      </c>
      <c r="J67" s="39">
        <v>246</v>
      </c>
      <c r="K67" s="29">
        <v>1590668</v>
      </c>
      <c r="L67" s="29">
        <v>1592843</v>
      </c>
    </row>
    <row r="68" spans="1:12" ht="14.25" customHeight="1">
      <c r="A68" s="148"/>
      <c r="B68" s="148">
        <v>17</v>
      </c>
      <c r="C68" s="145"/>
      <c r="D68" s="38">
        <v>245</v>
      </c>
      <c r="E68" s="29">
        <v>6340524</v>
      </c>
      <c r="F68" s="29">
        <v>8241504</v>
      </c>
      <c r="G68" s="38">
        <v>245</v>
      </c>
      <c r="H68" s="29">
        <v>2763722</v>
      </c>
      <c r="I68" s="29">
        <v>4344443</v>
      </c>
      <c r="J68" s="39">
        <v>245</v>
      </c>
      <c r="K68" s="29">
        <v>1488365</v>
      </c>
      <c r="L68" s="29">
        <v>1568534</v>
      </c>
    </row>
    <row r="69" spans="1:12" ht="14.25" customHeight="1">
      <c r="A69" s="148"/>
      <c r="B69" s="52">
        <v>18</v>
      </c>
      <c r="C69" s="145"/>
      <c r="D69" s="38">
        <v>248</v>
      </c>
      <c r="E69" s="29">
        <v>5880816</v>
      </c>
      <c r="F69" s="29">
        <v>8142290</v>
      </c>
      <c r="G69" s="38">
        <v>248</v>
      </c>
      <c r="H69" s="29">
        <v>3649816</v>
      </c>
      <c r="I69" s="29">
        <v>6100970</v>
      </c>
      <c r="J69" s="39">
        <v>248</v>
      </c>
      <c r="K69" s="29">
        <v>1362643</v>
      </c>
      <c r="L69" s="29">
        <v>1543420</v>
      </c>
    </row>
    <row r="70" spans="1:12" ht="14.25" customHeight="1">
      <c r="A70" s="148"/>
      <c r="B70" s="148">
        <v>19</v>
      </c>
      <c r="C70" s="145"/>
      <c r="D70" s="38">
        <v>245</v>
      </c>
      <c r="E70" s="29">
        <v>5415463</v>
      </c>
      <c r="F70" s="29">
        <v>7729924</v>
      </c>
      <c r="G70" s="38">
        <v>245</v>
      </c>
      <c r="H70" s="29">
        <v>3840728</v>
      </c>
      <c r="I70" s="29">
        <v>5972691</v>
      </c>
      <c r="J70" s="39">
        <v>245</v>
      </c>
      <c r="K70" s="29">
        <v>1255802</v>
      </c>
      <c r="L70" s="29">
        <v>1510368</v>
      </c>
    </row>
    <row r="71" spans="1:12" ht="13.5" customHeight="1">
      <c r="A71" s="205" t="s">
        <v>145</v>
      </c>
      <c r="B71" s="205"/>
      <c r="C71" s="226"/>
      <c r="D71" s="128"/>
      <c r="E71" s="128"/>
      <c r="F71" s="128"/>
      <c r="G71" s="128"/>
      <c r="H71" s="41"/>
      <c r="I71" s="41"/>
      <c r="J71" s="210"/>
      <c r="K71" s="41"/>
      <c r="L71" s="41"/>
    </row>
    <row r="72" spans="1:12" ht="12.75" customHeight="1">
      <c r="A72" s="227"/>
      <c r="B72" s="227"/>
      <c r="C72" s="228"/>
      <c r="D72" s="38"/>
      <c r="E72" s="38"/>
      <c r="F72" s="38"/>
      <c r="G72" s="38"/>
      <c r="H72" s="29"/>
      <c r="I72" s="29"/>
      <c r="J72" s="39"/>
      <c r="K72" s="29"/>
      <c r="L72" s="29"/>
    </row>
    <row r="73" spans="1:12" ht="12.75" customHeight="1">
      <c r="A73" s="223" t="s">
        <v>214</v>
      </c>
      <c r="B73" s="205"/>
      <c r="C73" s="128"/>
      <c r="D73" s="38"/>
      <c r="E73" s="38"/>
      <c r="F73" s="38"/>
      <c r="G73" s="38"/>
      <c r="H73" s="29"/>
      <c r="I73" s="29"/>
      <c r="J73" s="39"/>
      <c r="K73" s="29"/>
      <c r="L73" s="29"/>
    </row>
    <row r="74" spans="1:12" ht="6.75" customHeight="1">
      <c r="A74" s="357" t="s">
        <v>196</v>
      </c>
      <c r="B74" s="358"/>
      <c r="C74" s="359"/>
      <c r="D74" s="362" t="s">
        <v>558</v>
      </c>
      <c r="E74" s="363"/>
      <c r="F74" s="363"/>
      <c r="G74" s="327"/>
      <c r="H74" s="351"/>
      <c r="I74" s="353"/>
      <c r="J74" s="354"/>
      <c r="K74" s="355"/>
      <c r="L74" s="356"/>
    </row>
    <row r="75" spans="1:12" ht="6.75" customHeight="1">
      <c r="A75" s="357"/>
      <c r="B75" s="358"/>
      <c r="C75" s="359"/>
      <c r="D75" s="364"/>
      <c r="E75" s="365"/>
      <c r="F75" s="365"/>
      <c r="G75" s="368" t="s">
        <v>555</v>
      </c>
      <c r="H75" s="369"/>
      <c r="I75" s="370"/>
      <c r="J75" s="356" t="s">
        <v>556</v>
      </c>
      <c r="K75" s="369"/>
      <c r="L75" s="369"/>
    </row>
    <row r="76" spans="1:12" ht="6.75" customHeight="1">
      <c r="A76" s="357"/>
      <c r="B76" s="358"/>
      <c r="C76" s="359"/>
      <c r="D76" s="366"/>
      <c r="E76" s="367"/>
      <c r="F76" s="367"/>
      <c r="G76" s="371"/>
      <c r="H76" s="372"/>
      <c r="I76" s="373"/>
      <c r="J76" s="371"/>
      <c r="K76" s="372"/>
      <c r="L76" s="372"/>
    </row>
    <row r="77" spans="1:12" ht="13.5" customHeight="1">
      <c r="A77" s="360"/>
      <c r="B77" s="360"/>
      <c r="C77" s="361"/>
      <c r="D77" s="178" t="s">
        <v>559</v>
      </c>
      <c r="E77" s="224" t="s">
        <v>147</v>
      </c>
      <c r="F77" s="224" t="s">
        <v>148</v>
      </c>
      <c r="G77" s="178" t="s">
        <v>559</v>
      </c>
      <c r="H77" s="224" t="s">
        <v>147</v>
      </c>
      <c r="I77" s="224" t="s">
        <v>148</v>
      </c>
      <c r="J77" s="178" t="s">
        <v>559</v>
      </c>
      <c r="K77" s="224" t="s">
        <v>147</v>
      </c>
      <c r="L77" s="224" t="s">
        <v>148</v>
      </c>
    </row>
    <row r="78" spans="1:12" ht="14.25" customHeight="1">
      <c r="A78" s="75"/>
      <c r="B78" s="38"/>
      <c r="C78" s="145"/>
      <c r="D78" s="75" t="s">
        <v>577</v>
      </c>
      <c r="E78" s="13" t="s">
        <v>149</v>
      </c>
      <c r="F78" s="13" t="s">
        <v>18</v>
      </c>
      <c r="G78" s="75" t="s">
        <v>577</v>
      </c>
      <c r="H78" s="13" t="s">
        <v>149</v>
      </c>
      <c r="I78" s="13" t="s">
        <v>18</v>
      </c>
      <c r="J78" s="75" t="s">
        <v>577</v>
      </c>
      <c r="K78" s="13" t="s">
        <v>149</v>
      </c>
      <c r="L78" s="13" t="s">
        <v>18</v>
      </c>
    </row>
    <row r="79" spans="1:12" ht="14.25" customHeight="1">
      <c r="A79" s="75" t="s">
        <v>9</v>
      </c>
      <c r="B79" s="148">
        <v>15</v>
      </c>
      <c r="C79" s="145" t="s">
        <v>150</v>
      </c>
      <c r="D79" s="52">
        <v>564</v>
      </c>
      <c r="E79" s="52">
        <v>1677</v>
      </c>
      <c r="F79" s="52">
        <v>1963</v>
      </c>
      <c r="G79" s="38">
        <v>233</v>
      </c>
      <c r="H79" s="29">
        <v>732</v>
      </c>
      <c r="I79" s="29">
        <v>862</v>
      </c>
      <c r="J79" s="38">
        <v>114</v>
      </c>
      <c r="K79" s="29">
        <v>390</v>
      </c>
      <c r="L79" s="29">
        <v>532</v>
      </c>
    </row>
    <row r="80" spans="1:12" ht="14.25" customHeight="1">
      <c r="A80" s="148"/>
      <c r="B80" s="52">
        <v>16</v>
      </c>
      <c r="C80" s="145"/>
      <c r="D80" s="52">
        <v>468</v>
      </c>
      <c r="E80" s="52">
        <v>1401</v>
      </c>
      <c r="F80" s="52">
        <v>1597</v>
      </c>
      <c r="G80" s="38">
        <v>197</v>
      </c>
      <c r="H80" s="29">
        <v>603</v>
      </c>
      <c r="I80" s="29">
        <v>742</v>
      </c>
      <c r="J80" s="38">
        <v>75</v>
      </c>
      <c r="K80" s="29">
        <v>217</v>
      </c>
      <c r="L80" s="29">
        <v>193</v>
      </c>
    </row>
    <row r="81" spans="1:12" ht="14.25" customHeight="1">
      <c r="A81" s="148"/>
      <c r="B81" s="148">
        <v>17</v>
      </c>
      <c r="C81" s="145"/>
      <c r="D81" s="52">
        <v>370</v>
      </c>
      <c r="E81" s="52">
        <v>1099</v>
      </c>
      <c r="F81" s="52">
        <v>1312</v>
      </c>
      <c r="G81" s="38">
        <v>159</v>
      </c>
      <c r="H81" s="29">
        <v>470</v>
      </c>
      <c r="I81" s="29">
        <v>655</v>
      </c>
      <c r="J81" s="38">
        <v>78</v>
      </c>
      <c r="K81" s="29">
        <v>229</v>
      </c>
      <c r="L81" s="29">
        <v>179</v>
      </c>
    </row>
    <row r="82" spans="1:12" ht="14.25" customHeight="1">
      <c r="A82" s="148"/>
      <c r="B82" s="52">
        <v>18</v>
      </c>
      <c r="C82" s="145"/>
      <c r="D82" s="38">
        <v>373</v>
      </c>
      <c r="E82" s="29">
        <v>916</v>
      </c>
      <c r="F82" s="29">
        <v>862</v>
      </c>
      <c r="G82" s="38">
        <v>266</v>
      </c>
      <c r="H82" s="29">
        <v>639</v>
      </c>
      <c r="I82" s="29">
        <v>571</v>
      </c>
      <c r="J82" s="39">
        <v>66</v>
      </c>
      <c r="K82" s="39">
        <v>160</v>
      </c>
      <c r="L82" s="39">
        <v>165</v>
      </c>
    </row>
    <row r="83" spans="1:12" ht="14.25" customHeight="1">
      <c r="A83" s="148"/>
      <c r="B83" s="148">
        <v>19</v>
      </c>
      <c r="C83" s="145"/>
      <c r="D83" s="38">
        <v>376</v>
      </c>
      <c r="E83" s="29">
        <v>875</v>
      </c>
      <c r="F83" s="29">
        <v>1094</v>
      </c>
      <c r="G83" s="38">
        <v>275</v>
      </c>
      <c r="H83" s="29">
        <v>655</v>
      </c>
      <c r="I83" s="29">
        <v>700</v>
      </c>
      <c r="J83" s="39">
        <v>71</v>
      </c>
      <c r="K83" s="39">
        <v>151</v>
      </c>
      <c r="L83" s="39">
        <v>161</v>
      </c>
    </row>
    <row r="84" spans="1:12" ht="13.5" customHeight="1">
      <c r="A84" s="229"/>
      <c r="B84" s="229"/>
      <c r="C84" s="226"/>
      <c r="D84" s="128"/>
      <c r="E84" s="40"/>
      <c r="F84" s="40"/>
      <c r="G84" s="128"/>
      <c r="H84" s="41"/>
      <c r="I84" s="41"/>
      <c r="J84" s="210"/>
      <c r="K84" s="210"/>
      <c r="L84" s="210"/>
    </row>
    <row r="85" spans="1:12" ht="12.75" customHeight="1">
      <c r="A85" s="227" t="s">
        <v>467</v>
      </c>
      <c r="B85" s="227"/>
      <c r="C85" s="228" t="s">
        <v>560</v>
      </c>
      <c r="D85" s="42"/>
      <c r="E85" s="42"/>
      <c r="F85" s="43"/>
      <c r="G85" s="43"/>
      <c r="H85" s="43"/>
      <c r="I85" s="44"/>
      <c r="J85" s="39"/>
      <c r="K85" s="230"/>
      <c r="L85" s="44" t="s">
        <v>557</v>
      </c>
    </row>
    <row r="86" spans="1:12" ht="12.75" customHeight="1">
      <c r="A86" s="148"/>
      <c r="B86" s="148"/>
      <c r="C86" s="38"/>
      <c r="D86" s="45"/>
      <c r="E86" s="45"/>
      <c r="F86" s="29"/>
      <c r="G86" s="29"/>
      <c r="H86" s="29"/>
      <c r="I86" s="25"/>
      <c r="J86" s="39"/>
      <c r="K86" s="230"/>
      <c r="L86" s="25"/>
    </row>
    <row r="87" spans="1:12" ht="15" customHeight="1">
      <c r="A87" s="161" t="s">
        <v>455</v>
      </c>
      <c r="B87" s="148"/>
      <c r="C87" s="38"/>
      <c r="D87" s="45"/>
      <c r="E87" s="45"/>
      <c r="F87" s="29"/>
      <c r="G87" s="29"/>
      <c r="H87" s="29"/>
      <c r="I87" s="29"/>
      <c r="J87" s="39"/>
      <c r="K87" s="230"/>
      <c r="L87" s="39"/>
    </row>
    <row r="88" spans="1:12" ht="15" customHeight="1">
      <c r="A88" s="344" t="s">
        <v>183</v>
      </c>
      <c r="B88" s="344"/>
      <c r="C88" s="345"/>
      <c r="D88" s="351" t="s">
        <v>215</v>
      </c>
      <c r="E88" s="351"/>
      <c r="F88" s="352" t="s">
        <v>151</v>
      </c>
      <c r="G88" s="352"/>
      <c r="H88" s="348" t="s">
        <v>152</v>
      </c>
      <c r="I88" s="350"/>
      <c r="J88" s="348" t="s">
        <v>472</v>
      </c>
      <c r="K88" s="349"/>
      <c r="L88" s="46"/>
    </row>
    <row r="89" spans="1:12" ht="15" customHeight="1">
      <c r="A89" s="346"/>
      <c r="B89" s="346"/>
      <c r="C89" s="347"/>
      <c r="D89" s="224" t="s">
        <v>153</v>
      </c>
      <c r="E89" s="224" t="s">
        <v>148</v>
      </c>
      <c r="F89" s="224" t="s">
        <v>153</v>
      </c>
      <c r="G89" s="224" t="s">
        <v>148</v>
      </c>
      <c r="H89" s="224" t="s">
        <v>153</v>
      </c>
      <c r="I89" s="224" t="s">
        <v>148</v>
      </c>
      <c r="J89" s="231" t="s">
        <v>153</v>
      </c>
      <c r="K89" s="232" t="s">
        <v>148</v>
      </c>
      <c r="L89" s="47"/>
    </row>
    <row r="90" spans="1:12" ht="14.25" customHeight="1">
      <c r="A90" s="206"/>
      <c r="B90" s="50"/>
      <c r="C90" s="145"/>
      <c r="D90" s="233" t="s">
        <v>154</v>
      </c>
      <c r="E90" s="233" t="s">
        <v>18</v>
      </c>
      <c r="F90" s="233" t="s">
        <v>154</v>
      </c>
      <c r="G90" s="233" t="s">
        <v>18</v>
      </c>
      <c r="H90" s="51" t="s">
        <v>154</v>
      </c>
      <c r="I90" s="233" t="s">
        <v>18</v>
      </c>
      <c r="J90" s="51" t="s">
        <v>154</v>
      </c>
      <c r="K90" s="233" t="s">
        <v>18</v>
      </c>
      <c r="L90" s="39"/>
    </row>
    <row r="91" spans="1:12" ht="14.25" customHeight="1">
      <c r="A91" s="206" t="s">
        <v>9</v>
      </c>
      <c r="B91" s="234">
        <v>14</v>
      </c>
      <c r="C91" s="145" t="s">
        <v>216</v>
      </c>
      <c r="D91" s="29">
        <v>48021</v>
      </c>
      <c r="E91" s="29">
        <v>652111</v>
      </c>
      <c r="F91" s="29">
        <v>43598</v>
      </c>
      <c r="G91" s="34">
        <v>568584</v>
      </c>
      <c r="H91" s="34">
        <v>7051</v>
      </c>
      <c r="I91" s="34">
        <v>64959</v>
      </c>
      <c r="J91" s="34">
        <v>180480</v>
      </c>
      <c r="K91" s="34">
        <v>1489316</v>
      </c>
      <c r="L91" s="39"/>
    </row>
    <row r="92" spans="1:12" ht="14.25" customHeight="1">
      <c r="A92" s="234"/>
      <c r="B92" s="52">
        <v>15</v>
      </c>
      <c r="C92" s="145"/>
      <c r="D92" s="34">
        <v>47326</v>
      </c>
      <c r="E92" s="34">
        <v>612657</v>
      </c>
      <c r="F92" s="34">
        <v>43849</v>
      </c>
      <c r="G92" s="34">
        <v>551742</v>
      </c>
      <c r="H92" s="34">
        <v>6499</v>
      </c>
      <c r="I92" s="34">
        <v>57371</v>
      </c>
      <c r="J92" s="34">
        <v>162839</v>
      </c>
      <c r="K92" s="34">
        <v>1362309</v>
      </c>
      <c r="L92" s="39"/>
    </row>
    <row r="93" spans="2:12" ht="14.25" customHeight="1">
      <c r="B93" s="52">
        <v>16</v>
      </c>
      <c r="C93" s="145"/>
      <c r="D93" s="34">
        <v>40397</v>
      </c>
      <c r="E93" s="34">
        <v>512904</v>
      </c>
      <c r="F93" s="34">
        <v>37714</v>
      </c>
      <c r="G93" s="34">
        <v>471043</v>
      </c>
      <c r="H93" s="34">
        <v>5167</v>
      </c>
      <c r="I93" s="34">
        <v>45211</v>
      </c>
      <c r="J93" s="34">
        <v>154526</v>
      </c>
      <c r="K93" s="34">
        <v>1247830</v>
      </c>
      <c r="L93" s="39"/>
    </row>
    <row r="94" spans="2:11" ht="14.25" customHeight="1">
      <c r="B94" s="52">
        <v>17</v>
      </c>
      <c r="C94" s="145"/>
      <c r="D94" s="34">
        <v>37114</v>
      </c>
      <c r="E94" s="34">
        <v>593838</v>
      </c>
      <c r="F94" s="34">
        <v>35050</v>
      </c>
      <c r="G94" s="34">
        <v>561368</v>
      </c>
      <c r="H94" s="34">
        <v>4407</v>
      </c>
      <c r="I94" s="34">
        <v>38057</v>
      </c>
      <c r="J94" s="34">
        <v>133969</v>
      </c>
      <c r="K94" s="34">
        <v>1241594</v>
      </c>
    </row>
    <row r="95" spans="2:11" ht="14.25" customHeight="1">
      <c r="B95" s="234">
        <v>18</v>
      </c>
      <c r="C95" s="145"/>
      <c r="D95" s="34">
        <v>36128</v>
      </c>
      <c r="E95" s="34">
        <v>504951</v>
      </c>
      <c r="F95" s="34">
        <v>34203</v>
      </c>
      <c r="G95" s="34">
        <v>472317</v>
      </c>
      <c r="H95" s="34">
        <v>4189</v>
      </c>
      <c r="I95" s="34">
        <v>37226</v>
      </c>
      <c r="J95" s="34">
        <v>124762</v>
      </c>
      <c r="K95" s="34">
        <v>1190556</v>
      </c>
    </row>
    <row r="96" spans="1:12" ht="13.5" customHeight="1">
      <c r="A96" s="205"/>
      <c r="B96" s="210"/>
      <c r="C96" s="226"/>
      <c r="D96" s="128"/>
      <c r="E96" s="128"/>
      <c r="F96" s="41"/>
      <c r="G96" s="41"/>
      <c r="H96" s="41"/>
      <c r="I96" s="41"/>
      <c r="J96" s="41"/>
      <c r="K96" s="41"/>
      <c r="L96" s="39"/>
    </row>
    <row r="97" spans="1:12" ht="12.75" customHeight="1">
      <c r="A97" s="50"/>
      <c r="B97" s="50"/>
      <c r="C97" s="50"/>
      <c r="D97" s="48"/>
      <c r="E97" s="48"/>
      <c r="F97" s="48"/>
      <c r="G97" s="48"/>
      <c r="H97" s="48"/>
      <c r="J97" s="39"/>
      <c r="K97" s="51" t="s">
        <v>217</v>
      </c>
      <c r="L97" s="39"/>
    </row>
    <row r="98" spans="1:12" ht="12.75" customHeight="1">
      <c r="A98" s="50"/>
      <c r="B98" s="50"/>
      <c r="C98" s="50"/>
      <c r="D98" s="48"/>
      <c r="E98" s="48"/>
      <c r="F98" s="48"/>
      <c r="G98" s="48"/>
      <c r="H98" s="48"/>
      <c r="J98" s="39"/>
      <c r="K98" s="51"/>
      <c r="L98" s="39"/>
    </row>
    <row r="99" spans="1:12" ht="15" customHeight="1">
      <c r="A99" s="235" t="s">
        <v>456</v>
      </c>
      <c r="B99" s="50"/>
      <c r="C99" s="50"/>
      <c r="D99" s="48"/>
      <c r="E99" s="48"/>
      <c r="F99" s="48"/>
      <c r="G99" s="48"/>
      <c r="H99" s="48"/>
      <c r="J99" s="39"/>
      <c r="K99" s="51"/>
      <c r="L99" s="39"/>
    </row>
    <row r="100" spans="1:12" ht="12.75" customHeight="1">
      <c r="A100" s="236" t="s">
        <v>218</v>
      </c>
      <c r="B100" s="38"/>
      <c r="C100" s="38"/>
      <c r="E100" s="50"/>
      <c r="G100" s="50"/>
      <c r="H100" s="50"/>
      <c r="I100" s="50"/>
      <c r="J100" s="50"/>
      <c r="K100" s="38"/>
      <c r="L100" s="38"/>
    </row>
    <row r="101" spans="1:12" ht="19.5" customHeight="1">
      <c r="A101" s="344" t="s">
        <v>219</v>
      </c>
      <c r="B101" s="344"/>
      <c r="C101" s="345"/>
      <c r="D101" s="348" t="s">
        <v>469</v>
      </c>
      <c r="E101" s="350"/>
      <c r="F101" s="348" t="s">
        <v>155</v>
      </c>
      <c r="G101" s="349"/>
      <c r="H101" s="349"/>
      <c r="I101" s="349"/>
      <c r="J101" s="349"/>
      <c r="K101" s="349"/>
      <c r="L101" s="349"/>
    </row>
    <row r="102" spans="1:12" ht="21.75" customHeight="1">
      <c r="A102" s="346"/>
      <c r="B102" s="346"/>
      <c r="C102" s="347"/>
      <c r="D102" s="231" t="s">
        <v>156</v>
      </c>
      <c r="E102" s="231" t="s">
        <v>157</v>
      </c>
      <c r="F102" s="237" t="s">
        <v>520</v>
      </c>
      <c r="G102" s="231" t="s">
        <v>521</v>
      </c>
      <c r="H102" s="237" t="s">
        <v>522</v>
      </c>
      <c r="I102" s="231" t="s">
        <v>220</v>
      </c>
      <c r="J102" s="237" t="s">
        <v>578</v>
      </c>
      <c r="K102" s="238" t="s">
        <v>158</v>
      </c>
      <c r="L102" s="225" t="s">
        <v>15</v>
      </c>
    </row>
    <row r="103" spans="1:12" ht="14.25" customHeight="1">
      <c r="A103" s="206"/>
      <c r="B103" s="50"/>
      <c r="C103" s="145"/>
      <c r="D103" s="51" t="s">
        <v>154</v>
      </c>
      <c r="E103" s="51" t="s">
        <v>18</v>
      </c>
      <c r="F103" s="51" t="s">
        <v>154</v>
      </c>
      <c r="G103" s="51" t="s">
        <v>154</v>
      </c>
      <c r="H103" s="51" t="s">
        <v>154</v>
      </c>
      <c r="I103" s="51" t="s">
        <v>154</v>
      </c>
      <c r="J103" s="51" t="s">
        <v>154</v>
      </c>
      <c r="K103" s="51" t="s">
        <v>154</v>
      </c>
      <c r="L103" s="51" t="s">
        <v>154</v>
      </c>
    </row>
    <row r="104" spans="1:12" ht="14.25" customHeight="1">
      <c r="A104" s="206" t="s">
        <v>9</v>
      </c>
      <c r="B104" s="234">
        <v>15</v>
      </c>
      <c r="C104" s="145" t="s">
        <v>150</v>
      </c>
      <c r="D104" s="48">
        <v>678</v>
      </c>
      <c r="E104" s="34">
        <v>292395</v>
      </c>
      <c r="F104" s="48">
        <v>83</v>
      </c>
      <c r="G104" s="48">
        <v>31</v>
      </c>
      <c r="H104" s="48">
        <v>24</v>
      </c>
      <c r="I104" s="48">
        <v>43</v>
      </c>
      <c r="J104" s="48">
        <v>260</v>
      </c>
      <c r="K104" s="48">
        <v>25</v>
      </c>
      <c r="L104" s="48">
        <v>212</v>
      </c>
    </row>
    <row r="105" spans="1:12" ht="14.25" customHeight="1">
      <c r="A105" s="234"/>
      <c r="B105" s="52">
        <v>16</v>
      </c>
      <c r="C105" s="145"/>
      <c r="D105" s="52">
        <v>664</v>
      </c>
      <c r="E105" s="34">
        <v>289737</v>
      </c>
      <c r="F105" s="52">
        <v>93</v>
      </c>
      <c r="G105" s="52">
        <v>36</v>
      </c>
      <c r="H105" s="52">
        <v>22</v>
      </c>
      <c r="I105" s="52">
        <v>54</v>
      </c>
      <c r="J105" s="52">
        <v>212</v>
      </c>
      <c r="K105" s="52">
        <v>25</v>
      </c>
      <c r="L105" s="52">
        <v>222</v>
      </c>
    </row>
    <row r="106" spans="1:12" ht="14.25" customHeight="1">
      <c r="A106" s="234"/>
      <c r="B106" s="52">
        <v>17</v>
      </c>
      <c r="C106" s="145"/>
      <c r="D106" s="52">
        <v>649</v>
      </c>
      <c r="E106" s="34">
        <v>231817</v>
      </c>
      <c r="F106" s="52">
        <v>77</v>
      </c>
      <c r="G106" s="52">
        <v>39</v>
      </c>
      <c r="H106" s="52">
        <v>21</v>
      </c>
      <c r="I106" s="52">
        <v>109</v>
      </c>
      <c r="J106" s="52">
        <v>193</v>
      </c>
      <c r="K106" s="52">
        <v>27</v>
      </c>
      <c r="L106" s="52">
        <v>183</v>
      </c>
    </row>
    <row r="107" spans="1:12" ht="14.25" customHeight="1">
      <c r="A107" s="234"/>
      <c r="B107" s="52">
        <v>18</v>
      </c>
      <c r="C107" s="145"/>
      <c r="D107" s="52">
        <v>604</v>
      </c>
      <c r="E107" s="34">
        <v>249752</v>
      </c>
      <c r="F107" s="52">
        <v>82</v>
      </c>
      <c r="G107" s="52">
        <v>21</v>
      </c>
      <c r="H107" s="52">
        <v>12</v>
      </c>
      <c r="I107" s="52">
        <v>95</v>
      </c>
      <c r="J107" s="52">
        <v>184</v>
      </c>
      <c r="K107" s="52">
        <v>22</v>
      </c>
      <c r="L107" s="52">
        <v>188</v>
      </c>
    </row>
    <row r="108" spans="1:12" ht="14.25" customHeight="1">
      <c r="A108" s="234"/>
      <c r="B108" s="234">
        <v>19</v>
      </c>
      <c r="C108" s="145"/>
      <c r="D108" s="52">
        <v>711</v>
      </c>
      <c r="E108" s="34">
        <v>169987</v>
      </c>
      <c r="F108" s="52">
        <v>79</v>
      </c>
      <c r="G108" s="52">
        <v>37</v>
      </c>
      <c r="H108" s="52">
        <v>20</v>
      </c>
      <c r="I108" s="52">
        <v>112</v>
      </c>
      <c r="J108" s="52">
        <v>247</v>
      </c>
      <c r="K108" s="52">
        <v>23</v>
      </c>
      <c r="L108" s="52">
        <v>193</v>
      </c>
    </row>
    <row r="109" spans="1:12" ht="13.5" customHeight="1">
      <c r="A109" s="205"/>
      <c r="B109" s="128"/>
      <c r="C109" s="226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ht="12.75" customHeight="1">
      <c r="A110" s="48"/>
      <c r="B110" s="48"/>
      <c r="C110" s="50"/>
      <c r="D110" s="49"/>
      <c r="E110" s="50"/>
      <c r="F110" s="50"/>
      <c r="G110" s="50"/>
      <c r="H110" s="50"/>
      <c r="I110" s="29"/>
      <c r="J110" s="29"/>
      <c r="K110" s="29"/>
      <c r="L110" s="51"/>
    </row>
    <row r="111" spans="1:11" ht="15" customHeight="1">
      <c r="A111" s="239" t="s">
        <v>221</v>
      </c>
      <c r="B111" s="48"/>
      <c r="C111" s="52"/>
      <c r="I111" s="50"/>
      <c r="K111" s="50"/>
    </row>
    <row r="112" spans="1:12" ht="15" customHeight="1">
      <c r="A112" s="344" t="s">
        <v>196</v>
      </c>
      <c r="B112" s="344"/>
      <c r="C112" s="345"/>
      <c r="D112" s="342" t="s">
        <v>222</v>
      </c>
      <c r="E112" s="342" t="s">
        <v>223</v>
      </c>
      <c r="F112" s="342" t="s">
        <v>579</v>
      </c>
      <c r="G112" s="342" t="s">
        <v>224</v>
      </c>
      <c r="H112" s="342" t="s">
        <v>580</v>
      </c>
      <c r="I112" s="342" t="s">
        <v>225</v>
      </c>
      <c r="J112" s="342" t="s">
        <v>226</v>
      </c>
      <c r="K112" s="342" t="s">
        <v>402</v>
      </c>
      <c r="L112" s="343" t="s">
        <v>227</v>
      </c>
    </row>
    <row r="113" spans="1:12" ht="15" customHeight="1">
      <c r="A113" s="346"/>
      <c r="B113" s="346"/>
      <c r="C113" s="347"/>
      <c r="D113" s="342"/>
      <c r="E113" s="342"/>
      <c r="F113" s="342"/>
      <c r="G113" s="342"/>
      <c r="H113" s="342"/>
      <c r="I113" s="342"/>
      <c r="J113" s="342"/>
      <c r="K113" s="342"/>
      <c r="L113" s="343"/>
    </row>
    <row r="114" spans="1:12" ht="14.25" customHeight="1">
      <c r="A114" s="206"/>
      <c r="B114" s="50"/>
      <c r="C114" s="145"/>
      <c r="D114" s="53" t="s">
        <v>228</v>
      </c>
      <c r="E114" s="53" t="s">
        <v>228</v>
      </c>
      <c r="F114" s="53" t="s">
        <v>228</v>
      </c>
      <c r="G114" s="53" t="s">
        <v>228</v>
      </c>
      <c r="H114" s="53" t="s">
        <v>228</v>
      </c>
      <c r="I114" s="53" t="s">
        <v>228</v>
      </c>
      <c r="J114" s="53" t="s">
        <v>228</v>
      </c>
      <c r="K114" s="53" t="s">
        <v>228</v>
      </c>
      <c r="L114" s="53" t="s">
        <v>228</v>
      </c>
    </row>
    <row r="115" spans="1:12" ht="14.25" customHeight="1">
      <c r="A115" s="206" t="s">
        <v>9</v>
      </c>
      <c r="B115" s="234">
        <v>15</v>
      </c>
      <c r="C115" s="145" t="s">
        <v>150</v>
      </c>
      <c r="D115" s="52">
        <v>52</v>
      </c>
      <c r="E115" s="52">
        <v>24</v>
      </c>
      <c r="F115" s="52">
        <v>58</v>
      </c>
      <c r="G115" s="52">
        <v>146</v>
      </c>
      <c r="H115" s="52">
        <v>4</v>
      </c>
      <c r="I115" s="52">
        <v>368</v>
      </c>
      <c r="J115" s="52">
        <v>16</v>
      </c>
      <c r="K115" s="52">
        <v>5</v>
      </c>
      <c r="L115" s="52">
        <v>5</v>
      </c>
    </row>
    <row r="116" spans="1:12" ht="14.25" customHeight="1">
      <c r="A116" s="234"/>
      <c r="B116" s="52">
        <v>16</v>
      </c>
      <c r="C116" s="145"/>
      <c r="D116" s="52">
        <v>48</v>
      </c>
      <c r="E116" s="34">
        <v>25</v>
      </c>
      <c r="F116" s="52">
        <v>55</v>
      </c>
      <c r="G116" s="52">
        <v>79</v>
      </c>
      <c r="H116" s="52">
        <v>6</v>
      </c>
      <c r="I116" s="52">
        <v>426</v>
      </c>
      <c r="J116" s="52">
        <v>1</v>
      </c>
      <c r="K116" s="52">
        <v>9</v>
      </c>
      <c r="L116" s="52">
        <v>15</v>
      </c>
    </row>
    <row r="117" spans="1:12" ht="14.25" customHeight="1">
      <c r="A117" s="234"/>
      <c r="B117" s="52">
        <v>17</v>
      </c>
      <c r="C117" s="145"/>
      <c r="D117" s="52">
        <v>52</v>
      </c>
      <c r="E117" s="34">
        <v>26</v>
      </c>
      <c r="F117" s="52">
        <v>41</v>
      </c>
      <c r="G117" s="52">
        <v>108</v>
      </c>
      <c r="H117" s="52">
        <v>5</v>
      </c>
      <c r="I117" s="52">
        <v>376</v>
      </c>
      <c r="J117" s="52">
        <v>11</v>
      </c>
      <c r="K117" s="52">
        <v>16</v>
      </c>
      <c r="L117" s="52">
        <v>14</v>
      </c>
    </row>
    <row r="118" spans="1:12" ht="14.25" customHeight="1">
      <c r="A118" s="234"/>
      <c r="B118" s="52">
        <v>18</v>
      </c>
      <c r="C118" s="145"/>
      <c r="D118" s="52">
        <v>61</v>
      </c>
      <c r="E118" s="52">
        <v>41</v>
      </c>
      <c r="F118" s="52">
        <v>46</v>
      </c>
      <c r="G118" s="52">
        <v>114</v>
      </c>
      <c r="H118" s="52">
        <v>3</v>
      </c>
      <c r="I118" s="52">
        <v>307</v>
      </c>
      <c r="J118" s="52">
        <v>10</v>
      </c>
      <c r="K118" s="52">
        <v>11</v>
      </c>
      <c r="L118" s="52">
        <v>11</v>
      </c>
    </row>
    <row r="119" spans="1:12" ht="14.25" customHeight="1">
      <c r="A119" s="234"/>
      <c r="B119" s="234">
        <v>19</v>
      </c>
      <c r="C119" s="145"/>
      <c r="D119" s="52">
        <v>71</v>
      </c>
      <c r="E119" s="52">
        <v>43</v>
      </c>
      <c r="F119" s="52">
        <v>42</v>
      </c>
      <c r="G119" s="52">
        <v>99</v>
      </c>
      <c r="H119" s="52">
        <v>3</v>
      </c>
      <c r="I119" s="52">
        <v>428</v>
      </c>
      <c r="J119" s="52">
        <v>9</v>
      </c>
      <c r="K119" s="52">
        <v>8</v>
      </c>
      <c r="L119" s="52">
        <v>8</v>
      </c>
    </row>
    <row r="120" spans="1:12" ht="13.5" customHeight="1">
      <c r="A120" s="205"/>
      <c r="B120" s="128"/>
      <c r="C120" s="226"/>
      <c r="D120" s="240"/>
      <c r="E120" s="210"/>
      <c r="F120" s="210"/>
      <c r="G120" s="210"/>
      <c r="H120" s="210"/>
      <c r="I120" s="210"/>
      <c r="J120" s="210"/>
      <c r="K120" s="210"/>
      <c r="L120" s="210"/>
    </row>
    <row r="121" spans="1:12" ht="13.5" customHeight="1">
      <c r="A121" s="48"/>
      <c r="B121" s="48"/>
      <c r="L121" s="51" t="s">
        <v>229</v>
      </c>
    </row>
    <row r="122" spans="1:9" ht="12.75" customHeight="1">
      <c r="A122" s="48"/>
      <c r="B122" s="48"/>
      <c r="C122" s="50"/>
      <c r="D122" s="49"/>
      <c r="E122" s="50"/>
      <c r="F122" s="50"/>
      <c r="G122" s="50"/>
      <c r="H122" s="50"/>
      <c r="I122" s="50"/>
    </row>
    <row r="123" spans="2:3" ht="12.75" customHeight="1">
      <c r="B123" s="48"/>
      <c r="C123" s="52"/>
    </row>
  </sheetData>
  <mergeCells count="46">
    <mergeCell ref="D36:D37"/>
    <mergeCell ref="E36:E37"/>
    <mergeCell ref="A3:C3"/>
    <mergeCell ref="A12:C12"/>
    <mergeCell ref="A23:C23"/>
    <mergeCell ref="A36:C37"/>
    <mergeCell ref="I36:I37"/>
    <mergeCell ref="J36:J37"/>
    <mergeCell ref="K36:K37"/>
    <mergeCell ref="A48:C49"/>
    <mergeCell ref="E48:F48"/>
    <mergeCell ref="G48:H48"/>
    <mergeCell ref="I48:J48"/>
    <mergeCell ref="K48:L48"/>
    <mergeCell ref="F36:F37"/>
    <mergeCell ref="H36:H37"/>
    <mergeCell ref="A61:C64"/>
    <mergeCell ref="G61:I61"/>
    <mergeCell ref="J61:L61"/>
    <mergeCell ref="D61:F63"/>
    <mergeCell ref="G62:I63"/>
    <mergeCell ref="J62:L63"/>
    <mergeCell ref="G74:I74"/>
    <mergeCell ref="J74:L74"/>
    <mergeCell ref="A74:C77"/>
    <mergeCell ref="D74:F76"/>
    <mergeCell ref="G75:I76"/>
    <mergeCell ref="J75:L76"/>
    <mergeCell ref="J88:K88"/>
    <mergeCell ref="A101:C102"/>
    <mergeCell ref="D101:E101"/>
    <mergeCell ref="F101:L101"/>
    <mergeCell ref="A88:C89"/>
    <mergeCell ref="D88:E88"/>
    <mergeCell ref="F88:G88"/>
    <mergeCell ref="H88:I88"/>
    <mergeCell ref="A112:C113"/>
    <mergeCell ref="D112:D113"/>
    <mergeCell ref="E112:E113"/>
    <mergeCell ref="F112:F113"/>
    <mergeCell ref="K112:K113"/>
    <mergeCell ref="L112:L113"/>
    <mergeCell ref="G112:G113"/>
    <mergeCell ref="H112:H113"/>
    <mergeCell ref="I112:I113"/>
    <mergeCell ref="J112:J113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&amp;L&amp;"ＭＳ Ｐゴシック,太字"&amp;14&amp;A</oddHead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M199"/>
  <sheetViews>
    <sheetView tabSelected="1" zoomScaleSheetLayoutView="100" workbookViewId="0" topLeftCell="A113">
      <selection activeCell="F93" sqref="F93"/>
    </sheetView>
  </sheetViews>
  <sheetFormatPr defaultColWidth="9.00390625" defaultRowHeight="13.5"/>
  <cols>
    <col min="1" max="1" width="3.625" style="29" customWidth="1"/>
    <col min="2" max="2" width="2.625" style="29" customWidth="1"/>
    <col min="3" max="3" width="11.625" style="29" customWidth="1"/>
    <col min="4" max="4" width="9.625" style="29" customWidth="1"/>
    <col min="5" max="5" width="9.75390625" style="29" customWidth="1"/>
    <col min="6" max="6" width="9.625" style="29" customWidth="1"/>
    <col min="7" max="7" width="9.125" style="29" customWidth="1"/>
    <col min="8" max="8" width="9.50390625" style="29" customWidth="1"/>
    <col min="9" max="9" width="9.75390625" style="29" customWidth="1"/>
    <col min="10" max="10" width="9.25390625" style="29" customWidth="1"/>
    <col min="11" max="11" width="10.00390625" style="29" customWidth="1"/>
    <col min="12" max="16384" width="9.00390625" style="116" customWidth="1"/>
  </cols>
  <sheetData>
    <row r="1" spans="1:8" ht="14.25">
      <c r="A1" s="172" t="s">
        <v>457</v>
      </c>
      <c r="F1" s="54" t="s">
        <v>542</v>
      </c>
      <c r="H1" s="54"/>
    </row>
    <row r="2" spans="1:11" ht="24" customHeight="1">
      <c r="A2" s="382" t="s">
        <v>39</v>
      </c>
      <c r="B2" s="382"/>
      <c r="C2" s="323"/>
      <c r="D2" s="241" t="s">
        <v>230</v>
      </c>
      <c r="E2" s="241" t="s">
        <v>543</v>
      </c>
      <c r="F2" s="241" t="s">
        <v>466</v>
      </c>
      <c r="G2" s="241" t="s">
        <v>523</v>
      </c>
      <c r="H2" s="241" t="s">
        <v>524</v>
      </c>
      <c r="I2" s="241" t="s">
        <v>544</v>
      </c>
      <c r="J2" s="241" t="s">
        <v>569</v>
      </c>
      <c r="K2" s="242" t="s">
        <v>309</v>
      </c>
    </row>
    <row r="3" spans="1:11" ht="12" customHeight="1">
      <c r="A3" s="11"/>
      <c r="B3" s="11"/>
      <c r="C3" s="11"/>
      <c r="D3" s="55"/>
      <c r="E3" s="11"/>
      <c r="F3" s="11"/>
      <c r="G3" s="11"/>
      <c r="I3" s="11"/>
      <c r="J3" s="11"/>
      <c r="K3" s="25" t="s">
        <v>310</v>
      </c>
    </row>
    <row r="4" spans="1:11" ht="12.75" customHeight="1">
      <c r="A4" s="11" t="s">
        <v>231</v>
      </c>
      <c r="B4" s="11"/>
      <c r="C4" s="11"/>
      <c r="D4" s="56">
        <v>10000</v>
      </c>
      <c r="E4" s="57">
        <v>101.1</v>
      </c>
      <c r="F4" s="57">
        <v>100.9</v>
      </c>
      <c r="G4" s="57">
        <v>100.8</v>
      </c>
      <c r="H4" s="57">
        <v>100</v>
      </c>
      <c r="I4" s="57">
        <v>100</v>
      </c>
      <c r="J4" s="57">
        <v>100.1</v>
      </c>
      <c r="K4" s="58">
        <f>+(J4-I4)/I4*100</f>
        <v>0.09999999999999432</v>
      </c>
    </row>
    <row r="5" spans="1:11" ht="12.75" customHeight="1">
      <c r="A5" s="11"/>
      <c r="B5" s="55" t="s">
        <v>232</v>
      </c>
      <c r="C5" s="11"/>
      <c r="D5" s="56">
        <v>2737</v>
      </c>
      <c r="E5" s="57">
        <v>100</v>
      </c>
      <c r="F5" s="57">
        <v>99.5</v>
      </c>
      <c r="G5" s="57">
        <v>100.7</v>
      </c>
      <c r="H5" s="57">
        <v>100</v>
      </c>
      <c r="I5" s="57">
        <v>100.8</v>
      </c>
      <c r="J5" s="57">
        <v>100.9</v>
      </c>
      <c r="K5" s="58">
        <f>+(J5-I5)/I5*100</f>
        <v>0.09920634920635765</v>
      </c>
    </row>
    <row r="6" spans="1:11" ht="12.75" customHeight="1">
      <c r="A6" s="11"/>
      <c r="B6" s="55" t="s">
        <v>233</v>
      </c>
      <c r="C6" s="11"/>
      <c r="D6" s="56">
        <v>2049</v>
      </c>
      <c r="E6" s="57">
        <v>100.6</v>
      </c>
      <c r="F6" s="57">
        <v>99.8</v>
      </c>
      <c r="G6" s="57">
        <v>100.1</v>
      </c>
      <c r="H6" s="57">
        <v>100</v>
      </c>
      <c r="I6" s="57">
        <v>98.6</v>
      </c>
      <c r="J6" s="57">
        <v>98.5</v>
      </c>
      <c r="K6" s="58">
        <f>+(J6-I6)/I6*100</f>
        <v>-0.10141987829614027</v>
      </c>
    </row>
    <row r="7" spans="1:11" ht="12.75" customHeight="1">
      <c r="A7" s="11"/>
      <c r="B7" s="59" t="s">
        <v>311</v>
      </c>
      <c r="C7" s="11"/>
      <c r="D7" s="56">
        <v>658</v>
      </c>
      <c r="E7" s="57">
        <v>101.6</v>
      </c>
      <c r="F7" s="57">
        <v>100.2</v>
      </c>
      <c r="G7" s="57">
        <v>99.9</v>
      </c>
      <c r="H7" s="57">
        <v>100</v>
      </c>
      <c r="I7" s="57">
        <v>101.8</v>
      </c>
      <c r="J7" s="57">
        <v>102.3</v>
      </c>
      <c r="K7" s="58">
        <f aca="true" t="shared" si="0" ref="K7:K15">+(J7-I7)/I7*100</f>
        <v>0.4911591355599214</v>
      </c>
    </row>
    <row r="8" spans="1:11" ht="12.75" customHeight="1">
      <c r="A8" s="11"/>
      <c r="B8" s="55" t="s">
        <v>312</v>
      </c>
      <c r="C8" s="11"/>
      <c r="D8" s="56">
        <v>321</v>
      </c>
      <c r="E8" s="57">
        <v>109.3</v>
      </c>
      <c r="F8" s="57">
        <v>107.9</v>
      </c>
      <c r="G8" s="57">
        <v>101.6</v>
      </c>
      <c r="H8" s="57">
        <v>100</v>
      </c>
      <c r="I8" s="57">
        <v>98.9</v>
      </c>
      <c r="J8" s="57">
        <v>96.7</v>
      </c>
      <c r="K8" s="58">
        <f t="shared" si="0"/>
        <v>-2.2244691607684555</v>
      </c>
    </row>
    <row r="9" spans="1:11" ht="12.75" customHeight="1">
      <c r="A9" s="11"/>
      <c r="B9" s="55" t="s">
        <v>234</v>
      </c>
      <c r="C9" s="11"/>
      <c r="D9" s="56">
        <v>517</v>
      </c>
      <c r="E9" s="57">
        <v>92.8</v>
      </c>
      <c r="F9" s="57">
        <v>96.2</v>
      </c>
      <c r="G9" s="57">
        <v>96.4</v>
      </c>
      <c r="H9" s="57">
        <v>100</v>
      </c>
      <c r="I9" s="57">
        <v>101.9</v>
      </c>
      <c r="J9" s="57">
        <v>105.5</v>
      </c>
      <c r="K9" s="58">
        <f t="shared" si="0"/>
        <v>3.532875368007845</v>
      </c>
    </row>
    <row r="10" spans="1:11" ht="12.75" customHeight="1">
      <c r="A10" s="11"/>
      <c r="B10" s="55" t="s">
        <v>235</v>
      </c>
      <c r="C10" s="11"/>
      <c r="D10" s="56">
        <v>449</v>
      </c>
      <c r="E10" s="57">
        <v>96.8</v>
      </c>
      <c r="F10" s="57">
        <v>100.3</v>
      </c>
      <c r="G10" s="57">
        <v>100.5</v>
      </c>
      <c r="H10" s="57">
        <v>100</v>
      </c>
      <c r="I10" s="57">
        <v>99.7</v>
      </c>
      <c r="J10" s="57">
        <v>100.1</v>
      </c>
      <c r="K10" s="58">
        <f t="shared" si="0"/>
        <v>0.4012036108324889</v>
      </c>
    </row>
    <row r="11" spans="1:11" ht="12.75" customHeight="1">
      <c r="A11" s="11"/>
      <c r="B11" s="55" t="s">
        <v>236</v>
      </c>
      <c r="C11" s="11"/>
      <c r="D11" s="56">
        <v>1194</v>
      </c>
      <c r="E11" s="57">
        <v>99.8</v>
      </c>
      <c r="F11" s="57">
        <v>100.5</v>
      </c>
      <c r="G11" s="57">
        <v>100.4</v>
      </c>
      <c r="H11" s="57">
        <v>100</v>
      </c>
      <c r="I11" s="57">
        <v>99.7</v>
      </c>
      <c r="J11" s="57">
        <v>99.4</v>
      </c>
      <c r="K11" s="58">
        <f t="shared" si="0"/>
        <v>-0.30090270812437026</v>
      </c>
    </row>
    <row r="12" spans="1:11" ht="12.75" customHeight="1">
      <c r="A12" s="11"/>
      <c r="B12" s="55" t="s">
        <v>237</v>
      </c>
      <c r="C12" s="11"/>
      <c r="D12" s="56">
        <v>359</v>
      </c>
      <c r="E12" s="57">
        <v>98.5</v>
      </c>
      <c r="F12" s="57">
        <v>99.7</v>
      </c>
      <c r="G12" s="57">
        <v>100</v>
      </c>
      <c r="H12" s="57">
        <v>100</v>
      </c>
      <c r="I12" s="57">
        <v>100.4</v>
      </c>
      <c r="J12" s="57">
        <v>100.7</v>
      </c>
      <c r="K12" s="58">
        <f t="shared" si="0"/>
        <v>0.29880478087649115</v>
      </c>
    </row>
    <row r="13" spans="1:11" ht="12.75" customHeight="1">
      <c r="A13" s="11"/>
      <c r="B13" s="55" t="s">
        <v>238</v>
      </c>
      <c r="C13" s="11"/>
      <c r="D13" s="56">
        <v>1132</v>
      </c>
      <c r="E13" s="57">
        <v>105.5</v>
      </c>
      <c r="F13" s="57">
        <v>103.3</v>
      </c>
      <c r="G13" s="57">
        <v>101.3</v>
      </c>
      <c r="H13" s="57">
        <v>100</v>
      </c>
      <c r="I13" s="57">
        <v>99.1</v>
      </c>
      <c r="J13" s="57">
        <v>97.7</v>
      </c>
      <c r="K13" s="58">
        <f t="shared" si="0"/>
        <v>-1.4127144298688108</v>
      </c>
    </row>
    <row r="14" spans="1:11" ht="12.75" customHeight="1">
      <c r="A14" s="11"/>
      <c r="B14" s="55" t="s">
        <v>239</v>
      </c>
      <c r="C14" s="11"/>
      <c r="D14" s="56">
        <v>584</v>
      </c>
      <c r="E14" s="57">
        <v>100.1</v>
      </c>
      <c r="F14" s="57">
        <v>100.7</v>
      </c>
      <c r="G14" s="57">
        <v>99.8</v>
      </c>
      <c r="H14" s="57">
        <v>100</v>
      </c>
      <c r="I14" s="57">
        <v>101.4</v>
      </c>
      <c r="J14" s="57">
        <v>101.9</v>
      </c>
      <c r="K14" s="58">
        <f t="shared" si="0"/>
        <v>0.4930966469428008</v>
      </c>
    </row>
    <row r="15" spans="1:11" ht="12.75" customHeight="1">
      <c r="A15" s="11" t="s">
        <v>240</v>
      </c>
      <c r="B15" s="60"/>
      <c r="C15" s="11"/>
      <c r="D15" s="61" t="s">
        <v>241</v>
      </c>
      <c r="E15" s="57">
        <v>100.4</v>
      </c>
      <c r="F15" s="57">
        <v>100.2</v>
      </c>
      <c r="G15" s="57">
        <v>99.9</v>
      </c>
      <c r="H15" s="57">
        <v>100</v>
      </c>
      <c r="I15" s="57">
        <v>99.8</v>
      </c>
      <c r="J15" s="57">
        <v>99.9</v>
      </c>
      <c r="K15" s="58">
        <f t="shared" si="0"/>
        <v>0.10020040080161176</v>
      </c>
    </row>
    <row r="16" spans="1:11" ht="12" customHeight="1">
      <c r="A16" s="62" t="s">
        <v>145</v>
      </c>
      <c r="B16" s="62" t="s">
        <v>145</v>
      </c>
      <c r="C16" s="62" t="s">
        <v>145</v>
      </c>
      <c r="D16" s="63"/>
      <c r="E16" s="28"/>
      <c r="F16" s="28"/>
      <c r="G16" s="28"/>
      <c r="H16" s="41"/>
      <c r="I16" s="28"/>
      <c r="J16" s="28"/>
      <c r="K16" s="28"/>
    </row>
    <row r="17" spans="1:11" ht="12" customHeight="1">
      <c r="A17" s="29" t="s">
        <v>467</v>
      </c>
      <c r="B17" s="29" t="s">
        <v>567</v>
      </c>
      <c r="I17" s="25"/>
      <c r="K17" s="25" t="s">
        <v>313</v>
      </c>
    </row>
    <row r="18" spans="8:9" ht="11.25" customHeight="1">
      <c r="H18" s="25"/>
      <c r="I18" s="25"/>
    </row>
    <row r="19" spans="1:11" ht="15" customHeight="1">
      <c r="A19" s="172" t="s">
        <v>526</v>
      </c>
      <c r="I19" s="64"/>
      <c r="J19" s="64"/>
      <c r="K19" s="65"/>
    </row>
    <row r="20" spans="1:11" ht="24" customHeight="1">
      <c r="A20" s="382" t="s">
        <v>39</v>
      </c>
      <c r="B20" s="382"/>
      <c r="C20" s="382"/>
      <c r="D20" s="323"/>
      <c r="E20" s="241" t="s">
        <v>466</v>
      </c>
      <c r="F20" s="241" t="s">
        <v>481</v>
      </c>
      <c r="G20" s="241" t="s">
        <v>524</v>
      </c>
      <c r="H20" s="241" t="s">
        <v>544</v>
      </c>
      <c r="I20" s="241" t="s">
        <v>569</v>
      </c>
      <c r="J20" s="241" t="s">
        <v>527</v>
      </c>
      <c r="K20" s="242" t="s">
        <v>528</v>
      </c>
    </row>
    <row r="21" spans="1:11" ht="12" customHeight="1">
      <c r="A21" s="25"/>
      <c r="B21" s="25"/>
      <c r="C21" s="25"/>
      <c r="D21" s="61"/>
      <c r="E21" s="25" t="s">
        <v>242</v>
      </c>
      <c r="F21" s="25" t="s">
        <v>242</v>
      </c>
      <c r="G21" s="25" t="s">
        <v>242</v>
      </c>
      <c r="H21" s="25" t="s">
        <v>242</v>
      </c>
      <c r="I21" s="25" t="s">
        <v>242</v>
      </c>
      <c r="J21" s="25" t="s">
        <v>310</v>
      </c>
      <c r="K21" s="25" t="s">
        <v>310</v>
      </c>
    </row>
    <row r="22" spans="1:11" ht="12.75" customHeight="1">
      <c r="A22" s="11" t="s">
        <v>314</v>
      </c>
      <c r="B22" s="11"/>
      <c r="C22" s="11"/>
      <c r="D22" s="55"/>
      <c r="E22" s="25">
        <v>481826</v>
      </c>
      <c r="F22" s="25">
        <v>416325</v>
      </c>
      <c r="G22" s="25">
        <v>487459</v>
      </c>
      <c r="H22" s="25">
        <v>527703</v>
      </c>
      <c r="I22" s="25">
        <v>517041</v>
      </c>
      <c r="J22" s="57">
        <f aca="true" t="shared" si="1" ref="J22:J27">I22/$I$22*100</f>
        <v>100</v>
      </c>
      <c r="K22" s="58">
        <f>+(I22-H22)/H22*100</f>
        <v>-2.0204546875799454</v>
      </c>
    </row>
    <row r="23" spans="2:11" ht="12.75" customHeight="1">
      <c r="B23" s="11" t="s">
        <v>529</v>
      </c>
      <c r="C23" s="11"/>
      <c r="D23" s="55"/>
      <c r="E23" s="25">
        <v>454102</v>
      </c>
      <c r="F23" s="25">
        <v>395058</v>
      </c>
      <c r="G23" s="25">
        <v>452931</v>
      </c>
      <c r="H23" s="25">
        <v>437445</v>
      </c>
      <c r="I23" s="25">
        <v>490451</v>
      </c>
      <c r="J23" s="57">
        <f t="shared" si="1"/>
        <v>94.85727437475944</v>
      </c>
      <c r="K23" s="58">
        <f aca="true" t="shared" si="2" ref="K23:K42">+(I23-H23)/H23*100</f>
        <v>12.117180445541726</v>
      </c>
    </row>
    <row r="24" spans="1:13" ht="12.75" customHeight="1">
      <c r="A24" s="54"/>
      <c r="C24" s="11" t="s">
        <v>530</v>
      </c>
      <c r="D24" s="67"/>
      <c r="E24" s="68">
        <v>426583</v>
      </c>
      <c r="F24" s="68">
        <v>368126</v>
      </c>
      <c r="G24" s="68">
        <v>399430</v>
      </c>
      <c r="H24" s="68">
        <v>409553</v>
      </c>
      <c r="I24" s="68">
        <v>446420</v>
      </c>
      <c r="J24" s="57">
        <f t="shared" si="1"/>
        <v>86.34131529221088</v>
      </c>
      <c r="K24" s="58">
        <f t="shared" si="2"/>
        <v>9.001765339284537</v>
      </c>
      <c r="L24" s="68"/>
      <c r="M24" s="68"/>
    </row>
    <row r="25" spans="1:13" ht="12.75" customHeight="1">
      <c r="A25" s="54"/>
      <c r="C25" s="11" t="s">
        <v>243</v>
      </c>
      <c r="D25" s="67"/>
      <c r="E25" s="68">
        <v>27519</v>
      </c>
      <c r="F25" s="68">
        <v>26932</v>
      </c>
      <c r="G25" s="68">
        <v>53500</v>
      </c>
      <c r="H25" s="68">
        <v>53613</v>
      </c>
      <c r="I25" s="68">
        <v>44030</v>
      </c>
      <c r="J25" s="57">
        <f t="shared" si="1"/>
        <v>8.515765674288886</v>
      </c>
      <c r="K25" s="58">
        <f t="shared" si="2"/>
        <v>-17.874396135265698</v>
      </c>
      <c r="L25" s="68"/>
      <c r="M25" s="68"/>
    </row>
    <row r="26" spans="2:13" ht="12.75" customHeight="1">
      <c r="B26" s="11" t="s">
        <v>531</v>
      </c>
      <c r="C26" s="66"/>
      <c r="D26" s="67"/>
      <c r="E26" s="68">
        <v>4364</v>
      </c>
      <c r="F26" s="68">
        <v>2849</v>
      </c>
      <c r="G26" s="68">
        <v>1115</v>
      </c>
      <c r="H26" s="68">
        <v>2274</v>
      </c>
      <c r="I26" s="68">
        <v>1765</v>
      </c>
      <c r="J26" s="57">
        <f t="shared" si="1"/>
        <v>0.3413655783583894</v>
      </c>
      <c r="K26" s="58">
        <f t="shared" si="2"/>
        <v>-22.383465259454706</v>
      </c>
      <c r="L26" s="68"/>
      <c r="M26" s="68"/>
    </row>
    <row r="27" spans="2:13" ht="12.75" customHeight="1">
      <c r="B27" s="11" t="s">
        <v>532</v>
      </c>
      <c r="C27" s="66"/>
      <c r="D27" s="67"/>
      <c r="E27" s="68">
        <v>23359</v>
      </c>
      <c r="F27" s="68">
        <v>18418</v>
      </c>
      <c r="G27" s="68">
        <v>33414</v>
      </c>
      <c r="H27" s="68">
        <v>62263</v>
      </c>
      <c r="I27" s="68">
        <v>24826</v>
      </c>
      <c r="J27" s="57">
        <f t="shared" si="1"/>
        <v>4.801553455141856</v>
      </c>
      <c r="K27" s="58">
        <f t="shared" si="2"/>
        <v>-60.127202351316186</v>
      </c>
      <c r="L27" s="68"/>
      <c r="M27" s="68"/>
    </row>
    <row r="28" spans="1:13" ht="12.75" customHeight="1">
      <c r="A28" s="11" t="s">
        <v>533</v>
      </c>
      <c r="B28" s="66"/>
      <c r="C28" s="66"/>
      <c r="D28" s="67"/>
      <c r="E28" s="68">
        <v>402264</v>
      </c>
      <c r="F28" s="68">
        <v>340068</v>
      </c>
      <c r="G28" s="68">
        <v>357925</v>
      </c>
      <c r="H28" s="68">
        <v>371095</v>
      </c>
      <c r="I28" s="68">
        <v>366569</v>
      </c>
      <c r="J28" s="57">
        <f>I28/$I$28*100</f>
        <v>100</v>
      </c>
      <c r="K28" s="58">
        <f t="shared" si="2"/>
        <v>-1.219633786496719</v>
      </c>
      <c r="L28" s="160"/>
      <c r="M28" s="160"/>
    </row>
    <row r="29" spans="2:11" ht="12.75" customHeight="1">
      <c r="B29" s="11" t="s">
        <v>244</v>
      </c>
      <c r="C29" s="66"/>
      <c r="D29" s="67"/>
      <c r="E29" s="68">
        <v>325353</v>
      </c>
      <c r="F29" s="68">
        <v>283042</v>
      </c>
      <c r="G29" s="68">
        <v>292543</v>
      </c>
      <c r="H29" s="68">
        <v>315970</v>
      </c>
      <c r="I29" s="68">
        <v>298751</v>
      </c>
      <c r="J29" s="57">
        <f aca="true" t="shared" si="3" ref="J29:J40">I29/$I$28*100</f>
        <v>81.4992538921731</v>
      </c>
      <c r="K29" s="58">
        <f t="shared" si="2"/>
        <v>-5.449567996961737</v>
      </c>
    </row>
    <row r="30" spans="1:11" ht="12.75" customHeight="1">
      <c r="A30" s="54"/>
      <c r="C30" s="11" t="s">
        <v>232</v>
      </c>
      <c r="D30" s="67"/>
      <c r="E30" s="68">
        <v>79796</v>
      </c>
      <c r="F30" s="68">
        <v>71176</v>
      </c>
      <c r="G30" s="68">
        <v>75610</v>
      </c>
      <c r="H30" s="68">
        <v>72310</v>
      </c>
      <c r="I30" s="68">
        <v>71685</v>
      </c>
      <c r="J30" s="57">
        <f t="shared" si="3"/>
        <v>19.555663463086077</v>
      </c>
      <c r="K30" s="58">
        <f t="shared" si="2"/>
        <v>-0.864334116996266</v>
      </c>
    </row>
    <row r="31" spans="1:11" ht="12.75" customHeight="1">
      <c r="A31" s="65"/>
      <c r="C31" s="11" t="s">
        <v>233</v>
      </c>
      <c r="D31" s="55"/>
      <c r="E31" s="25">
        <v>17358</v>
      </c>
      <c r="F31" s="25">
        <v>17967</v>
      </c>
      <c r="G31" s="68">
        <v>15090</v>
      </c>
      <c r="H31" s="68">
        <v>16963</v>
      </c>
      <c r="I31" s="68">
        <v>10118</v>
      </c>
      <c r="J31" s="57">
        <f t="shared" si="3"/>
        <v>2.760189759635976</v>
      </c>
      <c r="K31" s="58">
        <f t="shared" si="2"/>
        <v>-40.35253198137122</v>
      </c>
    </row>
    <row r="32" spans="1:11" ht="12.75" customHeight="1">
      <c r="A32" s="65"/>
      <c r="C32" s="11" t="s">
        <v>534</v>
      </c>
      <c r="D32" s="55"/>
      <c r="E32" s="25">
        <v>19744</v>
      </c>
      <c r="F32" s="25">
        <v>17634</v>
      </c>
      <c r="G32" s="68">
        <v>18608</v>
      </c>
      <c r="H32" s="68">
        <v>19368</v>
      </c>
      <c r="I32" s="68">
        <v>18854</v>
      </c>
      <c r="J32" s="57">
        <f t="shared" si="3"/>
        <v>5.1433700067381585</v>
      </c>
      <c r="K32" s="58">
        <f t="shared" si="2"/>
        <v>-2.6538620404791406</v>
      </c>
    </row>
    <row r="33" spans="1:11" ht="12.75" customHeight="1">
      <c r="A33" s="11"/>
      <c r="C33" s="11" t="s">
        <v>315</v>
      </c>
      <c r="D33" s="55"/>
      <c r="E33" s="25">
        <v>10465</v>
      </c>
      <c r="F33" s="25">
        <v>8639</v>
      </c>
      <c r="G33" s="68">
        <v>7540</v>
      </c>
      <c r="H33" s="68">
        <v>7921</v>
      </c>
      <c r="I33" s="68">
        <v>8914</v>
      </c>
      <c r="J33" s="57">
        <f t="shared" si="3"/>
        <v>2.4317386358366364</v>
      </c>
      <c r="K33" s="58">
        <f t="shared" si="2"/>
        <v>12.536295922232041</v>
      </c>
    </row>
    <row r="34" spans="3:11" ht="12.75" customHeight="1">
      <c r="C34" s="11" t="s">
        <v>234</v>
      </c>
      <c r="D34" s="67"/>
      <c r="E34" s="68">
        <v>18278</v>
      </c>
      <c r="F34" s="68">
        <v>16021</v>
      </c>
      <c r="G34" s="68">
        <v>15842</v>
      </c>
      <c r="H34" s="68">
        <v>14679</v>
      </c>
      <c r="I34" s="68">
        <v>14912</v>
      </c>
      <c r="J34" s="57">
        <f t="shared" si="3"/>
        <v>4.067992656225703</v>
      </c>
      <c r="K34" s="58">
        <f t="shared" si="2"/>
        <v>1.5873015873015872</v>
      </c>
    </row>
    <row r="35" spans="3:11" ht="12.75" customHeight="1">
      <c r="C35" s="11" t="s">
        <v>235</v>
      </c>
      <c r="D35" s="67"/>
      <c r="E35" s="68">
        <v>10736</v>
      </c>
      <c r="F35" s="68">
        <v>7430</v>
      </c>
      <c r="G35" s="68">
        <v>9829</v>
      </c>
      <c r="H35" s="68">
        <v>10282</v>
      </c>
      <c r="I35" s="68">
        <v>9357</v>
      </c>
      <c r="J35" s="57">
        <f t="shared" si="3"/>
        <v>2.5525890077993503</v>
      </c>
      <c r="K35" s="58">
        <f t="shared" si="2"/>
        <v>-8.996304220968684</v>
      </c>
    </row>
    <row r="36" spans="3:11" ht="12.75" customHeight="1">
      <c r="C36" s="11" t="s">
        <v>316</v>
      </c>
      <c r="D36" s="69"/>
      <c r="E36" s="68">
        <v>39128</v>
      </c>
      <c r="F36" s="68">
        <v>39264</v>
      </c>
      <c r="G36" s="68">
        <v>33750</v>
      </c>
      <c r="H36" s="68">
        <v>50933</v>
      </c>
      <c r="I36" s="68">
        <v>43094</v>
      </c>
      <c r="J36" s="57">
        <f t="shared" si="3"/>
        <v>11.75604047259861</v>
      </c>
      <c r="K36" s="58">
        <f t="shared" si="2"/>
        <v>-15.390807531462903</v>
      </c>
    </row>
    <row r="37" spans="3:11" ht="12.75" customHeight="1">
      <c r="C37" s="11" t="s">
        <v>237</v>
      </c>
      <c r="D37" s="67"/>
      <c r="E37" s="68">
        <v>16549</v>
      </c>
      <c r="F37" s="68">
        <v>13929</v>
      </c>
      <c r="G37" s="68">
        <v>16364</v>
      </c>
      <c r="H37" s="68">
        <v>20460</v>
      </c>
      <c r="I37" s="68">
        <v>18886</v>
      </c>
      <c r="J37" s="57">
        <f t="shared" si="3"/>
        <v>5.152099604712892</v>
      </c>
      <c r="K37" s="58">
        <f t="shared" si="2"/>
        <v>-7.6930596285435</v>
      </c>
    </row>
    <row r="38" spans="3:11" ht="12.75" customHeight="1">
      <c r="C38" s="11" t="s">
        <v>238</v>
      </c>
      <c r="D38" s="67"/>
      <c r="E38" s="68">
        <v>35777</v>
      </c>
      <c r="F38" s="68">
        <v>31500</v>
      </c>
      <c r="G38" s="68">
        <v>36608</v>
      </c>
      <c r="H38" s="68">
        <v>35449</v>
      </c>
      <c r="I38" s="68">
        <v>35805</v>
      </c>
      <c r="J38" s="57">
        <f t="shared" si="3"/>
        <v>9.767601733916397</v>
      </c>
      <c r="K38" s="58">
        <f t="shared" si="2"/>
        <v>1.0042596406104545</v>
      </c>
    </row>
    <row r="39" spans="3:11" ht="12.75" customHeight="1">
      <c r="C39" s="11" t="s">
        <v>245</v>
      </c>
      <c r="D39" s="67"/>
      <c r="E39" s="68">
        <v>77522</v>
      </c>
      <c r="F39" s="68">
        <v>59483</v>
      </c>
      <c r="G39" s="68">
        <v>63301</v>
      </c>
      <c r="H39" s="68">
        <v>67605</v>
      </c>
      <c r="I39" s="68">
        <v>67125</v>
      </c>
      <c r="J39" s="57">
        <f t="shared" si="3"/>
        <v>18.311695751686585</v>
      </c>
      <c r="K39" s="58">
        <f>+(I39-H39)/H39*100</f>
        <v>-0.710006656312403</v>
      </c>
    </row>
    <row r="40" spans="2:11" ht="12.75" customHeight="1">
      <c r="B40" s="11" t="s">
        <v>317</v>
      </c>
      <c r="D40" s="69"/>
      <c r="E40" s="68">
        <v>76911</v>
      </c>
      <c r="F40" s="68">
        <v>57026</v>
      </c>
      <c r="G40" s="68">
        <v>65382</v>
      </c>
      <c r="H40" s="68">
        <v>55125</v>
      </c>
      <c r="I40" s="68">
        <v>67818</v>
      </c>
      <c r="J40" s="57">
        <f t="shared" si="3"/>
        <v>18.500746107826906</v>
      </c>
      <c r="K40" s="58">
        <f t="shared" si="2"/>
        <v>23.025850340136053</v>
      </c>
    </row>
    <row r="41" spans="1:11" ht="12.75" customHeight="1">
      <c r="A41" s="11" t="s">
        <v>246</v>
      </c>
      <c r="B41" s="66"/>
      <c r="D41" s="67"/>
      <c r="E41" s="68">
        <v>404916</v>
      </c>
      <c r="F41" s="68">
        <v>359299</v>
      </c>
      <c r="G41" s="68">
        <v>422078</v>
      </c>
      <c r="H41" s="68">
        <v>472578</v>
      </c>
      <c r="I41" s="68">
        <v>449223</v>
      </c>
      <c r="J41" s="70" t="s">
        <v>318</v>
      </c>
      <c r="K41" s="58">
        <f t="shared" si="2"/>
        <v>-4.942041313814862</v>
      </c>
    </row>
    <row r="42" spans="1:11" ht="12.75" customHeight="1">
      <c r="A42" s="11" t="s">
        <v>247</v>
      </c>
      <c r="B42" s="66"/>
      <c r="D42" s="67" t="s">
        <v>319</v>
      </c>
      <c r="E42" s="71">
        <v>24.5</v>
      </c>
      <c r="F42" s="71">
        <v>25.1</v>
      </c>
      <c r="G42" s="283" t="s">
        <v>545</v>
      </c>
      <c r="H42" s="174" t="s">
        <v>562</v>
      </c>
      <c r="I42" s="174" t="s">
        <v>581</v>
      </c>
      <c r="J42" s="70" t="s">
        <v>318</v>
      </c>
      <c r="K42" s="58">
        <f t="shared" si="2"/>
        <v>4.803493449781666</v>
      </c>
    </row>
    <row r="43" spans="1:11" ht="12" customHeight="1">
      <c r="A43" s="28"/>
      <c r="B43" s="72"/>
      <c r="C43" s="72"/>
      <c r="D43" s="73"/>
      <c r="E43" s="74"/>
      <c r="F43" s="74"/>
      <c r="G43" s="74"/>
      <c r="H43" s="74"/>
      <c r="I43" s="74"/>
      <c r="J43" s="74"/>
      <c r="K43" s="41"/>
    </row>
    <row r="44" spans="1:11" ht="12" customHeight="1">
      <c r="A44" s="25" t="s">
        <v>564</v>
      </c>
      <c r="B44" s="29" t="s">
        <v>563</v>
      </c>
      <c r="D44" s="66"/>
      <c r="E44" s="68"/>
      <c r="F44" s="68"/>
      <c r="G44" s="68"/>
      <c r="H44" s="68"/>
      <c r="J44" s="68"/>
      <c r="K44" s="25" t="s">
        <v>320</v>
      </c>
    </row>
    <row r="45" spans="1:11" ht="12" customHeight="1">
      <c r="A45" s="25">
        <v>2</v>
      </c>
      <c r="B45" s="29" t="s">
        <v>567</v>
      </c>
      <c r="C45" s="66"/>
      <c r="D45" s="66"/>
      <c r="E45" s="68"/>
      <c r="G45" s="66"/>
      <c r="H45" s="68"/>
      <c r="J45" s="68"/>
      <c r="K45" s="25"/>
    </row>
    <row r="46" spans="1:10" ht="11.25" customHeight="1">
      <c r="A46" s="11"/>
      <c r="B46" s="66"/>
      <c r="C46" s="66"/>
      <c r="D46" s="66"/>
      <c r="E46" s="68"/>
      <c r="F46" s="68"/>
      <c r="H46" s="68"/>
      <c r="I46" s="25"/>
      <c r="J46" s="68"/>
    </row>
    <row r="47" spans="1:10" ht="15" customHeight="1">
      <c r="A47" s="172" t="s">
        <v>514</v>
      </c>
      <c r="B47" s="65"/>
      <c r="J47" s="25"/>
    </row>
    <row r="48" spans="1:11" ht="21.75" customHeight="1">
      <c r="A48" s="316" t="s">
        <v>39</v>
      </c>
      <c r="B48" s="316"/>
      <c r="C48" s="316"/>
      <c r="D48" s="317"/>
      <c r="E48" s="385" t="s">
        <v>403</v>
      </c>
      <c r="F48" s="383"/>
      <c r="G48" s="383" t="s">
        <v>321</v>
      </c>
      <c r="H48" s="383"/>
      <c r="I48" s="383" t="s">
        <v>322</v>
      </c>
      <c r="J48" s="322"/>
      <c r="K48" s="188" t="s">
        <v>323</v>
      </c>
    </row>
    <row r="49" spans="1:11" ht="21" customHeight="1">
      <c r="A49" s="318"/>
      <c r="B49" s="318"/>
      <c r="C49" s="318"/>
      <c r="D49" s="319"/>
      <c r="E49" s="241" t="s">
        <v>324</v>
      </c>
      <c r="F49" s="241" t="s">
        <v>500</v>
      </c>
      <c r="G49" s="243" t="s">
        <v>325</v>
      </c>
      <c r="H49" s="243" t="s">
        <v>501</v>
      </c>
      <c r="I49" s="241" t="s">
        <v>324</v>
      </c>
      <c r="J49" s="241" t="s">
        <v>500</v>
      </c>
      <c r="K49" s="188" t="s">
        <v>500</v>
      </c>
    </row>
    <row r="50" spans="1:11" ht="12" customHeight="1">
      <c r="A50" s="75"/>
      <c r="B50" s="38"/>
      <c r="C50" s="38"/>
      <c r="D50" s="38"/>
      <c r="E50" s="76"/>
      <c r="F50" s="25"/>
      <c r="G50" s="25" t="s">
        <v>326</v>
      </c>
      <c r="H50" s="25" t="s">
        <v>326</v>
      </c>
      <c r="I50" s="25" t="s">
        <v>326</v>
      </c>
      <c r="J50" s="25" t="s">
        <v>326</v>
      </c>
      <c r="K50" s="25" t="s">
        <v>326</v>
      </c>
    </row>
    <row r="51" spans="1:11" ht="12.75" customHeight="1">
      <c r="A51" s="31" t="s">
        <v>327</v>
      </c>
      <c r="B51" s="38"/>
      <c r="C51" s="38"/>
      <c r="D51" s="38"/>
      <c r="E51" s="77">
        <v>449</v>
      </c>
      <c r="F51" s="25">
        <v>616</v>
      </c>
      <c r="G51" s="70">
        <v>53.2</v>
      </c>
      <c r="H51" s="70">
        <f>(F51-E51)/E51*100</f>
        <v>37.193763919821826</v>
      </c>
      <c r="I51" s="79">
        <v>43.9</v>
      </c>
      <c r="J51" s="79">
        <v>59.6</v>
      </c>
      <c r="K51" s="80">
        <v>56.8</v>
      </c>
    </row>
    <row r="52" spans="1:11" ht="12.75" customHeight="1">
      <c r="A52" s="31" t="s">
        <v>513</v>
      </c>
      <c r="B52" s="38"/>
      <c r="C52" s="38"/>
      <c r="D52" s="38"/>
      <c r="E52" s="77">
        <v>488</v>
      </c>
      <c r="F52" s="25">
        <v>723</v>
      </c>
      <c r="G52" s="70">
        <v>37.46</v>
      </c>
      <c r="H52" s="70">
        <f aca="true" t="shared" si="4" ref="H52:H62">(F52-E52)/E52*100</f>
        <v>48.15573770491803</v>
      </c>
      <c r="I52" s="79">
        <v>44.6</v>
      </c>
      <c r="J52" s="79">
        <v>65.8</v>
      </c>
      <c r="K52" s="80">
        <v>63.3</v>
      </c>
    </row>
    <row r="53" spans="1:11" ht="12.75" customHeight="1">
      <c r="A53" s="31" t="s">
        <v>328</v>
      </c>
      <c r="B53" s="38"/>
      <c r="C53" s="38"/>
      <c r="D53" s="38"/>
      <c r="E53" s="165">
        <v>470</v>
      </c>
      <c r="F53" s="78">
        <v>770</v>
      </c>
      <c r="G53" s="70">
        <v>75.4</v>
      </c>
      <c r="H53" s="70">
        <f t="shared" si="4"/>
        <v>63.829787234042556</v>
      </c>
      <c r="I53" s="79">
        <v>40.5</v>
      </c>
      <c r="J53" s="79">
        <v>62.5</v>
      </c>
      <c r="K53" s="80">
        <v>59.1</v>
      </c>
    </row>
    <row r="54" spans="1:11" ht="12.75" customHeight="1">
      <c r="A54" s="11" t="s">
        <v>329</v>
      </c>
      <c r="B54" s="66"/>
      <c r="C54" s="66"/>
      <c r="D54" s="66"/>
      <c r="E54" s="81">
        <v>1549</v>
      </c>
      <c r="F54" s="29">
        <v>1971</v>
      </c>
      <c r="G54" s="70">
        <v>31.6</v>
      </c>
      <c r="H54" s="70">
        <f t="shared" si="4"/>
        <v>27.24338282763073</v>
      </c>
      <c r="I54" s="82">
        <v>38.9</v>
      </c>
      <c r="J54" s="82">
        <v>47.8</v>
      </c>
      <c r="K54" s="80">
        <v>41.1</v>
      </c>
    </row>
    <row r="55" spans="1:11" ht="12.75" customHeight="1">
      <c r="A55" s="83" t="s">
        <v>515</v>
      </c>
      <c r="B55" s="11"/>
      <c r="C55" s="66"/>
      <c r="D55" s="66"/>
      <c r="E55" s="81">
        <v>1218</v>
      </c>
      <c r="F55" s="29">
        <v>1193</v>
      </c>
      <c r="G55" s="70">
        <v>7.02</v>
      </c>
      <c r="H55" s="70">
        <f t="shared" si="4"/>
        <v>-2.052545155993432</v>
      </c>
      <c r="I55" s="82">
        <v>80.6</v>
      </c>
      <c r="J55" s="82">
        <v>80.3</v>
      </c>
      <c r="K55" s="80">
        <v>86.2</v>
      </c>
    </row>
    <row r="56" spans="1:11" ht="12.75" customHeight="1">
      <c r="A56" s="11" t="s">
        <v>516</v>
      </c>
      <c r="B56" s="11"/>
      <c r="C56" s="11"/>
      <c r="D56" s="11"/>
      <c r="E56" s="81">
        <v>302</v>
      </c>
      <c r="F56" s="29">
        <v>246</v>
      </c>
      <c r="G56" s="70">
        <v>-4.12</v>
      </c>
      <c r="H56" s="70">
        <f t="shared" si="4"/>
        <v>-18.543046357615893</v>
      </c>
      <c r="I56" s="82">
        <v>24.7</v>
      </c>
      <c r="J56" s="82">
        <v>20.6</v>
      </c>
      <c r="K56" s="80">
        <v>16.8</v>
      </c>
    </row>
    <row r="57" spans="1:11" ht="12.75" customHeight="1">
      <c r="A57" s="11" t="s">
        <v>330</v>
      </c>
      <c r="B57" s="11"/>
      <c r="C57" s="11"/>
      <c r="D57" s="11"/>
      <c r="E57" s="81">
        <v>1084</v>
      </c>
      <c r="F57" s="29">
        <v>1791</v>
      </c>
      <c r="G57" s="25" t="s">
        <v>502</v>
      </c>
      <c r="H57" s="70">
        <f t="shared" si="4"/>
        <v>65.22140221402213</v>
      </c>
      <c r="I57" s="82">
        <v>65.5</v>
      </c>
      <c r="J57" s="82">
        <v>83.8</v>
      </c>
      <c r="K57" s="80">
        <v>84.7</v>
      </c>
    </row>
    <row r="58" spans="1:11" ht="12.75" customHeight="1">
      <c r="A58" s="29" t="s">
        <v>331</v>
      </c>
      <c r="B58" s="11"/>
      <c r="E58" s="81">
        <v>394</v>
      </c>
      <c r="F58" s="29">
        <v>616</v>
      </c>
      <c r="G58" s="80">
        <v>245.6</v>
      </c>
      <c r="H58" s="70">
        <f t="shared" si="4"/>
        <v>56.34517766497462</v>
      </c>
      <c r="I58" s="82">
        <v>38.5</v>
      </c>
      <c r="J58" s="82">
        <v>60.1</v>
      </c>
      <c r="K58" s="80">
        <v>51.1</v>
      </c>
    </row>
    <row r="59" spans="1:11" ht="12.75" customHeight="1">
      <c r="A59" s="29" t="s">
        <v>332</v>
      </c>
      <c r="B59" s="11"/>
      <c r="E59" s="81">
        <v>1284</v>
      </c>
      <c r="F59" s="29">
        <v>1132</v>
      </c>
      <c r="G59" s="70">
        <v>7.9</v>
      </c>
      <c r="H59" s="25" t="s">
        <v>502</v>
      </c>
      <c r="I59" s="82">
        <v>36.1</v>
      </c>
      <c r="J59" s="82">
        <v>31.7</v>
      </c>
      <c r="K59" s="80">
        <v>33.5</v>
      </c>
    </row>
    <row r="60" spans="1:11" ht="12.75" customHeight="1">
      <c r="A60" s="29" t="s">
        <v>503</v>
      </c>
      <c r="B60" s="11"/>
      <c r="E60" s="81">
        <v>1765</v>
      </c>
      <c r="F60" s="29">
        <v>1332</v>
      </c>
      <c r="G60" s="70">
        <v>27.3</v>
      </c>
      <c r="H60" s="70">
        <f t="shared" si="4"/>
        <v>-24.53257790368272</v>
      </c>
      <c r="I60" s="25" t="s">
        <v>502</v>
      </c>
      <c r="J60" s="82">
        <v>81.2</v>
      </c>
      <c r="K60" s="80">
        <v>80.3</v>
      </c>
    </row>
    <row r="61" spans="1:11" ht="12.75" customHeight="1">
      <c r="A61" s="29" t="s">
        <v>333</v>
      </c>
      <c r="B61" s="11"/>
      <c r="E61" s="81">
        <v>508</v>
      </c>
      <c r="F61" s="29">
        <v>985</v>
      </c>
      <c r="G61" s="70">
        <v>133</v>
      </c>
      <c r="H61" s="70">
        <f t="shared" si="4"/>
        <v>93.89763779527559</v>
      </c>
      <c r="I61" s="82">
        <v>40.7</v>
      </c>
      <c r="J61" s="82">
        <v>70</v>
      </c>
      <c r="K61" s="80">
        <v>69.3</v>
      </c>
    </row>
    <row r="62" spans="1:11" ht="12.75" customHeight="1">
      <c r="A62" s="29" t="s">
        <v>334</v>
      </c>
      <c r="B62" s="11"/>
      <c r="E62" s="81">
        <v>428</v>
      </c>
      <c r="F62" s="29">
        <v>448</v>
      </c>
      <c r="G62" s="70">
        <v>12.3</v>
      </c>
      <c r="H62" s="70">
        <f t="shared" si="4"/>
        <v>4.672897196261682</v>
      </c>
      <c r="I62" s="82">
        <v>39.6</v>
      </c>
      <c r="J62" s="82">
        <v>41.1</v>
      </c>
      <c r="K62" s="80">
        <v>41.4</v>
      </c>
    </row>
    <row r="63" spans="1:11" ht="11.25" customHeight="1">
      <c r="A63" s="41"/>
      <c r="B63" s="84"/>
      <c r="C63" s="41"/>
      <c r="D63" s="41"/>
      <c r="E63" s="85"/>
      <c r="F63" s="41"/>
      <c r="G63" s="41"/>
      <c r="H63" s="41"/>
      <c r="I63" s="41"/>
      <c r="J63" s="41"/>
      <c r="K63" s="86"/>
    </row>
    <row r="64" spans="1:11" ht="12" customHeight="1">
      <c r="A64" s="11" t="s">
        <v>358</v>
      </c>
      <c r="B64" s="29" t="s">
        <v>550</v>
      </c>
      <c r="K64" s="25" t="s">
        <v>335</v>
      </c>
    </row>
    <row r="65" spans="1:11" ht="12" customHeight="1">
      <c r="A65" s="11"/>
      <c r="B65" s="29" t="s">
        <v>504</v>
      </c>
      <c r="K65" s="25"/>
    </row>
    <row r="66" spans="1:11" ht="12" customHeight="1">
      <c r="A66" s="87" t="s">
        <v>336</v>
      </c>
      <c r="B66" s="87" t="s">
        <v>463</v>
      </c>
      <c r="K66" s="25"/>
    </row>
    <row r="67" spans="1:8" ht="15" customHeight="1">
      <c r="A67" s="173" t="s">
        <v>458</v>
      </c>
      <c r="C67" s="11"/>
      <c r="D67" s="11"/>
      <c r="H67" s="244"/>
    </row>
    <row r="68" spans="1:11" ht="21.75" customHeight="1">
      <c r="A68" s="316" t="s">
        <v>39</v>
      </c>
      <c r="B68" s="316"/>
      <c r="C68" s="317"/>
      <c r="D68" s="384" t="s">
        <v>551</v>
      </c>
      <c r="E68" s="383"/>
      <c r="F68" s="383" t="s">
        <v>337</v>
      </c>
      <c r="G68" s="383"/>
      <c r="H68" s="383"/>
      <c r="I68" s="384" t="s">
        <v>552</v>
      </c>
      <c r="J68" s="383"/>
      <c r="K68" s="188" t="s">
        <v>338</v>
      </c>
    </row>
    <row r="69" spans="1:11" ht="24" customHeight="1">
      <c r="A69" s="318"/>
      <c r="B69" s="318"/>
      <c r="C69" s="319"/>
      <c r="D69" s="189" t="s">
        <v>339</v>
      </c>
      <c r="E69" s="241" t="s">
        <v>340</v>
      </c>
      <c r="F69" s="241" t="s">
        <v>341</v>
      </c>
      <c r="G69" s="241" t="s">
        <v>342</v>
      </c>
      <c r="H69" s="243" t="s">
        <v>343</v>
      </c>
      <c r="I69" s="241" t="s">
        <v>344</v>
      </c>
      <c r="J69" s="241" t="s">
        <v>340</v>
      </c>
      <c r="K69" s="242" t="s">
        <v>345</v>
      </c>
    </row>
    <row r="70" spans="2:11" ht="12" customHeight="1">
      <c r="B70" s="11"/>
      <c r="C70" s="55"/>
      <c r="D70" s="25" t="s">
        <v>18</v>
      </c>
      <c r="E70" s="25" t="s">
        <v>248</v>
      </c>
      <c r="F70" s="25" t="s">
        <v>18</v>
      </c>
      <c r="G70" s="25" t="s">
        <v>248</v>
      </c>
      <c r="H70" s="25" t="s">
        <v>346</v>
      </c>
      <c r="I70" s="25" t="s">
        <v>347</v>
      </c>
      <c r="J70" s="25" t="s">
        <v>248</v>
      </c>
      <c r="K70" s="25" t="s">
        <v>348</v>
      </c>
    </row>
    <row r="71" spans="1:11" ht="12" customHeight="1">
      <c r="A71" s="11" t="s">
        <v>349</v>
      </c>
      <c r="B71" s="101">
        <v>13</v>
      </c>
      <c r="C71" s="69" t="s">
        <v>350</v>
      </c>
      <c r="D71" s="11">
        <v>19420580</v>
      </c>
      <c r="E71" s="89">
        <v>-3.9</v>
      </c>
      <c r="F71" s="29">
        <v>15550439.686999999</v>
      </c>
      <c r="G71" s="89">
        <v>-6.2</v>
      </c>
      <c r="H71" s="29">
        <v>2791</v>
      </c>
      <c r="I71" s="25">
        <v>501673</v>
      </c>
      <c r="J71" s="80">
        <v>-0.8</v>
      </c>
      <c r="K71" s="25">
        <v>2840</v>
      </c>
    </row>
    <row r="72" spans="1:11" ht="12" customHeight="1">
      <c r="A72" s="98"/>
      <c r="B72" s="29">
        <v>14</v>
      </c>
      <c r="C72" s="69"/>
      <c r="D72" s="25">
        <v>19576847</v>
      </c>
      <c r="E72" s="80">
        <v>0.8</v>
      </c>
      <c r="F72" s="25">
        <v>15351760.292</v>
      </c>
      <c r="G72" s="80">
        <v>-1.3</v>
      </c>
      <c r="H72" s="25">
        <v>2751</v>
      </c>
      <c r="I72" s="25">
        <v>507265</v>
      </c>
      <c r="J72" s="80">
        <v>1.1</v>
      </c>
      <c r="K72" s="25">
        <v>2791</v>
      </c>
    </row>
    <row r="73" spans="1:11" ht="12" customHeight="1">
      <c r="A73" s="98"/>
      <c r="B73" s="101">
        <v>15</v>
      </c>
      <c r="C73" s="69"/>
      <c r="D73" s="25">
        <v>19626581</v>
      </c>
      <c r="E73" s="80">
        <v>0.3</v>
      </c>
      <c r="F73" s="25">
        <v>15023974.686999999</v>
      </c>
      <c r="G73" s="80">
        <v>-2.1</v>
      </c>
      <c r="H73" s="25">
        <v>2688</v>
      </c>
      <c r="I73" s="25">
        <v>519630</v>
      </c>
      <c r="J73" s="89">
        <v>2.4</v>
      </c>
      <c r="K73" s="29">
        <v>2804</v>
      </c>
    </row>
    <row r="74" spans="1:11" ht="12" customHeight="1">
      <c r="A74" s="98"/>
      <c r="B74" s="29">
        <v>16</v>
      </c>
      <c r="C74" s="69"/>
      <c r="D74" s="29">
        <v>19900203</v>
      </c>
      <c r="E74" s="89">
        <v>1.4</v>
      </c>
      <c r="F74" s="29">
        <v>14911042.427000001</v>
      </c>
      <c r="G74" s="89">
        <v>-0.8</v>
      </c>
      <c r="H74" s="29">
        <v>2667</v>
      </c>
      <c r="I74" s="29">
        <v>531635</v>
      </c>
      <c r="J74" s="89">
        <v>2.3</v>
      </c>
      <c r="K74" s="29">
        <v>2841</v>
      </c>
    </row>
    <row r="75" spans="1:11" ht="12" customHeight="1">
      <c r="A75" s="98"/>
      <c r="B75" s="101">
        <v>17</v>
      </c>
      <c r="C75" s="69"/>
      <c r="D75" s="29">
        <v>20389356</v>
      </c>
      <c r="E75" s="89">
        <v>2.5</v>
      </c>
      <c r="F75" s="29">
        <v>15267318.071</v>
      </c>
      <c r="G75" s="89">
        <v>2.4</v>
      </c>
      <c r="H75" s="29">
        <v>2731</v>
      </c>
      <c r="I75" s="29">
        <v>546418</v>
      </c>
      <c r="J75" s="89">
        <v>2.8</v>
      </c>
      <c r="K75" s="29">
        <v>2878</v>
      </c>
    </row>
    <row r="76" spans="1:11" ht="10.5" customHeight="1">
      <c r="A76" s="245"/>
      <c r="B76" s="104"/>
      <c r="C76" s="246"/>
      <c r="D76" s="247"/>
      <c r="E76" s="88"/>
      <c r="F76" s="88"/>
      <c r="G76" s="88"/>
      <c r="H76" s="88"/>
      <c r="I76" s="88"/>
      <c r="J76" s="88"/>
      <c r="K76" s="88"/>
    </row>
    <row r="77" spans="1:11" ht="12" customHeight="1">
      <c r="A77" s="83"/>
      <c r="B77" s="11"/>
      <c r="D77" s="11"/>
      <c r="K77" s="25" t="s">
        <v>570</v>
      </c>
    </row>
    <row r="78" spans="1:11" ht="9.75" customHeight="1">
      <c r="A78" s="83"/>
      <c r="B78" s="11"/>
      <c r="D78" s="11"/>
      <c r="K78" s="25"/>
    </row>
    <row r="79" spans="1:11" ht="15" customHeight="1">
      <c r="A79" s="173" t="s">
        <v>459</v>
      </c>
      <c r="C79" s="11"/>
      <c r="D79" s="11"/>
      <c r="F79" s="248"/>
      <c r="G79" s="248"/>
      <c r="H79" s="248"/>
      <c r="I79" s="248"/>
      <c r="J79" s="248"/>
      <c r="K79" s="248"/>
    </row>
    <row r="80" spans="1:11" ht="24" customHeight="1">
      <c r="A80" s="382" t="s">
        <v>39</v>
      </c>
      <c r="B80" s="382"/>
      <c r="C80" s="382"/>
      <c r="D80" s="382"/>
      <c r="E80" s="189"/>
      <c r="F80" s="188" t="s">
        <v>464</v>
      </c>
      <c r="G80" s="188" t="s">
        <v>498</v>
      </c>
      <c r="H80" s="188" t="s">
        <v>499</v>
      </c>
      <c r="I80" s="188" t="s">
        <v>546</v>
      </c>
      <c r="J80" s="188" t="s">
        <v>571</v>
      </c>
      <c r="K80" s="66"/>
    </row>
    <row r="81" spans="1:11" ht="14.25" customHeight="1">
      <c r="A81" s="54" t="s">
        <v>351</v>
      </c>
      <c r="B81" s="11"/>
      <c r="D81" s="244"/>
      <c r="E81" s="61"/>
      <c r="F81" s="25" t="s">
        <v>18</v>
      </c>
      <c r="G81" s="25" t="s">
        <v>18</v>
      </c>
      <c r="H81" s="25" t="s">
        <v>18</v>
      </c>
      <c r="I81" s="25" t="s">
        <v>18</v>
      </c>
      <c r="J81" s="25" t="s">
        <v>18</v>
      </c>
      <c r="K81" s="25"/>
    </row>
    <row r="82" spans="1:11" ht="12" customHeight="1">
      <c r="A82" s="11">
        <v>1</v>
      </c>
      <c r="B82" s="83" t="s">
        <v>352</v>
      </c>
      <c r="D82" s="11"/>
      <c r="E82" s="69"/>
      <c r="F82" s="29">
        <v>19073247</v>
      </c>
      <c r="G82" s="29">
        <v>18865794</v>
      </c>
      <c r="H82" s="29">
        <v>18613610</v>
      </c>
      <c r="I82" s="29">
        <v>18693439</v>
      </c>
      <c r="J82" s="29">
        <v>18857185</v>
      </c>
      <c r="K82" s="89"/>
    </row>
    <row r="83" spans="1:11" ht="12" customHeight="1">
      <c r="A83" s="11">
        <v>2</v>
      </c>
      <c r="B83" s="83" t="s">
        <v>353</v>
      </c>
      <c r="D83" s="11"/>
      <c r="E83" s="69"/>
      <c r="F83" s="29">
        <v>19420580</v>
      </c>
      <c r="G83" s="29">
        <v>19576847</v>
      </c>
      <c r="H83" s="29">
        <v>19626581</v>
      </c>
      <c r="I83" s="29">
        <v>19900203</v>
      </c>
      <c r="J83" s="29">
        <v>20389356</v>
      </c>
      <c r="K83" s="89"/>
    </row>
    <row r="84" spans="1:11" ht="12" customHeight="1">
      <c r="A84" s="11">
        <v>3</v>
      </c>
      <c r="B84" s="83" t="s">
        <v>354</v>
      </c>
      <c r="D84" s="11"/>
      <c r="E84" s="69"/>
      <c r="F84" s="29">
        <v>20826950</v>
      </c>
      <c r="G84" s="29">
        <v>20661104</v>
      </c>
      <c r="H84" s="29">
        <v>20282599</v>
      </c>
      <c r="I84" s="29">
        <v>20264845</v>
      </c>
      <c r="J84" s="29">
        <v>20681293</v>
      </c>
      <c r="K84" s="89"/>
    </row>
    <row r="85" spans="1:11" ht="12" customHeight="1">
      <c r="A85" s="11">
        <v>4</v>
      </c>
      <c r="B85" s="83" t="s">
        <v>355</v>
      </c>
      <c r="D85" s="11"/>
      <c r="E85" s="69"/>
      <c r="F85" s="29">
        <v>21206428</v>
      </c>
      <c r="G85" s="29">
        <v>21439202</v>
      </c>
      <c r="H85" s="29">
        <v>21387118</v>
      </c>
      <c r="I85" s="29">
        <v>21573692</v>
      </c>
      <c r="J85" s="29">
        <v>22361365</v>
      </c>
      <c r="K85" s="89"/>
    </row>
    <row r="86" spans="1:11" ht="12" customHeight="1">
      <c r="A86" s="11">
        <v>5</v>
      </c>
      <c r="B86" s="83" t="s">
        <v>249</v>
      </c>
      <c r="D86" s="11"/>
      <c r="E86" s="69"/>
      <c r="F86" s="29">
        <v>15550439.686999999</v>
      </c>
      <c r="G86" s="29">
        <v>15351760.292</v>
      </c>
      <c r="H86" s="29">
        <v>15023974.686999999</v>
      </c>
      <c r="I86" s="29">
        <v>14911042.427000001</v>
      </c>
      <c r="J86" s="29">
        <v>15267318.071</v>
      </c>
      <c r="K86" s="89"/>
    </row>
    <row r="87" spans="1:11" ht="12" customHeight="1">
      <c r="A87" s="11">
        <v>6</v>
      </c>
      <c r="B87" s="83" t="s">
        <v>356</v>
      </c>
      <c r="D87" s="11"/>
      <c r="E87" s="69"/>
      <c r="F87" s="29">
        <v>13796737</v>
      </c>
      <c r="G87" s="29">
        <v>13556450</v>
      </c>
      <c r="H87" s="29">
        <v>13354986</v>
      </c>
      <c r="I87" s="29">
        <v>13339636</v>
      </c>
      <c r="J87" s="29">
        <v>13443210</v>
      </c>
      <c r="K87" s="89"/>
    </row>
    <row r="88" spans="1:11" ht="14.25" customHeight="1">
      <c r="A88" s="249" t="s">
        <v>250</v>
      </c>
      <c r="B88" s="11"/>
      <c r="D88" s="244"/>
      <c r="E88" s="61"/>
      <c r="F88" s="25" t="s">
        <v>251</v>
      </c>
      <c r="G88" s="25" t="s">
        <v>251</v>
      </c>
      <c r="H88" s="25" t="s">
        <v>251</v>
      </c>
      <c r="I88" s="25" t="s">
        <v>251</v>
      </c>
      <c r="J88" s="25" t="s">
        <v>251</v>
      </c>
      <c r="K88" s="25"/>
    </row>
    <row r="89" spans="1:11" ht="12" customHeight="1">
      <c r="A89" s="11">
        <v>1</v>
      </c>
      <c r="B89" s="83" t="s">
        <v>252</v>
      </c>
      <c r="D89" s="11"/>
      <c r="E89" s="69"/>
      <c r="F89" s="29">
        <v>2791</v>
      </c>
      <c r="G89" s="29">
        <v>2751</v>
      </c>
      <c r="H89" s="29">
        <v>2688</v>
      </c>
      <c r="I89" s="29">
        <v>2667</v>
      </c>
      <c r="J89" s="29">
        <v>2731</v>
      </c>
      <c r="K89" s="89"/>
    </row>
    <row r="90" spans="1:11" ht="12" customHeight="1">
      <c r="A90" s="11">
        <v>2</v>
      </c>
      <c r="B90" s="83" t="s">
        <v>494</v>
      </c>
      <c r="D90" s="11"/>
      <c r="E90" s="69"/>
      <c r="F90" s="29">
        <v>1864</v>
      </c>
      <c r="G90" s="29">
        <v>1843</v>
      </c>
      <c r="H90" s="29">
        <v>1845</v>
      </c>
      <c r="I90" s="29">
        <v>1856</v>
      </c>
      <c r="J90" s="29">
        <v>1858</v>
      </c>
      <c r="K90" s="89"/>
    </row>
    <row r="91" spans="1:11" ht="12" customHeight="1">
      <c r="A91" s="11">
        <v>3</v>
      </c>
      <c r="B91" s="83" t="s">
        <v>495</v>
      </c>
      <c r="D91" s="11"/>
      <c r="E91" s="69"/>
      <c r="F91" s="29">
        <v>4962</v>
      </c>
      <c r="G91" s="29">
        <v>4939</v>
      </c>
      <c r="H91" s="29">
        <v>4899</v>
      </c>
      <c r="I91" s="29">
        <v>4705</v>
      </c>
      <c r="J91" s="29">
        <v>4754</v>
      </c>
      <c r="K91" s="89"/>
    </row>
    <row r="92" spans="1:11" ht="12" customHeight="1">
      <c r="A92" s="11">
        <v>4</v>
      </c>
      <c r="B92" s="83" t="s">
        <v>496</v>
      </c>
      <c r="D92" s="11"/>
      <c r="E92" s="69"/>
      <c r="F92" s="29">
        <v>5751</v>
      </c>
      <c r="G92" s="29">
        <v>5680</v>
      </c>
      <c r="H92" s="29">
        <v>5628</v>
      </c>
      <c r="I92" s="29">
        <v>5622</v>
      </c>
      <c r="J92" s="29">
        <v>5712</v>
      </c>
      <c r="K92" s="89"/>
    </row>
    <row r="93" spans="1:11" ht="13.5" customHeight="1">
      <c r="A93" s="11"/>
      <c r="B93" s="250"/>
      <c r="D93" s="11"/>
      <c r="E93" s="61"/>
      <c r="F93" s="25" t="s">
        <v>18</v>
      </c>
      <c r="G93" s="25" t="s">
        <v>18</v>
      </c>
      <c r="H93" s="25" t="s">
        <v>18</v>
      </c>
      <c r="I93" s="25" t="s">
        <v>18</v>
      </c>
      <c r="J93" s="25" t="s">
        <v>357</v>
      </c>
      <c r="K93" s="89"/>
    </row>
    <row r="94" spans="1:11" ht="12" customHeight="1">
      <c r="A94" s="11">
        <v>5</v>
      </c>
      <c r="B94" s="83" t="s">
        <v>497</v>
      </c>
      <c r="D94" s="11"/>
      <c r="E94" s="69"/>
      <c r="F94" s="29">
        <v>1644</v>
      </c>
      <c r="G94" s="29">
        <v>1615</v>
      </c>
      <c r="H94" s="29">
        <v>1591</v>
      </c>
      <c r="I94" s="29">
        <v>1589</v>
      </c>
      <c r="J94" s="29">
        <v>1602</v>
      </c>
      <c r="K94" s="89"/>
    </row>
    <row r="95" spans="1:11" ht="10.5" customHeight="1">
      <c r="A95" s="41"/>
      <c r="B95" s="28"/>
      <c r="C95" s="251"/>
      <c r="D95" s="28"/>
      <c r="E95" s="246"/>
      <c r="F95" s="41"/>
      <c r="G95" s="41"/>
      <c r="H95" s="41"/>
      <c r="I95" s="41"/>
      <c r="J95" s="41"/>
      <c r="K95" s="89"/>
    </row>
    <row r="96" spans="1:10" ht="11.25" customHeight="1">
      <c r="A96" s="11" t="s">
        <v>358</v>
      </c>
      <c r="B96" s="29" t="s">
        <v>553</v>
      </c>
      <c r="C96" s="11"/>
      <c r="J96" s="25" t="s">
        <v>572</v>
      </c>
    </row>
    <row r="97" spans="1:3" ht="11.25" customHeight="1">
      <c r="A97" s="11"/>
      <c r="C97" s="11"/>
    </row>
    <row r="98" spans="1:8" ht="15" customHeight="1">
      <c r="A98" s="173" t="s">
        <v>460</v>
      </c>
      <c r="C98" s="11"/>
      <c r="D98" s="11"/>
      <c r="H98" s="244"/>
    </row>
    <row r="99" spans="1:11" ht="24" customHeight="1">
      <c r="A99" s="382" t="s">
        <v>39</v>
      </c>
      <c r="B99" s="382"/>
      <c r="C99" s="382"/>
      <c r="D99" s="323"/>
      <c r="E99" s="189" t="s">
        <v>464</v>
      </c>
      <c r="F99" s="189" t="s">
        <v>484</v>
      </c>
      <c r="G99" s="189" t="s">
        <v>499</v>
      </c>
      <c r="H99" s="241" t="s">
        <v>546</v>
      </c>
      <c r="I99" s="241" t="s">
        <v>571</v>
      </c>
      <c r="J99" s="241" t="s">
        <v>253</v>
      </c>
      <c r="K99" s="252" t="s">
        <v>254</v>
      </c>
    </row>
    <row r="100" spans="2:11" ht="12" customHeight="1">
      <c r="B100" s="11"/>
      <c r="C100" s="11"/>
      <c r="D100" s="55"/>
      <c r="E100" s="25" t="s">
        <v>18</v>
      </c>
      <c r="F100" s="25" t="s">
        <v>18</v>
      </c>
      <c r="G100" s="25" t="s">
        <v>18</v>
      </c>
      <c r="H100" s="25" t="s">
        <v>18</v>
      </c>
      <c r="I100" s="25" t="s">
        <v>18</v>
      </c>
      <c r="J100" s="25" t="s">
        <v>248</v>
      </c>
      <c r="K100" s="25" t="s">
        <v>248</v>
      </c>
    </row>
    <row r="101" spans="1:11" ht="12" customHeight="1">
      <c r="A101" s="11" t="s">
        <v>255</v>
      </c>
      <c r="B101" s="244"/>
      <c r="D101" s="253"/>
      <c r="E101" s="29">
        <v>17750158</v>
      </c>
      <c r="F101" s="29">
        <v>17564786</v>
      </c>
      <c r="G101" s="29">
        <v>17289711</v>
      </c>
      <c r="H101" s="29">
        <v>17292791</v>
      </c>
      <c r="I101" s="29">
        <v>17450822</v>
      </c>
      <c r="J101" s="89">
        <f>I101/$I$127*100</f>
        <v>92.54203106136998</v>
      </c>
      <c r="K101" s="89">
        <f>(I101-H101)/ABS(H101)*100</f>
        <v>0.9138547964871605</v>
      </c>
    </row>
    <row r="102" spans="1:11" ht="12" customHeight="1">
      <c r="A102" s="11" t="s">
        <v>359</v>
      </c>
      <c r="B102" s="244"/>
      <c r="D102" s="253"/>
      <c r="E102" s="29">
        <v>127369</v>
      </c>
      <c r="F102" s="29">
        <v>103599</v>
      </c>
      <c r="G102" s="29">
        <v>118367</v>
      </c>
      <c r="H102" s="29">
        <v>96705</v>
      </c>
      <c r="I102" s="29">
        <v>102649</v>
      </c>
      <c r="J102" s="89">
        <f>I102/$I$127*100</f>
        <v>0.5443495410370105</v>
      </c>
      <c r="K102" s="89">
        <f aca="true" t="shared" si="5" ref="K102:K129">(I102-H102)/ABS(H102)*100</f>
        <v>6.146528100925495</v>
      </c>
    </row>
    <row r="103" spans="1:11" ht="12" customHeight="1">
      <c r="A103" s="98" t="s">
        <v>256</v>
      </c>
      <c r="B103" s="244" t="s">
        <v>257</v>
      </c>
      <c r="D103" s="55"/>
      <c r="E103" s="29">
        <v>83213</v>
      </c>
      <c r="F103" s="29">
        <v>60478</v>
      </c>
      <c r="G103" s="29">
        <v>79715</v>
      </c>
      <c r="H103" s="29">
        <v>63127</v>
      </c>
      <c r="I103" s="29">
        <v>70715</v>
      </c>
      <c r="J103" s="89">
        <f aca="true" t="shared" si="6" ref="J103:J127">I103/$I$127*100</f>
        <v>0.3750029498040137</v>
      </c>
      <c r="K103" s="89">
        <f t="shared" si="5"/>
        <v>12.020213220967255</v>
      </c>
    </row>
    <row r="104" spans="1:11" ht="12" customHeight="1">
      <c r="A104" s="98" t="s">
        <v>258</v>
      </c>
      <c r="B104" s="244" t="s">
        <v>259</v>
      </c>
      <c r="D104" s="55"/>
      <c r="E104" s="29">
        <v>11139</v>
      </c>
      <c r="F104" s="29">
        <v>9978</v>
      </c>
      <c r="G104" s="29">
        <v>8828</v>
      </c>
      <c r="H104" s="29">
        <v>7671</v>
      </c>
      <c r="I104" s="29">
        <v>4209</v>
      </c>
      <c r="J104" s="89">
        <f t="shared" si="6"/>
        <v>0.022320404662732003</v>
      </c>
      <c r="K104" s="89">
        <f>(I104-H104)/ABS(H104)*100</f>
        <v>-45.131012905748925</v>
      </c>
    </row>
    <row r="105" spans="1:11" ht="12" customHeight="1">
      <c r="A105" s="98" t="s">
        <v>260</v>
      </c>
      <c r="B105" s="244" t="s">
        <v>261</v>
      </c>
      <c r="D105" s="55"/>
      <c r="E105" s="29">
        <v>33017</v>
      </c>
      <c r="F105" s="29">
        <v>33143</v>
      </c>
      <c r="G105" s="29">
        <v>29824</v>
      </c>
      <c r="H105" s="29">
        <v>25907</v>
      </c>
      <c r="I105" s="29">
        <v>27725</v>
      </c>
      <c r="J105" s="89">
        <f>I105/$I$127*100</f>
        <v>0.14702618657026487</v>
      </c>
      <c r="K105" s="89">
        <f t="shared" si="5"/>
        <v>7.017408422434092</v>
      </c>
    </row>
    <row r="106" spans="1:11" ht="12" customHeight="1">
      <c r="A106" s="83" t="s">
        <v>360</v>
      </c>
      <c r="B106" s="244"/>
      <c r="D106" s="55"/>
      <c r="E106" s="29">
        <v>6005095</v>
      </c>
      <c r="F106" s="29">
        <v>5797214</v>
      </c>
      <c r="G106" s="29">
        <v>5531123</v>
      </c>
      <c r="H106" s="29">
        <v>5728990</v>
      </c>
      <c r="I106" s="29">
        <v>5748531</v>
      </c>
      <c r="J106" s="89">
        <f t="shared" si="6"/>
        <v>30.484565962523035</v>
      </c>
      <c r="K106" s="89">
        <f>(I106-H106)/ABS(H106)*100</f>
        <v>0.3410897906960913</v>
      </c>
    </row>
    <row r="107" spans="1:11" ht="12" customHeight="1">
      <c r="A107" s="98" t="s">
        <v>262</v>
      </c>
      <c r="B107" s="244" t="s">
        <v>263</v>
      </c>
      <c r="D107" s="55"/>
      <c r="E107" s="29">
        <v>145119</v>
      </c>
      <c r="F107" s="29">
        <v>121932</v>
      </c>
      <c r="G107" s="29">
        <v>79616</v>
      </c>
      <c r="H107" s="29">
        <v>67946</v>
      </c>
      <c r="I107" s="29">
        <v>48248</v>
      </c>
      <c r="J107" s="89">
        <f t="shared" si="6"/>
        <v>0.25586003425219617</v>
      </c>
      <c r="K107" s="89">
        <f t="shared" si="5"/>
        <v>-28.990669060724695</v>
      </c>
    </row>
    <row r="108" spans="1:11" ht="12" customHeight="1">
      <c r="A108" s="98" t="s">
        <v>264</v>
      </c>
      <c r="B108" s="244" t="s">
        <v>265</v>
      </c>
      <c r="D108" s="55"/>
      <c r="E108" s="29">
        <v>4696543</v>
      </c>
      <c r="F108" s="29">
        <v>4639156</v>
      </c>
      <c r="G108" s="29">
        <v>4502225</v>
      </c>
      <c r="H108" s="29">
        <v>4662801</v>
      </c>
      <c r="I108" s="29">
        <v>4754775</v>
      </c>
      <c r="J108" s="89">
        <f>I108/$I$127*100</f>
        <v>25.2146595581472</v>
      </c>
      <c r="K108" s="89">
        <f t="shared" si="5"/>
        <v>1.9725053674819062</v>
      </c>
    </row>
    <row r="109" spans="1:11" ht="12" customHeight="1">
      <c r="A109" s="98" t="s">
        <v>266</v>
      </c>
      <c r="B109" s="244" t="s">
        <v>267</v>
      </c>
      <c r="D109" s="55"/>
      <c r="E109" s="29">
        <v>1163433</v>
      </c>
      <c r="F109" s="29">
        <v>1036126</v>
      </c>
      <c r="G109" s="29">
        <v>949282</v>
      </c>
      <c r="H109" s="29">
        <v>998243</v>
      </c>
      <c r="I109" s="29">
        <v>945508</v>
      </c>
      <c r="J109" s="89">
        <f>I109/$I$127*100</f>
        <v>5.014046370123642</v>
      </c>
      <c r="K109" s="89">
        <f t="shared" si="5"/>
        <v>-5.28278184770642</v>
      </c>
    </row>
    <row r="110" spans="1:11" ht="12" customHeight="1">
      <c r="A110" s="83" t="s">
        <v>361</v>
      </c>
      <c r="B110" s="244"/>
      <c r="D110" s="55"/>
      <c r="E110" s="29">
        <v>13758883</v>
      </c>
      <c r="F110" s="29">
        <v>13808416</v>
      </c>
      <c r="G110" s="29">
        <v>13776339</v>
      </c>
      <c r="H110" s="29">
        <v>13631510</v>
      </c>
      <c r="I110" s="29">
        <v>13799911</v>
      </c>
      <c r="J110" s="89">
        <f t="shared" si="6"/>
        <v>73.18118266326601</v>
      </c>
      <c r="K110" s="89">
        <f t="shared" si="5"/>
        <v>1.2353803797231562</v>
      </c>
    </row>
    <row r="111" spans="1:11" ht="12" customHeight="1">
      <c r="A111" s="98" t="s">
        <v>268</v>
      </c>
      <c r="B111" s="244" t="s">
        <v>269</v>
      </c>
      <c r="D111" s="55"/>
      <c r="E111" s="29">
        <v>647513</v>
      </c>
      <c r="F111" s="29">
        <v>653387</v>
      </c>
      <c r="G111" s="29">
        <v>650641</v>
      </c>
      <c r="H111" s="29">
        <v>622864</v>
      </c>
      <c r="I111" s="29">
        <v>608785</v>
      </c>
      <c r="J111" s="89">
        <f t="shared" si="6"/>
        <v>3.228398088049728</v>
      </c>
      <c r="K111" s="89">
        <f t="shared" si="5"/>
        <v>-2.2603650235043284</v>
      </c>
    </row>
    <row r="112" spans="1:11" ht="12" customHeight="1">
      <c r="A112" s="98" t="s">
        <v>270</v>
      </c>
      <c r="B112" s="244" t="s">
        <v>271</v>
      </c>
      <c r="D112" s="55"/>
      <c r="E112" s="29">
        <v>2181601</v>
      </c>
      <c r="F112" s="29">
        <v>2159234</v>
      </c>
      <c r="G112" s="29">
        <v>2130495</v>
      </c>
      <c r="H112" s="29">
        <v>1992797</v>
      </c>
      <c r="I112" s="29">
        <v>1951464</v>
      </c>
      <c r="J112" s="89">
        <f t="shared" si="6"/>
        <v>10.348649599608848</v>
      </c>
      <c r="K112" s="89">
        <f t="shared" si="5"/>
        <v>-2.074119942974623</v>
      </c>
    </row>
    <row r="113" spans="1:11" ht="12" customHeight="1">
      <c r="A113" s="98" t="s">
        <v>272</v>
      </c>
      <c r="B113" s="244" t="s">
        <v>273</v>
      </c>
      <c r="D113" s="55"/>
      <c r="E113" s="29">
        <v>1011520</v>
      </c>
      <c r="F113" s="29">
        <v>1077845</v>
      </c>
      <c r="G113" s="29">
        <v>1080566</v>
      </c>
      <c r="H113" s="29">
        <v>1044239</v>
      </c>
      <c r="I113" s="29">
        <v>1132414</v>
      </c>
      <c r="J113" s="89">
        <f t="shared" si="6"/>
        <v>6.005212336836065</v>
      </c>
      <c r="K113" s="89">
        <f t="shared" si="5"/>
        <v>8.443948176614741</v>
      </c>
    </row>
    <row r="114" spans="1:11" ht="12" customHeight="1">
      <c r="A114" s="98" t="s">
        <v>274</v>
      </c>
      <c r="B114" s="244" t="s">
        <v>275</v>
      </c>
      <c r="D114" s="55"/>
      <c r="E114" s="29">
        <v>2722874</v>
      </c>
      <c r="F114" s="29">
        <v>2722407</v>
      </c>
      <c r="G114" s="29">
        <v>2715788</v>
      </c>
      <c r="H114" s="29">
        <v>2706191</v>
      </c>
      <c r="I114" s="29">
        <v>2712846</v>
      </c>
      <c r="J114" s="89">
        <f t="shared" si="6"/>
        <v>14.386272394315483</v>
      </c>
      <c r="K114" s="89">
        <f t="shared" si="5"/>
        <v>0.24591760152923425</v>
      </c>
    </row>
    <row r="115" spans="1:11" ht="12" customHeight="1">
      <c r="A115" s="98" t="s">
        <v>276</v>
      </c>
      <c r="B115" s="244" t="s">
        <v>277</v>
      </c>
      <c r="D115" s="55"/>
      <c r="E115" s="29">
        <v>1404659</v>
      </c>
      <c r="F115" s="29">
        <v>1396692</v>
      </c>
      <c r="G115" s="29">
        <v>1381204</v>
      </c>
      <c r="H115" s="29">
        <v>1402605</v>
      </c>
      <c r="I115" s="29">
        <v>1385775</v>
      </c>
      <c r="J115" s="89">
        <f t="shared" si="6"/>
        <v>7.348790394748739</v>
      </c>
      <c r="K115" s="89">
        <f t="shared" si="5"/>
        <v>-1.1999101671532613</v>
      </c>
    </row>
    <row r="116" spans="1:11" ht="12" customHeight="1">
      <c r="A116" s="98" t="s">
        <v>278</v>
      </c>
      <c r="B116" s="244" t="s">
        <v>279</v>
      </c>
      <c r="D116" s="55"/>
      <c r="E116" s="29">
        <v>3649527</v>
      </c>
      <c r="F116" s="29">
        <v>3654408</v>
      </c>
      <c r="G116" s="29">
        <v>3681527</v>
      </c>
      <c r="H116" s="29">
        <v>3698400</v>
      </c>
      <c r="I116" s="29">
        <v>3808358</v>
      </c>
      <c r="J116" s="89">
        <f t="shared" si="6"/>
        <v>20.195792744251065</v>
      </c>
      <c r="K116" s="89">
        <f t="shared" si="5"/>
        <v>2.9731235128704308</v>
      </c>
    </row>
    <row r="117" spans="1:11" ht="12" customHeight="1">
      <c r="A117" s="101" t="s">
        <v>280</v>
      </c>
      <c r="B117" s="254"/>
      <c r="D117" s="253"/>
      <c r="E117" s="29">
        <v>1813932</v>
      </c>
      <c r="F117" s="29">
        <v>1790726</v>
      </c>
      <c r="G117" s="29">
        <v>1780208</v>
      </c>
      <c r="H117" s="29">
        <v>1792003</v>
      </c>
      <c r="I117" s="29">
        <v>1812498</v>
      </c>
      <c r="J117" s="89">
        <f t="shared" si="6"/>
        <v>9.611710337465535</v>
      </c>
      <c r="K117" s="89">
        <f t="shared" si="5"/>
        <v>1.1436922817651534</v>
      </c>
    </row>
    <row r="118" spans="1:11" ht="12" customHeight="1">
      <c r="A118" s="98" t="s">
        <v>281</v>
      </c>
      <c r="B118" s="244" t="s">
        <v>269</v>
      </c>
      <c r="D118" s="55"/>
      <c r="E118" s="29">
        <v>286113</v>
      </c>
      <c r="F118" s="29">
        <v>283788</v>
      </c>
      <c r="G118" s="29">
        <v>279772</v>
      </c>
      <c r="H118" s="29">
        <v>281283</v>
      </c>
      <c r="I118" s="29">
        <v>280716</v>
      </c>
      <c r="J118" s="89">
        <f t="shared" si="6"/>
        <v>1.488642127655851</v>
      </c>
      <c r="K118" s="89">
        <f t="shared" si="5"/>
        <v>-0.20157634837512398</v>
      </c>
    </row>
    <row r="119" spans="1:11" ht="12" customHeight="1">
      <c r="A119" s="98" t="s">
        <v>282</v>
      </c>
      <c r="B119" s="244" t="s">
        <v>279</v>
      </c>
      <c r="D119" s="55"/>
      <c r="E119" s="29">
        <v>537645</v>
      </c>
      <c r="F119" s="29">
        <v>527002</v>
      </c>
      <c r="G119" s="29">
        <v>516759</v>
      </c>
      <c r="H119" s="29">
        <v>516292</v>
      </c>
      <c r="I119" s="29">
        <v>526267</v>
      </c>
      <c r="J119" s="89">
        <f t="shared" si="6"/>
        <v>2.7908036114616257</v>
      </c>
      <c r="K119" s="89">
        <f t="shared" si="5"/>
        <v>1.932046206410326</v>
      </c>
    </row>
    <row r="120" spans="1:11" ht="12" customHeight="1">
      <c r="A120" s="98" t="s">
        <v>283</v>
      </c>
      <c r="B120" s="244" t="s">
        <v>284</v>
      </c>
      <c r="D120" s="55"/>
      <c r="E120" s="29">
        <v>990174</v>
      </c>
      <c r="F120" s="29">
        <v>979936</v>
      </c>
      <c r="G120" s="29">
        <v>983677</v>
      </c>
      <c r="H120" s="29">
        <v>994428</v>
      </c>
      <c r="I120" s="29">
        <v>1005515</v>
      </c>
      <c r="J120" s="89">
        <f t="shared" si="6"/>
        <v>5.332264598348057</v>
      </c>
      <c r="K120" s="89">
        <f t="shared" si="5"/>
        <v>1.1149122912870515</v>
      </c>
    </row>
    <row r="121" spans="1:11" ht="12" customHeight="1">
      <c r="A121" s="244" t="s">
        <v>285</v>
      </c>
      <c r="B121" s="244"/>
      <c r="D121" s="158"/>
      <c r="E121" s="29">
        <v>327257</v>
      </c>
      <c r="F121" s="29">
        <v>353717</v>
      </c>
      <c r="G121" s="29">
        <v>355910</v>
      </c>
      <c r="H121" s="29">
        <v>372411</v>
      </c>
      <c r="I121" s="29">
        <v>387771</v>
      </c>
      <c r="J121" s="89">
        <f t="shared" si="6"/>
        <v>2.0563567679905566</v>
      </c>
      <c r="K121" s="89">
        <f t="shared" si="5"/>
        <v>4.124475378009779</v>
      </c>
    </row>
    <row r="122" spans="1:11" ht="12" customHeight="1">
      <c r="A122" s="98" t="s">
        <v>286</v>
      </c>
      <c r="B122" s="244" t="s">
        <v>279</v>
      </c>
      <c r="D122" s="55"/>
      <c r="E122" s="29">
        <v>327257</v>
      </c>
      <c r="F122" s="29">
        <v>353717</v>
      </c>
      <c r="G122" s="29">
        <v>355910</v>
      </c>
      <c r="H122" s="29">
        <v>372411</v>
      </c>
      <c r="I122" s="29">
        <v>387771</v>
      </c>
      <c r="J122" s="89">
        <f t="shared" si="6"/>
        <v>2.0563567679905566</v>
      </c>
      <c r="K122" s="89">
        <f t="shared" si="5"/>
        <v>4.124475378009779</v>
      </c>
    </row>
    <row r="123" spans="1:11" ht="12" customHeight="1">
      <c r="A123" s="255" t="s">
        <v>362</v>
      </c>
      <c r="B123" s="256"/>
      <c r="C123" s="94"/>
      <c r="D123" s="257"/>
      <c r="E123" s="94">
        <v>19891347</v>
      </c>
      <c r="F123" s="94">
        <v>19709229</v>
      </c>
      <c r="G123" s="94">
        <v>19425829</v>
      </c>
      <c r="H123" s="94">
        <v>19457205</v>
      </c>
      <c r="I123" s="94">
        <v>19651091</v>
      </c>
      <c r="J123" s="97">
        <f>I123/$I$127*100</f>
        <v>104.21009816682607</v>
      </c>
      <c r="K123" s="97">
        <f t="shared" si="5"/>
        <v>0.9964740567825645</v>
      </c>
    </row>
    <row r="124" spans="1:11" ht="12" customHeight="1">
      <c r="A124" s="101" t="s">
        <v>363</v>
      </c>
      <c r="B124" s="11"/>
      <c r="D124" s="55"/>
      <c r="E124" s="29">
        <v>153779</v>
      </c>
      <c r="F124" s="29">
        <v>148856</v>
      </c>
      <c r="G124" s="29">
        <v>153700</v>
      </c>
      <c r="H124" s="29">
        <v>161046</v>
      </c>
      <c r="I124" s="29">
        <v>179939</v>
      </c>
      <c r="J124" s="89">
        <f t="shared" si="6"/>
        <v>0.9542198371602124</v>
      </c>
      <c r="K124" s="89">
        <f t="shared" si="5"/>
        <v>11.731430771332414</v>
      </c>
    </row>
    <row r="125" spans="1:11" ht="12" customHeight="1">
      <c r="A125" s="83" t="s">
        <v>364</v>
      </c>
      <c r="D125" s="55"/>
      <c r="E125" s="29">
        <v>120370</v>
      </c>
      <c r="F125" s="29">
        <v>102734</v>
      </c>
      <c r="G125" s="29">
        <v>106388</v>
      </c>
      <c r="H125" s="29">
        <v>116382</v>
      </c>
      <c r="I125" s="29">
        <v>119432</v>
      </c>
      <c r="J125" s="89">
        <f>I125/$I$127*100</f>
        <v>0.6333500997100044</v>
      </c>
      <c r="K125" s="89">
        <f t="shared" si="5"/>
        <v>2.620680173910055</v>
      </c>
    </row>
    <row r="126" spans="1:11" ht="12" customHeight="1">
      <c r="A126" s="83" t="s">
        <v>365</v>
      </c>
      <c r="D126" s="55"/>
      <c r="E126" s="29">
        <v>851509</v>
      </c>
      <c r="F126" s="29">
        <v>889557</v>
      </c>
      <c r="G126" s="29">
        <v>859531</v>
      </c>
      <c r="H126" s="29">
        <v>808430</v>
      </c>
      <c r="I126" s="29">
        <v>854413</v>
      </c>
      <c r="J126" s="89">
        <f>I126/$I$127*100</f>
        <v>4.530967904276275</v>
      </c>
      <c r="K126" s="89">
        <f t="shared" si="5"/>
        <v>5.687938349640661</v>
      </c>
    </row>
    <row r="127" spans="1:11" ht="12" customHeight="1">
      <c r="A127" s="258" t="s">
        <v>366</v>
      </c>
      <c r="B127" s="259"/>
      <c r="C127" s="94"/>
      <c r="D127" s="260"/>
      <c r="E127" s="94">
        <v>19073247</v>
      </c>
      <c r="F127" s="94">
        <v>18865794</v>
      </c>
      <c r="G127" s="94">
        <v>18613610</v>
      </c>
      <c r="H127" s="94">
        <v>18693439</v>
      </c>
      <c r="I127" s="94">
        <v>18857185</v>
      </c>
      <c r="J127" s="97">
        <f t="shared" si="6"/>
        <v>100</v>
      </c>
      <c r="K127" s="97">
        <f t="shared" si="5"/>
        <v>0.8759543923405426</v>
      </c>
    </row>
    <row r="128" spans="1:11" ht="12" customHeight="1">
      <c r="A128" s="83" t="s">
        <v>367</v>
      </c>
      <c r="D128" s="55"/>
      <c r="E128" s="29">
        <v>1753703</v>
      </c>
      <c r="F128" s="29">
        <v>1795310</v>
      </c>
      <c r="G128" s="29">
        <v>1668989</v>
      </c>
      <c r="H128" s="29">
        <v>1571406</v>
      </c>
      <c r="I128" s="29">
        <v>1824108</v>
      </c>
      <c r="J128" s="80" t="s">
        <v>368</v>
      </c>
      <c r="K128" s="89">
        <f t="shared" si="5"/>
        <v>16.08126734911283</v>
      </c>
    </row>
    <row r="129" spans="1:11" ht="12" customHeight="1">
      <c r="A129" s="83" t="s">
        <v>369</v>
      </c>
      <c r="D129" s="55"/>
      <c r="E129" s="29">
        <v>20826950</v>
      </c>
      <c r="F129" s="29">
        <v>20661104</v>
      </c>
      <c r="G129" s="29">
        <v>20282599</v>
      </c>
      <c r="H129" s="29">
        <v>20264845</v>
      </c>
      <c r="I129" s="29">
        <v>20681293</v>
      </c>
      <c r="J129" s="80" t="s">
        <v>370</v>
      </c>
      <c r="K129" s="89">
        <f t="shared" si="5"/>
        <v>2.055026821078572</v>
      </c>
    </row>
    <row r="130" spans="1:11" ht="10.5" customHeight="1">
      <c r="A130" s="41"/>
      <c r="B130" s="261"/>
      <c r="C130" s="28"/>
      <c r="D130" s="63"/>
      <c r="E130" s="41"/>
      <c r="F130" s="41"/>
      <c r="G130" s="41"/>
      <c r="H130" s="41"/>
      <c r="I130" s="142"/>
      <c r="J130" s="142"/>
      <c r="K130" s="142"/>
    </row>
    <row r="131" spans="1:11" ht="11.25" customHeight="1">
      <c r="A131" s="29" t="s">
        <v>371</v>
      </c>
      <c r="B131" s="11"/>
      <c r="C131" s="11"/>
      <c r="D131" s="11"/>
      <c r="I131" s="89"/>
      <c r="J131" s="89"/>
      <c r="K131" s="80" t="s">
        <v>573</v>
      </c>
    </row>
    <row r="132" spans="1:11" ht="14.25">
      <c r="A132" s="173" t="s">
        <v>461</v>
      </c>
      <c r="C132" s="11"/>
      <c r="D132" s="83"/>
      <c r="I132" s="89"/>
      <c r="J132" s="89"/>
      <c r="K132" s="262"/>
    </row>
    <row r="133" spans="1:11" ht="22.5">
      <c r="A133" s="382" t="s">
        <v>39</v>
      </c>
      <c r="B133" s="382"/>
      <c r="C133" s="382"/>
      <c r="D133" s="323"/>
      <c r="E133" s="189" t="s">
        <v>547</v>
      </c>
      <c r="F133" s="189" t="s">
        <v>498</v>
      </c>
      <c r="G133" s="189" t="s">
        <v>499</v>
      </c>
      <c r="H133" s="241" t="s">
        <v>548</v>
      </c>
      <c r="I133" s="241" t="s">
        <v>575</v>
      </c>
      <c r="J133" s="241" t="s">
        <v>253</v>
      </c>
      <c r="K133" s="252" t="s">
        <v>254</v>
      </c>
    </row>
    <row r="134" spans="2:11" ht="13.5">
      <c r="B134" s="11"/>
      <c r="C134" s="11"/>
      <c r="D134" s="55"/>
      <c r="E134" s="25" t="s">
        <v>18</v>
      </c>
      <c r="F134" s="25" t="s">
        <v>18</v>
      </c>
      <c r="G134" s="25" t="s">
        <v>18</v>
      </c>
      <c r="H134" s="25" t="s">
        <v>18</v>
      </c>
      <c r="I134" s="25" t="s">
        <v>18</v>
      </c>
      <c r="J134" s="80" t="s">
        <v>248</v>
      </c>
      <c r="K134" s="80" t="s">
        <v>248</v>
      </c>
    </row>
    <row r="135" spans="1:11" ht="11.25" customHeight="1">
      <c r="A135" s="83" t="s">
        <v>372</v>
      </c>
      <c r="B135" s="11"/>
      <c r="D135" s="55"/>
      <c r="E135" s="29">
        <v>11318403.686999999</v>
      </c>
      <c r="F135" s="29">
        <v>11199756.292</v>
      </c>
      <c r="G135" s="29">
        <v>11034140.686999999</v>
      </c>
      <c r="H135" s="29">
        <v>10590756.427000001</v>
      </c>
      <c r="I135" s="29">
        <v>10648952.071</v>
      </c>
      <c r="J135" s="89">
        <f>I135/$I$158*100</f>
        <v>69.74998504306723</v>
      </c>
      <c r="K135" s="89">
        <f>+(I135-H135)/ABS(H135)*100</f>
        <v>0.5494946881380051</v>
      </c>
    </row>
    <row r="136" spans="1:11" ht="11.25" customHeight="1">
      <c r="A136" s="98" t="s">
        <v>287</v>
      </c>
      <c r="B136" s="83" t="s">
        <v>373</v>
      </c>
      <c r="D136" s="55"/>
      <c r="E136" s="29">
        <v>9675285</v>
      </c>
      <c r="F136" s="29">
        <v>9486886</v>
      </c>
      <c r="G136" s="29">
        <v>9454216</v>
      </c>
      <c r="H136" s="29">
        <v>9057373</v>
      </c>
      <c r="I136" s="29">
        <v>9161606</v>
      </c>
      <c r="J136" s="89">
        <f aca="true" t="shared" si="7" ref="J136:J156">I136/$I$158*100</f>
        <v>60.00795920668155</v>
      </c>
      <c r="K136" s="89">
        <f aca="true" t="shared" si="8" ref="K136:K163">+(I136-H136)/ABS(H136)*100</f>
        <v>1.1508082972844333</v>
      </c>
    </row>
    <row r="137" spans="1:11" ht="11.25" customHeight="1">
      <c r="A137" s="98" t="s">
        <v>288</v>
      </c>
      <c r="B137" s="11" t="s">
        <v>374</v>
      </c>
      <c r="D137" s="55"/>
      <c r="E137" s="29">
        <v>1643118.687</v>
      </c>
      <c r="F137" s="29">
        <v>1712870.292</v>
      </c>
      <c r="G137" s="29">
        <v>1579924.687</v>
      </c>
      <c r="H137" s="29">
        <v>1533383.4270000001</v>
      </c>
      <c r="I137" s="29">
        <v>1487346.071</v>
      </c>
      <c r="J137" s="89">
        <f t="shared" si="7"/>
        <v>9.742025836385682</v>
      </c>
      <c r="K137" s="89">
        <f t="shared" si="8"/>
        <v>-3.0023381751340747</v>
      </c>
    </row>
    <row r="138" spans="1:11" ht="11.25" customHeight="1">
      <c r="A138" s="83" t="s">
        <v>289</v>
      </c>
      <c r="B138" s="244"/>
      <c r="D138" s="55"/>
      <c r="E138" s="29">
        <v>612629</v>
      </c>
      <c r="F138" s="29">
        <v>515671</v>
      </c>
      <c r="G138" s="29">
        <v>447475</v>
      </c>
      <c r="H138" s="29">
        <v>560616</v>
      </c>
      <c r="I138" s="29">
        <v>817745</v>
      </c>
      <c r="J138" s="89">
        <f t="shared" si="7"/>
        <v>5.35617975729013</v>
      </c>
      <c r="K138" s="89">
        <f t="shared" si="8"/>
        <v>45.865440872183456</v>
      </c>
    </row>
    <row r="139" spans="1:11" ht="11.25" customHeight="1">
      <c r="A139" s="11"/>
      <c r="B139" s="83" t="s">
        <v>290</v>
      </c>
      <c r="D139" s="55"/>
      <c r="E139" s="29">
        <v>1417109</v>
      </c>
      <c r="F139" s="29">
        <v>1283167</v>
      </c>
      <c r="G139" s="29">
        <v>1167048</v>
      </c>
      <c r="H139" s="29">
        <v>1250603</v>
      </c>
      <c r="I139" s="29">
        <v>1491377</v>
      </c>
      <c r="J139" s="89">
        <f t="shared" si="7"/>
        <v>9.76842817490548</v>
      </c>
      <c r="K139" s="89">
        <f t="shared" si="8"/>
        <v>19.252632530067494</v>
      </c>
    </row>
    <row r="140" spans="1:11" ht="11.25" customHeight="1">
      <c r="A140" s="11"/>
      <c r="B140" s="83" t="s">
        <v>291</v>
      </c>
      <c r="D140" s="55"/>
      <c r="E140" s="29">
        <v>804480</v>
      </c>
      <c r="F140" s="29">
        <v>767496</v>
      </c>
      <c r="G140" s="29">
        <v>719573</v>
      </c>
      <c r="H140" s="29">
        <v>689987</v>
      </c>
      <c r="I140" s="29">
        <v>673632</v>
      </c>
      <c r="J140" s="89">
        <f t="shared" si="7"/>
        <v>4.41224841761535</v>
      </c>
      <c r="K140" s="89">
        <f t="shared" si="8"/>
        <v>-2.370334513548806</v>
      </c>
    </row>
    <row r="141" spans="1:11" ht="11.25" customHeight="1">
      <c r="A141" s="98" t="s">
        <v>256</v>
      </c>
      <c r="B141" s="83" t="s">
        <v>292</v>
      </c>
      <c r="D141" s="59"/>
      <c r="E141" s="29">
        <v>-327284</v>
      </c>
      <c r="F141" s="29">
        <v>-331897</v>
      </c>
      <c r="G141" s="29">
        <v>-314648</v>
      </c>
      <c r="H141" s="29">
        <v>-279108</v>
      </c>
      <c r="I141" s="29">
        <v>-188887</v>
      </c>
      <c r="J141" s="89">
        <f t="shared" si="7"/>
        <v>-1.2371983024234459</v>
      </c>
      <c r="K141" s="89">
        <f>+(I141-H141)/ABS(H141)*100</f>
        <v>32.324763174111816</v>
      </c>
    </row>
    <row r="142" spans="1:11" ht="11.25" customHeight="1">
      <c r="A142" s="25"/>
      <c r="B142" s="83" t="s">
        <v>290</v>
      </c>
      <c r="D142" s="55"/>
      <c r="E142" s="29">
        <v>322440</v>
      </c>
      <c r="F142" s="29">
        <v>278698</v>
      </c>
      <c r="G142" s="29">
        <v>249866</v>
      </c>
      <c r="H142" s="29">
        <v>259436</v>
      </c>
      <c r="I142" s="29">
        <v>336375</v>
      </c>
      <c r="J142" s="89">
        <f t="shared" si="7"/>
        <v>2.20323568576814</v>
      </c>
      <c r="K142" s="89">
        <f t="shared" si="8"/>
        <v>29.656254336329575</v>
      </c>
    </row>
    <row r="143" spans="1:11" ht="11.25" customHeight="1">
      <c r="A143" s="25"/>
      <c r="B143" s="83" t="s">
        <v>291</v>
      </c>
      <c r="D143" s="55"/>
      <c r="E143" s="29">
        <v>649724</v>
      </c>
      <c r="F143" s="29">
        <v>610595</v>
      </c>
      <c r="G143" s="29">
        <v>564514</v>
      </c>
      <c r="H143" s="29">
        <v>538544</v>
      </c>
      <c r="I143" s="29">
        <v>525262</v>
      </c>
      <c r="J143" s="89">
        <f t="shared" si="7"/>
        <v>3.440433988191586</v>
      </c>
      <c r="K143" s="89">
        <f t="shared" si="8"/>
        <v>-2.4662794497756915</v>
      </c>
    </row>
    <row r="144" spans="1:11" ht="11.25" customHeight="1">
      <c r="A144" s="98" t="s">
        <v>258</v>
      </c>
      <c r="B144" s="11" t="s">
        <v>293</v>
      </c>
      <c r="D144" s="55"/>
      <c r="E144" s="29">
        <v>2565</v>
      </c>
      <c r="F144" s="29">
        <v>3374</v>
      </c>
      <c r="G144" s="29">
        <v>3033</v>
      </c>
      <c r="H144" s="29">
        <v>5682</v>
      </c>
      <c r="I144" s="29">
        <v>9017</v>
      </c>
      <c r="J144" s="89">
        <f t="shared" si="7"/>
        <v>0.05906079874714624</v>
      </c>
      <c r="K144" s="89">
        <f t="shared" si="8"/>
        <v>58.694121788102784</v>
      </c>
    </row>
    <row r="145" spans="1:11" ht="11.25" customHeight="1">
      <c r="A145" s="25"/>
      <c r="B145" s="83" t="s">
        <v>290</v>
      </c>
      <c r="D145" s="55"/>
      <c r="E145" s="29">
        <v>22208</v>
      </c>
      <c r="F145" s="29">
        <v>21179</v>
      </c>
      <c r="G145" s="29">
        <v>19819</v>
      </c>
      <c r="H145" s="29">
        <v>19879</v>
      </c>
      <c r="I145" s="29">
        <v>20718</v>
      </c>
      <c r="J145" s="89">
        <f t="shared" si="7"/>
        <v>0.13570163340838148</v>
      </c>
      <c r="K145" s="89">
        <f t="shared" si="8"/>
        <v>4.220534232104231</v>
      </c>
    </row>
    <row r="146" spans="1:11" ht="11.25" customHeight="1">
      <c r="A146" s="25"/>
      <c r="B146" s="83" t="s">
        <v>291</v>
      </c>
      <c r="D146" s="55"/>
      <c r="E146" s="29">
        <v>19643</v>
      </c>
      <c r="F146" s="29">
        <v>17805</v>
      </c>
      <c r="G146" s="29">
        <v>16786</v>
      </c>
      <c r="H146" s="29">
        <v>14197</v>
      </c>
      <c r="I146" s="29">
        <v>11701</v>
      </c>
      <c r="J146" s="89">
        <f t="shared" si="7"/>
        <v>0.07664083466123524</v>
      </c>
      <c r="K146" s="89">
        <f t="shared" si="8"/>
        <v>-17.58117912234979</v>
      </c>
    </row>
    <row r="147" spans="1:11" ht="11.25" customHeight="1">
      <c r="A147" s="98" t="s">
        <v>260</v>
      </c>
      <c r="B147" s="83" t="s">
        <v>294</v>
      </c>
      <c r="D147" s="59"/>
      <c r="E147" s="29">
        <v>937348</v>
      </c>
      <c r="F147" s="29">
        <v>844194</v>
      </c>
      <c r="G147" s="29">
        <v>759090</v>
      </c>
      <c r="H147" s="29">
        <v>834042</v>
      </c>
      <c r="I147" s="29">
        <v>997615</v>
      </c>
      <c r="J147" s="89">
        <f t="shared" si="7"/>
        <v>6.5343172609664295</v>
      </c>
      <c r="K147" s="89">
        <f t="shared" si="8"/>
        <v>19.612081885564518</v>
      </c>
    </row>
    <row r="148" spans="1:11" ht="11.25" customHeight="1">
      <c r="A148" s="25" t="s">
        <v>295</v>
      </c>
      <c r="B148" s="83" t="s">
        <v>296</v>
      </c>
      <c r="D148" s="59"/>
      <c r="E148" s="29">
        <v>203240</v>
      </c>
      <c r="F148" s="29">
        <v>103858</v>
      </c>
      <c r="G148" s="29">
        <v>106822</v>
      </c>
      <c r="H148" s="29">
        <v>87220</v>
      </c>
      <c r="I148" s="29">
        <v>156953</v>
      </c>
      <c r="J148" s="89">
        <f t="shared" si="7"/>
        <v>1.0280325547034317</v>
      </c>
      <c r="K148" s="89">
        <f t="shared" si="8"/>
        <v>79.95069938087595</v>
      </c>
    </row>
    <row r="149" spans="1:11" ht="11.25" customHeight="1">
      <c r="A149" s="11" t="s">
        <v>297</v>
      </c>
      <c r="B149" s="83" t="s">
        <v>290</v>
      </c>
      <c r="D149" s="55"/>
      <c r="E149" s="29">
        <v>338353</v>
      </c>
      <c r="F149" s="29">
        <v>242954</v>
      </c>
      <c r="G149" s="29">
        <v>245095</v>
      </c>
      <c r="H149" s="29">
        <v>224466</v>
      </c>
      <c r="I149" s="29">
        <v>293622</v>
      </c>
      <c r="J149" s="89">
        <f t="shared" si="7"/>
        <v>1.9232061494659614</v>
      </c>
      <c r="K149" s="89">
        <f t="shared" si="8"/>
        <v>30.80912031220764</v>
      </c>
    </row>
    <row r="150" spans="1:11" ht="11.25" customHeight="1">
      <c r="A150" s="11" t="s">
        <v>297</v>
      </c>
      <c r="B150" s="83" t="s">
        <v>291</v>
      </c>
      <c r="D150" s="55"/>
      <c r="E150" s="29">
        <v>135113</v>
      </c>
      <c r="F150" s="29">
        <v>139096</v>
      </c>
      <c r="G150" s="29">
        <v>138273</v>
      </c>
      <c r="H150" s="29">
        <v>137246</v>
      </c>
      <c r="I150" s="29">
        <v>136669</v>
      </c>
      <c r="J150" s="89">
        <f t="shared" si="7"/>
        <v>0.8951735947625297</v>
      </c>
      <c r="K150" s="89">
        <f t="shared" si="8"/>
        <v>-0.42041298107048664</v>
      </c>
    </row>
    <row r="151" spans="1:11" ht="11.25" customHeight="1">
      <c r="A151" s="25" t="s">
        <v>298</v>
      </c>
      <c r="B151" s="83" t="s">
        <v>299</v>
      </c>
      <c r="D151" s="59"/>
      <c r="E151" s="29">
        <v>121467</v>
      </c>
      <c r="F151" s="29">
        <v>171085</v>
      </c>
      <c r="G151" s="29">
        <v>149701</v>
      </c>
      <c r="H151" s="29">
        <v>230189</v>
      </c>
      <c r="I151" s="29">
        <v>333314</v>
      </c>
      <c r="J151" s="89">
        <f t="shared" si="7"/>
        <v>2.1831863229018857</v>
      </c>
      <c r="K151" s="89">
        <f t="shared" si="8"/>
        <v>44.800142491604724</v>
      </c>
    </row>
    <row r="152" spans="1:11" ht="11.25" customHeight="1">
      <c r="A152" s="25" t="s">
        <v>375</v>
      </c>
      <c r="B152" s="83" t="s">
        <v>376</v>
      </c>
      <c r="D152" s="59"/>
      <c r="E152" s="29">
        <v>419045</v>
      </c>
      <c r="F152" s="29">
        <v>379134</v>
      </c>
      <c r="G152" s="29">
        <v>341526</v>
      </c>
      <c r="H152" s="29">
        <v>346242</v>
      </c>
      <c r="I152" s="29">
        <v>375459</v>
      </c>
      <c r="J152" s="89">
        <f t="shared" si="7"/>
        <v>2.459233496374047</v>
      </c>
      <c r="K152" s="89">
        <f t="shared" si="8"/>
        <v>8.438317708423588</v>
      </c>
    </row>
    <row r="153" spans="1:11" ht="11.25" customHeight="1">
      <c r="A153" s="25" t="s">
        <v>377</v>
      </c>
      <c r="B153" s="83" t="s">
        <v>300</v>
      </c>
      <c r="D153" s="59"/>
      <c r="E153" s="29">
        <v>193596</v>
      </c>
      <c r="F153" s="29">
        <v>190117</v>
      </c>
      <c r="G153" s="29">
        <v>161041</v>
      </c>
      <c r="H153" s="29">
        <v>170391</v>
      </c>
      <c r="I153" s="29">
        <v>131889</v>
      </c>
      <c r="J153" s="89">
        <f t="shared" si="7"/>
        <v>0.8638648869870656</v>
      </c>
      <c r="K153" s="89">
        <f t="shared" si="8"/>
        <v>-22.59626388717714</v>
      </c>
    </row>
    <row r="154" spans="1:11" ht="11.25" customHeight="1">
      <c r="A154" s="11" t="s">
        <v>378</v>
      </c>
      <c r="B154" s="11"/>
      <c r="D154" s="55"/>
      <c r="E154" s="29">
        <v>3619407</v>
      </c>
      <c r="F154" s="29">
        <v>3636333</v>
      </c>
      <c r="G154" s="29">
        <v>3542359</v>
      </c>
      <c r="H154" s="29">
        <v>3759670</v>
      </c>
      <c r="I154" s="29">
        <v>3800621</v>
      </c>
      <c r="J154" s="89">
        <f t="shared" si="7"/>
        <v>24.89383519964264</v>
      </c>
      <c r="K154" s="89">
        <f t="shared" si="8"/>
        <v>1.089217936680613</v>
      </c>
    </row>
    <row r="155" spans="1:11" ht="11.25" customHeight="1">
      <c r="A155" s="98" t="s">
        <v>256</v>
      </c>
      <c r="B155" s="83" t="s">
        <v>379</v>
      </c>
      <c r="D155" s="55"/>
      <c r="E155" s="29">
        <v>1236975</v>
      </c>
      <c r="F155" s="29">
        <v>1143641</v>
      </c>
      <c r="G155" s="29">
        <v>1221063</v>
      </c>
      <c r="H155" s="29">
        <v>1808489</v>
      </c>
      <c r="I155" s="29">
        <v>1887728</v>
      </c>
      <c r="J155" s="89">
        <f t="shared" si="7"/>
        <v>12.364502994050447</v>
      </c>
      <c r="K155" s="89">
        <f t="shared" si="8"/>
        <v>4.3815030116301505</v>
      </c>
    </row>
    <row r="156" spans="1:11" ht="11.25" customHeight="1">
      <c r="A156" s="98" t="s">
        <v>258</v>
      </c>
      <c r="B156" s="83" t="s">
        <v>301</v>
      </c>
      <c r="D156" s="55"/>
      <c r="E156" s="29">
        <v>-119143</v>
      </c>
      <c r="F156" s="29">
        <v>-121381</v>
      </c>
      <c r="G156" s="29">
        <v>-168710</v>
      </c>
      <c r="H156" s="29">
        <v>-145727</v>
      </c>
      <c r="I156" s="29">
        <v>-193341</v>
      </c>
      <c r="J156" s="89">
        <f t="shared" si="7"/>
        <v>-1.266371730128868</v>
      </c>
      <c r="K156" s="89">
        <f t="shared" si="8"/>
        <v>-32.67342359343156</v>
      </c>
    </row>
    <row r="157" spans="1:11" ht="11.25" customHeight="1">
      <c r="A157" s="98" t="s">
        <v>260</v>
      </c>
      <c r="B157" s="83" t="s">
        <v>302</v>
      </c>
      <c r="D157" s="55"/>
      <c r="E157" s="29">
        <v>2501575</v>
      </c>
      <c r="F157" s="29">
        <v>2614073</v>
      </c>
      <c r="G157" s="29">
        <v>2490006</v>
      </c>
      <c r="H157" s="29">
        <v>2096908</v>
      </c>
      <c r="I157" s="29">
        <v>2106234</v>
      </c>
      <c r="J157" s="89">
        <f>I157/$I$158*100</f>
        <v>13.795703935721063</v>
      </c>
      <c r="K157" s="89">
        <f t="shared" si="8"/>
        <v>0.4447500796410715</v>
      </c>
    </row>
    <row r="158" spans="1:11" s="285" customFormat="1" ht="11.25" customHeight="1">
      <c r="A158" s="258" t="s">
        <v>465</v>
      </c>
      <c r="B158" s="94"/>
      <c r="C158" s="258"/>
      <c r="D158" s="263"/>
      <c r="E158" s="94">
        <v>15550439.686999999</v>
      </c>
      <c r="F158" s="94">
        <v>15351760.292</v>
      </c>
      <c r="G158" s="94">
        <v>15023974.686999999</v>
      </c>
      <c r="H158" s="94">
        <v>14911042.427000001</v>
      </c>
      <c r="I158" s="94">
        <v>15267318.071</v>
      </c>
      <c r="J158" s="97">
        <f>I158/$I$158*100</f>
        <v>100</v>
      </c>
      <c r="K158" s="97">
        <f t="shared" si="8"/>
        <v>2.389340958180612</v>
      </c>
    </row>
    <row r="159" spans="1:11" ht="11.25" customHeight="1">
      <c r="A159" s="83" t="s">
        <v>380</v>
      </c>
      <c r="C159" s="83"/>
      <c r="D159" s="264"/>
      <c r="E159" s="29">
        <v>1627050</v>
      </c>
      <c r="F159" s="29">
        <v>1607055</v>
      </c>
      <c r="G159" s="29">
        <v>1515436</v>
      </c>
      <c r="H159" s="29">
        <v>1519034</v>
      </c>
      <c r="I159" s="29">
        <v>1609033</v>
      </c>
      <c r="J159" s="80" t="s">
        <v>381</v>
      </c>
      <c r="K159" s="89">
        <f t="shared" si="8"/>
        <v>5.924752178028932</v>
      </c>
    </row>
    <row r="160" spans="1:11" ht="11.25" customHeight="1">
      <c r="A160" s="265" t="s">
        <v>382</v>
      </c>
      <c r="B160" s="96"/>
      <c r="C160" s="265"/>
      <c r="D160" s="266"/>
      <c r="E160" s="96">
        <v>17177489.687</v>
      </c>
      <c r="F160" s="96">
        <v>16958815.292</v>
      </c>
      <c r="G160" s="96">
        <v>16539410.686999999</v>
      </c>
      <c r="H160" s="29">
        <v>16430076.427000001</v>
      </c>
      <c r="I160" s="29">
        <v>16876351.071000002</v>
      </c>
      <c r="J160" s="267" t="s">
        <v>383</v>
      </c>
      <c r="K160" s="89">
        <f t="shared" si="8"/>
        <v>2.7162055269969754</v>
      </c>
    </row>
    <row r="161" spans="1:11" ht="11.25" customHeight="1">
      <c r="A161" s="83" t="s">
        <v>384</v>
      </c>
      <c r="C161" s="83"/>
      <c r="D161" s="264"/>
      <c r="E161" s="29">
        <v>1423135</v>
      </c>
      <c r="F161" s="29">
        <v>1814496</v>
      </c>
      <c r="G161" s="29">
        <v>1986860</v>
      </c>
      <c r="H161" s="95">
        <v>1945593</v>
      </c>
      <c r="I161" s="95">
        <v>1694297</v>
      </c>
      <c r="J161" s="80" t="s">
        <v>385</v>
      </c>
      <c r="K161" s="287">
        <f t="shared" si="8"/>
        <v>-12.916164891629442</v>
      </c>
    </row>
    <row r="162" spans="1:11" ht="11.25" customHeight="1">
      <c r="A162" s="83" t="s">
        <v>386</v>
      </c>
      <c r="C162" s="83"/>
      <c r="D162" s="264"/>
      <c r="E162" s="29">
        <v>18600625</v>
      </c>
      <c r="F162" s="29">
        <v>18773311</v>
      </c>
      <c r="G162" s="29">
        <v>18526271</v>
      </c>
      <c r="H162" s="96">
        <v>18375669</v>
      </c>
      <c r="I162" s="96">
        <v>18570648</v>
      </c>
      <c r="J162" s="80" t="s">
        <v>385</v>
      </c>
      <c r="K162" s="288">
        <f t="shared" si="8"/>
        <v>1.061071572414588</v>
      </c>
    </row>
    <row r="163" spans="1:11" ht="11.25" customHeight="1">
      <c r="A163" s="268" t="s">
        <v>387</v>
      </c>
      <c r="B163" s="95"/>
      <c r="C163" s="269"/>
      <c r="D163" s="270"/>
      <c r="E163" s="95">
        <v>746349</v>
      </c>
      <c r="F163" s="95">
        <v>484304</v>
      </c>
      <c r="G163" s="95">
        <v>443997</v>
      </c>
      <c r="H163" s="29">
        <v>1185264</v>
      </c>
      <c r="I163" s="29">
        <v>1418779</v>
      </c>
      <c r="J163" s="271" t="s">
        <v>370</v>
      </c>
      <c r="K163" s="89">
        <f t="shared" si="8"/>
        <v>19.701517974054724</v>
      </c>
    </row>
    <row r="164" spans="1:11" ht="10.5" customHeight="1">
      <c r="A164" s="41"/>
      <c r="B164" s="28"/>
      <c r="C164" s="28"/>
      <c r="D164" s="272"/>
      <c r="E164" s="41"/>
      <c r="F164" s="41"/>
      <c r="G164" s="41"/>
      <c r="H164" s="41"/>
      <c r="I164" s="41"/>
      <c r="J164" s="41"/>
      <c r="K164" s="41"/>
    </row>
    <row r="165" spans="1:11" ht="11.25" customHeight="1">
      <c r="A165" s="29" t="s">
        <v>388</v>
      </c>
      <c r="B165" s="11"/>
      <c r="C165" s="11"/>
      <c r="D165" s="244"/>
      <c r="K165" s="25" t="s">
        <v>574</v>
      </c>
    </row>
    <row r="166" spans="2:11" ht="11.25" customHeight="1">
      <c r="B166" s="11"/>
      <c r="C166" s="11"/>
      <c r="D166" s="244"/>
      <c r="K166" s="25"/>
    </row>
    <row r="167" spans="1:11" ht="14.25">
      <c r="A167" s="173" t="s">
        <v>462</v>
      </c>
      <c r="C167" s="11"/>
      <c r="D167" s="11"/>
      <c r="I167" s="273"/>
      <c r="K167" s="244"/>
    </row>
    <row r="168" spans="1:11" ht="24" customHeight="1">
      <c r="A168" s="382" t="s">
        <v>39</v>
      </c>
      <c r="B168" s="382"/>
      <c r="C168" s="382"/>
      <c r="D168" s="323"/>
      <c r="E168" s="189" t="s">
        <v>547</v>
      </c>
      <c r="F168" s="189" t="s">
        <v>498</v>
      </c>
      <c r="G168" s="189" t="s">
        <v>499</v>
      </c>
      <c r="H168" s="241" t="s">
        <v>548</v>
      </c>
      <c r="I168" s="241" t="s">
        <v>575</v>
      </c>
      <c r="J168" s="241" t="s">
        <v>389</v>
      </c>
      <c r="K168" s="252" t="s">
        <v>390</v>
      </c>
    </row>
    <row r="169" spans="2:11" ht="13.5">
      <c r="B169" s="11"/>
      <c r="C169" s="11"/>
      <c r="D169" s="55"/>
      <c r="E169" s="25" t="s">
        <v>18</v>
      </c>
      <c r="F169" s="25" t="s">
        <v>18</v>
      </c>
      <c r="G169" s="25" t="s">
        <v>18</v>
      </c>
      <c r="H169" s="25" t="s">
        <v>18</v>
      </c>
      <c r="I169" s="25" t="s">
        <v>18</v>
      </c>
      <c r="J169" s="25" t="s">
        <v>248</v>
      </c>
      <c r="K169" s="25" t="s">
        <v>248</v>
      </c>
    </row>
    <row r="170" spans="1:11" ht="11.25" customHeight="1">
      <c r="A170" s="244" t="s">
        <v>303</v>
      </c>
      <c r="B170" s="11"/>
      <c r="D170" s="55"/>
      <c r="E170" s="29">
        <v>10604326</v>
      </c>
      <c r="F170" s="29">
        <v>10505728</v>
      </c>
      <c r="G170" s="29">
        <v>10551356</v>
      </c>
      <c r="H170" s="29">
        <v>10626905</v>
      </c>
      <c r="I170" s="29">
        <v>10652441</v>
      </c>
      <c r="J170" s="89">
        <f>+I170/$I$178*100</f>
        <v>56.490091177447745</v>
      </c>
      <c r="K170" s="89">
        <f>+(I170-H170)/ABS(H170)*100</f>
        <v>0.24029573991674905</v>
      </c>
    </row>
    <row r="171" spans="1:11" ht="11.25" customHeight="1">
      <c r="A171" s="11" t="s">
        <v>304</v>
      </c>
      <c r="B171" s="11"/>
      <c r="D171" s="55"/>
      <c r="E171" s="90">
        <v>10388655</v>
      </c>
      <c r="F171" s="90">
        <v>10282292</v>
      </c>
      <c r="G171" s="90">
        <v>10309446</v>
      </c>
      <c r="H171" s="29">
        <v>10375759</v>
      </c>
      <c r="I171" s="29">
        <v>10388943</v>
      </c>
      <c r="J171" s="89">
        <f aca="true" t="shared" si="9" ref="J171:J177">+I171/$I$178*100</f>
        <v>55.09275642149133</v>
      </c>
      <c r="K171" s="89">
        <f aca="true" t="shared" si="10" ref="K171:K180">+(I171-H171)/ABS(H171)*100</f>
        <v>0.1270654031189429</v>
      </c>
    </row>
    <row r="172" spans="1:11" ht="11.25" customHeight="1">
      <c r="A172" s="244" t="s">
        <v>391</v>
      </c>
      <c r="B172" s="11"/>
      <c r="D172" s="55"/>
      <c r="E172" s="29">
        <v>215671</v>
      </c>
      <c r="F172" s="29">
        <v>223436</v>
      </c>
      <c r="G172" s="29">
        <v>241910</v>
      </c>
      <c r="H172" s="29">
        <v>251146</v>
      </c>
      <c r="I172" s="29">
        <v>263498</v>
      </c>
      <c r="J172" s="89">
        <f t="shared" si="9"/>
        <v>1.3973347559564167</v>
      </c>
      <c r="K172" s="89">
        <f t="shared" si="10"/>
        <v>4.918254720361862</v>
      </c>
    </row>
    <row r="173" spans="1:11" ht="11.25" customHeight="1">
      <c r="A173" s="244" t="s">
        <v>392</v>
      </c>
      <c r="B173" s="11"/>
      <c r="D173" s="55"/>
      <c r="E173" s="90">
        <v>3381390</v>
      </c>
      <c r="F173" s="90">
        <v>3380249</v>
      </c>
      <c r="G173" s="90">
        <v>3397652</v>
      </c>
      <c r="H173" s="29">
        <v>3470947</v>
      </c>
      <c r="I173" s="29">
        <v>3517566</v>
      </c>
      <c r="J173" s="89">
        <f t="shared" si="9"/>
        <v>18.653717402677017</v>
      </c>
      <c r="K173" s="89">
        <f t="shared" si="10"/>
        <v>1.3431204797998932</v>
      </c>
    </row>
    <row r="174" spans="1:11" ht="11.25" customHeight="1">
      <c r="A174" s="244" t="s">
        <v>305</v>
      </c>
      <c r="B174" s="11"/>
      <c r="D174" s="55"/>
      <c r="E174" s="29">
        <v>4641606</v>
      </c>
      <c r="F174" s="29">
        <v>4124472</v>
      </c>
      <c r="G174" s="29">
        <v>4111886</v>
      </c>
      <c r="H174" s="29">
        <v>4209938</v>
      </c>
      <c r="I174" s="29">
        <v>4392208</v>
      </c>
      <c r="J174" s="89">
        <f t="shared" si="9"/>
        <v>23.291960067210457</v>
      </c>
      <c r="K174" s="89">
        <f t="shared" si="10"/>
        <v>4.329517441824559</v>
      </c>
    </row>
    <row r="175" spans="1:11" ht="11.25" customHeight="1">
      <c r="A175" s="11" t="s">
        <v>306</v>
      </c>
      <c r="B175" s="11"/>
      <c r="D175" s="55"/>
      <c r="E175" s="90">
        <v>4672671</v>
      </c>
      <c r="F175" s="90">
        <v>4339484</v>
      </c>
      <c r="G175" s="90">
        <v>4190742</v>
      </c>
      <c r="H175" s="29">
        <v>4206389</v>
      </c>
      <c r="I175" s="29">
        <v>4333457</v>
      </c>
      <c r="J175" s="89">
        <f t="shared" si="9"/>
        <v>22.980402430161238</v>
      </c>
      <c r="K175" s="89">
        <f t="shared" si="10"/>
        <v>3.020833308569417</v>
      </c>
    </row>
    <row r="176" spans="1:11" ht="11.25" customHeight="1">
      <c r="A176" s="11" t="s">
        <v>307</v>
      </c>
      <c r="B176" s="11"/>
      <c r="D176" s="55"/>
      <c r="E176" s="90">
        <v>-31065</v>
      </c>
      <c r="F176" s="90">
        <v>-215012</v>
      </c>
      <c r="G176" s="90">
        <v>-78856</v>
      </c>
      <c r="H176" s="29">
        <v>3549</v>
      </c>
      <c r="I176" s="29">
        <v>58751</v>
      </c>
      <c r="J176" s="89">
        <f>+I176/$I$178*100</f>
        <v>0.31155763704922024</v>
      </c>
      <c r="K176" s="89">
        <f t="shared" si="10"/>
        <v>1555.4240631163707</v>
      </c>
    </row>
    <row r="177" spans="1:11" ht="11.25" customHeight="1">
      <c r="A177" s="244" t="s">
        <v>393</v>
      </c>
      <c r="B177" s="11"/>
      <c r="D177" s="55"/>
      <c r="E177" s="29">
        <v>445925</v>
      </c>
      <c r="F177" s="29">
        <v>855345</v>
      </c>
      <c r="G177" s="29">
        <v>552716</v>
      </c>
      <c r="H177" s="29">
        <v>385649</v>
      </c>
      <c r="I177" s="29">
        <v>294970</v>
      </c>
      <c r="J177" s="89">
        <f t="shared" si="9"/>
        <v>1.56423135266478</v>
      </c>
      <c r="K177" s="89">
        <f t="shared" si="10"/>
        <v>-23.513350222611752</v>
      </c>
    </row>
    <row r="178" spans="1:11" ht="11.25" customHeight="1">
      <c r="A178" s="258" t="s">
        <v>394</v>
      </c>
      <c r="B178" s="274"/>
      <c r="C178" s="94"/>
      <c r="D178" s="257"/>
      <c r="E178" s="94">
        <v>19073247</v>
      </c>
      <c r="F178" s="94">
        <v>18865794</v>
      </c>
      <c r="G178" s="94">
        <v>18613610</v>
      </c>
      <c r="H178" s="94">
        <v>18693439</v>
      </c>
      <c r="I178" s="94">
        <v>18857185</v>
      </c>
      <c r="J178" s="97">
        <f>+I178/$I$178*100</f>
        <v>100</v>
      </c>
      <c r="K178" s="97">
        <f t="shared" si="10"/>
        <v>0.8759543923405426</v>
      </c>
    </row>
    <row r="179" spans="1:11" ht="11.25" customHeight="1">
      <c r="A179" s="83" t="s">
        <v>395</v>
      </c>
      <c r="D179" s="55"/>
      <c r="E179" s="29">
        <v>1753703</v>
      </c>
      <c r="F179" s="29">
        <v>1795310</v>
      </c>
      <c r="G179" s="29">
        <v>1668989</v>
      </c>
      <c r="H179" s="29">
        <v>1571406</v>
      </c>
      <c r="I179" s="29">
        <v>1824108</v>
      </c>
      <c r="J179" s="80" t="s">
        <v>396</v>
      </c>
      <c r="K179" s="89">
        <f t="shared" si="10"/>
        <v>16.08126734911283</v>
      </c>
    </row>
    <row r="180" spans="1:11" ht="11.25" customHeight="1">
      <c r="A180" s="83" t="s">
        <v>397</v>
      </c>
      <c r="D180" s="55"/>
      <c r="E180" s="29">
        <v>20826950</v>
      </c>
      <c r="F180" s="29">
        <v>20661104</v>
      </c>
      <c r="G180" s="29">
        <v>20282599</v>
      </c>
      <c r="H180" s="29">
        <v>20264845</v>
      </c>
      <c r="I180" s="29">
        <v>20681293</v>
      </c>
      <c r="J180" s="80" t="s">
        <v>370</v>
      </c>
      <c r="K180" s="89">
        <f t="shared" si="10"/>
        <v>2.055026821078572</v>
      </c>
    </row>
    <row r="181" spans="1:11" ht="11.25" customHeight="1">
      <c r="A181" s="41"/>
      <c r="B181" s="28"/>
      <c r="C181" s="28"/>
      <c r="D181" s="63"/>
      <c r="E181" s="41"/>
      <c r="F181" s="41"/>
      <c r="G181" s="41"/>
      <c r="H181" s="41"/>
      <c r="I181" s="261"/>
      <c r="J181" s="41"/>
      <c r="K181" s="41"/>
    </row>
    <row r="182" spans="1:11" ht="11.25" customHeight="1">
      <c r="A182" s="29" t="s">
        <v>398</v>
      </c>
      <c r="B182" s="11"/>
      <c r="C182" s="11"/>
      <c r="D182" s="11"/>
      <c r="K182" s="25" t="s">
        <v>574</v>
      </c>
    </row>
    <row r="183" spans="2:11" ht="11.25" customHeight="1">
      <c r="B183" s="11"/>
      <c r="C183" s="11"/>
      <c r="D183" s="11"/>
      <c r="K183" s="25"/>
    </row>
    <row r="184" spans="1:11" ht="14.25">
      <c r="A184" s="173" t="s">
        <v>554</v>
      </c>
      <c r="C184" s="11"/>
      <c r="D184" s="11"/>
      <c r="K184" s="244"/>
    </row>
    <row r="185" spans="1:11" ht="24" customHeight="1">
      <c r="A185" s="382" t="s">
        <v>39</v>
      </c>
      <c r="B185" s="382"/>
      <c r="C185" s="382"/>
      <c r="D185" s="323"/>
      <c r="E185" s="189" t="s">
        <v>547</v>
      </c>
      <c r="F185" s="189" t="s">
        <v>498</v>
      </c>
      <c r="G185" s="189" t="s">
        <v>499</v>
      </c>
      <c r="H185" s="241" t="s">
        <v>548</v>
      </c>
      <c r="I185" s="241" t="s">
        <v>575</v>
      </c>
      <c r="J185" s="241" t="s">
        <v>399</v>
      </c>
      <c r="K185" s="252" t="s">
        <v>400</v>
      </c>
    </row>
    <row r="186" spans="2:11" ht="13.5">
      <c r="B186" s="11"/>
      <c r="C186" s="11"/>
      <c r="D186" s="55"/>
      <c r="E186" s="25" t="s">
        <v>18</v>
      </c>
      <c r="F186" s="25" t="s">
        <v>18</v>
      </c>
      <c r="G186" s="25" t="s">
        <v>18</v>
      </c>
      <c r="H186" s="25" t="s">
        <v>18</v>
      </c>
      <c r="I186" s="25" t="s">
        <v>18</v>
      </c>
      <c r="J186" s="25" t="s">
        <v>248</v>
      </c>
      <c r="K186" s="25" t="s">
        <v>248</v>
      </c>
    </row>
    <row r="187" spans="1:11" ht="11.25" customHeight="1">
      <c r="A187" s="244" t="s">
        <v>303</v>
      </c>
      <c r="B187" s="11"/>
      <c r="D187" s="55"/>
      <c r="E187" s="29">
        <v>10782568</v>
      </c>
      <c r="F187" s="29">
        <v>10812712</v>
      </c>
      <c r="G187" s="29">
        <v>10863263</v>
      </c>
      <c r="H187" s="29">
        <v>10967675</v>
      </c>
      <c r="I187" s="29">
        <v>11087879</v>
      </c>
      <c r="J187" s="91">
        <f>+I187/$I$195*100</f>
        <v>54.38072198062558</v>
      </c>
      <c r="K187" s="91">
        <f>(I187-H187)/ABS(H187)*100</f>
        <v>1.0959843357867551</v>
      </c>
    </row>
    <row r="188" spans="1:11" ht="11.25" customHeight="1">
      <c r="A188" s="11" t="s">
        <v>304</v>
      </c>
      <c r="B188" s="11"/>
      <c r="D188" s="55"/>
      <c r="E188" s="90">
        <v>10564938</v>
      </c>
      <c r="F188" s="90">
        <v>10580691</v>
      </c>
      <c r="G188" s="90">
        <v>10608353</v>
      </c>
      <c r="H188" s="29">
        <v>10700498</v>
      </c>
      <c r="I188" s="29">
        <v>10810220</v>
      </c>
      <c r="J188" s="91">
        <f aca="true" t="shared" si="11" ref="J188:J193">+I188/$I$195*100</f>
        <v>53.01893792035413</v>
      </c>
      <c r="K188" s="91">
        <f>(I188-H188)/ABS(H188)*100</f>
        <v>1.0253915285064303</v>
      </c>
    </row>
    <row r="189" spans="1:11" ht="11.25" customHeight="1">
      <c r="A189" s="275" t="s">
        <v>308</v>
      </c>
      <c r="B189" s="11"/>
      <c r="D189" s="55"/>
      <c r="E189" s="90">
        <v>217630</v>
      </c>
      <c r="F189" s="90">
        <v>232021</v>
      </c>
      <c r="G189" s="90">
        <v>254910</v>
      </c>
      <c r="H189" s="29">
        <v>267177</v>
      </c>
      <c r="I189" s="29">
        <v>277659</v>
      </c>
      <c r="J189" s="91">
        <f t="shared" si="11"/>
        <v>1.3617840602714475</v>
      </c>
      <c r="K189" s="91">
        <f aca="true" t="shared" si="12" ref="K189:K197">(I189-H189)/ABS(H189)*100</f>
        <v>3.923241895821871</v>
      </c>
    </row>
    <row r="190" spans="1:11" ht="11.25" customHeight="1">
      <c r="A190" s="244" t="s">
        <v>392</v>
      </c>
      <c r="B190" s="11"/>
      <c r="D190" s="55"/>
      <c r="E190" s="90">
        <v>3401801</v>
      </c>
      <c r="F190" s="90">
        <v>3470482</v>
      </c>
      <c r="G190" s="90">
        <v>3542912</v>
      </c>
      <c r="H190" s="29">
        <v>3634499</v>
      </c>
      <c r="I190" s="29">
        <v>3687176</v>
      </c>
      <c r="J190" s="91">
        <f t="shared" si="11"/>
        <v>18.08382765988293</v>
      </c>
      <c r="K190" s="91">
        <f t="shared" si="12"/>
        <v>1.4493606959308558</v>
      </c>
    </row>
    <row r="191" spans="1:11" ht="11.25" customHeight="1">
      <c r="A191" s="244" t="s">
        <v>305</v>
      </c>
      <c r="B191" s="11"/>
      <c r="D191" s="55"/>
      <c r="E191" s="29">
        <v>4772836</v>
      </c>
      <c r="F191" s="29">
        <v>4335873</v>
      </c>
      <c r="G191" s="29">
        <v>4412199</v>
      </c>
      <c r="H191" s="29">
        <v>4541951</v>
      </c>
      <c r="I191" s="29">
        <v>4761518</v>
      </c>
      <c r="J191" s="91">
        <f>+I191/$I$195*100</f>
        <v>23.352959259723555</v>
      </c>
      <c r="K191" s="91">
        <f t="shared" si="12"/>
        <v>4.834200104756745</v>
      </c>
    </row>
    <row r="192" spans="1:11" ht="11.25" customHeight="1">
      <c r="A192" s="11" t="s">
        <v>306</v>
      </c>
      <c r="B192" s="11"/>
      <c r="D192" s="55"/>
      <c r="E192" s="90">
        <v>4806318</v>
      </c>
      <c r="F192" s="90">
        <v>4562451</v>
      </c>
      <c r="G192" s="90">
        <v>4497139</v>
      </c>
      <c r="H192" s="29">
        <v>4538068</v>
      </c>
      <c r="I192" s="29">
        <v>4699334</v>
      </c>
      <c r="J192" s="91">
        <f>+I192/$I$195*100</f>
        <v>23.047976601124624</v>
      </c>
      <c r="K192" s="91">
        <f t="shared" si="12"/>
        <v>3.553626785671788</v>
      </c>
    </row>
    <row r="193" spans="1:11" ht="11.25" customHeight="1">
      <c r="A193" s="11" t="s">
        <v>307</v>
      </c>
      <c r="B193" s="11"/>
      <c r="D193" s="55"/>
      <c r="E193" s="90">
        <v>-33482</v>
      </c>
      <c r="F193" s="90">
        <v>-226578</v>
      </c>
      <c r="G193" s="90">
        <v>-84940</v>
      </c>
      <c r="H193" s="29">
        <v>3883</v>
      </c>
      <c r="I193" s="29">
        <v>62184</v>
      </c>
      <c r="J193" s="91">
        <f t="shared" si="11"/>
        <v>0.30498265859892776</v>
      </c>
      <c r="K193" s="91">
        <f t="shared" si="12"/>
        <v>1501.4421838784444</v>
      </c>
    </row>
    <row r="194" spans="1:11" ht="11.25" customHeight="1">
      <c r="A194" s="244" t="s">
        <v>393</v>
      </c>
      <c r="B194" s="11"/>
      <c r="D194" s="55"/>
      <c r="E194" s="29">
        <v>463375</v>
      </c>
      <c r="F194" s="29">
        <v>957780</v>
      </c>
      <c r="G194" s="29">
        <v>808207</v>
      </c>
      <c r="H194" s="29">
        <v>756078</v>
      </c>
      <c r="I194" s="29">
        <v>852783</v>
      </c>
      <c r="J194" s="91">
        <f>+I194/$I$195*100</f>
        <v>4.182491099767938</v>
      </c>
      <c r="K194" s="91">
        <f t="shared" si="12"/>
        <v>12.79034702768762</v>
      </c>
    </row>
    <row r="195" spans="1:11" ht="11.25" customHeight="1">
      <c r="A195" s="258" t="s">
        <v>394</v>
      </c>
      <c r="B195" s="274"/>
      <c r="C195" s="94"/>
      <c r="D195" s="257"/>
      <c r="E195" s="94">
        <v>19420580</v>
      </c>
      <c r="F195" s="94">
        <v>19576847</v>
      </c>
      <c r="G195" s="94">
        <v>19626581</v>
      </c>
      <c r="H195" s="94">
        <v>19900203</v>
      </c>
      <c r="I195" s="94">
        <v>20389356</v>
      </c>
      <c r="J195" s="284">
        <f>+I195/$I$195*100</f>
        <v>100</v>
      </c>
      <c r="K195" s="284">
        <f t="shared" si="12"/>
        <v>2.4580302020034672</v>
      </c>
    </row>
    <row r="196" spans="1:11" ht="11.25" customHeight="1">
      <c r="A196" s="83" t="s">
        <v>395</v>
      </c>
      <c r="D196" s="55"/>
      <c r="E196" s="29">
        <v>1785848</v>
      </c>
      <c r="F196" s="29">
        <v>1862355</v>
      </c>
      <c r="G196" s="29">
        <v>1760537</v>
      </c>
      <c r="H196" s="29">
        <v>1673489</v>
      </c>
      <c r="I196" s="29">
        <v>1972009</v>
      </c>
      <c r="J196" s="70" t="s">
        <v>396</v>
      </c>
      <c r="K196" s="91">
        <f t="shared" si="12"/>
        <v>17.838181189120455</v>
      </c>
    </row>
    <row r="197" spans="1:11" ht="11.25" customHeight="1">
      <c r="A197" s="83" t="s">
        <v>397</v>
      </c>
      <c r="D197" s="55"/>
      <c r="E197" s="29">
        <v>21206428</v>
      </c>
      <c r="F197" s="29">
        <v>21439202</v>
      </c>
      <c r="G197" s="29">
        <v>21387118</v>
      </c>
      <c r="H197" s="29">
        <v>21573692</v>
      </c>
      <c r="I197" s="29">
        <v>22361365</v>
      </c>
      <c r="J197" s="70" t="s">
        <v>370</v>
      </c>
      <c r="K197" s="91">
        <f t="shared" si="12"/>
        <v>3.651081140863604</v>
      </c>
    </row>
    <row r="198" spans="1:11" ht="11.25" customHeight="1">
      <c r="A198" s="41"/>
      <c r="B198" s="28"/>
      <c r="C198" s="28"/>
      <c r="D198" s="63"/>
      <c r="E198" s="41"/>
      <c r="F198" s="41"/>
      <c r="G198" s="41"/>
      <c r="H198" s="41"/>
      <c r="I198" s="261"/>
      <c r="J198" s="41"/>
      <c r="K198" s="41"/>
    </row>
    <row r="199" spans="1:11" ht="11.25" customHeight="1">
      <c r="A199" s="29" t="s">
        <v>398</v>
      </c>
      <c r="B199" s="11"/>
      <c r="C199" s="11"/>
      <c r="D199" s="11"/>
      <c r="K199" s="25" t="s">
        <v>574</v>
      </c>
    </row>
  </sheetData>
  <mergeCells count="15">
    <mergeCell ref="A2:C2"/>
    <mergeCell ref="A20:D20"/>
    <mergeCell ref="A48:D49"/>
    <mergeCell ref="E48:F48"/>
    <mergeCell ref="G48:H48"/>
    <mergeCell ref="I48:J48"/>
    <mergeCell ref="A68:C69"/>
    <mergeCell ref="D68:E68"/>
    <mergeCell ref="F68:H68"/>
    <mergeCell ref="I68:J68"/>
    <mergeCell ref="A185:D185"/>
    <mergeCell ref="A80:D80"/>
    <mergeCell ref="A99:D99"/>
    <mergeCell ref="A133:D133"/>
    <mergeCell ref="A168:D16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&amp;L&amp;"ＭＳ Ｐゴシック,太字"&amp;14&amp;A</oddHeader>
  </headerFooter>
  <rowBreaks count="2" manualBreakCount="2">
    <brk id="65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2008-03-12T00:05:48Z</cp:lastPrinted>
  <dcterms:created xsi:type="dcterms:W3CDTF">2002-12-12T00:48:01Z</dcterms:created>
  <dcterms:modified xsi:type="dcterms:W3CDTF">2008-03-12T00:37:49Z</dcterms:modified>
  <cp:category/>
  <cp:version/>
  <cp:contentType/>
  <cp:contentStatus/>
</cp:coreProperties>
</file>