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9165" tabRatio="778" firstSheet="1" activeTab="2"/>
  </bookViews>
  <sheets>
    <sheet name="WS目次" sheetId="1" r:id="rId1"/>
    <sheet name="利用上の注意" sheetId="2" r:id="rId2"/>
    <sheet name="最終需要_まとめ" sheetId="3" r:id="rId3"/>
    <sheet name="地域別最終需要"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取引基本表" sheetId="19" r:id="rId19"/>
    <sheet name="投入係数表" sheetId="20" r:id="rId20"/>
    <sheet name="逆行列係数" sheetId="21" r:id="rId21"/>
    <sheet name="分析係数" sheetId="22" r:id="rId22"/>
  </sheets>
  <externalReferences>
    <externalReference r:id="rId25"/>
  </externalReferences>
  <definedNames>
    <definedName name="_Fill" hidden="1">'[1]局移出入取扱'!#REF!</definedName>
    <definedName name="_Order1" hidden="1">255</definedName>
    <definedName name="_xlnm.Print_Area" localSheetId="18">'取引基本表'!$A$1:$BA$47</definedName>
    <definedName name="_xlnm.Print_Titles" localSheetId="20">'逆行列係数'!$A:$C,'逆行列係数'!$1:$5</definedName>
    <definedName name="_xlnm.Print_Titles" localSheetId="18">'取引基本表'!$A:$D,'取引基本表'!$3:$6</definedName>
    <definedName name="_xlnm.Print_Titles" localSheetId="19">'投入係数表'!$A:$D,'投入係数表'!$3:$6</definedName>
  </definedNames>
  <calcPr fullCalcOnLoad="1"/>
</workbook>
</file>

<file path=xl/sharedStrings.xml><?xml version="1.0" encoding="utf-8"?>
<sst xmlns="http://schemas.openxmlformats.org/spreadsheetml/2006/main" count="2105" uniqueCount="267">
  <si>
    <t>中間需要</t>
  </si>
  <si>
    <t>最終需要</t>
  </si>
  <si>
    <t>兵庫県域</t>
  </si>
  <si>
    <t>その他地域</t>
  </si>
  <si>
    <t>01</t>
  </si>
  <si>
    <t>02</t>
  </si>
  <si>
    <t>03</t>
  </si>
  <si>
    <t>04</t>
  </si>
  <si>
    <t>05</t>
  </si>
  <si>
    <t>06</t>
  </si>
  <si>
    <t>07</t>
  </si>
  <si>
    <t>08</t>
  </si>
  <si>
    <t>09</t>
  </si>
  <si>
    <t>10</t>
  </si>
  <si>
    <t>11</t>
  </si>
  <si>
    <t>12</t>
  </si>
  <si>
    <t>13</t>
  </si>
  <si>
    <t>14</t>
  </si>
  <si>
    <t>農業</t>
  </si>
  <si>
    <t>林業</t>
  </si>
  <si>
    <t>漁業</t>
  </si>
  <si>
    <t>鉱業</t>
  </si>
  <si>
    <t>製造業</t>
  </si>
  <si>
    <t>建設</t>
  </si>
  <si>
    <t>電力・ガス・水道業</t>
  </si>
  <si>
    <t>商業</t>
  </si>
  <si>
    <t>金融・保険</t>
  </si>
  <si>
    <t>不動産</t>
  </si>
  <si>
    <t>運輸</t>
  </si>
  <si>
    <t>通信・放送</t>
  </si>
  <si>
    <t>公務</t>
  </si>
  <si>
    <t>サービス</t>
  </si>
  <si>
    <t>分類不明</t>
  </si>
  <si>
    <t>域内中間投入計</t>
  </si>
  <si>
    <t>中間需要    　　総計</t>
  </si>
  <si>
    <t>家計外消費支出（列）</t>
  </si>
  <si>
    <t>民間消費支出</t>
  </si>
  <si>
    <t>一般政府消費支出</t>
  </si>
  <si>
    <t>県内総固定資本形成</t>
  </si>
  <si>
    <t>在庫純増</t>
  </si>
  <si>
    <t>域内最終需要計</t>
  </si>
  <si>
    <t>最終需要総計</t>
  </si>
  <si>
    <t>輸出</t>
  </si>
  <si>
    <t>（控除）輸入</t>
  </si>
  <si>
    <t>生産額</t>
  </si>
  <si>
    <t>中</t>
  </si>
  <si>
    <t>兵</t>
  </si>
  <si>
    <t>間</t>
  </si>
  <si>
    <t>庫</t>
  </si>
  <si>
    <t>投</t>
  </si>
  <si>
    <t>県</t>
  </si>
  <si>
    <t>入</t>
  </si>
  <si>
    <t>域</t>
  </si>
  <si>
    <t>そ</t>
  </si>
  <si>
    <t>の</t>
  </si>
  <si>
    <t>他</t>
  </si>
  <si>
    <t>地</t>
  </si>
  <si>
    <t>中間投入総計</t>
  </si>
  <si>
    <t>粗</t>
  </si>
  <si>
    <t>家計外消費支出（行）</t>
  </si>
  <si>
    <t>付</t>
  </si>
  <si>
    <t>雇用者所得</t>
  </si>
  <si>
    <t>加</t>
  </si>
  <si>
    <t>営業余剰</t>
  </si>
  <si>
    <t>価</t>
  </si>
  <si>
    <t>資本減耗引当</t>
  </si>
  <si>
    <t>値</t>
  </si>
  <si>
    <t>間接税(除関税)</t>
  </si>
  <si>
    <t>(控除)補助金</t>
  </si>
  <si>
    <t>粗付加価値部門計</t>
  </si>
  <si>
    <t>合計</t>
  </si>
  <si>
    <t>各種係数表</t>
  </si>
  <si>
    <t>域内自給率・輸入係数表</t>
  </si>
  <si>
    <t>部門名（15部門）</t>
  </si>
  <si>
    <t>県内自給率</t>
  </si>
  <si>
    <t>粗付加価値率</t>
  </si>
  <si>
    <t>域内需要合計</t>
  </si>
  <si>
    <t>域内自給率</t>
  </si>
  <si>
    <t>（控除）経常補助金</t>
  </si>
  <si>
    <t>県内生産額</t>
  </si>
  <si>
    <t>粗付加価値率</t>
  </si>
  <si>
    <t>Ａ</t>
  </si>
  <si>
    <t>Ｂ</t>
  </si>
  <si>
    <t>Ｃ＝Ｂ／Ａ</t>
  </si>
  <si>
    <t>Ｄ＝１－Ｃ</t>
  </si>
  <si>
    <t>A</t>
  </si>
  <si>
    <t>粗付加価値率・雇用者所得率</t>
  </si>
  <si>
    <t>輸入計</t>
  </si>
  <si>
    <t>輸入率</t>
  </si>
  <si>
    <t>B</t>
  </si>
  <si>
    <t>C</t>
  </si>
  <si>
    <t>D</t>
  </si>
  <si>
    <t>E</t>
  </si>
  <si>
    <t>F</t>
  </si>
  <si>
    <t>G=Σ(A:E)/Ｆ</t>
  </si>
  <si>
    <t>ﾜｰｸｼｰﾄ名</t>
  </si>
  <si>
    <t>説明</t>
  </si>
  <si>
    <t>備考</t>
  </si>
  <si>
    <t>投入係数表</t>
  </si>
  <si>
    <t>利用上の注意</t>
  </si>
  <si>
    <t>最終需要推計＿まとめ</t>
  </si>
  <si>
    <t>データ入力</t>
  </si>
  <si>
    <t>経済波及効果推計値</t>
  </si>
  <si>
    <t>取引基本表</t>
  </si>
  <si>
    <t>逆行列係数表</t>
  </si>
  <si>
    <t>分析係数</t>
  </si>
  <si>
    <t>地域間事例1　地域間産業連関分析（15部門別ワークシート）目次</t>
  </si>
  <si>
    <t>H12県地域間産業連関表ﾃﾞｰﾀ</t>
  </si>
  <si>
    <t>H12県地域間産業連関表ﾃﾞｰﾀ</t>
  </si>
  <si>
    <t>③ 企業に過剰在庫が存在せず、需要に対しては、常に生産を行って供給する。</t>
  </si>
  <si>
    <t>④ 企業の生産能力に限界がなく、あらゆる需要にこたえられる。</t>
  </si>
  <si>
    <t>⑤ 一つの生産物は、ただ一つの生産部門（産業）から供給される。</t>
  </si>
  <si>
    <t>⑥ 原材料等の投入量は、その部門の生産量に比例する。</t>
  </si>
  <si>
    <t>⑧ 生産波及効果が達成される期間は、不明である。</t>
  </si>
  <si>
    <t>（４）その他</t>
  </si>
  <si>
    <t>産業連関分析上の留意点</t>
  </si>
  <si>
    <t xml:space="preserve">産業連関表による経済波及効果の分析は、あくまでも経済モデル分析の一つであり、そこにはいくつかの基本的仮定・前提条件などの留意点がある。 </t>
  </si>
  <si>
    <t>（１）「生産波及効果」とは</t>
  </si>
  <si>
    <t xml:space="preserve">  ある産業部門の生産物に対する最終需要（投資・消費・移輸出）の変化が、直接・間接のルートを通じて、他の産業部門の生産に影響を及ぼしていくことを「生産波及効果」という。</t>
  </si>
  <si>
    <t>生産波及効果分析では、産業間の因果連鎖に起因する生産波及効果のメカニズムを基に、最終的に各産業部門において誘発される生産額を測定する。</t>
  </si>
  <si>
    <t>測定の道具として、「投入係数」と「逆行列係数」を使用する。</t>
  </si>
  <si>
    <t>　生産波及効果には、「生産誘発効果」と「粗付加価値誘発効果」とがある。</t>
  </si>
  <si>
    <t>このうち「生産誘発効果」には、原材料消費による誘発効果と雇用者所得（賃金・給与等）など家計を通じて消費支出される最終需要の増加による誘発効果などがある。</t>
  </si>
  <si>
    <t xml:space="preserve">  波及効果（誘発効果）は、直接効果と間接波及効果（第１次、第２次……）に分けられる。</t>
  </si>
  <si>
    <t>例えば、ある産業で 100億円の生産があった場合、直接効果は 100億円の生産そのものであり、間接波及効果は 100億円の生産活動に伴う原材料消費や民間消費支出による誘発効果である。</t>
  </si>
  <si>
    <t>（２）分析の基本的仮定</t>
  </si>
  <si>
    <t>⑦ 各部門が生産活動を個別に行った効果の和は、それら部門が同時に行ったときの総効果に等しい。</t>
  </si>
  <si>
    <t>（３）分析の前提条件</t>
  </si>
  <si>
    <r>
      <t>①</t>
    </r>
    <r>
      <rPr>
        <sz val="10.5"/>
        <color indexed="8"/>
        <rFont val="ＭＳ 明朝"/>
        <family val="1"/>
      </rPr>
      <t>本事例では、各産業部門の平均的な投入構造によることとする。例えば、建設業であれば「建設部門」を１部門とする「投入係数」を用いて推計する。</t>
    </r>
  </si>
  <si>
    <r>
      <t>③</t>
    </r>
    <r>
      <rPr>
        <sz val="10.5"/>
        <color indexed="8"/>
        <rFont val="ＭＳ 明朝"/>
        <family val="1"/>
      </rPr>
      <t>就業者数は、生産額に比例して増加することとする。</t>
    </r>
  </si>
  <si>
    <t>①生産波及効果分析では、新しく生み出された雇用者所得が、新たに消費需要の増加となって再び生産を誘発する過程を対象にした。</t>
  </si>
  <si>
    <t>　計算上は次々に効果が波及していき、誘発される生産額が０になるまで分析は可能である。</t>
  </si>
  <si>
    <r>
      <t>②</t>
    </r>
    <r>
      <rPr>
        <sz val="10.5"/>
        <color indexed="8"/>
        <rFont val="ＭＳ 明朝"/>
        <family val="1"/>
      </rPr>
      <t>雇用者報酬の外に営業余剰なども、一部、消費や投資に向って新たな需要を喚起する。</t>
    </r>
  </si>
  <si>
    <t>　その転換比率となる指標に資料上の制約があり、比率が明確か、推定可能な特別の場合を除き、あまり計算されないため、計測の対象外とした。</t>
  </si>
  <si>
    <t>事例1　産業連関分析（１５部門別ワークシート）</t>
  </si>
  <si>
    <t>部門別最終需要額</t>
  </si>
  <si>
    <t>ﾃﾞｰﾀ入力欄</t>
  </si>
  <si>
    <t>備考</t>
  </si>
  <si>
    <t>ﾜｰｸｼｰﾄ</t>
  </si>
  <si>
    <t>合計</t>
  </si>
  <si>
    <t>県・輸入割合</t>
  </si>
  <si>
    <t>移入割合</t>
  </si>
  <si>
    <t>県・輸入分</t>
  </si>
  <si>
    <t>移入分</t>
  </si>
  <si>
    <t>県内分</t>
  </si>
  <si>
    <t>輸入分</t>
  </si>
  <si>
    <t>自給率</t>
  </si>
  <si>
    <t>A</t>
  </si>
  <si>
    <t>最終需要額</t>
  </si>
  <si>
    <t>兵庫県域内最終需要計</t>
  </si>
  <si>
    <t>兵庫県域内
最終需要計</t>
  </si>
  <si>
    <t>（兵庫県域）</t>
  </si>
  <si>
    <t>（その他地域）</t>
  </si>
  <si>
    <t>ﾜｰｸｼｰﾄ</t>
  </si>
  <si>
    <t>A</t>
  </si>
  <si>
    <t>B</t>
  </si>
  <si>
    <t>C</t>
  </si>
  <si>
    <t>D=B/(B+C)</t>
  </si>
  <si>
    <t>E=C/(B+C)</t>
  </si>
  <si>
    <t>F=A×Ｄ</t>
  </si>
  <si>
    <t>Ｇ=Ａ×Ｅ</t>
  </si>
  <si>
    <t>Ｈ</t>
  </si>
  <si>
    <t>Ｉ=Ｆ×Ｈ</t>
  </si>
  <si>
    <t>Ｊ=Ｆ－Ｉ</t>
  </si>
  <si>
    <t>経済波及効果計算プロセス5</t>
  </si>
  <si>
    <t>製造業</t>
  </si>
  <si>
    <t>（単位：億円）</t>
  </si>
  <si>
    <t>逆行列
（兵庫県）</t>
  </si>
  <si>
    <t>逆行列
（その他地域）</t>
  </si>
  <si>
    <t>直接+1次間接波及効果
（兵庫県）</t>
  </si>
  <si>
    <t>直接+1次間接波及効果
（その他地域）</t>
  </si>
  <si>
    <t>Ｅ=Ａ×Ｃ</t>
  </si>
  <si>
    <t>県内最終需要増加額
（兵庫県）</t>
  </si>
  <si>
    <t>県内最終需要増加額
（その他地域）</t>
  </si>
  <si>
    <t>Ｃ</t>
  </si>
  <si>
    <t>Ｄ</t>
  </si>
  <si>
    <t>Ｆ=Ｂ×Ｄ</t>
  </si>
  <si>
    <t>Ｇ=Ｅ＋Ｆ</t>
  </si>
  <si>
    <t>A</t>
  </si>
  <si>
    <t>Ｄ</t>
  </si>
  <si>
    <t>Ｅ=Ａ×Ｃ</t>
  </si>
  <si>
    <t>Ｆ=Ｂ×Ｄ</t>
  </si>
  <si>
    <t>Ｇ=Ｅ＋Ｆ</t>
  </si>
  <si>
    <t>経済波及効果計算プロセス1</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</si>
  <si>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</si>
  <si>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</si>
  <si>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</si>
  <si>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</si>
  <si>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</si>
  <si>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</si>
  <si>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</si>
  <si>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</si>
  <si>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</si>
  <si>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</si>
  <si>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</si>
  <si>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</si>
  <si>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</si>
  <si>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</si>
  <si>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</si>
  <si>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</si>
  <si>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</si>
  <si>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</si>
  <si>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</si>
  <si>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</si>
  <si>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</si>
  <si>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</si>
  <si>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</si>
  <si>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</si>
  <si>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</si>
  <si>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</si>
  <si>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</si>
  <si>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</si>
  <si>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</si>
  <si>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</si>
  <si>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</si>
  <si>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</si>
  <si>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</si>
  <si>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</si>
  <si>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</si>
  <si>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</si>
  <si>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</si>
  <si>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</si>
  <si>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</si>
  <si>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</si>
  <si>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経済波及効果計算プロセス2</t>
  </si>
  <si>
    <t>経済波及効果計算プロセス3</t>
  </si>
  <si>
    <t>経済波及効果計算プロセス4</t>
  </si>
  <si>
    <t>経済波及効果計算プロセス6</t>
  </si>
  <si>
    <t>経済波及効果計算プロセス7</t>
  </si>
  <si>
    <t>経済波及効果計算プロセス8</t>
  </si>
  <si>
    <t>経済波及効果計算プロセス9</t>
  </si>
  <si>
    <t>経済波及効果計算プロセス10</t>
  </si>
  <si>
    <t>経済波及効果計算プロセス11</t>
  </si>
  <si>
    <t>経済波及効果計算プロセス12</t>
  </si>
  <si>
    <t>経済波及効果計算プロセス13</t>
  </si>
  <si>
    <t>経済波及効果計算プロセス14</t>
  </si>
  <si>
    <t>生産誘発額</t>
  </si>
  <si>
    <t>直接+1次間接波及効果
（全国計）</t>
  </si>
  <si>
    <t>（百万円）</t>
  </si>
  <si>
    <t>兵庫県</t>
  </si>
  <si>
    <t>他地域</t>
  </si>
  <si>
    <t>全国計</t>
  </si>
  <si>
    <t>生産誘発額（直接＋１次誘発効果）</t>
  </si>
  <si>
    <t>・波及効果の試算は1次波及まで</t>
  </si>
  <si>
    <t>　　実際には、生産波及過程で、「波及の中断」やタイム・ラグの問題などもあると考えられるが、分析の対象を、第1次間接波及効果までに限定した。</t>
  </si>
  <si>
    <t>各部門(１５部門）の県内生産額（最終需要額）が増加した場合の県内への経済波及効果</t>
  </si>
  <si>
    <t>最終需要額の調達先（県内orその他都道府県or国外）を推計</t>
  </si>
  <si>
    <t>域内列和</t>
  </si>
  <si>
    <t>域内列和</t>
  </si>
  <si>
    <t>影響力係数</t>
  </si>
  <si>
    <t>影響力係数</t>
  </si>
  <si>
    <t>域内行和</t>
  </si>
  <si>
    <t>感応度係数</t>
  </si>
  <si>
    <t>列総和</t>
  </si>
  <si>
    <t>行総和</t>
  </si>
  <si>
    <t>域内中間需要計</t>
  </si>
  <si>
    <t>域内中間需要計</t>
  </si>
  <si>
    <t>地域別最終需要</t>
  </si>
  <si>
    <t>最終需要のまかない先推計</t>
  </si>
  <si>
    <t>３　逆行列係数表</t>
  </si>
  <si>
    <t>１　取引基本表</t>
  </si>
  <si>
    <t>２　投入係数表</t>
  </si>
  <si>
    <t>情報通信</t>
  </si>
  <si>
    <t>① 平成17年の産業構造において分析しており、「投入係数」「逆行列係数」を一定と仮定している。</t>
  </si>
  <si>
    <t>② 価格は平成17年価格である。</t>
  </si>
  <si>
    <t>②波及効果の測定には、15部門表（平成17年表）を用い、最終需要増加に伴う原材料による波及効果、付加価値による波及効果の２段階に分けて行う。</t>
  </si>
  <si>
    <t>・分析には「平成１７年兵庫県地域間産業連関表（15部門分類）」を使用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</si>
</sst>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_ ;[Red]\-#,##0.0000\ "/>
    <numFmt numFmtId="178" formatCode="0.0000_ ;[Red]\-0.0000\ "/>
    <numFmt numFmtId="179" formatCode="0.000000_);[Red]\(0.000000\)"/>
    <numFmt numFmtId="180" formatCode="#,##0_ ;[Red]\-#,##0\ "/>
    <numFmt numFmtId="181" formatCode="#,##0.00_ ;[Red]\-#,##0.00\ "/>
    <numFmt numFmtId="182" formatCode="#,##0.000000_ ;[Red]\-#,##0.000000\ "/>
    <numFmt numFmtId="183" formatCode="0.0000_ "/>
    <numFmt numFmtId="184" formatCode="#,##0.000000_);[Red]\(#,##0.000000\)"/>
    <numFmt numFmtId="185" formatCode="#,##0.0000;[Red]\-#,##0.0000"/>
    <numFmt numFmtId="186" formatCode="0.000000_ ;[Red]\-0.000000\ "/>
    <numFmt numFmtId="187" formatCode="0.000000_ "/>
    <numFmt numFmtId="188" formatCode="0.0000_);[Red]\(0.0000\)"/>
    <numFmt numFmtId="189" formatCode="0.000_ "/>
    <numFmt numFmtId="190" formatCode="0.000_);[Red]\(0.000\)"/>
    <numFmt numFmtId="191" formatCode="#,##0.000000_ "/>
    <numFmt numFmtId="192" formatCode="#,##0.000000"/>
    <numFmt numFmtId="193" formatCode="0.000_ ;[Red]\-0.000\ "/>
    <numFmt numFmtId="194" formatCode="#,##0.000_ ;[Red]\-#,##0.000\ "/>
    <numFmt numFmtId="195" formatCode="#,##0.000000;[Red]\-#,##0.000000"/>
    <numFmt numFmtId="196" formatCode="#,##0;[Red]#,##0"/>
    <numFmt numFmtId="197" formatCode="0_ ;[Red]\-0\ "/>
    <numFmt numFmtId="198" formatCode="#,##0.0;[Red]\-#,##0.0"/>
    <numFmt numFmtId="199" formatCode="#,##0;&quot;△ &quot;#,##0"/>
    <numFmt numFmtId="200" formatCode="#,##0.0;&quot;△ &quot;#,##0.0"/>
    <numFmt numFmtId="201" formatCode="0.0000000"/>
    <numFmt numFmtId="202" formatCode="0.0_ "/>
    <numFmt numFmtId="203" formatCode="0_ "/>
    <numFmt numFmtId="204" formatCode="0.00_ "/>
    <numFmt numFmtId="205" formatCode="0.00000_ "/>
    <numFmt numFmtId="206" formatCode="0.0_);[Red]\(0.0\)"/>
    <numFmt numFmtId="207" formatCode="0_);[Red]\(0\)"/>
    <numFmt numFmtId="208" formatCode="0.00_);[Red]\(0.00\)"/>
    <numFmt numFmtId="209" formatCode="0.00000_);[Red]\(0.00000\)"/>
    <numFmt numFmtId="210" formatCode="0.00000000000000_);[Red]\(0.00000000000000\)"/>
    <numFmt numFmtId="211" formatCode="0.0000000000000_);[Red]\(0.0000000000000\)"/>
    <numFmt numFmtId="212" formatCode="0.000000000000_);[Red]\(0.000000000000\)"/>
    <numFmt numFmtId="213" formatCode="0.00000000000_);[Red]\(0.00000000000\)"/>
    <numFmt numFmtId="214" formatCode="0.0000000000_);[Red]\(0.0000000000\)"/>
    <numFmt numFmtId="215" formatCode="0.000000000_);[Red]\(0.000000000\)"/>
    <numFmt numFmtId="216" formatCode="0.00000000_);[Red]\(0.00000000\)"/>
    <numFmt numFmtId="217" formatCode="0.0000000_);[Red]\(0.0000000\)"/>
    <numFmt numFmtId="218" formatCode="0.00000"/>
    <numFmt numFmtId="219" formatCode="0.0000"/>
    <numFmt numFmtId="220" formatCode="0.000"/>
    <numFmt numFmtId="221" formatCode="0.0"/>
    <numFmt numFmtId="222" formatCode="0.00000000"/>
    <numFmt numFmtId="223" formatCode="0.0000000000000000_);[Red]\(0.0000000000000000\)"/>
    <numFmt numFmtId="224" formatCode="#,##0.0_ ;[Red]\-#,##0.0\ "/>
    <numFmt numFmtId="225" formatCode="0.00_ ;[Red]\-0.00\ "/>
    <numFmt numFmtId="226" formatCode="#,##0.00_ "/>
    <numFmt numFmtId="227" formatCode="#,##0.000;[Red]\-#,##0.000"/>
    <numFmt numFmtId="228" formatCode="&quot;Yes&quot;;&quot;Yes&quot;;&quot;No&quot;"/>
    <numFmt numFmtId="229" formatCode="&quot;True&quot;;&quot;True&quot;;&quot;False&quot;"/>
    <numFmt numFmtId="230" formatCode="&quot;On&quot;;&quot;On&quot;;&quot;Off&quot;"/>
    <numFmt numFmtId="231" formatCode="[$€-2]\ #,##0.00_);[Red]\([$€-2]\ #,##0.00\)"/>
    <numFmt numFmtId="232" formatCode="#,##0.00000;[Red]\-#,##0.00000"/>
  </numFmts>
  <fonts count="16">
    <font>
      <sz val="9"/>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1"/>
      <name val="ＭＳ Ｐゴシック"/>
      <family val="3"/>
    </font>
    <font>
      <sz val="14"/>
      <name val=""/>
      <family val="1"/>
    </font>
    <font>
      <b/>
      <sz val="11"/>
      <name val="ＭＳ Ｐゴシック"/>
      <family val="3"/>
    </font>
    <font>
      <sz val="10"/>
      <name val="ＭＳ Ｐゴシック"/>
      <family val="3"/>
    </font>
    <font>
      <b/>
      <sz val="12"/>
      <color indexed="8"/>
      <name val="ＭＳ 明朝"/>
      <family val="1"/>
    </font>
    <font>
      <sz val="10.5"/>
      <color indexed="8"/>
      <name val="ＭＳ 明朝"/>
      <family val="1"/>
    </font>
    <font>
      <sz val="10.5"/>
      <color indexed="8"/>
      <name val="Century"/>
      <family val="1"/>
    </font>
    <font>
      <b/>
      <sz val="10.5"/>
      <color indexed="8"/>
      <name val="ＭＳ 明朝"/>
      <family val="1"/>
    </font>
    <font>
      <sz val="10.5"/>
      <color indexed="8"/>
      <name val="ＭＳ Ｐ明朝"/>
      <family val="1"/>
    </font>
    <font>
      <b/>
      <sz val="10"/>
      <name val="ＭＳ Ｐゴシック"/>
      <family val="3"/>
    </font>
    <font>
      <sz val="8"/>
      <name val="ＭＳ Ｐゴシック"/>
      <family val="3"/>
    </font>
    <font>
      <sz val="6"/>
      <name val="ＭＳ 明朝"/>
      <family val="1"/>
    </font>
  </fonts>
  <fills count="9">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6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style="double"/>
      <top>
        <color indexed="63"/>
      </top>
      <bottom style="double"/>
    </border>
    <border>
      <left style="hair"/>
      <right style="hair"/>
      <top style="thin"/>
      <bottom style="thin"/>
    </border>
    <border>
      <left style="hair"/>
      <right style="hair"/>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style="thin"/>
      <right style="medium"/>
      <top>
        <color indexed="63"/>
      </top>
      <bottom style="thin"/>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medium"/>
      <bottom>
        <color indexed="63"/>
      </bottom>
    </border>
    <border>
      <left style="thin"/>
      <right style="medium"/>
      <top style="thin"/>
      <bottom style="medium"/>
    </border>
    <border>
      <left style="medium"/>
      <right style="medium"/>
      <top style="thin"/>
      <bottom style="medium"/>
    </border>
    <border>
      <left style="thin"/>
      <right style="medium"/>
      <top style="medium"/>
      <bottom style="medium"/>
    </border>
    <border>
      <left style="medium"/>
      <right style="medium"/>
      <top style="medium"/>
      <bottom style="medium"/>
    </border>
    <border>
      <left style="medium"/>
      <right>
        <color indexed="63"/>
      </right>
      <top style="thin"/>
      <bottom style="thin"/>
    </border>
    <border>
      <left style="thin"/>
      <right style="medium"/>
      <top style="thin"/>
      <bottom style="thin"/>
    </border>
    <border>
      <left style="medium"/>
      <right style="medium"/>
      <top style="thin"/>
      <bottom style="thin"/>
    </border>
    <border>
      <left style="thin"/>
      <right style="thin"/>
      <top style="thin"/>
      <bottom style="medium"/>
    </border>
    <border>
      <left style="thin"/>
      <right style="thin"/>
      <top style="medium"/>
      <bottom style="medium"/>
    </border>
    <border>
      <left style="thin"/>
      <right>
        <color indexed="63"/>
      </right>
      <top style="medium"/>
      <bottom style="thin"/>
    </border>
    <border>
      <left>
        <color indexed="63"/>
      </left>
      <right style="thin"/>
      <top style="medium"/>
      <bottom style="thin"/>
    </border>
    <border>
      <left style="double"/>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2" fillId="0" borderId="0" applyNumberFormat="0" applyFill="0" applyBorder="0" applyAlignment="0" applyProtection="0"/>
    <xf numFmtId="0" fontId="5" fillId="0" borderId="0">
      <alignment/>
      <protection/>
    </xf>
  </cellStyleXfs>
  <cellXfs count="500">
    <xf numFmtId="0" fontId="0" fillId="0" borderId="0" xfId="0" applyAlignment="1">
      <alignment/>
    </xf>
    <xf numFmtId="38" fontId="0" fillId="0" borderId="0" xfId="17" applyAlignment="1">
      <alignment horizontal="center"/>
    </xf>
    <xf numFmtId="38" fontId="0" fillId="0" borderId="0" xfId="17" applyAlignment="1">
      <alignment/>
    </xf>
    <xf numFmtId="38" fontId="0" fillId="0" borderId="0" xfId="17" applyFill="1" applyAlignment="1">
      <alignment/>
    </xf>
    <xf numFmtId="38" fontId="0" fillId="0" borderId="1" xfId="17" applyBorder="1" applyAlignment="1">
      <alignment horizontal="center"/>
    </xf>
    <xf numFmtId="38" fontId="0" fillId="0" borderId="2" xfId="17" applyBorder="1" applyAlignment="1">
      <alignment horizontal="center"/>
    </xf>
    <xf numFmtId="38" fontId="0" fillId="0" borderId="3" xfId="17" applyBorder="1" applyAlignment="1">
      <alignment/>
    </xf>
    <xf numFmtId="38" fontId="0" fillId="2" borderId="4" xfId="17" applyFill="1" applyBorder="1" applyAlignment="1">
      <alignment/>
    </xf>
    <xf numFmtId="38" fontId="0" fillId="2" borderId="3" xfId="17" applyFill="1" applyBorder="1" applyAlignment="1">
      <alignment/>
    </xf>
    <xf numFmtId="38" fontId="0" fillId="3" borderId="5" xfId="17" applyFill="1" applyBorder="1" applyAlignment="1">
      <alignment/>
    </xf>
    <xf numFmtId="38" fontId="0" fillId="3" borderId="4" xfId="17" applyFill="1" applyBorder="1" applyAlignment="1">
      <alignment/>
    </xf>
    <xf numFmtId="38" fontId="0" fillId="3" borderId="2" xfId="17" applyFill="1" applyBorder="1" applyAlignment="1">
      <alignment/>
    </xf>
    <xf numFmtId="38" fontId="0" fillId="0" borderId="6" xfId="17" applyBorder="1" applyAlignment="1">
      <alignment/>
    </xf>
    <xf numFmtId="38" fontId="0" fillId="4" borderId="3" xfId="17" applyFill="1" applyBorder="1" applyAlignment="1">
      <alignment/>
    </xf>
    <xf numFmtId="38" fontId="0" fillId="0" borderId="7" xfId="17" applyBorder="1" applyAlignment="1">
      <alignment horizontal="center"/>
    </xf>
    <xf numFmtId="38" fontId="0" fillId="0" borderId="0" xfId="17" applyBorder="1" applyAlignment="1">
      <alignment horizontal="center"/>
    </xf>
    <xf numFmtId="38" fontId="0" fillId="0" borderId="8" xfId="17" applyBorder="1" applyAlignment="1">
      <alignment/>
    </xf>
    <xf numFmtId="38" fontId="0" fillId="5" borderId="9" xfId="17" applyFill="1" applyBorder="1" applyAlignment="1">
      <alignment/>
    </xf>
    <xf numFmtId="38" fontId="0" fillId="5" borderId="10" xfId="17" applyFill="1" applyBorder="1" applyAlignment="1">
      <alignment/>
    </xf>
    <xf numFmtId="38" fontId="0" fillId="6" borderId="9" xfId="17" applyFill="1" applyBorder="1" applyAlignment="1">
      <alignment/>
    </xf>
    <xf numFmtId="38" fontId="0" fillId="6" borderId="0" xfId="17" applyFill="1" applyBorder="1" applyAlignment="1">
      <alignment/>
    </xf>
    <xf numFmtId="38" fontId="0" fillId="2" borderId="11" xfId="17" applyFill="1" applyBorder="1" applyAlignment="1">
      <alignment/>
    </xf>
    <xf numFmtId="38" fontId="0" fillId="5" borderId="12" xfId="17" applyFill="1" applyBorder="1" applyAlignment="1">
      <alignment/>
    </xf>
    <xf numFmtId="38" fontId="0" fillId="5" borderId="13" xfId="17" applyFill="1" applyBorder="1" applyAlignment="1">
      <alignment/>
    </xf>
    <xf numFmtId="38" fontId="0" fillId="5" borderId="14" xfId="17" applyFill="1" applyBorder="1" applyAlignment="1">
      <alignment/>
    </xf>
    <xf numFmtId="38" fontId="0" fillId="6" borderId="13" xfId="17" applyFill="1" applyBorder="1" applyAlignment="1">
      <alignment/>
    </xf>
    <xf numFmtId="38" fontId="0" fillId="3" borderId="11" xfId="17" applyFill="1" applyBorder="1" applyAlignment="1">
      <alignment/>
    </xf>
    <xf numFmtId="38" fontId="0" fillId="0" borderId="11" xfId="17" applyBorder="1" applyAlignment="1">
      <alignment/>
    </xf>
    <xf numFmtId="38" fontId="0" fillId="4" borderId="8" xfId="17" applyFill="1" applyBorder="1" applyAlignment="1">
      <alignment/>
    </xf>
    <xf numFmtId="38" fontId="0" fillId="0" borderId="8" xfId="17" applyBorder="1" applyAlignment="1">
      <alignment horizontal="center"/>
    </xf>
    <xf numFmtId="38" fontId="0" fillId="0" borderId="0" xfId="17" applyFill="1" applyBorder="1" applyAlignment="1">
      <alignment horizontal="center"/>
    </xf>
    <xf numFmtId="38" fontId="0" fillId="5" borderId="15" xfId="17" applyFill="1" applyBorder="1" applyAlignment="1">
      <alignment horizontal="center"/>
    </xf>
    <xf numFmtId="38" fontId="0" fillId="6" borderId="16" xfId="17" applyFill="1" applyBorder="1" applyAlignment="1">
      <alignment horizontal="center"/>
    </xf>
    <xf numFmtId="38" fontId="0" fillId="2" borderId="11" xfId="17" applyFill="1" applyBorder="1" applyAlignment="1">
      <alignment horizontal="center"/>
    </xf>
    <xf numFmtId="38" fontId="0" fillId="6" borderId="17" xfId="17" applyFill="1" applyBorder="1" applyAlignment="1">
      <alignment horizontal="center"/>
    </xf>
    <xf numFmtId="38" fontId="0" fillId="3" borderId="11" xfId="17" applyFill="1" applyBorder="1" applyAlignment="1">
      <alignment horizontal="center"/>
    </xf>
    <xf numFmtId="38" fontId="0" fillId="0" borderId="11" xfId="17" applyBorder="1" applyAlignment="1">
      <alignment horizontal="center"/>
    </xf>
    <xf numFmtId="38" fontId="0" fillId="4" borderId="8" xfId="17" applyFill="1" applyBorder="1" applyAlignment="1">
      <alignment horizontal="center"/>
    </xf>
    <xf numFmtId="38" fontId="0" fillId="0" borderId="18" xfId="17" applyBorder="1" applyAlignment="1">
      <alignment horizontal="center" vertical="center" wrapText="1"/>
    </xf>
    <xf numFmtId="38" fontId="0" fillId="0" borderId="19" xfId="17" applyBorder="1" applyAlignment="1">
      <alignment horizontal="center" vertical="center" wrapText="1"/>
    </xf>
    <xf numFmtId="38" fontId="0" fillId="0" borderId="20" xfId="17" applyBorder="1" applyAlignment="1">
      <alignment horizontal="center" vertical="center" wrapText="1"/>
    </xf>
    <xf numFmtId="38" fontId="0" fillId="0" borderId="19" xfId="17" applyFill="1" applyBorder="1" applyAlignment="1">
      <alignment horizontal="center" vertical="center" wrapText="1"/>
    </xf>
    <xf numFmtId="38" fontId="0" fillId="5" borderId="21" xfId="17" applyFill="1" applyBorder="1" applyAlignment="1">
      <alignment horizontal="center" vertical="center" wrapText="1"/>
    </xf>
    <xf numFmtId="38" fontId="0" fillId="6" borderId="22" xfId="17" applyFill="1" applyBorder="1" applyAlignment="1">
      <alignment horizontal="center" vertical="center" wrapText="1"/>
    </xf>
    <xf numFmtId="38" fontId="0" fillId="2" borderId="23" xfId="17" applyFill="1" applyBorder="1" applyAlignment="1">
      <alignment horizontal="center" vertical="center" wrapText="1"/>
    </xf>
    <xf numFmtId="38" fontId="0" fillId="6" borderId="24" xfId="17" applyFill="1" applyBorder="1" applyAlignment="1">
      <alignment horizontal="center" vertical="center" wrapText="1"/>
    </xf>
    <xf numFmtId="38" fontId="0" fillId="3" borderId="23" xfId="17" applyFill="1" applyBorder="1" applyAlignment="1">
      <alignment horizontal="center" vertical="center" wrapText="1"/>
    </xf>
    <xf numFmtId="38" fontId="0" fillId="0" borderId="23" xfId="17" applyBorder="1" applyAlignment="1">
      <alignment horizontal="center" vertical="center" wrapText="1"/>
    </xf>
    <xf numFmtId="38" fontId="0" fillId="4" borderId="20" xfId="17" applyFill="1" applyBorder="1" applyAlignment="1">
      <alignment horizontal="center" vertical="center" wrapText="1"/>
    </xf>
    <xf numFmtId="38" fontId="0" fillId="0" borderId="0" xfId="17" applyAlignment="1">
      <alignment horizontal="center" vertical="center" wrapText="1"/>
    </xf>
    <xf numFmtId="38" fontId="0" fillId="5" borderId="25" xfId="17" applyFill="1" applyBorder="1" applyAlignment="1">
      <alignment horizontal="center"/>
    </xf>
    <xf numFmtId="38" fontId="0" fillId="0" borderId="8" xfId="0" applyNumberFormat="1" applyBorder="1" applyAlignment="1">
      <alignment/>
    </xf>
    <xf numFmtId="38" fontId="0" fillId="0" borderId="26" xfId="17" applyBorder="1" applyAlignment="1">
      <alignment horizontal="center"/>
    </xf>
    <xf numFmtId="38" fontId="0" fillId="0" borderId="27" xfId="17" applyBorder="1" applyAlignment="1">
      <alignment/>
    </xf>
    <xf numFmtId="38" fontId="0" fillId="0" borderId="27" xfId="0" applyNumberFormat="1" applyBorder="1" applyAlignment="1">
      <alignment/>
    </xf>
    <xf numFmtId="38" fontId="0" fillId="5" borderId="12" xfId="17" applyFill="1" applyBorder="1" applyAlignment="1">
      <alignment horizontal="center"/>
    </xf>
    <xf numFmtId="38" fontId="0" fillId="5" borderId="13" xfId="17" applyFill="1" applyBorder="1" applyAlignment="1">
      <alignment horizontal="center"/>
    </xf>
    <xf numFmtId="38" fontId="0" fillId="5" borderId="27" xfId="17" applyFill="1" applyBorder="1" applyAlignment="1">
      <alignment/>
    </xf>
    <xf numFmtId="38" fontId="0" fillId="6" borderId="25" xfId="17" applyFill="1" applyBorder="1" applyAlignment="1">
      <alignment horizontal="center"/>
    </xf>
    <xf numFmtId="38" fontId="0" fillId="6" borderId="18" xfId="17" applyFill="1" applyBorder="1" applyAlignment="1">
      <alignment horizontal="center"/>
    </xf>
    <xf numFmtId="38" fontId="0" fillId="6" borderId="19" xfId="17" applyFill="1" applyBorder="1" applyAlignment="1">
      <alignment horizontal="center"/>
    </xf>
    <xf numFmtId="38" fontId="0" fillId="6" borderId="20" xfId="17" applyFill="1" applyBorder="1" applyAlignment="1">
      <alignment/>
    </xf>
    <xf numFmtId="38" fontId="0" fillId="0" borderId="24" xfId="17" applyFill="1" applyBorder="1" applyAlignment="1">
      <alignment/>
    </xf>
    <xf numFmtId="38" fontId="0" fillId="0" borderId="20" xfId="0" applyNumberFormat="1" applyBorder="1" applyAlignment="1">
      <alignment/>
    </xf>
    <xf numFmtId="38" fontId="0" fillId="2" borderId="18" xfId="17" applyFill="1" applyBorder="1" applyAlignment="1">
      <alignment horizontal="center"/>
    </xf>
    <xf numFmtId="38" fontId="0" fillId="2" borderId="19" xfId="17" applyFill="1" applyBorder="1" applyAlignment="1">
      <alignment horizontal="center"/>
    </xf>
    <xf numFmtId="38" fontId="0" fillId="2" borderId="20" xfId="17" applyFill="1" applyBorder="1" applyAlignment="1">
      <alignment/>
    </xf>
    <xf numFmtId="38" fontId="0" fillId="3" borderId="6" xfId="17" applyFill="1" applyBorder="1" applyAlignment="1">
      <alignment horizontal="center"/>
    </xf>
    <xf numFmtId="38" fontId="0" fillId="0" borderId="18" xfId="17" applyBorder="1" applyAlignment="1">
      <alignment horizontal="center"/>
    </xf>
    <xf numFmtId="38" fontId="0" fillId="0" borderId="19" xfId="17" applyBorder="1" applyAlignment="1">
      <alignment horizontal="center"/>
    </xf>
    <xf numFmtId="38" fontId="0" fillId="0" borderId="20" xfId="17" applyBorder="1" applyAlignment="1">
      <alignment/>
    </xf>
    <xf numFmtId="38" fontId="0" fillId="3" borderId="18" xfId="17" applyFill="1" applyBorder="1" applyAlignment="1">
      <alignment horizontal="center"/>
    </xf>
    <xf numFmtId="38" fontId="0" fillId="3" borderId="19" xfId="17" applyFill="1" applyBorder="1" applyAlignment="1">
      <alignment horizontal="center"/>
    </xf>
    <xf numFmtId="38" fontId="0" fillId="3" borderId="20" xfId="17" applyFill="1" applyBorder="1" applyAlignment="1">
      <alignment/>
    </xf>
    <xf numFmtId="38" fontId="0" fillId="4" borderId="18" xfId="17" applyFill="1" applyBorder="1" applyAlignment="1">
      <alignment horizontal="center"/>
    </xf>
    <xf numFmtId="38" fontId="0" fillId="4" borderId="19" xfId="17" applyFill="1" applyBorder="1" applyAlignment="1">
      <alignment horizontal="center"/>
    </xf>
    <xf numFmtId="38" fontId="0" fillId="4" borderId="20" xfId="17" applyFill="1" applyBorder="1" applyAlignment="1">
      <alignment/>
    </xf>
    <xf numFmtId="38" fontId="0" fillId="0" borderId="0" xfId="17" applyFont="1" applyAlignment="1">
      <alignment/>
    </xf>
    <xf numFmtId="182" fontId="0" fillId="0" borderId="0" xfId="17" applyNumberFormat="1" applyFill="1" applyBorder="1" applyAlignment="1">
      <alignment/>
    </xf>
    <xf numFmtId="182" fontId="0" fillId="0" borderId="11" xfId="17" applyNumberFormat="1" applyFill="1" applyBorder="1" applyAlignment="1">
      <alignment/>
    </xf>
    <xf numFmtId="182" fontId="0" fillId="0" borderId="8" xfId="17" applyNumberFormat="1" applyFill="1" applyBorder="1" applyAlignment="1">
      <alignment/>
    </xf>
    <xf numFmtId="182" fontId="0" fillId="0" borderId="14" xfId="17" applyNumberFormat="1" applyFill="1" applyBorder="1" applyAlignment="1">
      <alignment/>
    </xf>
    <xf numFmtId="38" fontId="0" fillId="0" borderId="0" xfId="17" applyAlignment="1">
      <alignment/>
    </xf>
    <xf numFmtId="38" fontId="0" fillId="0" borderId="15" xfId="17" applyBorder="1" applyAlignment="1">
      <alignment/>
    </xf>
    <xf numFmtId="38" fontId="0" fillId="0" borderId="28" xfId="17" applyBorder="1" applyAlignment="1">
      <alignment/>
    </xf>
    <xf numFmtId="186" fontId="0" fillId="0" borderId="0" xfId="17" applyNumberFormat="1" applyFill="1" applyBorder="1" applyAlignment="1">
      <alignment/>
    </xf>
    <xf numFmtId="186" fontId="0" fillId="0" borderId="14" xfId="17" applyNumberFormat="1" applyFill="1" applyBorder="1" applyAlignment="1">
      <alignment/>
    </xf>
    <xf numFmtId="186" fontId="0" fillId="0" borderId="13" xfId="17" applyNumberFormat="1" applyFill="1" applyBorder="1" applyAlignment="1">
      <alignment/>
    </xf>
    <xf numFmtId="186" fontId="0" fillId="0" borderId="29" xfId="17" applyNumberFormat="1" applyFill="1" applyBorder="1" applyAlignment="1">
      <alignment/>
    </xf>
    <xf numFmtId="186" fontId="0" fillId="0" borderId="27" xfId="17" applyNumberFormat="1" applyFill="1" applyBorder="1" applyAlignment="1">
      <alignment/>
    </xf>
    <xf numFmtId="38" fontId="0" fillId="0" borderId="18" xfId="17" applyBorder="1" applyAlignment="1">
      <alignment/>
    </xf>
    <xf numFmtId="38" fontId="0" fillId="0" borderId="19" xfId="17" applyBorder="1" applyAlignment="1">
      <alignment/>
    </xf>
    <xf numFmtId="38" fontId="0" fillId="0" borderId="0" xfId="17" applyBorder="1" applyAlignment="1">
      <alignment/>
    </xf>
    <xf numFmtId="38" fontId="0" fillId="0" borderId="14" xfId="17" applyBorder="1" applyAlignment="1">
      <alignment/>
    </xf>
    <xf numFmtId="38" fontId="0" fillId="0" borderId="13" xfId="17" applyBorder="1" applyAlignment="1">
      <alignment/>
    </xf>
    <xf numFmtId="38" fontId="0" fillId="0" borderId="19" xfId="17" applyBorder="1" applyAlignment="1">
      <alignment/>
    </xf>
    <xf numFmtId="0" fontId="0"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38" fontId="0" fillId="0" borderId="33" xfId="17" applyBorder="1" applyAlignment="1">
      <alignment/>
    </xf>
    <xf numFmtId="0" fontId="0" fillId="0" borderId="33" xfId="0"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xf>
    <xf numFmtId="0" fontId="0" fillId="0" borderId="17" xfId="0" applyFont="1" applyBorder="1" applyAlignment="1">
      <alignment horizontal="center" vertical="center" wrapText="1"/>
    </xf>
    <xf numFmtId="38" fontId="0" fillId="0" borderId="15" xfId="17"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0" fillId="0" borderId="29" xfId="0" applyFont="1" applyBorder="1" applyAlignment="1">
      <alignment/>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xf>
    <xf numFmtId="0" fontId="0" fillId="0" borderId="26"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187" fontId="0" fillId="0" borderId="0" xfId="0" applyNumberFormat="1" applyBorder="1" applyAlignment="1">
      <alignment/>
    </xf>
    <xf numFmtId="187" fontId="0" fillId="0" borderId="14" xfId="0" applyNumberFormat="1" applyBorder="1" applyAlignment="1">
      <alignment/>
    </xf>
    <xf numFmtId="38" fontId="0" fillId="5" borderId="33" xfId="17" applyFill="1" applyBorder="1" applyAlignment="1">
      <alignment horizontal="center"/>
    </xf>
    <xf numFmtId="38" fontId="0" fillId="0" borderId="31" xfId="17" applyBorder="1" applyAlignment="1">
      <alignment horizontal="center"/>
    </xf>
    <xf numFmtId="187" fontId="0" fillId="0" borderId="33" xfId="0" applyNumberFormat="1" applyBorder="1" applyAlignment="1">
      <alignment/>
    </xf>
    <xf numFmtId="187" fontId="0" fillId="0" borderId="32" xfId="0" applyNumberFormat="1" applyBorder="1" applyAlignment="1">
      <alignment/>
    </xf>
    <xf numFmtId="38" fontId="0" fillId="0" borderId="31" xfId="17" applyFont="1" applyBorder="1" applyAlignment="1">
      <alignment/>
    </xf>
    <xf numFmtId="38" fontId="0" fillId="0" borderId="32" xfId="17" applyFont="1" applyBorder="1" applyAlignment="1">
      <alignment/>
    </xf>
    <xf numFmtId="187" fontId="0" fillId="0" borderId="33" xfId="0" applyNumberFormat="1" applyFont="1" applyBorder="1" applyAlignment="1">
      <alignment/>
    </xf>
    <xf numFmtId="187" fontId="0" fillId="0" borderId="15" xfId="0" applyNumberFormat="1" applyBorder="1" applyAlignment="1">
      <alignment/>
    </xf>
    <xf numFmtId="38" fontId="0" fillId="0" borderId="0" xfId="17" applyFont="1" applyBorder="1" applyAlignment="1">
      <alignment/>
    </xf>
    <xf numFmtId="38" fontId="0" fillId="0" borderId="14" xfId="17" applyFont="1" applyBorder="1" applyAlignment="1">
      <alignment/>
    </xf>
    <xf numFmtId="187" fontId="0" fillId="0" borderId="15" xfId="0" applyNumberFormat="1" applyFont="1" applyBorder="1" applyAlignment="1">
      <alignment/>
    </xf>
    <xf numFmtId="38" fontId="0" fillId="0" borderId="17" xfId="17" applyBorder="1" applyAlignment="1">
      <alignment horizontal="center"/>
    </xf>
    <xf numFmtId="187" fontId="0" fillId="0" borderId="28" xfId="0" applyNumberFormat="1" applyBorder="1" applyAlignment="1">
      <alignment/>
    </xf>
    <xf numFmtId="187" fontId="0" fillId="0" borderId="29" xfId="0" applyNumberFormat="1" applyBorder="1" applyAlignment="1">
      <alignment/>
    </xf>
    <xf numFmtId="38" fontId="0" fillId="0" borderId="26" xfId="17" applyFont="1" applyBorder="1" applyAlignment="1">
      <alignment/>
    </xf>
    <xf numFmtId="38" fontId="0" fillId="0" borderId="13" xfId="17" applyFont="1" applyBorder="1" applyAlignment="1">
      <alignment/>
    </xf>
    <xf numFmtId="38" fontId="0" fillId="0" borderId="29" xfId="17" applyFont="1" applyBorder="1" applyAlignment="1">
      <alignment/>
    </xf>
    <xf numFmtId="187" fontId="0" fillId="0" borderId="28" xfId="0" applyNumberFormat="1" applyFont="1" applyBorder="1" applyAlignment="1">
      <alignment/>
    </xf>
    <xf numFmtId="38" fontId="0" fillId="6" borderId="33" xfId="17" applyFill="1" applyBorder="1" applyAlignment="1">
      <alignment horizontal="center"/>
    </xf>
    <xf numFmtId="187" fontId="0" fillId="0" borderId="31" xfId="0" applyNumberFormat="1" applyBorder="1" applyAlignment="1">
      <alignment/>
    </xf>
    <xf numFmtId="38" fontId="0" fillId="6" borderId="15" xfId="17" applyFill="1" applyBorder="1" applyAlignment="1">
      <alignment horizontal="center"/>
    </xf>
    <xf numFmtId="38" fontId="0" fillId="0" borderId="0" xfId="0" applyNumberFormat="1" applyFont="1" applyBorder="1" applyAlignment="1">
      <alignment/>
    </xf>
    <xf numFmtId="38" fontId="0" fillId="6" borderId="28" xfId="17" applyFill="1" applyBorder="1" applyAlignment="1">
      <alignment horizontal="center"/>
    </xf>
    <xf numFmtId="187" fontId="0" fillId="0" borderId="13" xfId="0" applyNumberFormat="1" applyBorder="1" applyAlignment="1">
      <alignment/>
    </xf>
    <xf numFmtId="38" fontId="0" fillId="0" borderId="13" xfId="0" applyNumberFormat="1" applyFont="1" applyBorder="1" applyAlignment="1">
      <alignment/>
    </xf>
    <xf numFmtId="38" fontId="0" fillId="2" borderId="34" xfId="17" applyFill="1" applyBorder="1" applyAlignment="1">
      <alignment horizontal="center"/>
    </xf>
    <xf numFmtId="38" fontId="0" fillId="2" borderId="35" xfId="17" applyFill="1" applyBorder="1" applyAlignment="1">
      <alignment horizontal="center"/>
    </xf>
    <xf numFmtId="38" fontId="0" fillId="2" borderId="36" xfId="17" applyFill="1" applyBorder="1" applyAlignment="1">
      <alignment/>
    </xf>
    <xf numFmtId="38" fontId="0" fillId="0" borderId="34" xfId="0" applyNumberFormat="1" applyBorder="1" applyAlignment="1">
      <alignment/>
    </xf>
    <xf numFmtId="38" fontId="0" fillId="0" borderId="37" xfId="17" applyBorder="1" applyAlignment="1">
      <alignment/>
    </xf>
    <xf numFmtId="38" fontId="0" fillId="2" borderId="35" xfId="17" applyFill="1" applyBorder="1" applyAlignment="1">
      <alignment/>
    </xf>
    <xf numFmtId="0" fontId="0" fillId="0" borderId="0" xfId="0" applyFont="1" applyAlignment="1">
      <alignment/>
    </xf>
    <xf numFmtId="0" fontId="6" fillId="0" borderId="0" xfId="21" applyFont="1">
      <alignment/>
      <protection/>
    </xf>
    <xf numFmtId="0" fontId="4" fillId="0" borderId="0" xfId="21">
      <alignment/>
      <protection/>
    </xf>
    <xf numFmtId="0" fontId="4" fillId="0" borderId="30" xfId="21" applyBorder="1">
      <alignment/>
      <protection/>
    </xf>
    <xf numFmtId="0" fontId="4" fillId="0" borderId="31" xfId="21" applyBorder="1">
      <alignment/>
      <protection/>
    </xf>
    <xf numFmtId="0" fontId="4" fillId="0" borderId="33" xfId="21" applyBorder="1">
      <alignment/>
      <protection/>
    </xf>
    <xf numFmtId="0" fontId="4" fillId="0" borderId="26" xfId="21" applyBorder="1">
      <alignment/>
      <protection/>
    </xf>
    <xf numFmtId="0" fontId="4" fillId="0" borderId="13" xfId="21" applyBorder="1">
      <alignment/>
      <protection/>
    </xf>
    <xf numFmtId="0" fontId="4" fillId="0" borderId="28" xfId="21" applyBorder="1">
      <alignment/>
      <protection/>
    </xf>
    <xf numFmtId="0" fontId="7" fillId="4" borderId="17" xfId="21" applyFont="1" applyFill="1" applyBorder="1" applyAlignment="1">
      <alignment vertical="top" wrapText="1"/>
      <protection/>
    </xf>
    <xf numFmtId="0" fontId="4" fillId="4" borderId="0" xfId="21" applyFill="1" applyBorder="1" applyAlignment="1">
      <alignment vertical="center"/>
      <protection/>
    </xf>
    <xf numFmtId="0" fontId="4" fillId="0" borderId="15" xfId="21" applyBorder="1">
      <alignment/>
      <protection/>
    </xf>
    <xf numFmtId="0" fontId="4" fillId="0" borderId="17" xfId="21" applyBorder="1">
      <alignment/>
      <protection/>
    </xf>
    <xf numFmtId="0" fontId="0" fillId="0" borderId="15" xfId="21" applyFont="1" applyBorder="1">
      <alignment/>
      <protection/>
    </xf>
    <xf numFmtId="0" fontId="0" fillId="0" borderId="0" xfId="21" applyFont="1" applyBorder="1">
      <alignment/>
      <protection/>
    </xf>
    <xf numFmtId="0" fontId="4" fillId="5" borderId="30" xfId="21" applyFill="1" applyBorder="1">
      <alignment/>
      <protection/>
    </xf>
    <xf numFmtId="0" fontId="4" fillId="5" borderId="17" xfId="21" applyFill="1" applyBorder="1">
      <alignment/>
      <protection/>
    </xf>
    <xf numFmtId="0" fontId="4" fillId="5" borderId="0" xfId="21" applyFill="1" applyBorder="1">
      <alignment/>
      <protection/>
    </xf>
    <xf numFmtId="0" fontId="4" fillId="5" borderId="26" xfId="21" applyFill="1" applyBorder="1">
      <alignment/>
      <protection/>
    </xf>
    <xf numFmtId="0" fontId="4" fillId="5" borderId="13" xfId="21" applyFill="1" applyBorder="1">
      <alignment/>
      <protection/>
    </xf>
    <xf numFmtId="0" fontId="4" fillId="5" borderId="31" xfId="21" applyFont="1" applyFill="1" applyBorder="1">
      <alignment/>
      <protection/>
    </xf>
    <xf numFmtId="0" fontId="8" fillId="0" borderId="0" xfId="21" applyFont="1" applyAlignment="1">
      <alignment horizontal="left"/>
      <protection/>
    </xf>
    <xf numFmtId="0" fontId="9" fillId="0" borderId="31" xfId="21" applyFont="1" applyBorder="1" applyAlignment="1">
      <alignment horizontal="left"/>
      <protection/>
    </xf>
    <xf numFmtId="0" fontId="4" fillId="0" borderId="32" xfId="21" applyBorder="1">
      <alignment/>
      <protection/>
    </xf>
    <xf numFmtId="0" fontId="10" fillId="0" borderId="0" xfId="21" applyFont="1" applyBorder="1" applyAlignment="1">
      <alignment horizontal="left"/>
      <protection/>
    </xf>
    <xf numFmtId="0" fontId="4" fillId="0" borderId="0" xfId="21" applyBorder="1">
      <alignment/>
      <protection/>
    </xf>
    <xf numFmtId="0" fontId="4" fillId="0" borderId="14" xfId="21" applyBorder="1">
      <alignment/>
      <protection/>
    </xf>
    <xf numFmtId="0" fontId="11" fillId="0" borderId="17" xfId="21" applyFont="1" applyBorder="1" applyAlignment="1">
      <alignment horizontal="left"/>
      <protection/>
    </xf>
    <xf numFmtId="0" fontId="9" fillId="0" borderId="0" xfId="21" applyFont="1" applyBorder="1" applyAlignment="1">
      <alignment horizontal="left"/>
      <protection/>
    </xf>
    <xf numFmtId="0" fontId="9" fillId="0" borderId="0" xfId="21" applyFont="1" applyBorder="1" applyAlignment="1">
      <alignment vertical="top"/>
      <protection/>
    </xf>
    <xf numFmtId="0" fontId="10" fillId="0" borderId="0" xfId="21" applyFont="1" applyBorder="1" applyAlignment="1">
      <alignment vertical="top"/>
      <protection/>
    </xf>
    <xf numFmtId="0" fontId="11" fillId="0" borderId="17" xfId="21" applyFont="1" applyBorder="1" applyAlignment="1">
      <alignment/>
      <protection/>
    </xf>
    <xf numFmtId="0" fontId="12" fillId="0" borderId="0" xfId="21" applyFont="1" applyBorder="1" applyAlignment="1">
      <alignment vertical="top"/>
      <protection/>
    </xf>
    <xf numFmtId="0" fontId="10" fillId="0" borderId="13" xfId="21" applyFont="1" applyBorder="1" applyAlignment="1">
      <alignment horizontal="left"/>
      <protection/>
    </xf>
    <xf numFmtId="0" fontId="4" fillId="0" borderId="29" xfId="21" applyBorder="1">
      <alignment/>
      <protection/>
    </xf>
    <xf numFmtId="0" fontId="4" fillId="0" borderId="0" xfId="21" applyAlignment="1">
      <alignment/>
      <protection/>
    </xf>
    <xf numFmtId="0" fontId="4" fillId="5" borderId="35" xfId="21" applyFill="1" applyBorder="1">
      <alignment/>
      <protection/>
    </xf>
    <xf numFmtId="0" fontId="4" fillId="5" borderId="36" xfId="21" applyFill="1" applyBorder="1">
      <alignment/>
      <protection/>
    </xf>
    <xf numFmtId="0" fontId="4" fillId="0" borderId="0" xfId="21" applyFill="1" applyBorder="1">
      <alignment/>
      <protection/>
    </xf>
    <xf numFmtId="0" fontId="13" fillId="7" borderId="0" xfId="21" applyFont="1" applyFill="1">
      <alignment/>
      <protection/>
    </xf>
    <xf numFmtId="0" fontId="7" fillId="0" borderId="0" xfId="21" applyFont="1" applyBorder="1">
      <alignment/>
      <protection/>
    </xf>
    <xf numFmtId="0" fontId="13" fillId="0" borderId="30" xfId="21" applyFont="1" applyBorder="1">
      <alignment/>
      <protection/>
    </xf>
    <xf numFmtId="0" fontId="7" fillId="0" borderId="31" xfId="21" applyFont="1" applyBorder="1">
      <alignment/>
      <protection/>
    </xf>
    <xf numFmtId="0" fontId="7" fillId="0" borderId="33" xfId="21" applyFont="1" applyBorder="1">
      <alignment/>
      <protection/>
    </xf>
    <xf numFmtId="0" fontId="7" fillId="0" borderId="26" xfId="21" applyFont="1" applyBorder="1">
      <alignment/>
      <protection/>
    </xf>
    <xf numFmtId="0" fontId="7" fillId="0" borderId="13" xfId="21" applyFont="1" applyBorder="1">
      <alignment/>
      <protection/>
    </xf>
    <xf numFmtId="0" fontId="7" fillId="5" borderId="28" xfId="21" applyFont="1" applyFill="1" applyBorder="1" applyAlignment="1">
      <alignment horizontal="center"/>
      <protection/>
    </xf>
    <xf numFmtId="0" fontId="7" fillId="0" borderId="28" xfId="21" applyFont="1" applyBorder="1">
      <alignment/>
      <protection/>
    </xf>
    <xf numFmtId="0" fontId="0" fillId="0" borderId="30" xfId="21" applyFont="1" applyBorder="1">
      <alignment/>
      <protection/>
    </xf>
    <xf numFmtId="180" fontId="4" fillId="5" borderId="33" xfId="21" applyNumberFormat="1" applyFill="1" applyBorder="1">
      <alignment/>
      <protection/>
    </xf>
    <xf numFmtId="0" fontId="4" fillId="0" borderId="15" xfId="21" applyFont="1" applyBorder="1">
      <alignment/>
      <protection/>
    </xf>
    <xf numFmtId="180" fontId="4" fillId="0" borderId="0" xfId="21" applyNumberFormat="1" applyBorder="1">
      <alignment/>
      <protection/>
    </xf>
    <xf numFmtId="0" fontId="0" fillId="0" borderId="17" xfId="21" applyFont="1" applyBorder="1">
      <alignment/>
      <protection/>
    </xf>
    <xf numFmtId="180" fontId="4" fillId="5" borderId="15" xfId="21" applyNumberFormat="1" applyFill="1" applyBorder="1">
      <alignment/>
      <protection/>
    </xf>
    <xf numFmtId="0" fontId="4" fillId="0" borderId="34" xfId="21" applyBorder="1">
      <alignment/>
      <protection/>
    </xf>
    <xf numFmtId="0" fontId="0" fillId="0" borderId="35" xfId="21" applyFont="1" applyFill="1" applyBorder="1">
      <alignment/>
      <protection/>
    </xf>
    <xf numFmtId="180" fontId="4" fillId="0" borderId="37" xfId="21" applyNumberFormat="1" applyBorder="1">
      <alignment/>
      <protection/>
    </xf>
    <xf numFmtId="0" fontId="4" fillId="0" borderId="37" xfId="21" applyBorder="1">
      <alignment/>
      <protection/>
    </xf>
    <xf numFmtId="0" fontId="7" fillId="0" borderId="0" xfId="21" applyFont="1" applyAlignment="1">
      <alignment horizontal="left"/>
      <protection/>
    </xf>
    <xf numFmtId="0" fontId="7" fillId="8" borderId="0" xfId="21" applyFont="1" applyFill="1" applyBorder="1">
      <alignment/>
      <protection/>
    </xf>
    <xf numFmtId="0" fontId="7" fillId="0" borderId="0" xfId="21" applyFont="1" applyFill="1" applyBorder="1">
      <alignment/>
      <protection/>
    </xf>
    <xf numFmtId="0" fontId="7" fillId="0" borderId="17" xfId="21" applyFont="1" applyBorder="1">
      <alignment/>
      <protection/>
    </xf>
    <xf numFmtId="0" fontId="6" fillId="0" borderId="13" xfId="21" applyFont="1" applyBorder="1">
      <alignment/>
      <protection/>
    </xf>
    <xf numFmtId="0" fontId="13" fillId="0" borderId="13" xfId="21" applyFont="1" applyFill="1" applyBorder="1">
      <alignment/>
      <protection/>
    </xf>
    <xf numFmtId="180" fontId="0" fillId="0" borderId="37" xfId="21" applyNumberFormat="1" applyFont="1" applyBorder="1">
      <alignment/>
      <protection/>
    </xf>
    <xf numFmtId="0" fontId="0" fillId="0" borderId="33" xfId="21" applyFont="1" applyBorder="1">
      <alignment/>
      <protection/>
    </xf>
    <xf numFmtId="0" fontId="0" fillId="0" borderId="37" xfId="21" applyFont="1" applyBorder="1">
      <alignment/>
      <protection/>
    </xf>
    <xf numFmtId="203" fontId="6" fillId="0" borderId="0" xfId="0" applyNumberFormat="1" applyFont="1" applyAlignment="1">
      <alignment vertical="top"/>
    </xf>
    <xf numFmtId="0" fontId="0" fillId="0" borderId="34" xfId="0" applyBorder="1" applyAlignment="1">
      <alignment/>
    </xf>
    <xf numFmtId="0" fontId="0" fillId="0" borderId="35" xfId="0" applyBorder="1" applyAlignment="1">
      <alignment/>
    </xf>
    <xf numFmtId="38" fontId="0" fillId="0" borderId="36" xfId="17" applyFill="1" applyBorder="1" applyAlignment="1">
      <alignment/>
    </xf>
    <xf numFmtId="38" fontId="0" fillId="5" borderId="26" xfId="17" applyFill="1" applyBorder="1" applyAlignment="1">
      <alignment horizontal="center"/>
    </xf>
    <xf numFmtId="38" fontId="0" fillId="5" borderId="29" xfId="17" applyFill="1" applyBorder="1" applyAlignment="1">
      <alignment/>
    </xf>
    <xf numFmtId="38" fontId="0" fillId="6" borderId="26" xfId="17" applyFill="1" applyBorder="1" applyAlignment="1">
      <alignment horizontal="center"/>
    </xf>
    <xf numFmtId="38" fontId="0" fillId="6" borderId="13" xfId="17" applyFill="1" applyBorder="1" applyAlignment="1">
      <alignment horizontal="center"/>
    </xf>
    <xf numFmtId="38" fontId="0" fillId="6" borderId="29" xfId="17" applyFill="1" applyBorder="1" applyAlignment="1">
      <alignment/>
    </xf>
    <xf numFmtId="206" fontId="0" fillId="0" borderId="0" xfId="0" applyNumberFormat="1" applyFont="1" applyAlignment="1">
      <alignment vertical="top"/>
    </xf>
    <xf numFmtId="206" fontId="0" fillId="0" borderId="0" xfId="0" applyNumberFormat="1" applyFont="1" applyAlignment="1">
      <alignment/>
    </xf>
    <xf numFmtId="206" fontId="0" fillId="0" borderId="0" xfId="0" applyNumberFormat="1" applyAlignment="1">
      <alignment/>
    </xf>
    <xf numFmtId="0" fontId="0" fillId="0" borderId="0" xfId="0" applyAlignment="1">
      <alignment horizontal="center" vertical="center" wrapText="1"/>
    </xf>
    <xf numFmtId="187" fontId="0" fillId="0" borderId="0" xfId="0" applyNumberFormat="1" applyAlignment="1">
      <alignment/>
    </xf>
    <xf numFmtId="202" fontId="0" fillId="0" borderId="0" xfId="0" applyNumberFormat="1" applyAlignment="1">
      <alignment/>
    </xf>
    <xf numFmtId="187" fontId="0" fillId="0" borderId="31" xfId="0" applyNumberFormat="1" applyBorder="1" applyAlignment="1">
      <alignment horizontal="center" vertical="center" wrapText="1"/>
    </xf>
    <xf numFmtId="202" fontId="0" fillId="0" borderId="31" xfId="0" applyNumberFormat="1" applyBorder="1" applyAlignment="1">
      <alignment horizontal="center" vertical="center" wrapText="1"/>
    </xf>
    <xf numFmtId="206" fontId="0" fillId="0" borderId="32" xfId="0" applyNumberFormat="1" applyBorder="1" applyAlignment="1">
      <alignment horizontal="center" vertical="center" wrapText="1"/>
    </xf>
    <xf numFmtId="202" fontId="0" fillId="0" borderId="0" xfId="0" applyNumberFormat="1" applyBorder="1" applyAlignment="1">
      <alignment/>
    </xf>
    <xf numFmtId="206" fontId="0" fillId="0" borderId="14" xfId="0" applyNumberFormat="1" applyBorder="1" applyAlignment="1">
      <alignment/>
    </xf>
    <xf numFmtId="206" fontId="0" fillId="0" borderId="13" xfId="0" applyNumberFormat="1" applyBorder="1" applyAlignment="1">
      <alignment/>
    </xf>
    <xf numFmtId="202" fontId="0" fillId="0" borderId="13" xfId="0" applyNumberFormat="1" applyBorder="1" applyAlignment="1">
      <alignment/>
    </xf>
    <xf numFmtId="206" fontId="0" fillId="0" borderId="29" xfId="0" applyNumberFormat="1" applyBorder="1" applyAlignment="1">
      <alignment/>
    </xf>
    <xf numFmtId="206" fontId="0" fillId="0" borderId="31" xfId="0" applyNumberFormat="1" applyFont="1" applyBorder="1" applyAlignment="1">
      <alignment horizontal="center" vertical="center" wrapText="1"/>
    </xf>
    <xf numFmtId="206" fontId="0" fillId="0" borderId="17" xfId="0" applyNumberFormat="1" applyFont="1" applyBorder="1" applyAlignment="1">
      <alignment/>
    </xf>
    <xf numFmtId="206" fontId="0" fillId="0" borderId="17" xfId="0" applyNumberFormat="1" applyFont="1" applyFill="1" applyBorder="1" applyAlignment="1">
      <alignment/>
    </xf>
    <xf numFmtId="206" fontId="0" fillId="0" borderId="26" xfId="0" applyNumberFormat="1" applyFont="1" applyBorder="1" applyAlignment="1">
      <alignment/>
    </xf>
    <xf numFmtId="206" fontId="0" fillId="0" borderId="30" xfId="0" applyNumberFormat="1" applyFont="1" applyBorder="1" applyAlignment="1">
      <alignment/>
    </xf>
    <xf numFmtId="202" fontId="0" fillId="0" borderId="31" xfId="0" applyNumberFormat="1" applyBorder="1" applyAlignment="1">
      <alignment/>
    </xf>
    <xf numFmtId="206" fontId="0" fillId="0" borderId="32" xfId="0" applyNumberFormat="1" applyBorder="1" applyAlignment="1">
      <alignment/>
    </xf>
    <xf numFmtId="206" fontId="0" fillId="0" borderId="17" xfId="0" applyNumberFormat="1" applyBorder="1" applyAlignment="1">
      <alignment/>
    </xf>
    <xf numFmtId="206" fontId="14" fillId="0" borderId="34" xfId="0" applyNumberFormat="1" applyFont="1" applyBorder="1" applyAlignment="1">
      <alignment horizontal="center" vertical="center" wrapText="1"/>
    </xf>
    <xf numFmtId="202" fontId="14" fillId="0" borderId="31" xfId="0" applyNumberFormat="1" applyFont="1" applyBorder="1" applyAlignment="1">
      <alignment horizontal="center" vertical="center"/>
    </xf>
    <xf numFmtId="0" fontId="14" fillId="0" borderId="0" xfId="0" applyFont="1" applyAlignment="1">
      <alignment horizontal="center" vertical="center"/>
    </xf>
    <xf numFmtId="187" fontId="14" fillId="0" borderId="35" xfId="0" applyNumberFormat="1" applyFont="1" applyBorder="1" applyAlignment="1">
      <alignment horizontal="center" vertical="center"/>
    </xf>
    <xf numFmtId="202" fontId="14" fillId="0" borderId="35" xfId="0" applyNumberFormat="1" applyFont="1" applyBorder="1" applyAlignment="1">
      <alignment horizontal="center" vertical="center"/>
    </xf>
    <xf numFmtId="206" fontId="14" fillId="0" borderId="36" xfId="0" applyNumberFormat="1" applyFont="1" applyBorder="1" applyAlignment="1">
      <alignment horizontal="center" vertical="center"/>
    </xf>
    <xf numFmtId="202" fontId="0" fillId="0" borderId="38" xfId="0" applyNumberFormat="1" applyBorder="1" applyAlignment="1">
      <alignment/>
    </xf>
    <xf numFmtId="202" fontId="0" fillId="0" borderId="39" xfId="0" applyNumberFormat="1" applyBorder="1" applyAlignment="1">
      <alignment/>
    </xf>
    <xf numFmtId="202" fontId="0" fillId="0" borderId="40" xfId="0" applyNumberFormat="1" applyBorder="1" applyAlignment="1">
      <alignment/>
    </xf>
    <xf numFmtId="206" fontId="0" fillId="5" borderId="0" xfId="0" applyNumberFormat="1" applyFont="1" applyFill="1" applyBorder="1" applyAlignment="1">
      <alignment/>
    </xf>
    <xf numFmtId="187" fontId="0" fillId="5" borderId="0" xfId="0" applyNumberFormat="1" applyFill="1" applyBorder="1" applyAlignment="1">
      <alignment/>
    </xf>
    <xf numFmtId="202" fontId="0" fillId="5" borderId="41" xfId="0" applyNumberFormat="1" applyFill="1" applyBorder="1" applyAlignment="1">
      <alignment/>
    </xf>
    <xf numFmtId="202" fontId="0" fillId="5" borderId="0" xfId="0" applyNumberFormat="1" applyFill="1" applyBorder="1" applyAlignment="1">
      <alignment/>
    </xf>
    <xf numFmtId="206" fontId="0" fillId="5" borderId="14" xfId="0" applyNumberFormat="1" applyFill="1" applyBorder="1" applyAlignment="1">
      <alignment/>
    </xf>
    <xf numFmtId="206" fontId="0" fillId="6" borderId="34" xfId="0" applyNumberFormat="1" applyFill="1" applyBorder="1" applyAlignment="1">
      <alignment/>
    </xf>
    <xf numFmtId="187" fontId="0" fillId="6" borderId="35" xfId="0" applyNumberFormat="1" applyFill="1" applyBorder="1" applyAlignment="1">
      <alignment/>
    </xf>
    <xf numFmtId="202" fontId="0" fillId="6" borderId="35" xfId="0" applyNumberFormat="1" applyFill="1" applyBorder="1" applyAlignment="1">
      <alignment/>
    </xf>
    <xf numFmtId="206" fontId="0" fillId="6" borderId="36" xfId="0" applyNumberFormat="1" applyFill="1" applyBorder="1" applyAlignment="1">
      <alignment/>
    </xf>
    <xf numFmtId="206" fontId="14" fillId="0" borderId="35" xfId="0" applyNumberFormat="1" applyFont="1" applyBorder="1" applyAlignment="1">
      <alignment horizontal="center" vertical="center" wrapText="1"/>
    </xf>
    <xf numFmtId="206" fontId="0" fillId="0" borderId="0" xfId="0" applyNumberFormat="1" applyFont="1" applyBorder="1" applyAlignment="1">
      <alignment/>
    </xf>
    <xf numFmtId="206" fontId="0" fillId="0" borderId="13" xfId="0" applyNumberFormat="1" applyFont="1" applyBorder="1" applyAlignment="1">
      <alignment/>
    </xf>
    <xf numFmtId="206" fontId="0" fillId="0" borderId="31" xfId="0" applyNumberFormat="1" applyFont="1" applyBorder="1" applyAlignment="1">
      <alignment/>
    </xf>
    <xf numFmtId="206" fontId="0" fillId="0" borderId="0" xfId="0" applyNumberFormat="1" applyBorder="1" applyAlignment="1">
      <alignment/>
    </xf>
    <xf numFmtId="206" fontId="0" fillId="6" borderId="35" xfId="0" applyNumberFormat="1" applyFill="1" applyBorder="1" applyAlignment="1">
      <alignment/>
    </xf>
    <xf numFmtId="206" fontId="0" fillId="0" borderId="32" xfId="0" applyNumberFormat="1" applyFont="1" applyBorder="1" applyAlignment="1">
      <alignment horizontal="center" vertical="center" wrapText="1"/>
    </xf>
    <xf numFmtId="0" fontId="4" fillId="0" borderId="35" xfId="21" applyBorder="1">
      <alignment/>
      <protection/>
    </xf>
    <xf numFmtId="0" fontId="7" fillId="5" borderId="33" xfId="21" applyFont="1" applyFill="1" applyBorder="1" applyAlignment="1">
      <alignment horizontal="center"/>
      <protection/>
    </xf>
    <xf numFmtId="0" fontId="0" fillId="4" borderId="34" xfId="21" applyFont="1" applyFill="1" applyBorder="1" applyAlignment="1">
      <alignment horizontal="center"/>
      <protection/>
    </xf>
    <xf numFmtId="0" fontId="0" fillId="4" borderId="36" xfId="21" applyFont="1" applyFill="1" applyBorder="1" applyAlignment="1">
      <alignment horizontal="center"/>
      <protection/>
    </xf>
    <xf numFmtId="0" fontId="0" fillId="4" borderId="42" xfId="21" applyFont="1" applyFill="1" applyBorder="1" applyAlignment="1">
      <alignment horizontal="center"/>
      <protection/>
    </xf>
    <xf numFmtId="206" fontId="4" fillId="4" borderId="17" xfId="17" applyNumberFormat="1" applyFont="1" applyFill="1" applyBorder="1" applyAlignment="1">
      <alignment/>
    </xf>
    <xf numFmtId="206" fontId="4" fillId="4" borderId="43" xfId="17" applyNumberFormat="1" applyFont="1" applyFill="1" applyBorder="1" applyAlignment="1">
      <alignment/>
    </xf>
    <xf numFmtId="206" fontId="4" fillId="4" borderId="14" xfId="17" applyNumberFormat="1" applyFont="1" applyFill="1" applyBorder="1" applyAlignment="1">
      <alignment/>
    </xf>
    <xf numFmtId="206" fontId="4" fillId="4" borderId="34" xfId="17" applyNumberFormat="1" applyFont="1" applyFill="1" applyBorder="1" applyAlignment="1">
      <alignment/>
    </xf>
    <xf numFmtId="206" fontId="4" fillId="4" borderId="42" xfId="17" applyNumberFormat="1" applyFont="1" applyFill="1" applyBorder="1" applyAlignment="1">
      <alignment/>
    </xf>
    <xf numFmtId="206" fontId="4" fillId="4" borderId="36" xfId="17" applyNumberFormat="1" applyFont="1" applyFill="1" applyBorder="1" applyAlignment="1">
      <alignment/>
    </xf>
    <xf numFmtId="0" fontId="0" fillId="0" borderId="15" xfId="21" applyFont="1" applyFill="1" applyBorder="1" applyAlignment="1">
      <alignment horizontal="center" vertical="center" wrapText="1"/>
      <protection/>
    </xf>
    <xf numFmtId="0" fontId="0" fillId="0" borderId="28" xfId="21" applyFont="1" applyFill="1" applyBorder="1" applyAlignment="1">
      <alignment horizontal="center"/>
      <protection/>
    </xf>
    <xf numFmtId="180" fontId="0" fillId="0" borderId="15" xfId="21" applyNumberFormat="1" applyFont="1" applyFill="1" applyBorder="1">
      <alignment/>
      <protection/>
    </xf>
    <xf numFmtId="182" fontId="0" fillId="0" borderId="15" xfId="21" applyNumberFormat="1" applyFont="1" applyFill="1" applyBorder="1">
      <alignment/>
      <protection/>
    </xf>
    <xf numFmtId="224" fontId="0" fillId="0" borderId="15" xfId="21" applyNumberFormat="1" applyFont="1" applyFill="1" applyBorder="1">
      <alignment/>
      <protection/>
    </xf>
    <xf numFmtId="0" fontId="4" fillId="5" borderId="34" xfId="21" applyFont="1" applyFill="1" applyBorder="1">
      <alignment/>
      <protection/>
    </xf>
    <xf numFmtId="38" fontId="0" fillId="5" borderId="7" xfId="17" applyFill="1" applyBorder="1" applyAlignment="1">
      <alignment horizontal="center"/>
    </xf>
    <xf numFmtId="38" fontId="0" fillId="5" borderId="27" xfId="17" applyFont="1" applyFill="1" applyBorder="1" applyAlignment="1">
      <alignment/>
    </xf>
    <xf numFmtId="186" fontId="0" fillId="0" borderId="19" xfId="17" applyNumberFormat="1" applyFill="1" applyBorder="1" applyAlignment="1">
      <alignment/>
    </xf>
    <xf numFmtId="182" fontId="0" fillId="0" borderId="0" xfId="17" applyNumberFormat="1" applyFill="1" applyAlignment="1">
      <alignment/>
    </xf>
    <xf numFmtId="38" fontId="0" fillId="6" borderId="2" xfId="17" applyFill="1" applyBorder="1" applyAlignment="1">
      <alignment/>
    </xf>
    <xf numFmtId="38" fontId="0" fillId="0" borderId="2" xfId="17" applyBorder="1" applyAlignment="1">
      <alignment/>
    </xf>
    <xf numFmtId="195" fontId="0" fillId="0" borderId="0" xfId="17" applyNumberFormat="1" applyBorder="1" applyAlignment="1">
      <alignment/>
    </xf>
    <xf numFmtId="38" fontId="0" fillId="5" borderId="31" xfId="17" applyFill="1" applyBorder="1" applyAlignment="1">
      <alignment horizontal="center"/>
    </xf>
    <xf numFmtId="38" fontId="0" fillId="5" borderId="44" xfId="17" applyFont="1" applyFill="1" applyBorder="1" applyAlignment="1">
      <alignment/>
    </xf>
    <xf numFmtId="186" fontId="0" fillId="0" borderId="31" xfId="17" applyNumberFormat="1" applyFill="1" applyBorder="1" applyAlignment="1">
      <alignment/>
    </xf>
    <xf numFmtId="38" fontId="0" fillId="0" borderId="44" xfId="17" applyBorder="1" applyAlignment="1">
      <alignment/>
    </xf>
    <xf numFmtId="38" fontId="0" fillId="0" borderId="7" xfId="17" applyBorder="1" applyAlignment="1">
      <alignment/>
    </xf>
    <xf numFmtId="38" fontId="0" fillId="0" borderId="0" xfId="17" applyBorder="1" applyAlignment="1">
      <alignment/>
    </xf>
    <xf numFmtId="186" fontId="0" fillId="0" borderId="7" xfId="17" applyNumberFormat="1" applyFill="1" applyBorder="1" applyAlignment="1">
      <alignment/>
    </xf>
    <xf numFmtId="38" fontId="0" fillId="6" borderId="31" xfId="17" applyFill="1" applyBorder="1" applyAlignment="1">
      <alignment horizontal="center"/>
    </xf>
    <xf numFmtId="38" fontId="0" fillId="6" borderId="44" xfId="17" applyFill="1" applyBorder="1" applyAlignment="1">
      <alignment/>
    </xf>
    <xf numFmtId="38" fontId="0" fillId="6" borderId="7" xfId="17" applyFill="1" applyBorder="1" applyAlignment="1">
      <alignment horizontal="center"/>
    </xf>
    <xf numFmtId="38" fontId="0" fillId="6" borderId="3" xfId="17" applyFill="1" applyBorder="1" applyAlignment="1">
      <alignment/>
    </xf>
    <xf numFmtId="38" fontId="0" fillId="0" borderId="20" xfId="17" applyFill="1" applyBorder="1" applyAlignment="1">
      <alignment/>
    </xf>
    <xf numFmtId="186" fontId="0" fillId="0" borderId="17" xfId="17" applyNumberFormat="1" applyFill="1" applyBorder="1" applyAlignment="1">
      <alignment/>
    </xf>
    <xf numFmtId="38" fontId="0" fillId="0" borderId="45" xfId="17" applyFill="1" applyBorder="1" applyAlignment="1">
      <alignment/>
    </xf>
    <xf numFmtId="186" fontId="0" fillId="0" borderId="46" xfId="17" applyNumberFormat="1" applyFill="1" applyBorder="1" applyAlignment="1">
      <alignment/>
    </xf>
    <xf numFmtId="186" fontId="0" fillId="0" borderId="32" xfId="17" applyNumberFormat="1" applyFill="1" applyBorder="1" applyAlignment="1">
      <alignment/>
    </xf>
    <xf numFmtId="186" fontId="0" fillId="0" borderId="44" xfId="17" applyNumberFormat="1" applyFill="1" applyBorder="1" applyAlignment="1">
      <alignment/>
    </xf>
    <xf numFmtId="186" fontId="0" fillId="0" borderId="26" xfId="17" applyNumberFormat="1" applyFill="1" applyBorder="1" applyAlignment="1">
      <alignment/>
    </xf>
    <xf numFmtId="186" fontId="0" fillId="0" borderId="24" xfId="17" applyNumberFormat="1" applyFill="1" applyBorder="1" applyAlignment="1">
      <alignment/>
    </xf>
    <xf numFmtId="186" fontId="0" fillId="0" borderId="45" xfId="17" applyNumberFormat="1" applyFill="1" applyBorder="1" applyAlignment="1">
      <alignment/>
    </xf>
    <xf numFmtId="186" fontId="0" fillId="0" borderId="20" xfId="17" applyNumberFormat="1" applyFill="1" applyBorder="1" applyAlignment="1">
      <alignment/>
    </xf>
    <xf numFmtId="38" fontId="0" fillId="5" borderId="2" xfId="17" applyFill="1" applyBorder="1" applyAlignment="1">
      <alignment/>
    </xf>
    <xf numFmtId="38" fontId="0" fillId="5" borderId="17" xfId="17" applyFill="1" applyBorder="1" applyAlignment="1">
      <alignment horizontal="center"/>
    </xf>
    <xf numFmtId="38" fontId="0" fillId="5" borderId="14" xfId="17" applyFill="1" applyBorder="1" applyAlignment="1">
      <alignment horizontal="center"/>
    </xf>
    <xf numFmtId="38" fontId="0" fillId="5" borderId="24" xfId="17" applyFont="1" applyFill="1" applyBorder="1" applyAlignment="1">
      <alignment horizontal="center" vertical="center" wrapText="1"/>
    </xf>
    <xf numFmtId="38" fontId="0" fillId="5" borderId="45" xfId="17" applyFont="1" applyFill="1" applyBorder="1" applyAlignment="1">
      <alignment horizontal="center" vertical="center" wrapText="1"/>
    </xf>
    <xf numFmtId="38" fontId="0" fillId="6" borderId="8" xfId="17" applyFill="1" applyBorder="1" applyAlignment="1">
      <alignment horizontal="center"/>
    </xf>
    <xf numFmtId="38" fontId="0" fillId="6" borderId="24" xfId="17" applyFont="1" applyFill="1" applyBorder="1" applyAlignment="1">
      <alignment horizontal="center" vertical="center" wrapText="1"/>
    </xf>
    <xf numFmtId="38" fontId="0" fillId="6" borderId="20" xfId="17" applyFont="1" applyFill="1" applyBorder="1" applyAlignment="1">
      <alignment horizontal="center" vertical="center" wrapText="1"/>
    </xf>
    <xf numFmtId="182" fontId="0" fillId="0" borderId="15" xfId="17" applyNumberFormat="1" applyFill="1" applyBorder="1" applyAlignment="1">
      <alignment/>
    </xf>
    <xf numFmtId="182" fontId="0" fillId="0" borderId="16" xfId="17" applyNumberFormat="1" applyFill="1" applyBorder="1" applyAlignment="1">
      <alignment/>
    </xf>
    <xf numFmtId="38" fontId="0" fillId="0" borderId="3" xfId="17" applyFont="1" applyBorder="1" applyAlignment="1">
      <alignment/>
    </xf>
    <xf numFmtId="182" fontId="0" fillId="0" borderId="1" xfId="17" applyNumberFormat="1" applyFill="1" applyBorder="1" applyAlignment="1">
      <alignment/>
    </xf>
    <xf numFmtId="0" fontId="0" fillId="0" borderId="0" xfId="21" applyFont="1" applyFill="1" applyBorder="1">
      <alignment/>
      <protection/>
    </xf>
    <xf numFmtId="0" fontId="7" fillId="0" borderId="17" xfId="21" applyFont="1" applyFill="1" applyBorder="1" applyAlignment="1">
      <alignment vertical="top" wrapText="1"/>
      <protection/>
    </xf>
    <xf numFmtId="0" fontId="4" fillId="0" borderId="15" xfId="21" applyFill="1" applyBorder="1">
      <alignment/>
      <protection/>
    </xf>
    <xf numFmtId="0" fontId="4" fillId="0" borderId="0" xfId="21" applyFill="1">
      <alignment/>
      <protection/>
    </xf>
    <xf numFmtId="0" fontId="4" fillId="0" borderId="0" xfId="21" applyFont="1" applyFill="1" applyBorder="1" applyAlignment="1">
      <alignment vertical="center"/>
      <protection/>
    </xf>
    <xf numFmtId="196" fontId="0" fillId="0" borderId="18" xfId="17" applyNumberFormat="1" applyFont="1" applyBorder="1" applyAlignment="1">
      <alignment horizontal="center" vertical="center"/>
    </xf>
    <xf numFmtId="196" fontId="0" fillId="0" borderId="20" xfId="17" applyNumberFormat="1" applyFont="1" applyBorder="1" applyAlignment="1">
      <alignment horizontal="center" vertical="center"/>
    </xf>
    <xf numFmtId="38" fontId="0" fillId="0" borderId="1" xfId="17" applyBorder="1" applyAlignment="1">
      <alignment horizontal="center"/>
    </xf>
    <xf numFmtId="38" fontId="0" fillId="0" borderId="2" xfId="17" applyBorder="1" applyAlignment="1">
      <alignment horizontal="center"/>
    </xf>
    <xf numFmtId="38" fontId="0" fillId="0" borderId="3" xfId="17" applyBorder="1" applyAlignment="1">
      <alignment/>
    </xf>
    <xf numFmtId="38" fontId="0" fillId="2" borderId="4" xfId="17" applyFill="1" applyBorder="1" applyAlignment="1">
      <alignment/>
    </xf>
    <xf numFmtId="38" fontId="0" fillId="2" borderId="3" xfId="17" applyFill="1" applyBorder="1" applyAlignment="1">
      <alignment/>
    </xf>
    <xf numFmtId="38" fontId="0" fillId="3" borderId="5" xfId="17" applyFill="1" applyBorder="1" applyAlignment="1">
      <alignment/>
    </xf>
    <xf numFmtId="38" fontId="0" fillId="3" borderId="4" xfId="17" applyFill="1" applyBorder="1" applyAlignment="1">
      <alignment/>
    </xf>
    <xf numFmtId="38" fontId="0" fillId="3" borderId="2" xfId="17" applyFill="1" applyBorder="1" applyAlignment="1">
      <alignment/>
    </xf>
    <xf numFmtId="38" fontId="0" fillId="0" borderId="6" xfId="17" applyBorder="1" applyAlignment="1">
      <alignment/>
    </xf>
    <xf numFmtId="38" fontId="0" fillId="4" borderId="3" xfId="17" applyFill="1" applyBorder="1" applyAlignment="1">
      <alignment/>
    </xf>
    <xf numFmtId="38" fontId="0" fillId="0" borderId="7" xfId="17" applyBorder="1" applyAlignment="1">
      <alignment horizontal="center"/>
    </xf>
    <xf numFmtId="38" fontId="0" fillId="0" borderId="0" xfId="17" applyBorder="1" applyAlignment="1">
      <alignment horizontal="center"/>
    </xf>
    <xf numFmtId="38" fontId="0" fillId="0" borderId="8" xfId="17" applyBorder="1" applyAlignment="1">
      <alignment/>
    </xf>
    <xf numFmtId="38" fontId="0" fillId="5" borderId="9" xfId="17" applyFill="1" applyBorder="1" applyAlignment="1">
      <alignment/>
    </xf>
    <xf numFmtId="38" fontId="0" fillId="5" borderId="10" xfId="17" applyFill="1" applyBorder="1" applyAlignment="1">
      <alignment/>
    </xf>
    <xf numFmtId="38" fontId="0" fillId="6" borderId="9" xfId="17" applyFill="1" applyBorder="1" applyAlignment="1">
      <alignment/>
    </xf>
    <xf numFmtId="38" fontId="0" fillId="6" borderId="0" xfId="17" applyFill="1" applyBorder="1" applyAlignment="1">
      <alignment/>
    </xf>
    <xf numFmtId="38" fontId="0" fillId="2" borderId="11" xfId="17" applyFill="1" applyBorder="1" applyAlignment="1">
      <alignment/>
    </xf>
    <xf numFmtId="38" fontId="0" fillId="5" borderId="12" xfId="17" applyFill="1" applyBorder="1" applyAlignment="1">
      <alignment/>
    </xf>
    <xf numFmtId="38" fontId="0" fillId="5" borderId="13" xfId="17" applyFill="1" applyBorder="1" applyAlignment="1">
      <alignment/>
    </xf>
    <xf numFmtId="38" fontId="0" fillId="5" borderId="14" xfId="17" applyFill="1" applyBorder="1" applyAlignment="1">
      <alignment/>
    </xf>
    <xf numFmtId="38" fontId="0" fillId="6" borderId="13" xfId="17" applyFill="1" applyBorder="1" applyAlignment="1">
      <alignment/>
    </xf>
    <xf numFmtId="38" fontId="0" fillId="3" borderId="11" xfId="17" applyFill="1" applyBorder="1" applyAlignment="1">
      <alignment/>
    </xf>
    <xf numFmtId="38" fontId="0" fillId="0" borderId="11" xfId="17" applyBorder="1" applyAlignment="1">
      <alignment/>
    </xf>
    <xf numFmtId="38" fontId="0" fillId="4" borderId="8" xfId="17" applyFill="1" applyBorder="1" applyAlignment="1">
      <alignment/>
    </xf>
    <xf numFmtId="38" fontId="0" fillId="0" borderId="8" xfId="17" applyBorder="1" applyAlignment="1">
      <alignment horizontal="center"/>
    </xf>
    <xf numFmtId="38" fontId="0" fillId="0" borderId="0" xfId="17" applyFill="1" applyBorder="1" applyAlignment="1">
      <alignment horizontal="center"/>
    </xf>
    <xf numFmtId="38" fontId="0" fillId="5" borderId="15" xfId="17" applyFill="1" applyBorder="1" applyAlignment="1">
      <alignment horizontal="center"/>
    </xf>
    <xf numFmtId="38" fontId="0" fillId="6" borderId="16" xfId="17" applyFill="1" applyBorder="1" applyAlignment="1">
      <alignment horizontal="center"/>
    </xf>
    <xf numFmtId="38" fontId="0" fillId="2" borderId="11" xfId="17" applyFill="1" applyBorder="1" applyAlignment="1">
      <alignment horizontal="center"/>
    </xf>
    <xf numFmtId="38" fontId="0" fillId="6" borderId="17" xfId="17" applyFill="1" applyBorder="1" applyAlignment="1">
      <alignment horizontal="center"/>
    </xf>
    <xf numFmtId="38" fontId="0" fillId="3" borderId="11" xfId="17" applyFill="1" applyBorder="1" applyAlignment="1">
      <alignment horizontal="center"/>
    </xf>
    <xf numFmtId="38" fontId="0" fillId="0" borderId="11" xfId="17" applyBorder="1" applyAlignment="1">
      <alignment horizontal="center"/>
    </xf>
    <xf numFmtId="38" fontId="0" fillId="4" borderId="8" xfId="17" applyFill="1" applyBorder="1" applyAlignment="1">
      <alignment horizontal="center"/>
    </xf>
    <xf numFmtId="38" fontId="0" fillId="0" borderId="18" xfId="17" applyBorder="1" applyAlignment="1">
      <alignment horizontal="center" vertical="center" wrapText="1"/>
    </xf>
    <xf numFmtId="38" fontId="0" fillId="0" borderId="19" xfId="17" applyBorder="1" applyAlignment="1">
      <alignment horizontal="center" vertical="center" wrapText="1"/>
    </xf>
    <xf numFmtId="38" fontId="0" fillId="0" borderId="20" xfId="17" applyBorder="1" applyAlignment="1">
      <alignment horizontal="center" vertical="center" wrapText="1"/>
    </xf>
    <xf numFmtId="38" fontId="0" fillId="0" borderId="19" xfId="17" applyFill="1" applyBorder="1" applyAlignment="1">
      <alignment horizontal="center" vertical="center" wrapText="1"/>
    </xf>
    <xf numFmtId="38" fontId="0" fillId="5" borderId="21" xfId="17" applyFill="1" applyBorder="1" applyAlignment="1">
      <alignment horizontal="center" vertical="center" wrapText="1"/>
    </xf>
    <xf numFmtId="38" fontId="0" fillId="6" borderId="22" xfId="17" applyFill="1" applyBorder="1" applyAlignment="1">
      <alignment horizontal="center" vertical="center" wrapText="1"/>
    </xf>
    <xf numFmtId="38" fontId="0" fillId="2" borderId="23" xfId="17" applyFill="1" applyBorder="1" applyAlignment="1">
      <alignment horizontal="center" vertical="center" wrapText="1"/>
    </xf>
    <xf numFmtId="38" fontId="0" fillId="6" borderId="24" xfId="17" applyFill="1" applyBorder="1" applyAlignment="1">
      <alignment horizontal="center" vertical="center" wrapText="1"/>
    </xf>
    <xf numFmtId="38" fontId="0" fillId="3" borderId="23" xfId="17" applyFill="1" applyBorder="1" applyAlignment="1">
      <alignment horizontal="center" vertical="center" wrapText="1"/>
    </xf>
    <xf numFmtId="38" fontId="0" fillId="0" borderId="23" xfId="17" applyBorder="1" applyAlignment="1">
      <alignment horizontal="center" vertical="center" wrapText="1"/>
    </xf>
    <xf numFmtId="38" fontId="0" fillId="4" borderId="20" xfId="17" applyFill="1" applyBorder="1" applyAlignment="1">
      <alignment horizontal="center" vertical="center" wrapText="1"/>
    </xf>
    <xf numFmtId="38" fontId="0" fillId="5" borderId="25" xfId="17" applyFill="1" applyBorder="1" applyAlignment="1">
      <alignment horizontal="center"/>
    </xf>
    <xf numFmtId="0" fontId="0" fillId="0" borderId="0" xfId="0" applyBorder="1" applyAlignment="1">
      <alignment horizontal="center"/>
    </xf>
    <xf numFmtId="0" fontId="0" fillId="0" borderId="8" xfId="0" applyBorder="1" applyAlignment="1">
      <alignment/>
    </xf>
    <xf numFmtId="38" fontId="0" fillId="0" borderId="0" xfId="17" applyFill="1" applyBorder="1" applyAlignment="1">
      <alignment/>
    </xf>
    <xf numFmtId="38" fontId="0" fillId="0" borderId="15" xfId="17" applyFill="1" applyBorder="1" applyAlignment="1">
      <alignment/>
    </xf>
    <xf numFmtId="38" fontId="0" fillId="0" borderId="16" xfId="17" applyFill="1" applyBorder="1" applyAlignment="1">
      <alignment/>
    </xf>
    <xf numFmtId="38" fontId="0" fillId="0" borderId="11" xfId="17" applyFill="1" applyBorder="1" applyAlignment="1">
      <alignment/>
    </xf>
    <xf numFmtId="38" fontId="0" fillId="0" borderId="17" xfId="17" applyFill="1" applyBorder="1" applyAlignment="1">
      <alignment/>
    </xf>
    <xf numFmtId="0" fontId="0" fillId="0" borderId="26" xfId="0" applyBorder="1" applyAlignment="1">
      <alignment horizontal="center"/>
    </xf>
    <xf numFmtId="0" fontId="0" fillId="0" borderId="27" xfId="0" applyBorder="1" applyAlignment="1">
      <alignment/>
    </xf>
    <xf numFmtId="38" fontId="0" fillId="0" borderId="13" xfId="17" applyFill="1" applyBorder="1" applyAlignment="1">
      <alignment/>
    </xf>
    <xf numFmtId="38" fontId="0" fillId="0" borderId="28" xfId="17" applyFill="1" applyBorder="1" applyAlignment="1">
      <alignment/>
    </xf>
    <xf numFmtId="38" fontId="0" fillId="0" borderId="47" xfId="17" applyFill="1" applyBorder="1" applyAlignment="1">
      <alignment/>
    </xf>
    <xf numFmtId="38" fontId="0" fillId="0" borderId="48" xfId="17" applyFill="1" applyBorder="1" applyAlignment="1">
      <alignment/>
    </xf>
    <xf numFmtId="38" fontId="0" fillId="0" borderId="26" xfId="17" applyFill="1" applyBorder="1" applyAlignment="1">
      <alignment/>
    </xf>
    <xf numFmtId="38" fontId="0" fillId="5" borderId="12" xfId="17" applyFill="1" applyBorder="1" applyAlignment="1">
      <alignment horizontal="center"/>
    </xf>
    <xf numFmtId="0" fontId="0" fillId="5" borderId="13" xfId="0" applyFill="1" applyBorder="1" applyAlignment="1">
      <alignment horizontal="center"/>
    </xf>
    <xf numFmtId="0" fontId="0" fillId="5" borderId="27" xfId="0" applyFill="1" applyBorder="1" applyAlignment="1">
      <alignment/>
    </xf>
    <xf numFmtId="38" fontId="0" fillId="6" borderId="25" xfId="17" applyFill="1" applyBorder="1" applyAlignment="1">
      <alignment horizontal="center"/>
    </xf>
    <xf numFmtId="38" fontId="0" fillId="6" borderId="18" xfId="17"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xf>
    <xf numFmtId="38" fontId="0" fillId="0" borderId="19" xfId="17" applyFill="1" applyBorder="1" applyAlignment="1">
      <alignment/>
    </xf>
    <xf numFmtId="38" fontId="0" fillId="0" borderId="21" xfId="17" applyFill="1" applyBorder="1" applyAlignment="1">
      <alignment/>
    </xf>
    <xf numFmtId="38" fontId="0" fillId="0" borderId="22" xfId="17" applyFill="1" applyBorder="1" applyAlignment="1">
      <alignment/>
    </xf>
    <xf numFmtId="38" fontId="0" fillId="0" borderId="23" xfId="17" applyFill="1" applyBorder="1" applyAlignment="1">
      <alignment/>
    </xf>
    <xf numFmtId="38" fontId="0" fillId="0" borderId="24" xfId="17" applyFill="1" applyBorder="1" applyAlignment="1">
      <alignment/>
    </xf>
    <xf numFmtId="38" fontId="0" fillId="2" borderId="18" xfId="17" applyFill="1" applyBorder="1" applyAlignment="1">
      <alignment horizontal="center"/>
    </xf>
    <xf numFmtId="38" fontId="0" fillId="2" borderId="19" xfId="17" applyFill="1" applyBorder="1" applyAlignment="1">
      <alignment horizontal="center"/>
    </xf>
    <xf numFmtId="38" fontId="0" fillId="2" borderId="20" xfId="17" applyFill="1" applyBorder="1" applyAlignment="1">
      <alignment/>
    </xf>
    <xf numFmtId="38" fontId="0" fillId="3" borderId="6" xfId="17" applyFill="1" applyBorder="1" applyAlignment="1">
      <alignment horizontal="center"/>
    </xf>
    <xf numFmtId="38" fontId="0" fillId="0" borderId="0" xfId="17" applyFill="1" applyAlignment="1">
      <alignment/>
    </xf>
    <xf numFmtId="38" fontId="0" fillId="0" borderId="18" xfId="17" applyBorder="1" applyAlignment="1">
      <alignment horizontal="center"/>
    </xf>
    <xf numFmtId="38" fontId="0" fillId="0" borderId="19" xfId="17" applyBorder="1" applyAlignment="1">
      <alignment horizontal="center"/>
    </xf>
    <xf numFmtId="38" fontId="0" fillId="0" borderId="20" xfId="17" applyBorder="1" applyAlignment="1">
      <alignment/>
    </xf>
    <xf numFmtId="38" fontId="0" fillId="3" borderId="18" xfId="17" applyFill="1" applyBorder="1" applyAlignment="1">
      <alignment horizontal="center"/>
    </xf>
    <xf numFmtId="38" fontId="0" fillId="3" borderId="19" xfId="17" applyFill="1" applyBorder="1" applyAlignment="1">
      <alignment horizontal="center"/>
    </xf>
    <xf numFmtId="38" fontId="0" fillId="3" borderId="20" xfId="17" applyFill="1" applyBorder="1" applyAlignment="1">
      <alignment/>
    </xf>
    <xf numFmtId="38" fontId="0" fillId="4" borderId="18" xfId="17" applyFill="1" applyBorder="1" applyAlignment="1">
      <alignment horizontal="center"/>
    </xf>
    <xf numFmtId="38" fontId="0" fillId="4" borderId="19" xfId="17" applyFill="1" applyBorder="1" applyAlignment="1">
      <alignment horizontal="center"/>
    </xf>
    <xf numFmtId="38" fontId="0" fillId="4" borderId="20" xfId="17" applyFill="1" applyBorder="1" applyAlignment="1">
      <alignment/>
    </xf>
    <xf numFmtId="38" fontId="0" fillId="0" borderId="0" xfId="17" applyAlignment="1">
      <alignment horizontal="center"/>
    </xf>
    <xf numFmtId="38" fontId="0" fillId="0" borderId="0" xfId="17" applyAlignment="1">
      <alignment/>
    </xf>
    <xf numFmtId="182" fontId="0" fillId="0" borderId="5" xfId="17" applyNumberFormat="1" applyFill="1" applyBorder="1" applyAlignment="1">
      <alignment/>
    </xf>
    <xf numFmtId="182" fontId="0" fillId="0" borderId="4" xfId="17" applyNumberFormat="1" applyFill="1" applyBorder="1" applyAlignment="1">
      <alignment/>
    </xf>
    <xf numFmtId="182" fontId="0" fillId="0" borderId="49" xfId="17" applyNumberFormat="1" applyFill="1" applyBorder="1" applyAlignment="1">
      <alignment/>
    </xf>
    <xf numFmtId="182" fontId="0" fillId="0" borderId="50" xfId="17" applyNumberFormat="1" applyFill="1" applyBorder="1" applyAlignment="1">
      <alignment/>
    </xf>
    <xf numFmtId="182" fontId="0" fillId="0" borderId="51" xfId="17" applyNumberFormat="1" applyFill="1" applyBorder="1" applyAlignment="1">
      <alignment/>
    </xf>
    <xf numFmtId="182" fontId="0" fillId="0" borderId="6" xfId="17" applyNumberFormat="1" applyFill="1" applyBorder="1" applyAlignment="1">
      <alignment/>
    </xf>
    <xf numFmtId="182" fontId="0" fillId="0" borderId="52" xfId="17" applyNumberFormat="1" applyFill="1" applyBorder="1" applyAlignment="1">
      <alignment/>
    </xf>
    <xf numFmtId="182" fontId="0" fillId="0" borderId="53" xfId="17" applyNumberFormat="1" applyFill="1" applyBorder="1" applyAlignment="1">
      <alignment/>
    </xf>
    <xf numFmtId="182" fontId="0" fillId="0" borderId="54" xfId="17" applyNumberFormat="1" applyFill="1" applyBorder="1" applyAlignment="1">
      <alignment/>
    </xf>
    <xf numFmtId="182" fontId="0" fillId="0" borderId="55" xfId="17" applyNumberFormat="1" applyFill="1" applyBorder="1" applyAlignment="1">
      <alignment/>
    </xf>
    <xf numFmtId="182" fontId="0" fillId="0" borderId="56" xfId="17" applyNumberFormat="1" applyFill="1" applyBorder="1" applyAlignment="1">
      <alignment/>
    </xf>
    <xf numFmtId="182" fontId="0" fillId="0" borderId="35" xfId="17" applyNumberFormat="1" applyFill="1" applyBorder="1" applyAlignment="1">
      <alignment/>
    </xf>
    <xf numFmtId="182" fontId="0" fillId="0" borderId="57" xfId="17" applyNumberFormat="1" applyFill="1" applyBorder="1" applyAlignment="1">
      <alignment/>
    </xf>
    <xf numFmtId="182" fontId="0" fillId="0" borderId="58" xfId="17" applyNumberFormat="1" applyFill="1" applyBorder="1" applyAlignment="1">
      <alignment/>
    </xf>
    <xf numFmtId="38" fontId="0" fillId="5" borderId="15" xfId="17" applyFont="1" applyFill="1" applyBorder="1" applyAlignment="1">
      <alignment horizontal="center" vertical="center" wrapText="1"/>
    </xf>
    <xf numFmtId="182" fontId="0" fillId="0" borderId="33" xfId="17" applyNumberFormat="1" applyFill="1" applyBorder="1" applyAlignment="1">
      <alignment/>
    </xf>
    <xf numFmtId="182" fontId="0" fillId="0" borderId="37" xfId="17" applyNumberFormat="1" applyFill="1" applyBorder="1" applyAlignment="1">
      <alignment/>
    </xf>
    <xf numFmtId="182" fontId="0" fillId="0" borderId="59" xfId="17" applyNumberFormat="1" applyFill="1" applyBorder="1" applyAlignment="1">
      <alignment/>
    </xf>
    <xf numFmtId="182" fontId="0" fillId="0" borderId="60" xfId="17" applyNumberFormat="1" applyFill="1" applyBorder="1" applyAlignment="1">
      <alignment/>
    </xf>
    <xf numFmtId="38" fontId="0" fillId="0" borderId="0" xfId="17" applyFont="1" applyAlignment="1">
      <alignment/>
    </xf>
    <xf numFmtId="187" fontId="0" fillId="0" borderId="7" xfId="0" applyNumberFormat="1" applyBorder="1" applyAlignment="1">
      <alignment/>
    </xf>
    <xf numFmtId="187" fontId="0" fillId="0" borderId="12" xfId="0" applyNumberFormat="1" applyBorder="1" applyAlignment="1">
      <alignment/>
    </xf>
    <xf numFmtId="187" fontId="0" fillId="0" borderId="46" xfId="0" applyNumberFormat="1" applyBorder="1" applyAlignment="1">
      <alignment/>
    </xf>
    <xf numFmtId="38" fontId="0" fillId="0" borderId="31" xfId="0" applyNumberFormat="1" applyBorder="1" applyAlignment="1">
      <alignment/>
    </xf>
    <xf numFmtId="38" fontId="0" fillId="0" borderId="0" xfId="0" applyNumberFormat="1" applyBorder="1" applyAlignment="1">
      <alignment/>
    </xf>
    <xf numFmtId="38" fontId="0" fillId="0" borderId="13" xfId="0" applyNumberFormat="1" applyBorder="1" applyAlignment="1">
      <alignment/>
    </xf>
    <xf numFmtId="0" fontId="0" fillId="0" borderId="44" xfId="0" applyBorder="1" applyAlignment="1">
      <alignment/>
    </xf>
    <xf numFmtId="186" fontId="0" fillId="0" borderId="30" xfId="17" applyNumberFormat="1" applyFill="1" applyBorder="1" applyAlignment="1">
      <alignment/>
    </xf>
    <xf numFmtId="182" fontId="0" fillId="0" borderId="17" xfId="17" applyNumberFormat="1" applyFill="1" applyBorder="1" applyAlignment="1">
      <alignment/>
    </xf>
    <xf numFmtId="38" fontId="0" fillId="0" borderId="19" xfId="17" applyFill="1" applyBorder="1" applyAlignment="1">
      <alignment/>
    </xf>
    <xf numFmtId="38" fontId="0" fillId="0" borderId="44" xfId="17" applyFill="1" applyBorder="1" applyAlignment="1">
      <alignment/>
    </xf>
    <xf numFmtId="38" fontId="0" fillId="0" borderId="27" xfId="17" applyFill="1" applyBorder="1" applyAlignment="1">
      <alignment/>
    </xf>
    <xf numFmtId="38" fontId="0" fillId="0" borderId="0" xfId="0" applyNumberFormat="1" applyAlignment="1">
      <alignment/>
    </xf>
    <xf numFmtId="0" fontId="0" fillId="0" borderId="34" xfId="21" applyFont="1" applyFill="1" applyBorder="1">
      <alignment/>
      <protection/>
    </xf>
    <xf numFmtId="0" fontId="0" fillId="0" borderId="33" xfId="21" applyFont="1" applyFill="1" applyBorder="1" applyAlignment="1">
      <alignment horizontal="center" vertical="center" wrapText="1"/>
      <protection/>
    </xf>
    <xf numFmtId="180" fontId="0" fillId="0" borderId="28" xfId="21" applyNumberFormat="1" applyFont="1" applyFill="1" applyBorder="1">
      <alignment/>
      <protection/>
    </xf>
    <xf numFmtId="224" fontId="0" fillId="0" borderId="37" xfId="21" applyNumberFormat="1" applyFont="1" applyBorder="1">
      <alignment/>
      <protection/>
    </xf>
    <xf numFmtId="38" fontId="0" fillId="6" borderId="0" xfId="17" applyFill="1" applyBorder="1" applyAlignment="1">
      <alignment horizontal="center"/>
    </xf>
    <xf numFmtId="38" fontId="0" fillId="6" borderId="14" xfId="17" applyFill="1" applyBorder="1" applyAlignment="1">
      <alignment/>
    </xf>
    <xf numFmtId="206" fontId="0" fillId="6" borderId="31" xfId="0" applyNumberFormat="1" applyFill="1" applyBorder="1" applyAlignment="1">
      <alignment/>
    </xf>
    <xf numFmtId="187" fontId="0" fillId="6" borderId="31" xfId="0" applyNumberFormat="1" applyFill="1" applyBorder="1" applyAlignment="1">
      <alignment/>
    </xf>
    <xf numFmtId="202" fontId="0" fillId="6" borderId="31" xfId="0" applyNumberFormat="1" applyFill="1" applyBorder="1" applyAlignment="1">
      <alignment/>
    </xf>
    <xf numFmtId="206" fontId="0" fillId="6" borderId="32" xfId="0" applyNumberFormat="1" applyFill="1" applyBorder="1" applyAlignment="1">
      <alignment/>
    </xf>
    <xf numFmtId="0" fontId="0" fillId="0" borderId="61" xfId="0" applyBorder="1" applyAlignment="1">
      <alignment/>
    </xf>
    <xf numFmtId="0" fontId="0" fillId="0" borderId="9" xfId="0" applyBorder="1" applyAlignment="1">
      <alignment/>
    </xf>
    <xf numFmtId="38" fontId="0" fillId="0" borderId="62" xfId="17" applyFill="1" applyBorder="1" applyAlignment="1">
      <alignment/>
    </xf>
    <xf numFmtId="206" fontId="0" fillId="0" borderId="9" xfId="0" applyNumberFormat="1" applyBorder="1" applyAlignment="1">
      <alignment/>
    </xf>
    <xf numFmtId="187" fontId="0" fillId="0" borderId="9" xfId="0" applyNumberFormat="1" applyBorder="1" applyAlignment="1">
      <alignment/>
    </xf>
    <xf numFmtId="202" fontId="0" fillId="0" borderId="9" xfId="0" applyNumberFormat="1" applyBorder="1" applyAlignment="1">
      <alignment/>
    </xf>
    <xf numFmtId="206" fontId="0" fillId="0" borderId="62" xfId="0" applyNumberFormat="1" applyBorder="1" applyAlignment="1">
      <alignment/>
    </xf>
    <xf numFmtId="206" fontId="0" fillId="0" borderId="0" xfId="0" applyNumberFormat="1" applyFont="1" applyFill="1" applyBorder="1" applyAlignment="1">
      <alignment/>
    </xf>
    <xf numFmtId="0" fontId="0" fillId="0" borderId="14" xfId="0" applyBorder="1" applyAlignment="1">
      <alignment/>
    </xf>
    <xf numFmtId="38" fontId="0" fillId="0" borderId="29" xfId="17" applyBorder="1" applyAlignment="1">
      <alignment/>
    </xf>
    <xf numFmtId="195" fontId="0" fillId="0" borderId="0" xfId="17" applyNumberFormat="1" applyFill="1" applyAlignment="1">
      <alignment/>
    </xf>
    <xf numFmtId="202" fontId="0" fillId="0" borderId="63" xfId="0" applyNumberFormat="1" applyBorder="1" applyAlignment="1">
      <alignment/>
    </xf>
    <xf numFmtId="0" fontId="0" fillId="0" borderId="35" xfId="0" applyBorder="1" applyAlignment="1">
      <alignment horizontal="center"/>
    </xf>
    <xf numFmtId="0" fontId="0" fillId="0" borderId="36" xfId="0" applyBorder="1" applyAlignment="1">
      <alignment horizontal="center"/>
    </xf>
    <xf numFmtId="0" fontId="7" fillId="4" borderId="34" xfId="21" applyFont="1" applyFill="1" applyBorder="1" applyAlignment="1">
      <alignment horizontal="center"/>
      <protection/>
    </xf>
    <xf numFmtId="0" fontId="0"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jirei01(15)"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aa01ndh001\bunseki_sv\&#29987;&#26989;&#36899;&#38306;&#34920;\&#24179;&#25104;12&#24180;&#34920;\&#26368;&#32066;&#38656;&#35201;\&#31227;&#20986;&#20837;\&#30476;&#12510;&#12540;&#12472;&#1253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ロー"/>
      <sheetName val="県移出マージン表"/>
      <sheetName val="県表"/>
      <sheetName val="全国表ｂ"/>
      <sheetName val="県CT"/>
      <sheetName val="局移出入取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3"/>
  <sheetViews>
    <sheetView workbookViewId="0" topLeftCell="A1">
      <pane xSplit="2" ySplit="2" topLeftCell="C3" activePane="bottomRight" state="frozen"/>
      <selection pane="topLeft" activeCell="H23" sqref="H23"/>
      <selection pane="topRight" activeCell="H23" sqref="H23"/>
      <selection pane="bottomLeft" activeCell="H23" sqref="H23"/>
      <selection pane="bottomRight" activeCell="B32" sqref="B32"/>
    </sheetView>
  </sheetViews>
  <sheetFormatPr defaultColWidth="9.33203125" defaultRowHeight="11.25"/>
  <cols>
    <col min="1" max="1" width="17.5" style="163" customWidth="1"/>
    <col min="2" max="2" width="37" style="163" bestFit="1" customWidth="1"/>
    <col min="3" max="3" width="20.66015625" style="163" bestFit="1" customWidth="1"/>
    <col min="4" max="16384" width="12" style="163" customWidth="1"/>
  </cols>
  <sheetData>
    <row r="1" ht="13.5">
      <c r="A1" s="162" t="s">
        <v>106</v>
      </c>
    </row>
    <row r="2" spans="1:3" ht="13.5">
      <c r="A2" s="164" t="s">
        <v>95</v>
      </c>
      <c r="B2" s="165" t="s">
        <v>96</v>
      </c>
      <c r="C2" s="166" t="s">
        <v>97</v>
      </c>
    </row>
    <row r="3" spans="1:3" ht="13.5">
      <c r="A3" s="215" t="s">
        <v>99</v>
      </c>
      <c r="B3" s="284"/>
      <c r="C3" s="218"/>
    </row>
    <row r="4" spans="1:3" ht="24">
      <c r="A4" s="170" t="s">
        <v>100</v>
      </c>
      <c r="B4" s="171" t="s">
        <v>101</v>
      </c>
      <c r="C4" s="172"/>
    </row>
    <row r="5" spans="1:3" s="344" customFormat="1" ht="13.5">
      <c r="A5" s="342" t="s">
        <v>257</v>
      </c>
      <c r="B5" s="345" t="s">
        <v>258</v>
      </c>
      <c r="C5" s="343"/>
    </row>
    <row r="6" spans="1:3" ht="13.5">
      <c r="A6" s="173" t="s">
        <v>4</v>
      </c>
      <c r="B6" s="341" t="s">
        <v>18</v>
      </c>
      <c r="C6" s="174" t="s">
        <v>102</v>
      </c>
    </row>
    <row r="7" spans="1:3" ht="13.5">
      <c r="A7" s="173" t="s">
        <v>5</v>
      </c>
      <c r="B7" s="175" t="s">
        <v>19</v>
      </c>
      <c r="C7" s="174" t="s">
        <v>102</v>
      </c>
    </row>
    <row r="8" spans="1:3" ht="13.5">
      <c r="A8" s="173" t="s">
        <v>6</v>
      </c>
      <c r="B8" s="175" t="s">
        <v>20</v>
      </c>
      <c r="C8" s="174" t="s">
        <v>102</v>
      </c>
    </row>
    <row r="9" spans="1:3" ht="13.5">
      <c r="A9" s="173" t="s">
        <v>7</v>
      </c>
      <c r="B9" s="175" t="s">
        <v>21</v>
      </c>
      <c r="C9" s="174" t="s">
        <v>102</v>
      </c>
    </row>
    <row r="10" spans="1:3" ht="13.5">
      <c r="A10" s="173" t="s">
        <v>8</v>
      </c>
      <c r="B10" s="175" t="s">
        <v>22</v>
      </c>
      <c r="C10" s="174" t="s">
        <v>102</v>
      </c>
    </row>
    <row r="11" spans="1:3" ht="13.5">
      <c r="A11" s="173" t="s">
        <v>9</v>
      </c>
      <c r="B11" s="175" t="s">
        <v>23</v>
      </c>
      <c r="C11" s="174" t="s">
        <v>102</v>
      </c>
    </row>
    <row r="12" spans="1:3" ht="13.5">
      <c r="A12" s="173" t="s">
        <v>10</v>
      </c>
      <c r="B12" s="175" t="s">
        <v>24</v>
      </c>
      <c r="C12" s="174" t="s">
        <v>102</v>
      </c>
    </row>
    <row r="13" spans="1:3" ht="13.5">
      <c r="A13" s="173" t="s">
        <v>11</v>
      </c>
      <c r="B13" s="175" t="s">
        <v>25</v>
      </c>
      <c r="C13" s="174" t="s">
        <v>102</v>
      </c>
    </row>
    <row r="14" spans="1:3" ht="13.5">
      <c r="A14" s="173" t="s">
        <v>12</v>
      </c>
      <c r="B14" s="175" t="s">
        <v>26</v>
      </c>
      <c r="C14" s="174" t="s">
        <v>102</v>
      </c>
    </row>
    <row r="15" spans="1:3" ht="13.5">
      <c r="A15" s="173" t="s">
        <v>13</v>
      </c>
      <c r="B15" s="175" t="s">
        <v>27</v>
      </c>
      <c r="C15" s="174" t="s">
        <v>102</v>
      </c>
    </row>
    <row r="16" spans="1:3" ht="13.5">
      <c r="A16" s="173" t="s">
        <v>14</v>
      </c>
      <c r="B16" s="175" t="s">
        <v>28</v>
      </c>
      <c r="C16" s="174" t="s">
        <v>102</v>
      </c>
    </row>
    <row r="17" spans="1:3" ht="13.5">
      <c r="A17" s="173" t="s">
        <v>15</v>
      </c>
      <c r="B17" s="175" t="s">
        <v>29</v>
      </c>
      <c r="C17" s="174" t="s">
        <v>102</v>
      </c>
    </row>
    <row r="18" spans="1:3" ht="13.5">
      <c r="A18" s="173" t="s">
        <v>16</v>
      </c>
      <c r="B18" s="175" t="s">
        <v>30</v>
      </c>
      <c r="C18" s="174" t="s">
        <v>102</v>
      </c>
    </row>
    <row r="19" spans="1:3" ht="13.5">
      <c r="A19" s="173" t="s">
        <v>17</v>
      </c>
      <c r="B19" s="175" t="s">
        <v>31</v>
      </c>
      <c r="C19" s="174" t="s">
        <v>102</v>
      </c>
    </row>
    <row r="20" spans="1:3" ht="13.5">
      <c r="A20" s="176" t="s">
        <v>103</v>
      </c>
      <c r="B20" s="181" t="s">
        <v>108</v>
      </c>
      <c r="C20" s="166"/>
    </row>
    <row r="21" spans="1:3" ht="13.5">
      <c r="A21" s="177" t="s">
        <v>98</v>
      </c>
      <c r="B21" s="178" t="s">
        <v>107</v>
      </c>
      <c r="C21" s="172"/>
    </row>
    <row r="22" spans="1:3" ht="13.5">
      <c r="A22" s="177" t="s">
        <v>104</v>
      </c>
      <c r="B22" s="178" t="s">
        <v>107</v>
      </c>
      <c r="C22" s="172"/>
    </row>
    <row r="23" spans="1:3" ht="13.5">
      <c r="A23" s="179" t="s">
        <v>105</v>
      </c>
      <c r="B23" s="180" t="s">
        <v>107</v>
      </c>
      <c r="C23" s="169"/>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7"/>
  <sheetViews>
    <sheetView workbookViewId="0" topLeftCell="A1">
      <pane xSplit="3" ySplit="4" topLeftCell="D8" activePane="bottomRight" state="frozen"/>
      <selection pane="topLeft" activeCell="K1" sqref="K1:IV16384"/>
      <selection pane="topRight" activeCell="K1" sqref="K1:IV16384"/>
      <selection pane="bottomLeft" activeCell="K1" sqref="K1:IV16384"/>
      <selection pane="bottomRight" activeCell="I29" sqref="I29"/>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227</v>
      </c>
      <c r="D1" s="237"/>
      <c r="E1" s="237"/>
    </row>
    <row r="2" spans="2:8" ht="11.25">
      <c r="B2" s="161"/>
      <c r="C2" s="161" t="s">
        <v>23</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199</v>
      </c>
      <c r="E4" s="277" t="s">
        <v>82</v>
      </c>
      <c r="F4" s="262" t="s">
        <v>174</v>
      </c>
      <c r="G4" s="262" t="s">
        <v>200</v>
      </c>
      <c r="H4" s="260" t="s">
        <v>201</v>
      </c>
      <c r="I4" s="263" t="s">
        <v>202</v>
      </c>
      <c r="J4" s="264" t="s">
        <v>203</v>
      </c>
    </row>
    <row r="5" spans="1:10" ht="12" thickTop="1">
      <c r="A5" s="31" t="s">
        <v>46</v>
      </c>
      <c r="B5" s="15" t="s">
        <v>4</v>
      </c>
      <c r="C5" s="395" t="s">
        <v>18</v>
      </c>
      <c r="D5" s="252"/>
      <c r="E5" s="278"/>
      <c r="F5" s="128">
        <f>'逆行列係数'!I6</f>
        <v>0.0009834872507438475</v>
      </c>
      <c r="G5" s="128">
        <f>'逆行列係数'!Z6</f>
        <v>0.0001933805890761479</v>
      </c>
      <c r="H5" s="265">
        <f>$D$10*F5</f>
        <v>0</v>
      </c>
      <c r="I5" s="246">
        <f>E$10*G5</f>
        <v>0</v>
      </c>
      <c r="J5" s="247">
        <f aca="true" t="shared" si="0" ref="J5:J19">SUM(H5:I5)</f>
        <v>0</v>
      </c>
    </row>
    <row r="6" spans="1:10" ht="11.25">
      <c r="A6" s="31" t="s">
        <v>48</v>
      </c>
      <c r="B6" s="15" t="s">
        <v>5</v>
      </c>
      <c r="C6" s="395" t="s">
        <v>19</v>
      </c>
      <c r="D6" s="252"/>
      <c r="E6" s="278"/>
      <c r="F6" s="128">
        <f>'逆行列係数'!I7</f>
        <v>7.252163665469596E-05</v>
      </c>
      <c r="G6" s="128">
        <f>'逆行列係数'!Z7</f>
        <v>5.508597906850756E-06</v>
      </c>
      <c r="H6" s="266">
        <f aca="true" t="shared" si="1" ref="H6:H19">$D$10*F6</f>
        <v>0</v>
      </c>
      <c r="I6" s="246">
        <f aca="true" t="shared" si="2" ref="I6:I19">E$10*G6</f>
        <v>0</v>
      </c>
      <c r="J6" s="247">
        <f t="shared" si="0"/>
        <v>0</v>
      </c>
    </row>
    <row r="7" spans="1:10" ht="11.25">
      <c r="A7" s="31" t="s">
        <v>50</v>
      </c>
      <c r="B7" s="15" t="s">
        <v>6</v>
      </c>
      <c r="C7" s="395" t="s">
        <v>20</v>
      </c>
      <c r="D7" s="252"/>
      <c r="E7" s="278"/>
      <c r="F7" s="128">
        <f>'逆行列係数'!I8</f>
        <v>0.00015366240844936964</v>
      </c>
      <c r="G7" s="128">
        <f>'逆行列係数'!Z8</f>
        <v>3.921792061896051E-05</v>
      </c>
      <c r="H7" s="266">
        <f t="shared" si="1"/>
        <v>0</v>
      </c>
      <c r="I7" s="246">
        <f t="shared" si="2"/>
        <v>0</v>
      </c>
      <c r="J7" s="247">
        <f t="shared" si="0"/>
        <v>0</v>
      </c>
    </row>
    <row r="8" spans="1:10" ht="11.25">
      <c r="A8" s="31" t="s">
        <v>52</v>
      </c>
      <c r="B8" s="15" t="s">
        <v>7</v>
      </c>
      <c r="C8" s="395" t="s">
        <v>21</v>
      </c>
      <c r="D8" s="252"/>
      <c r="E8" s="278"/>
      <c r="F8" s="128">
        <f>'逆行列係数'!I9</f>
        <v>0.000736727490150052</v>
      </c>
      <c r="G8" s="128">
        <f>'逆行列係数'!Z9</f>
        <v>4.50323623707098E-05</v>
      </c>
      <c r="H8" s="266">
        <f t="shared" si="1"/>
        <v>0</v>
      </c>
      <c r="I8" s="246">
        <f t="shared" si="2"/>
        <v>0</v>
      </c>
      <c r="J8" s="247">
        <f t="shared" si="0"/>
        <v>0</v>
      </c>
    </row>
    <row r="9" spans="1:10" ht="11.25">
      <c r="A9" s="31"/>
      <c r="B9" s="15" t="s">
        <v>8</v>
      </c>
      <c r="C9" s="395" t="s">
        <v>22</v>
      </c>
      <c r="D9" s="252"/>
      <c r="E9" s="278"/>
      <c r="F9" s="128">
        <f>'逆行列係数'!I10</f>
        <v>0.06686648132498398</v>
      </c>
      <c r="G9" s="128">
        <f>'逆行列係数'!Z10</f>
        <v>0.01974061140535369</v>
      </c>
      <c r="H9" s="266">
        <f t="shared" si="1"/>
        <v>0</v>
      </c>
      <c r="I9" s="246">
        <f t="shared" si="2"/>
        <v>0</v>
      </c>
      <c r="J9" s="247">
        <f t="shared" si="0"/>
        <v>0</v>
      </c>
    </row>
    <row r="10" spans="1:10" ht="11.25">
      <c r="A10" s="31"/>
      <c r="B10" s="15" t="s">
        <v>9</v>
      </c>
      <c r="C10" s="395" t="s">
        <v>23</v>
      </c>
      <c r="D10" s="252">
        <f>'地域別最終需要'!K12</f>
        <v>0</v>
      </c>
      <c r="E10" s="278">
        <f>'地域別最終需要'!I12</f>
        <v>0</v>
      </c>
      <c r="F10" s="128">
        <f>'逆行列係数'!I11</f>
        <v>1.002992433870862</v>
      </c>
      <c r="G10" s="128">
        <f>'逆行列係数'!Z11</f>
        <v>0.0001125557203357709</v>
      </c>
      <c r="H10" s="266">
        <f t="shared" si="1"/>
        <v>0</v>
      </c>
      <c r="I10" s="246">
        <f t="shared" si="2"/>
        <v>0</v>
      </c>
      <c r="J10" s="247">
        <f t="shared" si="0"/>
        <v>0</v>
      </c>
    </row>
    <row r="11" spans="1:10" ht="11.25">
      <c r="A11" s="31"/>
      <c r="B11" s="15" t="s">
        <v>10</v>
      </c>
      <c r="C11" s="395" t="s">
        <v>24</v>
      </c>
      <c r="D11" s="252"/>
      <c r="E11" s="278"/>
      <c r="F11" s="128">
        <f>'逆行列係数'!I12</f>
        <v>0.011371355041298868</v>
      </c>
      <c r="G11" s="128">
        <f>'逆行列係数'!Z12</f>
        <v>0.0005378878479472652</v>
      </c>
      <c r="H11" s="266">
        <f t="shared" si="1"/>
        <v>0</v>
      </c>
      <c r="I11" s="246">
        <f t="shared" si="2"/>
        <v>0</v>
      </c>
      <c r="J11" s="247">
        <f t="shared" si="0"/>
        <v>0</v>
      </c>
    </row>
    <row r="12" spans="1:10" ht="11.25">
      <c r="A12" s="31"/>
      <c r="B12" s="15" t="s">
        <v>11</v>
      </c>
      <c r="C12" s="395" t="s">
        <v>25</v>
      </c>
      <c r="D12" s="252"/>
      <c r="E12" s="278"/>
      <c r="F12" s="128">
        <f>'逆行列係数'!I13</f>
        <v>0.026909204947008047</v>
      </c>
      <c r="G12" s="128">
        <f>'逆行列係数'!Z13</f>
        <v>0.0019514379512679566</v>
      </c>
      <c r="H12" s="266">
        <f t="shared" si="1"/>
        <v>0</v>
      </c>
      <c r="I12" s="246">
        <f t="shared" si="2"/>
        <v>0</v>
      </c>
      <c r="J12" s="247">
        <f t="shared" si="0"/>
        <v>0</v>
      </c>
    </row>
    <row r="13" spans="1:10" ht="11.25">
      <c r="A13" s="31"/>
      <c r="B13" s="15" t="s">
        <v>12</v>
      </c>
      <c r="C13" s="395" t="s">
        <v>26</v>
      </c>
      <c r="D13" s="252"/>
      <c r="E13" s="278"/>
      <c r="F13" s="128">
        <f>'逆行列係数'!I14</f>
        <v>0.027102511820223406</v>
      </c>
      <c r="G13" s="128">
        <f>'逆行列係数'!Z14</f>
        <v>0.0006259101014344037</v>
      </c>
      <c r="H13" s="266">
        <f t="shared" si="1"/>
        <v>0</v>
      </c>
      <c r="I13" s="246">
        <f t="shared" si="2"/>
        <v>0</v>
      </c>
      <c r="J13" s="247">
        <f t="shared" si="0"/>
        <v>0</v>
      </c>
    </row>
    <row r="14" spans="1:10" ht="11.25">
      <c r="A14" s="31"/>
      <c r="B14" s="15" t="s">
        <v>13</v>
      </c>
      <c r="C14" s="395" t="s">
        <v>27</v>
      </c>
      <c r="D14" s="252"/>
      <c r="E14" s="278"/>
      <c r="F14" s="128">
        <f>'逆行列係数'!I15</f>
        <v>0.005991247951974355</v>
      </c>
      <c r="G14" s="128">
        <f>'逆行列係数'!Z15</f>
        <v>0.00019338105549734555</v>
      </c>
      <c r="H14" s="266">
        <f t="shared" si="1"/>
        <v>0</v>
      </c>
      <c r="I14" s="246">
        <f t="shared" si="2"/>
        <v>0</v>
      </c>
      <c r="J14" s="247">
        <f t="shared" si="0"/>
        <v>0</v>
      </c>
    </row>
    <row r="15" spans="1:10" ht="11.25">
      <c r="A15" s="31"/>
      <c r="B15" s="15" t="s">
        <v>14</v>
      </c>
      <c r="C15" s="395" t="s">
        <v>28</v>
      </c>
      <c r="D15" s="252"/>
      <c r="E15" s="278"/>
      <c r="F15" s="128">
        <f>'逆行列係数'!I16</f>
        <v>0.0255069194510992</v>
      </c>
      <c r="G15" s="128">
        <f>'逆行列係数'!Z16</f>
        <v>0.0013162696560679017</v>
      </c>
      <c r="H15" s="266">
        <f t="shared" si="1"/>
        <v>0</v>
      </c>
      <c r="I15" s="246">
        <f t="shared" si="2"/>
        <v>0</v>
      </c>
      <c r="J15" s="247">
        <f t="shared" si="0"/>
        <v>0</v>
      </c>
    </row>
    <row r="16" spans="1:10" ht="11.25">
      <c r="A16" s="31"/>
      <c r="B16" s="15" t="s">
        <v>15</v>
      </c>
      <c r="C16" s="395" t="s">
        <v>262</v>
      </c>
      <c r="D16" s="252"/>
      <c r="E16" s="278"/>
      <c r="F16" s="128">
        <f>'逆行列係数'!I17</f>
        <v>0.008113555600009942</v>
      </c>
      <c r="G16" s="128">
        <f>'逆行列係数'!Z17</f>
        <v>0.00027508277603205123</v>
      </c>
      <c r="H16" s="266">
        <f t="shared" si="1"/>
        <v>0</v>
      </c>
      <c r="I16" s="246">
        <f t="shared" si="2"/>
        <v>0</v>
      </c>
      <c r="J16" s="247">
        <f t="shared" si="0"/>
        <v>0</v>
      </c>
    </row>
    <row r="17" spans="1:10" ht="11.25">
      <c r="A17" s="31"/>
      <c r="B17" s="15" t="s">
        <v>16</v>
      </c>
      <c r="C17" s="395" t="s">
        <v>30</v>
      </c>
      <c r="D17" s="252"/>
      <c r="E17" s="278"/>
      <c r="F17" s="128">
        <f>'逆行列係数'!I18</f>
        <v>0.001873317459485342</v>
      </c>
      <c r="G17" s="128">
        <f>'逆行列係数'!Z18</f>
        <v>2.391759761506982E-05</v>
      </c>
      <c r="H17" s="266">
        <f t="shared" si="1"/>
        <v>0</v>
      </c>
      <c r="I17" s="246">
        <f t="shared" si="2"/>
        <v>0</v>
      </c>
      <c r="J17" s="247">
        <f t="shared" si="0"/>
        <v>0</v>
      </c>
    </row>
    <row r="18" spans="1:10" ht="11.25">
      <c r="A18" s="31"/>
      <c r="B18" s="15" t="s">
        <v>17</v>
      </c>
      <c r="C18" s="395" t="s">
        <v>31</v>
      </c>
      <c r="D18" s="252"/>
      <c r="E18" s="278"/>
      <c r="F18" s="128">
        <f>'逆行列係数'!I19</f>
        <v>0.06992036170675574</v>
      </c>
      <c r="G18" s="128">
        <f>'逆行列係数'!Z19</f>
        <v>0.0016348810859973322</v>
      </c>
      <c r="H18" s="266">
        <f t="shared" si="1"/>
        <v>0</v>
      </c>
      <c r="I18" s="246">
        <f t="shared" si="2"/>
        <v>0</v>
      </c>
      <c r="J18" s="247">
        <f t="shared" si="0"/>
        <v>0</v>
      </c>
    </row>
    <row r="19" spans="1:10" ht="11.25">
      <c r="A19" s="31"/>
      <c r="B19" s="52">
        <v>15</v>
      </c>
      <c r="C19" s="53" t="s">
        <v>32</v>
      </c>
      <c r="D19" s="279"/>
      <c r="E19" s="279"/>
      <c r="F19" s="153">
        <f>'逆行列係数'!I20</f>
        <v>0.006989334663762729</v>
      </c>
      <c r="G19" s="153">
        <f>'逆行列係数'!Z20</f>
        <v>8.923639356399449E-05</v>
      </c>
      <c r="H19" s="267">
        <f t="shared" si="1"/>
        <v>0</v>
      </c>
      <c r="I19" s="249">
        <f t="shared" si="2"/>
        <v>0</v>
      </c>
      <c r="J19" s="250">
        <f t="shared" si="0"/>
        <v>0</v>
      </c>
    </row>
    <row r="20" spans="1:10" ht="12" thickBot="1">
      <c r="A20" s="232"/>
      <c r="B20" s="56">
        <v>16</v>
      </c>
      <c r="C20" s="233" t="s">
        <v>33</v>
      </c>
      <c r="D20" s="268">
        <f>SUM(D5:D19)</f>
        <v>0</v>
      </c>
      <c r="E20" s="268">
        <f>SUM(E5:E19)</f>
        <v>0</v>
      </c>
      <c r="F20" s="269">
        <f>'逆行列係数'!I21</f>
        <v>1.255583122623462</v>
      </c>
      <c r="G20" s="269">
        <f>'逆行列係数'!Z21</f>
        <v>0.02678431106108545</v>
      </c>
      <c r="H20" s="270">
        <f>SUM(H5:H19)</f>
        <v>0</v>
      </c>
      <c r="I20" s="271">
        <f>SUM(I5:I19)</f>
        <v>0</v>
      </c>
      <c r="J20" s="272">
        <f>SUM(J5:J19)</f>
        <v>0</v>
      </c>
    </row>
    <row r="21" spans="1:10" ht="12" thickTop="1">
      <c r="A21" s="150" t="s">
        <v>53</v>
      </c>
      <c r="B21" s="15" t="s">
        <v>4</v>
      </c>
      <c r="C21" s="395" t="s">
        <v>18</v>
      </c>
      <c r="D21" s="255"/>
      <c r="E21" s="280"/>
      <c r="F21" s="149">
        <f>'逆行列係数'!I23</f>
        <v>0.010280005124436088</v>
      </c>
      <c r="G21" s="149">
        <f>'逆行列係数'!Z23</f>
        <v>0.010709107839736925</v>
      </c>
      <c r="H21" s="246">
        <f aca="true" t="shared" si="3" ref="H21:H35">$D$10*F21</f>
        <v>0</v>
      </c>
      <c r="I21" s="256">
        <f aca="true" t="shared" si="4" ref="I21:I35">E$10*G21</f>
        <v>0</v>
      </c>
      <c r="J21" s="257">
        <f aca="true" t="shared" si="5" ref="J21:J35">SUM(H21:I21)</f>
        <v>0</v>
      </c>
    </row>
    <row r="22" spans="1:10" ht="11.25">
      <c r="A22" s="150" t="s">
        <v>54</v>
      </c>
      <c r="B22" s="15" t="s">
        <v>5</v>
      </c>
      <c r="C22" s="395" t="s">
        <v>19</v>
      </c>
      <c r="D22" s="252"/>
      <c r="E22" s="278"/>
      <c r="F22" s="128">
        <f>'逆行列係数'!I24</f>
        <v>0.0006028515473615515</v>
      </c>
      <c r="G22" s="128">
        <f>'逆行列係数'!Z24</f>
        <v>0.0007182886995215124</v>
      </c>
      <c r="H22" s="246">
        <f t="shared" si="3"/>
        <v>0</v>
      </c>
      <c r="I22" s="246">
        <f t="shared" si="4"/>
        <v>0</v>
      </c>
      <c r="J22" s="247">
        <f t="shared" si="5"/>
        <v>0</v>
      </c>
    </row>
    <row r="23" spans="1:10" ht="11.25">
      <c r="A23" s="150" t="s">
        <v>55</v>
      </c>
      <c r="B23" s="15" t="s">
        <v>6</v>
      </c>
      <c r="C23" s="395" t="s">
        <v>20</v>
      </c>
      <c r="D23" s="258"/>
      <c r="E23" s="281"/>
      <c r="F23" s="128">
        <f>'逆行列係数'!I25</f>
        <v>0.0013930574913011496</v>
      </c>
      <c r="G23" s="128">
        <f>'逆行列係数'!Z25</f>
        <v>0.001550339451668341</v>
      </c>
      <c r="H23" s="246">
        <f t="shared" si="3"/>
        <v>0</v>
      </c>
      <c r="I23" s="246">
        <f t="shared" si="4"/>
        <v>0</v>
      </c>
      <c r="J23" s="247">
        <f t="shared" si="5"/>
        <v>0</v>
      </c>
    </row>
    <row r="24" spans="1:10" ht="11.25">
      <c r="A24" s="150" t="s">
        <v>56</v>
      </c>
      <c r="B24" s="15" t="s">
        <v>7</v>
      </c>
      <c r="C24" s="395" t="s">
        <v>21</v>
      </c>
      <c r="D24" s="258"/>
      <c r="E24" s="281"/>
      <c r="F24" s="128">
        <f>'逆行列係数'!I26</f>
        <v>0.0015030749643949863</v>
      </c>
      <c r="G24" s="128">
        <f>'逆行列係数'!Z26</f>
        <v>0.0017013735654464977</v>
      </c>
      <c r="H24" s="246">
        <f t="shared" si="3"/>
        <v>0</v>
      </c>
      <c r="I24" s="246">
        <f t="shared" si="4"/>
        <v>0</v>
      </c>
      <c r="J24" s="247">
        <f t="shared" si="5"/>
        <v>0</v>
      </c>
    </row>
    <row r="25" spans="1:10" ht="11.25">
      <c r="A25" s="150" t="s">
        <v>52</v>
      </c>
      <c r="B25" s="15" t="s">
        <v>8</v>
      </c>
      <c r="C25" s="395" t="s">
        <v>22</v>
      </c>
      <c r="E25" s="281"/>
      <c r="F25" s="128">
        <f>'逆行列係数'!I27</f>
        <v>0.39047810118004483</v>
      </c>
      <c r="G25" s="128">
        <f>'逆行列係数'!Z27</f>
        <v>0.42901275289649315</v>
      </c>
      <c r="H25" s="246">
        <f t="shared" si="3"/>
        <v>0</v>
      </c>
      <c r="I25" s="246">
        <f t="shared" si="4"/>
        <v>0</v>
      </c>
      <c r="J25" s="247">
        <f t="shared" si="5"/>
        <v>0</v>
      </c>
    </row>
    <row r="26" spans="1:10" ht="11.25">
      <c r="A26" s="150"/>
      <c r="B26" s="15" t="s">
        <v>9</v>
      </c>
      <c r="C26" s="395" t="s">
        <v>23</v>
      </c>
      <c r="D26" s="258"/>
      <c r="E26" s="281"/>
      <c r="F26" s="128">
        <f>'逆行列係数'!I28</f>
        <v>0.004042581654547322</v>
      </c>
      <c r="G26" s="128">
        <f>'逆行列係数'!Z28</f>
        <v>1.0083200111870334</v>
      </c>
      <c r="H26" s="246">
        <f t="shared" si="3"/>
        <v>0</v>
      </c>
      <c r="I26" s="246">
        <f t="shared" si="4"/>
        <v>0</v>
      </c>
      <c r="J26" s="247">
        <f t="shared" si="5"/>
        <v>0</v>
      </c>
    </row>
    <row r="27" spans="1:10" ht="11.25">
      <c r="A27" s="150"/>
      <c r="B27" s="15" t="s">
        <v>10</v>
      </c>
      <c r="C27" s="395" t="s">
        <v>24</v>
      </c>
      <c r="D27" s="258"/>
      <c r="E27" s="281"/>
      <c r="F27" s="128">
        <f>'逆行列係数'!I29</f>
        <v>0.013608219577428467</v>
      </c>
      <c r="G27" s="128">
        <f>'逆行列係数'!Z29</f>
        <v>0.023877587334738166</v>
      </c>
      <c r="H27" s="246">
        <f t="shared" si="3"/>
        <v>0</v>
      </c>
      <c r="I27" s="246">
        <f t="shared" si="4"/>
        <v>0</v>
      </c>
      <c r="J27" s="247">
        <f t="shared" si="5"/>
        <v>0</v>
      </c>
    </row>
    <row r="28" spans="1:10" ht="11.25">
      <c r="A28" s="150"/>
      <c r="B28" s="15" t="s">
        <v>11</v>
      </c>
      <c r="C28" s="395" t="s">
        <v>25</v>
      </c>
      <c r="D28" s="258"/>
      <c r="E28" s="281"/>
      <c r="F28" s="128">
        <f>'逆行列係数'!I30</f>
        <v>0.07907808502565572</v>
      </c>
      <c r="G28" s="128">
        <f>'逆行列係数'!Z30</f>
        <v>0.10343175848538455</v>
      </c>
      <c r="H28" s="246">
        <f t="shared" si="3"/>
        <v>0</v>
      </c>
      <c r="I28" s="246">
        <f t="shared" si="4"/>
        <v>0</v>
      </c>
      <c r="J28" s="247">
        <f t="shared" si="5"/>
        <v>0</v>
      </c>
    </row>
    <row r="29" spans="1:10" ht="11.25">
      <c r="A29" s="150"/>
      <c r="B29" s="15" t="s">
        <v>12</v>
      </c>
      <c r="C29" s="395" t="s">
        <v>26</v>
      </c>
      <c r="D29" s="258"/>
      <c r="E29" s="281"/>
      <c r="F29" s="128">
        <f>'逆行列係数'!I31</f>
        <v>0.018087450195013517</v>
      </c>
      <c r="G29" s="128">
        <f>'逆行列係数'!Z31</f>
        <v>0.04560533329724622</v>
      </c>
      <c r="H29" s="246">
        <f t="shared" si="3"/>
        <v>0</v>
      </c>
      <c r="I29" s="246">
        <f t="shared" si="4"/>
        <v>0</v>
      </c>
      <c r="J29" s="247">
        <f t="shared" si="5"/>
        <v>0</v>
      </c>
    </row>
    <row r="30" spans="1:10" ht="11.25">
      <c r="A30" s="150"/>
      <c r="B30" s="15" t="s">
        <v>13</v>
      </c>
      <c r="C30" s="395" t="s">
        <v>27</v>
      </c>
      <c r="D30" s="258"/>
      <c r="E30" s="281"/>
      <c r="F30" s="128">
        <f>'逆行列係数'!I32</f>
        <v>0.004972817450689277</v>
      </c>
      <c r="G30" s="128">
        <f>'逆行列係数'!Z32</f>
        <v>0.009953302883288842</v>
      </c>
      <c r="H30" s="246">
        <f t="shared" si="3"/>
        <v>0</v>
      </c>
      <c r="I30" s="246">
        <f t="shared" si="4"/>
        <v>0</v>
      </c>
      <c r="J30" s="247">
        <f t="shared" si="5"/>
        <v>0</v>
      </c>
    </row>
    <row r="31" spans="1:10" ht="11.25">
      <c r="A31" s="150"/>
      <c r="B31" s="15" t="s">
        <v>14</v>
      </c>
      <c r="C31" s="395" t="s">
        <v>28</v>
      </c>
      <c r="D31" s="258"/>
      <c r="E31" s="281"/>
      <c r="F31" s="128">
        <f>'逆行列係数'!I33</f>
        <v>0.025928410926852132</v>
      </c>
      <c r="G31" s="128">
        <f>'逆行列係数'!Z33</f>
        <v>0.050068470795081935</v>
      </c>
      <c r="H31" s="246">
        <f t="shared" si="3"/>
        <v>0</v>
      </c>
      <c r="I31" s="246">
        <f t="shared" si="4"/>
        <v>0</v>
      </c>
      <c r="J31" s="247">
        <f t="shared" si="5"/>
        <v>0</v>
      </c>
    </row>
    <row r="32" spans="1:10" ht="11.25">
      <c r="A32" s="150"/>
      <c r="B32" s="15" t="s">
        <v>15</v>
      </c>
      <c r="C32" s="395" t="s">
        <v>262</v>
      </c>
      <c r="D32" s="258"/>
      <c r="E32" s="281"/>
      <c r="F32" s="128">
        <f>'逆行列係数'!I34</f>
        <v>0.02371468514150479</v>
      </c>
      <c r="G32" s="128">
        <f>'逆行列係数'!Z34</f>
        <v>0.03408887160799609</v>
      </c>
      <c r="H32" s="246">
        <f t="shared" si="3"/>
        <v>0</v>
      </c>
      <c r="I32" s="246">
        <f t="shared" si="4"/>
        <v>0</v>
      </c>
      <c r="J32" s="247">
        <f t="shared" si="5"/>
        <v>0</v>
      </c>
    </row>
    <row r="33" spans="1:10" ht="11.25">
      <c r="A33" s="150"/>
      <c r="B33" s="15" t="s">
        <v>16</v>
      </c>
      <c r="C33" s="395" t="s">
        <v>30</v>
      </c>
      <c r="D33" s="258"/>
      <c r="E33" s="281"/>
      <c r="F33" s="128">
        <f>'逆行列係数'!I35</f>
        <v>0.0006902731363862548</v>
      </c>
      <c r="G33" s="128">
        <f>'逆行列係数'!Z35</f>
        <v>0.00277183754577228</v>
      </c>
      <c r="H33" s="246">
        <f t="shared" si="3"/>
        <v>0</v>
      </c>
      <c r="I33" s="246">
        <f t="shared" si="4"/>
        <v>0</v>
      </c>
      <c r="J33" s="247">
        <f t="shared" si="5"/>
        <v>0</v>
      </c>
    </row>
    <row r="34" spans="1:10" ht="11.25">
      <c r="A34" s="150"/>
      <c r="B34" s="15" t="s">
        <v>17</v>
      </c>
      <c r="C34" s="395" t="s">
        <v>31</v>
      </c>
      <c r="D34" s="258"/>
      <c r="E34" s="281"/>
      <c r="F34" s="128">
        <f>'逆行列係数'!I36</f>
        <v>0.08512633730392885</v>
      </c>
      <c r="G34" s="128">
        <f>'逆行列係数'!Z36</f>
        <v>0.1548076325797387</v>
      </c>
      <c r="H34" s="246">
        <f t="shared" si="3"/>
        <v>0</v>
      </c>
      <c r="I34" s="246">
        <f t="shared" si="4"/>
        <v>0</v>
      </c>
      <c r="J34" s="247">
        <f t="shared" si="5"/>
        <v>0</v>
      </c>
    </row>
    <row r="35" spans="1:10" ht="11.25">
      <c r="A35" s="150"/>
      <c r="B35" s="52">
        <v>15</v>
      </c>
      <c r="C35" s="53" t="s">
        <v>32</v>
      </c>
      <c r="D35" s="248"/>
      <c r="E35" s="248"/>
      <c r="F35" s="153">
        <f>'逆行列係数'!I37</f>
        <v>0.002464726082214755</v>
      </c>
      <c r="G35" s="153">
        <f>'逆行列係数'!Z37</f>
        <v>0.009897270999844046</v>
      </c>
      <c r="H35" s="249">
        <f t="shared" si="3"/>
        <v>0</v>
      </c>
      <c r="I35" s="249">
        <f t="shared" si="4"/>
        <v>0</v>
      </c>
      <c r="J35" s="250">
        <f t="shared" si="5"/>
        <v>0</v>
      </c>
    </row>
    <row r="36" spans="1:10" ht="11.25">
      <c r="A36" s="234"/>
      <c r="B36" s="235">
        <v>16</v>
      </c>
      <c r="C36" s="236" t="s">
        <v>33</v>
      </c>
      <c r="D36" s="273">
        <f>SUM(D21:D35)</f>
        <v>0</v>
      </c>
      <c r="E36" s="282">
        <f>SUM(E21:E35)</f>
        <v>0</v>
      </c>
      <c r="F36" s="274">
        <f>'逆行列係数'!I38</f>
        <v>0.6619706768017596</v>
      </c>
      <c r="G36" s="274">
        <f>'逆行列係数'!Z38</f>
        <v>1.8865139391689905</v>
      </c>
      <c r="H36" s="275">
        <f>SUM(H21:H35)</f>
        <v>0</v>
      </c>
      <c r="I36" s="275">
        <f>SUM(I21:I35)</f>
        <v>0</v>
      </c>
      <c r="J36" s="276">
        <f>SUM(J21:J35)</f>
        <v>0</v>
      </c>
    </row>
    <row r="37" spans="1:10" ht="11.25">
      <c r="A37" s="229"/>
      <c r="B37" s="230"/>
      <c r="C37" s="231" t="s">
        <v>139</v>
      </c>
      <c r="D37" s="248">
        <f>SUM(D36,D20)</f>
        <v>0</v>
      </c>
      <c r="E37" s="248">
        <f>SUM(E36,E20)</f>
        <v>0</v>
      </c>
      <c r="F37" s="153">
        <f>'逆行列係数'!I40</f>
        <v>1.8974774296066816</v>
      </c>
      <c r="G37" s="153">
        <f>'逆行列係数'!Z40</f>
        <v>1.913298250230076</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I25" sqref="I25"/>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228</v>
      </c>
      <c r="D1" s="237"/>
      <c r="E1" s="237"/>
    </row>
    <row r="2" spans="2:8" ht="11.25">
      <c r="B2" s="161"/>
      <c r="C2" s="161" t="s">
        <v>24</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199</v>
      </c>
      <c r="E4" s="277" t="s">
        <v>82</v>
      </c>
      <c r="F4" s="262" t="s">
        <v>174</v>
      </c>
      <c r="G4" s="262" t="s">
        <v>200</v>
      </c>
      <c r="H4" s="260" t="s">
        <v>201</v>
      </c>
      <c r="I4" s="263" t="s">
        <v>202</v>
      </c>
      <c r="J4" s="264" t="s">
        <v>203</v>
      </c>
    </row>
    <row r="5" spans="1:10" ht="12" thickTop="1">
      <c r="A5" s="31" t="s">
        <v>46</v>
      </c>
      <c r="B5" s="15" t="s">
        <v>4</v>
      </c>
      <c r="C5" s="395" t="s">
        <v>18</v>
      </c>
      <c r="D5" s="252"/>
      <c r="E5" s="278"/>
      <c r="F5" s="128">
        <f>'逆行列係数'!J6</f>
        <v>0.0003217123220384102</v>
      </c>
      <c r="G5" s="128">
        <f>'逆行列係数'!AA6</f>
        <v>5.8902223024633984E-05</v>
      </c>
      <c r="H5" s="265">
        <f>$D$11*F5</f>
        <v>0</v>
      </c>
      <c r="I5" s="246">
        <f>E$11*G5</f>
        <v>0</v>
      </c>
      <c r="J5" s="247">
        <f aca="true" t="shared" si="0" ref="J5:J19">SUM(H5:I5)</f>
        <v>0</v>
      </c>
    </row>
    <row r="6" spans="1:10" ht="11.25">
      <c r="A6" s="31" t="s">
        <v>48</v>
      </c>
      <c r="B6" s="15" t="s">
        <v>5</v>
      </c>
      <c r="C6" s="395" t="s">
        <v>19</v>
      </c>
      <c r="D6" s="252"/>
      <c r="E6" s="278"/>
      <c r="F6" s="128">
        <f>'逆行列係数'!J7</f>
        <v>2.0684503486428656E-05</v>
      </c>
      <c r="G6" s="128">
        <f>'逆行列係数'!AA7</f>
        <v>1.6101626058929498E-06</v>
      </c>
      <c r="H6" s="266">
        <f aca="true" t="shared" si="1" ref="H6:H19">$D$11*F6</f>
        <v>0</v>
      </c>
      <c r="I6" s="246">
        <f aca="true" t="shared" si="2" ref="I6:I19">E$11*G6</f>
        <v>0</v>
      </c>
      <c r="J6" s="247">
        <f t="shared" si="0"/>
        <v>0</v>
      </c>
    </row>
    <row r="7" spans="1:10" ht="11.25">
      <c r="A7" s="31" t="s">
        <v>50</v>
      </c>
      <c r="B7" s="15" t="s">
        <v>6</v>
      </c>
      <c r="C7" s="395" t="s">
        <v>20</v>
      </c>
      <c r="D7" s="252"/>
      <c r="E7" s="278"/>
      <c r="F7" s="128">
        <f>'逆行列係数'!J8</f>
        <v>0.0001142820784008257</v>
      </c>
      <c r="G7" s="128">
        <f>'逆行列係数'!AA8</f>
        <v>1.4587954642265945E-05</v>
      </c>
      <c r="H7" s="266">
        <f t="shared" si="1"/>
        <v>0</v>
      </c>
      <c r="I7" s="246">
        <f t="shared" si="2"/>
        <v>0</v>
      </c>
      <c r="J7" s="247">
        <f t="shared" si="0"/>
        <v>0</v>
      </c>
    </row>
    <row r="8" spans="1:10" ht="11.25">
      <c r="A8" s="31" t="s">
        <v>52</v>
      </c>
      <c r="B8" s="15" t="s">
        <v>7</v>
      </c>
      <c r="C8" s="395" t="s">
        <v>21</v>
      </c>
      <c r="D8" s="252"/>
      <c r="E8" s="278"/>
      <c r="F8" s="128">
        <f>'逆行列係数'!J9</f>
        <v>0.01140656292341677</v>
      </c>
      <c r="G8" s="128">
        <f>'逆行列係数'!AA9</f>
        <v>0.00010325410250666452</v>
      </c>
      <c r="H8" s="266">
        <f t="shared" si="1"/>
        <v>0</v>
      </c>
      <c r="I8" s="246">
        <f t="shared" si="2"/>
        <v>0</v>
      </c>
      <c r="J8" s="247">
        <f t="shared" si="0"/>
        <v>0</v>
      </c>
    </row>
    <row r="9" spans="1:10" ht="11.25">
      <c r="A9" s="31"/>
      <c r="B9" s="15" t="s">
        <v>8</v>
      </c>
      <c r="C9" s="395" t="s">
        <v>22</v>
      </c>
      <c r="D9" s="252"/>
      <c r="E9" s="278"/>
      <c r="F9" s="128">
        <f>'逆行列係数'!J10</f>
        <v>0.02456698565784636</v>
      </c>
      <c r="G9" s="128">
        <f>'逆行列係数'!AA10</f>
        <v>0.005402508041140413</v>
      </c>
      <c r="H9" s="266">
        <f t="shared" si="1"/>
        <v>0</v>
      </c>
      <c r="I9" s="246">
        <f t="shared" si="2"/>
        <v>0</v>
      </c>
      <c r="J9" s="247">
        <f t="shared" si="0"/>
        <v>0</v>
      </c>
    </row>
    <row r="10" spans="1:10" ht="11.25">
      <c r="A10" s="31"/>
      <c r="B10" s="15" t="s">
        <v>9</v>
      </c>
      <c r="C10" s="395" t="s">
        <v>23</v>
      </c>
      <c r="D10" s="252"/>
      <c r="E10" s="278"/>
      <c r="F10" s="128">
        <f>'逆行列係数'!J11</f>
        <v>0.03500002680435601</v>
      </c>
      <c r="G10" s="128">
        <f>'逆行列係数'!AA11</f>
        <v>4.0485704523962616E-05</v>
      </c>
      <c r="H10" s="266">
        <f t="shared" si="1"/>
        <v>0</v>
      </c>
      <c r="I10" s="246">
        <f t="shared" si="2"/>
        <v>0</v>
      </c>
      <c r="J10" s="247">
        <f t="shared" si="0"/>
        <v>0</v>
      </c>
    </row>
    <row r="11" spans="1:10" ht="11.25">
      <c r="A11" s="31"/>
      <c r="B11" s="15" t="s">
        <v>10</v>
      </c>
      <c r="C11" s="395" t="s">
        <v>24</v>
      </c>
      <c r="D11" s="252">
        <f>'地域別最終需要'!K13</f>
        <v>0</v>
      </c>
      <c r="E11" s="278">
        <f>'地域別最終需要'!I13</f>
        <v>0</v>
      </c>
      <c r="F11" s="128">
        <f>'逆行列係数'!J12</f>
        <v>1.0699302524425722</v>
      </c>
      <c r="G11" s="128">
        <f>'逆行列係数'!AA12</f>
        <v>0.0002197957969303558</v>
      </c>
      <c r="H11" s="266">
        <f t="shared" si="1"/>
        <v>0</v>
      </c>
      <c r="I11" s="246">
        <f t="shared" si="2"/>
        <v>0</v>
      </c>
      <c r="J11" s="247">
        <f t="shared" si="0"/>
        <v>0</v>
      </c>
    </row>
    <row r="12" spans="1:10" ht="11.25">
      <c r="A12" s="31"/>
      <c r="B12" s="15" t="s">
        <v>11</v>
      </c>
      <c r="C12" s="395" t="s">
        <v>25</v>
      </c>
      <c r="D12" s="252"/>
      <c r="E12" s="278"/>
      <c r="F12" s="128">
        <f>'逆行列係数'!J13</f>
        <v>0.01337511796822242</v>
      </c>
      <c r="G12" s="128">
        <f>'逆行列係数'!AA13</f>
        <v>0.0007847984738458027</v>
      </c>
      <c r="H12" s="266">
        <f t="shared" si="1"/>
        <v>0</v>
      </c>
      <c r="I12" s="246">
        <f t="shared" si="2"/>
        <v>0</v>
      </c>
      <c r="J12" s="247">
        <f t="shared" si="0"/>
        <v>0</v>
      </c>
    </row>
    <row r="13" spans="1:10" ht="11.25">
      <c r="A13" s="31"/>
      <c r="B13" s="15" t="s">
        <v>12</v>
      </c>
      <c r="C13" s="395" t="s">
        <v>26</v>
      </c>
      <c r="D13" s="252"/>
      <c r="E13" s="278"/>
      <c r="F13" s="128">
        <f>'逆行列係数'!J14</f>
        <v>0.04039801172490923</v>
      </c>
      <c r="G13" s="128">
        <f>'逆行列係数'!AA14</f>
        <v>0.0002494874345109275</v>
      </c>
      <c r="H13" s="266">
        <f t="shared" si="1"/>
        <v>0</v>
      </c>
      <c r="I13" s="246">
        <f t="shared" si="2"/>
        <v>0</v>
      </c>
      <c r="J13" s="247">
        <f t="shared" si="0"/>
        <v>0</v>
      </c>
    </row>
    <row r="14" spans="1:10" ht="11.25">
      <c r="A14" s="31"/>
      <c r="B14" s="15" t="s">
        <v>13</v>
      </c>
      <c r="C14" s="395" t="s">
        <v>27</v>
      </c>
      <c r="D14" s="252"/>
      <c r="E14" s="278"/>
      <c r="F14" s="128">
        <f>'逆行列係数'!J15</f>
        <v>0.012459105265481754</v>
      </c>
      <c r="G14" s="128">
        <f>'逆行列係数'!AA15</f>
        <v>8.037279833568011E-05</v>
      </c>
      <c r="H14" s="266">
        <f t="shared" si="1"/>
        <v>0</v>
      </c>
      <c r="I14" s="246">
        <f t="shared" si="2"/>
        <v>0</v>
      </c>
      <c r="J14" s="247">
        <f t="shared" si="0"/>
        <v>0</v>
      </c>
    </row>
    <row r="15" spans="1:10" ht="11.25">
      <c r="A15" s="31"/>
      <c r="B15" s="15" t="s">
        <v>14</v>
      </c>
      <c r="C15" s="395" t="s">
        <v>28</v>
      </c>
      <c r="D15" s="252"/>
      <c r="E15" s="278"/>
      <c r="F15" s="128">
        <f>'逆行列係数'!J16</f>
        <v>0.022419508634603506</v>
      </c>
      <c r="G15" s="128">
        <f>'逆行列係数'!AA16</f>
        <v>0.0007456420794609217</v>
      </c>
      <c r="H15" s="266">
        <f t="shared" si="1"/>
        <v>0</v>
      </c>
      <c r="I15" s="246">
        <f t="shared" si="2"/>
        <v>0</v>
      </c>
      <c r="J15" s="247">
        <f t="shared" si="0"/>
        <v>0</v>
      </c>
    </row>
    <row r="16" spans="1:10" ht="11.25">
      <c r="A16" s="31"/>
      <c r="B16" s="15" t="s">
        <v>15</v>
      </c>
      <c r="C16" s="395" t="s">
        <v>262</v>
      </c>
      <c r="D16" s="252"/>
      <c r="E16" s="278"/>
      <c r="F16" s="128">
        <f>'逆行列係数'!J17</f>
        <v>0.01443680602550511</v>
      </c>
      <c r="G16" s="128">
        <f>'逆行列係数'!AA17</f>
        <v>0.0001810199741156125</v>
      </c>
      <c r="H16" s="266">
        <f t="shared" si="1"/>
        <v>0</v>
      </c>
      <c r="I16" s="246">
        <f t="shared" si="2"/>
        <v>0</v>
      </c>
      <c r="J16" s="247">
        <f t="shared" si="0"/>
        <v>0</v>
      </c>
    </row>
    <row r="17" spans="1:10" ht="11.25">
      <c r="A17" s="31"/>
      <c r="B17" s="15" t="s">
        <v>16</v>
      </c>
      <c r="C17" s="395" t="s">
        <v>30</v>
      </c>
      <c r="D17" s="252"/>
      <c r="E17" s="278"/>
      <c r="F17" s="128">
        <f>'逆行列係数'!J18</f>
        <v>0.0011040324441910488</v>
      </c>
      <c r="G17" s="128">
        <f>'逆行列係数'!AA18</f>
        <v>8.14143059097863E-06</v>
      </c>
      <c r="H17" s="266">
        <f t="shared" si="1"/>
        <v>0</v>
      </c>
      <c r="I17" s="246">
        <f t="shared" si="2"/>
        <v>0</v>
      </c>
      <c r="J17" s="247">
        <f t="shared" si="0"/>
        <v>0</v>
      </c>
    </row>
    <row r="18" spans="1:10" ht="11.25">
      <c r="A18" s="31"/>
      <c r="B18" s="15" t="s">
        <v>17</v>
      </c>
      <c r="C18" s="395" t="s">
        <v>31</v>
      </c>
      <c r="D18" s="252"/>
      <c r="E18" s="278"/>
      <c r="F18" s="128">
        <f>'逆行列係数'!J19</f>
        <v>0.0790024369048521</v>
      </c>
      <c r="G18" s="128">
        <f>'逆行列係数'!AA19</f>
        <v>0.0006457520393005476</v>
      </c>
      <c r="H18" s="266">
        <f t="shared" si="1"/>
        <v>0</v>
      </c>
      <c r="I18" s="246">
        <f t="shared" si="2"/>
        <v>0</v>
      </c>
      <c r="J18" s="247">
        <f t="shared" si="0"/>
        <v>0</v>
      </c>
    </row>
    <row r="19" spans="1:10" ht="11.25">
      <c r="A19" s="31"/>
      <c r="B19" s="52">
        <v>15</v>
      </c>
      <c r="C19" s="53" t="s">
        <v>32</v>
      </c>
      <c r="D19" s="279"/>
      <c r="E19" s="279"/>
      <c r="F19" s="153">
        <f>'逆行列係数'!J20</f>
        <v>0.004119137518860863</v>
      </c>
      <c r="G19" s="153">
        <f>'逆行列係数'!AA20</f>
        <v>3.0375622003639617E-05</v>
      </c>
      <c r="H19" s="267">
        <f t="shared" si="1"/>
        <v>0</v>
      </c>
      <c r="I19" s="249">
        <f t="shared" si="2"/>
        <v>0</v>
      </c>
      <c r="J19" s="250">
        <f t="shared" si="0"/>
        <v>0</v>
      </c>
    </row>
    <row r="20" spans="1:10" ht="12" thickBot="1">
      <c r="A20" s="232"/>
      <c r="B20" s="56">
        <v>16</v>
      </c>
      <c r="C20" s="233" t="s">
        <v>33</v>
      </c>
      <c r="D20" s="268">
        <f>SUM(D5:D19)</f>
        <v>0</v>
      </c>
      <c r="E20" s="268">
        <f>SUM(E5:E19)</f>
        <v>0</v>
      </c>
      <c r="F20" s="269">
        <f>'逆行列係数'!J21</f>
        <v>1.3286746632187432</v>
      </c>
      <c r="G20" s="269">
        <f>'逆行列係数'!AA21</f>
        <v>0.0085667338375383</v>
      </c>
      <c r="H20" s="270">
        <f>SUM(H5:H19)</f>
        <v>0</v>
      </c>
      <c r="I20" s="271">
        <f>SUM(I5:I19)</f>
        <v>0</v>
      </c>
      <c r="J20" s="272">
        <f>SUM(J5:J19)</f>
        <v>0</v>
      </c>
    </row>
    <row r="21" spans="1:10" ht="12" thickTop="1">
      <c r="A21" s="150" t="s">
        <v>53</v>
      </c>
      <c r="B21" s="15" t="s">
        <v>4</v>
      </c>
      <c r="C21" s="395" t="s">
        <v>18</v>
      </c>
      <c r="D21" s="255"/>
      <c r="E21" s="280"/>
      <c r="F21" s="149">
        <f>'逆行列係数'!J23</f>
        <v>0.00471868905219699</v>
      </c>
      <c r="G21" s="149">
        <f>'逆行列係数'!AA23</f>
        <v>0.004071720155179263</v>
      </c>
      <c r="H21" s="246">
        <f aca="true" t="shared" si="3" ref="H21:H35">$D$11*F21</f>
        <v>0</v>
      </c>
      <c r="I21" s="256">
        <f aca="true" t="shared" si="4" ref="I21:I35">E$11*G21</f>
        <v>0</v>
      </c>
      <c r="J21" s="257">
        <f aca="true" t="shared" si="5" ref="J21:J35">SUM(H21:I21)</f>
        <v>0</v>
      </c>
    </row>
    <row r="22" spans="1:10" ht="11.25">
      <c r="A22" s="150" t="s">
        <v>54</v>
      </c>
      <c r="B22" s="15" t="s">
        <v>5</v>
      </c>
      <c r="C22" s="395" t="s">
        <v>19</v>
      </c>
      <c r="D22" s="252"/>
      <c r="E22" s="278"/>
      <c r="F22" s="128">
        <f>'逆行列係数'!J24</f>
        <v>0.0002911573541185888</v>
      </c>
      <c r="G22" s="128">
        <f>'逆行列係数'!AA24</f>
        <v>0.0002698336262419084</v>
      </c>
      <c r="H22" s="246">
        <f t="shared" si="3"/>
        <v>0</v>
      </c>
      <c r="I22" s="246">
        <f t="shared" si="4"/>
        <v>0</v>
      </c>
      <c r="J22" s="247">
        <f t="shared" si="5"/>
        <v>0</v>
      </c>
    </row>
    <row r="23" spans="1:10" ht="11.25">
      <c r="A23" s="150" t="s">
        <v>55</v>
      </c>
      <c r="B23" s="15" t="s">
        <v>6</v>
      </c>
      <c r="C23" s="395" t="s">
        <v>20</v>
      </c>
      <c r="D23" s="258"/>
      <c r="E23" s="281"/>
      <c r="F23" s="128">
        <f>'逆行列係数'!J25</f>
        <v>0.0007288784594099173</v>
      </c>
      <c r="G23" s="128">
        <f>'逆行列係数'!AA25</f>
        <v>0.0007310199161339512</v>
      </c>
      <c r="H23" s="246">
        <f t="shared" si="3"/>
        <v>0</v>
      </c>
      <c r="I23" s="246">
        <f t="shared" si="4"/>
        <v>0</v>
      </c>
      <c r="J23" s="247">
        <f t="shared" si="5"/>
        <v>0</v>
      </c>
    </row>
    <row r="24" spans="1:10" ht="11.25">
      <c r="A24" s="150" t="s">
        <v>56</v>
      </c>
      <c r="B24" s="15" t="s">
        <v>7</v>
      </c>
      <c r="C24" s="395" t="s">
        <v>21</v>
      </c>
      <c r="D24" s="258"/>
      <c r="E24" s="281"/>
      <c r="F24" s="128">
        <f>'逆行列係数'!J26</f>
        <v>0.007576882605398968</v>
      </c>
      <c r="G24" s="128">
        <f>'逆行列係数'!AA26</f>
        <v>0.007982401799143836</v>
      </c>
      <c r="H24" s="246">
        <f t="shared" si="3"/>
        <v>0</v>
      </c>
      <c r="I24" s="246">
        <f t="shared" si="4"/>
        <v>0</v>
      </c>
      <c r="J24" s="247">
        <f t="shared" si="5"/>
        <v>0</v>
      </c>
    </row>
    <row r="25" spans="1:10" ht="11.25">
      <c r="A25" s="150" t="s">
        <v>52</v>
      </c>
      <c r="B25" s="15" t="s">
        <v>8</v>
      </c>
      <c r="C25" s="395" t="s">
        <v>22</v>
      </c>
      <c r="E25" s="281"/>
      <c r="F25" s="128">
        <f>'逆行列係数'!J27</f>
        <v>0.18943820608722245</v>
      </c>
      <c r="G25" s="128">
        <f>'逆行列係数'!AA27</f>
        <v>0.16504128257213346</v>
      </c>
      <c r="H25" s="246">
        <f t="shared" si="3"/>
        <v>0</v>
      </c>
      <c r="I25" s="246">
        <f t="shared" si="4"/>
        <v>0</v>
      </c>
      <c r="J25" s="247">
        <f t="shared" si="5"/>
        <v>0</v>
      </c>
    </row>
    <row r="26" spans="1:10" ht="11.25">
      <c r="A26" s="150"/>
      <c r="B26" s="15" t="s">
        <v>9</v>
      </c>
      <c r="C26" s="395" t="s">
        <v>23</v>
      </c>
      <c r="D26" s="258"/>
      <c r="E26" s="281"/>
      <c r="F26" s="128">
        <f>'逆行列係数'!J28</f>
        <v>0.0026568942595782317</v>
      </c>
      <c r="G26" s="128">
        <f>'逆行列係数'!AA28</f>
        <v>0.05525597137637873</v>
      </c>
      <c r="H26" s="246">
        <f t="shared" si="3"/>
        <v>0</v>
      </c>
      <c r="I26" s="246">
        <f t="shared" si="4"/>
        <v>0</v>
      </c>
      <c r="J26" s="247">
        <f t="shared" si="5"/>
        <v>0</v>
      </c>
    </row>
    <row r="27" spans="1:10" ht="11.25">
      <c r="A27" s="150"/>
      <c r="B27" s="15" t="s">
        <v>10</v>
      </c>
      <c r="C27" s="395" t="s">
        <v>24</v>
      </c>
      <c r="D27" s="258"/>
      <c r="E27" s="281"/>
      <c r="F27" s="128">
        <f>'逆行列係数'!J29</f>
        <v>0.012537166526192</v>
      </c>
      <c r="G27" s="128">
        <f>'逆行列係数'!AA29</f>
        <v>1.076892258087035</v>
      </c>
      <c r="H27" s="246">
        <f t="shared" si="3"/>
        <v>0</v>
      </c>
      <c r="I27" s="246">
        <f t="shared" si="4"/>
        <v>0</v>
      </c>
      <c r="J27" s="247">
        <f t="shared" si="5"/>
        <v>0</v>
      </c>
    </row>
    <row r="28" spans="1:10" ht="11.25">
      <c r="A28" s="150"/>
      <c r="B28" s="15" t="s">
        <v>11</v>
      </c>
      <c r="C28" s="395" t="s">
        <v>25</v>
      </c>
      <c r="D28" s="258"/>
      <c r="E28" s="281"/>
      <c r="F28" s="128">
        <f>'逆行列係数'!J30</f>
        <v>0.04077959447745941</v>
      </c>
      <c r="G28" s="128">
        <f>'逆行列係数'!AA30</f>
        <v>0.04516137817699737</v>
      </c>
      <c r="H28" s="246">
        <f t="shared" si="3"/>
        <v>0</v>
      </c>
      <c r="I28" s="246">
        <f t="shared" si="4"/>
        <v>0</v>
      </c>
      <c r="J28" s="247">
        <f t="shared" si="5"/>
        <v>0</v>
      </c>
    </row>
    <row r="29" spans="1:10" ht="11.25">
      <c r="A29" s="150"/>
      <c r="B29" s="15" t="s">
        <v>12</v>
      </c>
      <c r="C29" s="395" t="s">
        <v>26</v>
      </c>
      <c r="D29" s="258"/>
      <c r="E29" s="281"/>
      <c r="F29" s="128">
        <f>'逆行列係数'!J31</f>
        <v>0.012532649554211272</v>
      </c>
      <c r="G29" s="128">
        <f>'逆行列係数'!AA31</f>
        <v>0.049801213882918895</v>
      </c>
      <c r="H29" s="246">
        <f t="shared" si="3"/>
        <v>0</v>
      </c>
      <c r="I29" s="246">
        <f t="shared" si="4"/>
        <v>0</v>
      </c>
      <c r="J29" s="247">
        <f t="shared" si="5"/>
        <v>0</v>
      </c>
    </row>
    <row r="30" spans="1:10" ht="11.25">
      <c r="A30" s="150"/>
      <c r="B30" s="15" t="s">
        <v>13</v>
      </c>
      <c r="C30" s="395" t="s">
        <v>27</v>
      </c>
      <c r="D30" s="258"/>
      <c r="E30" s="281"/>
      <c r="F30" s="128">
        <f>'逆行列係数'!J32</f>
        <v>0.003279071503017063</v>
      </c>
      <c r="G30" s="128">
        <f>'逆行列係数'!AA32</f>
        <v>0.012347218182436373</v>
      </c>
      <c r="H30" s="246">
        <f t="shared" si="3"/>
        <v>0</v>
      </c>
      <c r="I30" s="246">
        <f t="shared" si="4"/>
        <v>0</v>
      </c>
      <c r="J30" s="247">
        <f t="shared" si="5"/>
        <v>0</v>
      </c>
    </row>
    <row r="31" spans="1:10" ht="11.25">
      <c r="A31" s="150"/>
      <c r="B31" s="15" t="s">
        <v>14</v>
      </c>
      <c r="C31" s="395" t="s">
        <v>28</v>
      </c>
      <c r="D31" s="258"/>
      <c r="E31" s="281"/>
      <c r="F31" s="128">
        <f>'逆行列係数'!J33</f>
        <v>0.018576120277576987</v>
      </c>
      <c r="G31" s="128">
        <f>'逆行列係数'!AA33</f>
        <v>0.03464217821764201</v>
      </c>
      <c r="H31" s="246">
        <f t="shared" si="3"/>
        <v>0</v>
      </c>
      <c r="I31" s="246">
        <f t="shared" si="4"/>
        <v>0</v>
      </c>
      <c r="J31" s="247">
        <f t="shared" si="5"/>
        <v>0</v>
      </c>
    </row>
    <row r="32" spans="1:10" ht="11.25">
      <c r="A32" s="150"/>
      <c r="B32" s="15" t="s">
        <v>15</v>
      </c>
      <c r="C32" s="395" t="s">
        <v>262</v>
      </c>
      <c r="D32" s="258"/>
      <c r="E32" s="281"/>
      <c r="F32" s="128">
        <f>'逆行列係数'!J34</f>
        <v>0.027026296043333477</v>
      </c>
      <c r="G32" s="128">
        <f>'逆行列係数'!AA34</f>
        <v>0.04195101058299643</v>
      </c>
      <c r="H32" s="246">
        <f t="shared" si="3"/>
        <v>0</v>
      </c>
      <c r="I32" s="246">
        <f t="shared" si="4"/>
        <v>0</v>
      </c>
      <c r="J32" s="247">
        <f t="shared" si="5"/>
        <v>0</v>
      </c>
    </row>
    <row r="33" spans="1:10" ht="11.25">
      <c r="A33" s="150"/>
      <c r="B33" s="15" t="s">
        <v>16</v>
      </c>
      <c r="C33" s="395" t="s">
        <v>30</v>
      </c>
      <c r="D33" s="258"/>
      <c r="E33" s="281"/>
      <c r="F33" s="128">
        <f>'逆行列係数'!J35</f>
        <v>0.0004393194001649883</v>
      </c>
      <c r="G33" s="128">
        <f>'逆行列係数'!AA35</f>
        <v>0.0018222821268579954</v>
      </c>
      <c r="H33" s="246">
        <f t="shared" si="3"/>
        <v>0</v>
      </c>
      <c r="I33" s="246">
        <f t="shared" si="4"/>
        <v>0</v>
      </c>
      <c r="J33" s="247">
        <f t="shared" si="5"/>
        <v>0</v>
      </c>
    </row>
    <row r="34" spans="1:10" ht="11.25">
      <c r="A34" s="150"/>
      <c r="B34" s="15" t="s">
        <v>17</v>
      </c>
      <c r="C34" s="395" t="s">
        <v>31</v>
      </c>
      <c r="D34" s="258"/>
      <c r="E34" s="281"/>
      <c r="F34" s="128">
        <f>'逆行列係数'!J36</f>
        <v>0.06426619148647615</v>
      </c>
      <c r="G34" s="128">
        <f>'逆行列係数'!AA36</f>
        <v>0.15484395641608004</v>
      </c>
      <c r="H34" s="246">
        <f t="shared" si="3"/>
        <v>0</v>
      </c>
      <c r="I34" s="246">
        <f t="shared" si="4"/>
        <v>0</v>
      </c>
      <c r="J34" s="247">
        <f t="shared" si="5"/>
        <v>0</v>
      </c>
    </row>
    <row r="35" spans="1:10" ht="11.25">
      <c r="A35" s="150"/>
      <c r="B35" s="52">
        <v>15</v>
      </c>
      <c r="C35" s="53" t="s">
        <v>32</v>
      </c>
      <c r="D35" s="248"/>
      <c r="E35" s="248"/>
      <c r="F35" s="153">
        <f>'逆行列係数'!J37</f>
        <v>0.0015686572849673906</v>
      </c>
      <c r="G35" s="153">
        <f>'逆行列係数'!AA37</f>
        <v>0.00650673776866701</v>
      </c>
      <c r="H35" s="249">
        <f t="shared" si="3"/>
        <v>0</v>
      </c>
      <c r="I35" s="249">
        <f t="shared" si="4"/>
        <v>0</v>
      </c>
      <c r="J35" s="250">
        <f t="shared" si="5"/>
        <v>0</v>
      </c>
    </row>
    <row r="36" spans="1:10" ht="11.25">
      <c r="A36" s="234"/>
      <c r="B36" s="235">
        <v>16</v>
      </c>
      <c r="C36" s="236" t="s">
        <v>33</v>
      </c>
      <c r="D36" s="273">
        <f>SUM(D21:D35)</f>
        <v>0</v>
      </c>
      <c r="E36" s="282">
        <f>SUM(E21:E35)</f>
        <v>0</v>
      </c>
      <c r="F36" s="274">
        <f>'逆行列係数'!J38</f>
        <v>0.3864157743713239</v>
      </c>
      <c r="G36" s="274">
        <f>'逆行列係数'!AA38</f>
        <v>1.657320462886842</v>
      </c>
      <c r="H36" s="275">
        <f>SUM(H21:H35)</f>
        <v>0</v>
      </c>
      <c r="I36" s="275">
        <f>SUM(I21:I35)</f>
        <v>0</v>
      </c>
      <c r="J36" s="276">
        <f>SUM(J21:J35)</f>
        <v>0</v>
      </c>
    </row>
    <row r="37" spans="1:10" ht="11.25">
      <c r="A37" s="229"/>
      <c r="B37" s="230"/>
      <c r="C37" s="231" t="s">
        <v>139</v>
      </c>
      <c r="D37" s="248">
        <f>SUM(D36,D20)</f>
        <v>0</v>
      </c>
      <c r="E37" s="248">
        <f>SUM(E36,E20)</f>
        <v>0</v>
      </c>
      <c r="F37" s="153">
        <f>'逆行列係数'!J40</f>
        <v>1.6759563643477389</v>
      </c>
      <c r="G37" s="153">
        <f>'逆行列係数'!AA40</f>
        <v>1.6658871967243805</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I25" sqref="I25"/>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229</v>
      </c>
      <c r="D1" s="237"/>
      <c r="E1" s="237"/>
    </row>
    <row r="2" spans="2:8" ht="11.25">
      <c r="B2" s="161"/>
      <c r="C2" s="161" t="s">
        <v>25</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199</v>
      </c>
      <c r="E4" s="277" t="s">
        <v>82</v>
      </c>
      <c r="F4" s="262" t="s">
        <v>174</v>
      </c>
      <c r="G4" s="262" t="s">
        <v>200</v>
      </c>
      <c r="H4" s="260" t="s">
        <v>201</v>
      </c>
      <c r="I4" s="263" t="s">
        <v>202</v>
      </c>
      <c r="J4" s="264" t="s">
        <v>203</v>
      </c>
    </row>
    <row r="5" spans="1:10" ht="12" thickTop="1">
      <c r="A5" s="31" t="s">
        <v>46</v>
      </c>
      <c r="B5" s="15" t="s">
        <v>4</v>
      </c>
      <c r="C5" s="395" t="s">
        <v>18</v>
      </c>
      <c r="D5" s="252"/>
      <c r="E5" s="278"/>
      <c r="F5" s="128">
        <f>'逆行列係数'!K6</f>
        <v>0.00025198834440459867</v>
      </c>
      <c r="G5" s="128">
        <f>'逆行列係数'!AB6</f>
        <v>3.791050641402898E-05</v>
      </c>
      <c r="H5" s="265">
        <f>$D$12*F5</f>
        <v>0</v>
      </c>
      <c r="I5" s="246">
        <f>E$12*G5</f>
        <v>0</v>
      </c>
      <c r="J5" s="247">
        <f aca="true" t="shared" si="0" ref="J5:J19">SUM(H5:I5)</f>
        <v>0</v>
      </c>
    </row>
    <row r="6" spans="1:10" ht="11.25">
      <c r="A6" s="31" t="s">
        <v>48</v>
      </c>
      <c r="B6" s="15" t="s">
        <v>5</v>
      </c>
      <c r="C6" s="395" t="s">
        <v>19</v>
      </c>
      <c r="D6" s="252"/>
      <c r="E6" s="278"/>
      <c r="F6" s="128">
        <f>'逆行列係数'!K7</f>
        <v>1.3955223848013594E-05</v>
      </c>
      <c r="G6" s="128">
        <f>'逆行列係数'!AB7</f>
        <v>1.0334307204993702E-06</v>
      </c>
      <c r="H6" s="266">
        <f aca="true" t="shared" si="1" ref="H6:H19">$D$12*F6</f>
        <v>0</v>
      </c>
      <c r="I6" s="246">
        <f aca="true" t="shared" si="2" ref="I6:I19">E$12*G6</f>
        <v>0</v>
      </c>
      <c r="J6" s="247">
        <f t="shared" si="0"/>
        <v>0</v>
      </c>
    </row>
    <row r="7" spans="1:10" ht="11.25">
      <c r="A7" s="31" t="s">
        <v>50</v>
      </c>
      <c r="B7" s="15" t="s">
        <v>6</v>
      </c>
      <c r="C7" s="395" t="s">
        <v>20</v>
      </c>
      <c r="D7" s="252"/>
      <c r="E7" s="278"/>
      <c r="F7" s="128">
        <f>'逆行列係数'!K8</f>
        <v>8.493637413099726E-05</v>
      </c>
      <c r="G7" s="128">
        <f>'逆行列係数'!AB8</f>
        <v>9.438442663329266E-06</v>
      </c>
      <c r="H7" s="266">
        <f t="shared" si="1"/>
        <v>0</v>
      </c>
      <c r="I7" s="246">
        <f t="shared" si="2"/>
        <v>0</v>
      </c>
      <c r="J7" s="247">
        <f t="shared" si="0"/>
        <v>0</v>
      </c>
    </row>
    <row r="8" spans="1:10" ht="11.25">
      <c r="A8" s="31" t="s">
        <v>52</v>
      </c>
      <c r="B8" s="15" t="s">
        <v>7</v>
      </c>
      <c r="C8" s="395" t="s">
        <v>21</v>
      </c>
      <c r="D8" s="252"/>
      <c r="E8" s="278"/>
      <c r="F8" s="128">
        <f>'逆行列係数'!K9</f>
        <v>0.00033506210849169557</v>
      </c>
      <c r="G8" s="128">
        <f>'逆行列係数'!AB9</f>
        <v>1.0223730959596176E-05</v>
      </c>
      <c r="H8" s="266">
        <f t="shared" si="1"/>
        <v>0</v>
      </c>
      <c r="I8" s="246">
        <f t="shared" si="2"/>
        <v>0</v>
      </c>
      <c r="J8" s="247">
        <f t="shared" si="0"/>
        <v>0</v>
      </c>
    </row>
    <row r="9" spans="1:10" ht="11.25">
      <c r="A9" s="31"/>
      <c r="B9" s="15" t="s">
        <v>8</v>
      </c>
      <c r="C9" s="395" t="s">
        <v>22</v>
      </c>
      <c r="D9" s="252"/>
      <c r="E9" s="278"/>
      <c r="F9" s="128">
        <f>'逆行列係数'!K10</f>
        <v>0.01563118791226763</v>
      </c>
      <c r="G9" s="128">
        <f>'逆行列係数'!AB10</f>
        <v>0.003483150919252076</v>
      </c>
      <c r="H9" s="266">
        <f t="shared" si="1"/>
        <v>0</v>
      </c>
      <c r="I9" s="246">
        <f t="shared" si="2"/>
        <v>0</v>
      </c>
      <c r="J9" s="247">
        <f t="shared" si="0"/>
        <v>0</v>
      </c>
    </row>
    <row r="10" spans="1:10" ht="11.25">
      <c r="A10" s="31"/>
      <c r="B10" s="15" t="s">
        <v>9</v>
      </c>
      <c r="C10" s="395" t="s">
        <v>23</v>
      </c>
      <c r="D10" s="252"/>
      <c r="E10" s="278"/>
      <c r="F10" s="128">
        <f>'逆行列係数'!K11</f>
        <v>0.0070610984235288535</v>
      </c>
      <c r="G10" s="128">
        <f>'逆行列係数'!AB11</f>
        <v>2.8886565829828874E-05</v>
      </c>
      <c r="H10" s="266">
        <f t="shared" si="1"/>
        <v>0</v>
      </c>
      <c r="I10" s="246">
        <f t="shared" si="2"/>
        <v>0</v>
      </c>
      <c r="J10" s="247">
        <f t="shared" si="0"/>
        <v>0</v>
      </c>
    </row>
    <row r="11" spans="1:10" ht="11.25">
      <c r="A11" s="31"/>
      <c r="B11" s="15" t="s">
        <v>10</v>
      </c>
      <c r="C11" s="395" t="s">
        <v>24</v>
      </c>
      <c r="D11" s="252"/>
      <c r="E11" s="278"/>
      <c r="F11" s="128">
        <f>'逆行列係数'!K12</f>
        <v>0.02946560447164665</v>
      </c>
      <c r="G11" s="128">
        <f>'逆行列係数'!AB12</f>
        <v>0.00013936203650088573</v>
      </c>
      <c r="H11" s="266">
        <f t="shared" si="1"/>
        <v>0</v>
      </c>
      <c r="I11" s="246">
        <f t="shared" si="2"/>
        <v>0</v>
      </c>
      <c r="J11" s="247">
        <f t="shared" si="0"/>
        <v>0</v>
      </c>
    </row>
    <row r="12" spans="1:10" ht="11.25">
      <c r="A12" s="31"/>
      <c r="B12" s="15" t="s">
        <v>11</v>
      </c>
      <c r="C12" s="395" t="s">
        <v>25</v>
      </c>
      <c r="D12" s="252">
        <f>'地域別最終需要'!K14</f>
        <v>0</v>
      </c>
      <c r="E12" s="278">
        <f>'地域別最終需要'!I14</f>
        <v>0</v>
      </c>
      <c r="F12" s="128">
        <f>'逆行列係数'!K13</f>
        <v>1.009035510258541</v>
      </c>
      <c r="G12" s="128">
        <f>'逆行列係数'!AB13</f>
        <v>0.0005950066765412785</v>
      </c>
      <c r="H12" s="266">
        <f t="shared" si="1"/>
        <v>0</v>
      </c>
      <c r="I12" s="246">
        <f t="shared" si="2"/>
        <v>0</v>
      </c>
      <c r="J12" s="247">
        <f t="shared" si="0"/>
        <v>0</v>
      </c>
    </row>
    <row r="13" spans="1:10" ht="11.25">
      <c r="A13" s="31"/>
      <c r="B13" s="15" t="s">
        <v>12</v>
      </c>
      <c r="C13" s="395" t="s">
        <v>26</v>
      </c>
      <c r="D13" s="252"/>
      <c r="E13" s="278"/>
      <c r="F13" s="128">
        <f>'逆行列係数'!K14</f>
        <v>0.06727566586936269</v>
      </c>
      <c r="G13" s="128">
        <f>'逆行列係数'!AB14</f>
        <v>0.00020292935492283824</v>
      </c>
      <c r="H13" s="266">
        <f t="shared" si="1"/>
        <v>0</v>
      </c>
      <c r="I13" s="246">
        <f t="shared" si="2"/>
        <v>0</v>
      </c>
      <c r="J13" s="247">
        <f t="shared" si="0"/>
        <v>0</v>
      </c>
    </row>
    <row r="14" spans="1:10" ht="11.25">
      <c r="A14" s="31"/>
      <c r="B14" s="15" t="s">
        <v>13</v>
      </c>
      <c r="C14" s="395" t="s">
        <v>27</v>
      </c>
      <c r="D14" s="252"/>
      <c r="E14" s="278"/>
      <c r="F14" s="128">
        <f>'逆行列係数'!K15</f>
        <v>0.03466171651315364</v>
      </c>
      <c r="G14" s="128">
        <f>'逆行列係数'!AB15</f>
        <v>6.86277949780739E-05</v>
      </c>
      <c r="H14" s="266">
        <f t="shared" si="1"/>
        <v>0</v>
      </c>
      <c r="I14" s="246">
        <f t="shared" si="2"/>
        <v>0</v>
      </c>
      <c r="J14" s="247">
        <f t="shared" si="0"/>
        <v>0</v>
      </c>
    </row>
    <row r="15" spans="1:10" ht="11.25">
      <c r="A15" s="31"/>
      <c r="B15" s="15" t="s">
        <v>14</v>
      </c>
      <c r="C15" s="395" t="s">
        <v>28</v>
      </c>
      <c r="D15" s="252"/>
      <c r="E15" s="278"/>
      <c r="F15" s="128">
        <f>'逆行列係数'!K16</f>
        <v>0.016930484478461412</v>
      </c>
      <c r="G15" s="128">
        <f>'逆行列係数'!AB16</f>
        <v>0.000642126008653624</v>
      </c>
      <c r="H15" s="266">
        <f t="shared" si="1"/>
        <v>0</v>
      </c>
      <c r="I15" s="246">
        <f t="shared" si="2"/>
        <v>0</v>
      </c>
      <c r="J15" s="247">
        <f t="shared" si="0"/>
        <v>0</v>
      </c>
    </row>
    <row r="16" spans="1:10" ht="11.25">
      <c r="A16" s="31"/>
      <c r="B16" s="15" t="s">
        <v>15</v>
      </c>
      <c r="C16" s="395" t="s">
        <v>262</v>
      </c>
      <c r="D16" s="252"/>
      <c r="E16" s="278"/>
      <c r="F16" s="128">
        <f>'逆行列係数'!K17</f>
        <v>0.02286336268496967</v>
      </c>
      <c r="G16" s="128">
        <f>'逆行列係数'!AB17</f>
        <v>0.00020900178012249658</v>
      </c>
      <c r="H16" s="266">
        <f t="shared" si="1"/>
        <v>0</v>
      </c>
      <c r="I16" s="246">
        <f t="shared" si="2"/>
        <v>0</v>
      </c>
      <c r="J16" s="247">
        <f t="shared" si="0"/>
        <v>0</v>
      </c>
    </row>
    <row r="17" spans="1:10" ht="11.25">
      <c r="A17" s="31"/>
      <c r="B17" s="15" t="s">
        <v>16</v>
      </c>
      <c r="C17" s="395" t="s">
        <v>30</v>
      </c>
      <c r="D17" s="252"/>
      <c r="E17" s="278"/>
      <c r="F17" s="128">
        <f>'逆行列係数'!K18</f>
        <v>0.0013350187064934999</v>
      </c>
      <c r="G17" s="128">
        <f>'逆行列係数'!AB18</f>
        <v>5.8573397314128015E-06</v>
      </c>
      <c r="H17" s="266">
        <f t="shared" si="1"/>
        <v>0</v>
      </c>
      <c r="I17" s="246">
        <f t="shared" si="2"/>
        <v>0</v>
      </c>
      <c r="J17" s="247">
        <f t="shared" si="0"/>
        <v>0</v>
      </c>
    </row>
    <row r="18" spans="1:10" ht="11.25">
      <c r="A18" s="31"/>
      <c r="B18" s="15" t="s">
        <v>17</v>
      </c>
      <c r="C18" s="395" t="s">
        <v>31</v>
      </c>
      <c r="D18" s="252"/>
      <c r="E18" s="278"/>
      <c r="F18" s="128">
        <f>'逆行列係数'!K19</f>
        <v>0.06285855791615458</v>
      </c>
      <c r="G18" s="128">
        <f>'逆行列係数'!AB19</f>
        <v>0.00046214834954440374</v>
      </c>
      <c r="H18" s="266">
        <f t="shared" si="1"/>
        <v>0</v>
      </c>
      <c r="I18" s="246">
        <f t="shared" si="2"/>
        <v>0</v>
      </c>
      <c r="J18" s="247">
        <f t="shared" si="0"/>
        <v>0</v>
      </c>
    </row>
    <row r="19" spans="1:10" ht="11.25">
      <c r="A19" s="31"/>
      <c r="B19" s="52">
        <v>15</v>
      </c>
      <c r="C19" s="53" t="s">
        <v>32</v>
      </c>
      <c r="D19" s="279"/>
      <c r="E19" s="279"/>
      <c r="F19" s="153">
        <f>'逆行列係数'!K20</f>
        <v>0.004980945687993632</v>
      </c>
      <c r="G19" s="153">
        <f>'逆行列係数'!AB20</f>
        <v>2.18536945859915E-05</v>
      </c>
      <c r="H19" s="267">
        <f t="shared" si="1"/>
        <v>0</v>
      </c>
      <c r="I19" s="249">
        <f t="shared" si="2"/>
        <v>0</v>
      </c>
      <c r="J19" s="250">
        <f t="shared" si="0"/>
        <v>0</v>
      </c>
    </row>
    <row r="20" spans="1:10" ht="12" thickBot="1">
      <c r="A20" s="232"/>
      <c r="B20" s="56">
        <v>16</v>
      </c>
      <c r="C20" s="233" t="s">
        <v>33</v>
      </c>
      <c r="D20" s="268">
        <f>SUM(D5:D19)</f>
        <v>0</v>
      </c>
      <c r="E20" s="268">
        <f>SUM(E5:E19)</f>
        <v>0</v>
      </c>
      <c r="F20" s="269">
        <f>'逆行列係数'!K21</f>
        <v>1.2727850949734487</v>
      </c>
      <c r="G20" s="269">
        <f>'逆行列係数'!AB21</f>
        <v>0.005917556631420363</v>
      </c>
      <c r="H20" s="270">
        <f>SUM(H5:H19)</f>
        <v>0</v>
      </c>
      <c r="I20" s="271">
        <f>SUM(I5:I19)</f>
        <v>0</v>
      </c>
      <c r="J20" s="272">
        <f>SUM(J5:J19)</f>
        <v>0</v>
      </c>
    </row>
    <row r="21" spans="1:10" ht="12" thickTop="1">
      <c r="A21" s="150" t="s">
        <v>53</v>
      </c>
      <c r="B21" s="15" t="s">
        <v>4</v>
      </c>
      <c r="C21" s="395" t="s">
        <v>18</v>
      </c>
      <c r="D21" s="255"/>
      <c r="E21" s="280"/>
      <c r="F21" s="149">
        <f>'逆行列係数'!K23</f>
        <v>0.002576553395385145</v>
      </c>
      <c r="G21" s="149">
        <f>'逆行列係数'!AB23</f>
        <v>0.0025984127328236035</v>
      </c>
      <c r="H21" s="246">
        <f aca="true" t="shared" si="3" ref="H21:H35">$D$12*F21</f>
        <v>0</v>
      </c>
      <c r="I21" s="256">
        <f aca="true" t="shared" si="4" ref="I21:I35">E$12*G21</f>
        <v>0</v>
      </c>
      <c r="J21" s="257">
        <f aca="true" t="shared" si="5" ref="J21:J35">SUM(H21:I21)</f>
        <v>0</v>
      </c>
    </row>
    <row r="22" spans="1:10" ht="11.25">
      <c r="A22" s="150" t="s">
        <v>54</v>
      </c>
      <c r="B22" s="15" t="s">
        <v>5</v>
      </c>
      <c r="C22" s="395" t="s">
        <v>19</v>
      </c>
      <c r="D22" s="252"/>
      <c r="E22" s="278"/>
      <c r="F22" s="128">
        <f>'逆行列係数'!K24</f>
        <v>0.00014482059531303255</v>
      </c>
      <c r="G22" s="128">
        <f>'逆行列係数'!AB24</f>
        <v>0.00016260229496953125</v>
      </c>
      <c r="H22" s="246">
        <f t="shared" si="3"/>
        <v>0</v>
      </c>
      <c r="I22" s="246">
        <f t="shared" si="4"/>
        <v>0</v>
      </c>
      <c r="J22" s="247">
        <f t="shared" si="5"/>
        <v>0</v>
      </c>
    </row>
    <row r="23" spans="1:10" ht="11.25">
      <c r="A23" s="150" t="s">
        <v>55</v>
      </c>
      <c r="B23" s="15" t="s">
        <v>6</v>
      </c>
      <c r="C23" s="395" t="s">
        <v>20</v>
      </c>
      <c r="D23" s="258"/>
      <c r="E23" s="281"/>
      <c r="F23" s="128">
        <f>'逆行列係数'!K25</f>
        <v>0.0003942322966489095</v>
      </c>
      <c r="G23" s="128">
        <f>'逆行列係数'!AB25</f>
        <v>0.0004700898113182579</v>
      </c>
      <c r="H23" s="246">
        <f t="shared" si="3"/>
        <v>0</v>
      </c>
      <c r="I23" s="246">
        <f t="shared" si="4"/>
        <v>0</v>
      </c>
      <c r="J23" s="247">
        <f t="shared" si="5"/>
        <v>0</v>
      </c>
    </row>
    <row r="24" spans="1:10" ht="11.25">
      <c r="A24" s="150" t="s">
        <v>56</v>
      </c>
      <c r="B24" s="15" t="s">
        <v>7</v>
      </c>
      <c r="C24" s="395" t="s">
        <v>21</v>
      </c>
      <c r="D24" s="258"/>
      <c r="E24" s="281"/>
      <c r="F24" s="128">
        <f>'逆行列係数'!K26</f>
        <v>0.00047800622481322734</v>
      </c>
      <c r="G24" s="128">
        <f>'逆行列係数'!AB26</f>
        <v>0.00045058129556292296</v>
      </c>
      <c r="H24" s="246">
        <f t="shared" si="3"/>
        <v>0</v>
      </c>
      <c r="I24" s="246">
        <f t="shared" si="4"/>
        <v>0</v>
      </c>
      <c r="J24" s="247">
        <f t="shared" si="5"/>
        <v>0</v>
      </c>
    </row>
    <row r="25" spans="1:10" ht="11.25">
      <c r="A25" s="150" t="s">
        <v>52</v>
      </c>
      <c r="B25" s="15" t="s">
        <v>8</v>
      </c>
      <c r="C25" s="395" t="s">
        <v>22</v>
      </c>
      <c r="E25" s="281"/>
      <c r="F25" s="128">
        <f>'逆行列係数'!K27</f>
        <v>0.09039428231844403</v>
      </c>
      <c r="G25" s="128">
        <f>'逆行列係数'!AB27</f>
        <v>0.09898632865955583</v>
      </c>
      <c r="H25" s="246">
        <f t="shared" si="3"/>
        <v>0</v>
      </c>
      <c r="I25" s="246">
        <f t="shared" si="4"/>
        <v>0</v>
      </c>
      <c r="J25" s="247">
        <f t="shared" si="5"/>
        <v>0</v>
      </c>
    </row>
    <row r="26" spans="1:10" ht="11.25">
      <c r="A26" s="150"/>
      <c r="B26" s="15" t="s">
        <v>9</v>
      </c>
      <c r="C26" s="395" t="s">
        <v>23</v>
      </c>
      <c r="D26" s="258"/>
      <c r="E26" s="281"/>
      <c r="F26" s="128">
        <f>'逆行列係数'!K28</f>
        <v>0.0017082554040204552</v>
      </c>
      <c r="G26" s="128">
        <f>'逆行列係数'!AB28</f>
        <v>0.011448221108037898</v>
      </c>
      <c r="H26" s="246">
        <f t="shared" si="3"/>
        <v>0</v>
      </c>
      <c r="I26" s="246">
        <f t="shared" si="4"/>
        <v>0</v>
      </c>
      <c r="J26" s="247">
        <f t="shared" si="5"/>
        <v>0</v>
      </c>
    </row>
    <row r="27" spans="1:10" ht="11.25">
      <c r="A27" s="150"/>
      <c r="B27" s="15" t="s">
        <v>10</v>
      </c>
      <c r="C27" s="395" t="s">
        <v>24</v>
      </c>
      <c r="D27" s="258"/>
      <c r="E27" s="281"/>
      <c r="F27" s="128">
        <f>'逆行列係数'!K29</f>
        <v>0.007217697174352411</v>
      </c>
      <c r="G27" s="128">
        <f>'逆行列係数'!AB29</f>
        <v>0.028355831806613344</v>
      </c>
      <c r="H27" s="246">
        <f t="shared" si="3"/>
        <v>0</v>
      </c>
      <c r="I27" s="246">
        <f t="shared" si="4"/>
        <v>0</v>
      </c>
      <c r="J27" s="247">
        <f t="shared" si="5"/>
        <v>0</v>
      </c>
    </row>
    <row r="28" spans="1:10" ht="11.25">
      <c r="A28" s="150"/>
      <c r="B28" s="15" t="s">
        <v>11</v>
      </c>
      <c r="C28" s="395" t="s">
        <v>25</v>
      </c>
      <c r="D28" s="258"/>
      <c r="E28" s="281"/>
      <c r="F28" s="128">
        <f>'逆行列係数'!K30</f>
        <v>0.025881695287753505</v>
      </c>
      <c r="G28" s="128">
        <f>'逆行列係数'!AB30</f>
        <v>1.0352363169359726</v>
      </c>
      <c r="H28" s="246">
        <f t="shared" si="3"/>
        <v>0</v>
      </c>
      <c r="I28" s="246">
        <f t="shared" si="4"/>
        <v>0</v>
      </c>
      <c r="J28" s="247">
        <f t="shared" si="5"/>
        <v>0</v>
      </c>
    </row>
    <row r="29" spans="1:10" ht="11.25">
      <c r="A29" s="150"/>
      <c r="B29" s="15" t="s">
        <v>12</v>
      </c>
      <c r="C29" s="395" t="s">
        <v>26</v>
      </c>
      <c r="D29" s="258"/>
      <c r="E29" s="281"/>
      <c r="F29" s="128">
        <f>'逆行列係数'!K31</f>
        <v>0.00994640249336204</v>
      </c>
      <c r="G29" s="128">
        <f>'逆行列係数'!AB31</f>
        <v>0.07796006467163788</v>
      </c>
      <c r="H29" s="246">
        <f t="shared" si="3"/>
        <v>0</v>
      </c>
      <c r="I29" s="246">
        <f t="shared" si="4"/>
        <v>0</v>
      </c>
      <c r="J29" s="247">
        <f t="shared" si="5"/>
        <v>0</v>
      </c>
    </row>
    <row r="30" spans="1:10" ht="11.25">
      <c r="A30" s="150"/>
      <c r="B30" s="15" t="s">
        <v>13</v>
      </c>
      <c r="C30" s="395" t="s">
        <v>27</v>
      </c>
      <c r="D30" s="258"/>
      <c r="E30" s="281"/>
      <c r="F30" s="128">
        <f>'逆行列係数'!K32</f>
        <v>0.0026104630860133834</v>
      </c>
      <c r="G30" s="128">
        <f>'逆行列係数'!AB32</f>
        <v>0.03228575045478704</v>
      </c>
      <c r="H30" s="246">
        <f t="shared" si="3"/>
        <v>0</v>
      </c>
      <c r="I30" s="246">
        <f t="shared" si="4"/>
        <v>0</v>
      </c>
      <c r="J30" s="247">
        <f t="shared" si="5"/>
        <v>0</v>
      </c>
    </row>
    <row r="31" spans="1:10" ht="11.25">
      <c r="A31" s="150"/>
      <c r="B31" s="15" t="s">
        <v>14</v>
      </c>
      <c r="C31" s="395" t="s">
        <v>28</v>
      </c>
      <c r="D31" s="258"/>
      <c r="E31" s="281"/>
      <c r="F31" s="128">
        <f>'逆行列係数'!K33</f>
        <v>0.012682799253349777</v>
      </c>
      <c r="G31" s="128">
        <f>'逆行列係数'!AB33</f>
        <v>0.03128765507542059</v>
      </c>
      <c r="H31" s="246">
        <f t="shared" si="3"/>
        <v>0</v>
      </c>
      <c r="I31" s="246">
        <f t="shared" si="4"/>
        <v>0</v>
      </c>
      <c r="J31" s="247">
        <f t="shared" si="5"/>
        <v>0</v>
      </c>
    </row>
    <row r="32" spans="1:10" ht="11.25">
      <c r="A32" s="150"/>
      <c r="B32" s="15" t="s">
        <v>15</v>
      </c>
      <c r="C32" s="395" t="s">
        <v>262</v>
      </c>
      <c r="D32" s="258"/>
      <c r="E32" s="281"/>
      <c r="F32" s="128">
        <f>'逆行列係数'!K34</f>
        <v>0.035406337311850944</v>
      </c>
      <c r="G32" s="128">
        <f>'逆行列係数'!AB34</f>
        <v>0.058096202315173824</v>
      </c>
      <c r="H32" s="246">
        <f t="shared" si="3"/>
        <v>0</v>
      </c>
      <c r="I32" s="246">
        <f t="shared" si="4"/>
        <v>0</v>
      </c>
      <c r="J32" s="247">
        <f t="shared" si="5"/>
        <v>0</v>
      </c>
    </row>
    <row r="33" spans="1:10" ht="11.25">
      <c r="A33" s="150"/>
      <c r="B33" s="15" t="s">
        <v>16</v>
      </c>
      <c r="C33" s="395" t="s">
        <v>30</v>
      </c>
      <c r="D33" s="258"/>
      <c r="E33" s="281"/>
      <c r="F33" s="128">
        <f>'逆行列係数'!K35</f>
        <v>0.0003071947843280099</v>
      </c>
      <c r="G33" s="128">
        <f>'逆行列係数'!AB35</f>
        <v>0.0020455090856084973</v>
      </c>
      <c r="H33" s="246">
        <f t="shared" si="3"/>
        <v>0</v>
      </c>
      <c r="I33" s="246">
        <f t="shared" si="4"/>
        <v>0</v>
      </c>
      <c r="J33" s="247">
        <f t="shared" si="5"/>
        <v>0</v>
      </c>
    </row>
    <row r="34" spans="1:10" ht="11.25">
      <c r="A34" s="150"/>
      <c r="B34" s="15" t="s">
        <v>17</v>
      </c>
      <c r="C34" s="395" t="s">
        <v>31</v>
      </c>
      <c r="D34" s="258"/>
      <c r="E34" s="281"/>
      <c r="F34" s="128">
        <f>'逆行列係数'!K36</f>
        <v>0.05237257706605928</v>
      </c>
      <c r="G34" s="128">
        <f>'逆行列係数'!AB36</f>
        <v>0.11495770178742691</v>
      </c>
      <c r="H34" s="246">
        <f t="shared" si="3"/>
        <v>0</v>
      </c>
      <c r="I34" s="246">
        <f t="shared" si="4"/>
        <v>0</v>
      </c>
      <c r="J34" s="247">
        <f t="shared" si="5"/>
        <v>0</v>
      </c>
    </row>
    <row r="35" spans="1:10" ht="11.25">
      <c r="A35" s="150"/>
      <c r="B35" s="52">
        <v>15</v>
      </c>
      <c r="C35" s="53" t="s">
        <v>32</v>
      </c>
      <c r="D35" s="248"/>
      <c r="E35" s="248"/>
      <c r="F35" s="153">
        <f>'逆行列係数'!K37</f>
        <v>0.0010968860836993444</v>
      </c>
      <c r="G35" s="153">
        <f>'逆行列係数'!AB37</f>
        <v>0.007303803855239976</v>
      </c>
      <c r="H35" s="249">
        <f t="shared" si="3"/>
        <v>0</v>
      </c>
      <c r="I35" s="249">
        <f t="shared" si="4"/>
        <v>0</v>
      </c>
      <c r="J35" s="250">
        <f t="shared" si="5"/>
        <v>0</v>
      </c>
    </row>
    <row r="36" spans="1:10" ht="11.25">
      <c r="A36" s="234"/>
      <c r="B36" s="235">
        <v>16</v>
      </c>
      <c r="C36" s="236" t="s">
        <v>33</v>
      </c>
      <c r="D36" s="273">
        <f>SUM(D21:D35)</f>
        <v>0</v>
      </c>
      <c r="E36" s="282">
        <f>SUM(E21:E35)</f>
        <v>0</v>
      </c>
      <c r="F36" s="274">
        <f>'逆行列係数'!K38</f>
        <v>0.24321820277539347</v>
      </c>
      <c r="G36" s="274">
        <f>'逆行列係数'!AB38</f>
        <v>1.5016450718901486</v>
      </c>
      <c r="H36" s="275">
        <f>SUM(H21:H35)</f>
        <v>0</v>
      </c>
      <c r="I36" s="275">
        <f>SUM(I21:I35)</f>
        <v>0</v>
      </c>
      <c r="J36" s="276">
        <f>SUM(J21:J35)</f>
        <v>0</v>
      </c>
    </row>
    <row r="37" spans="1:10" ht="11.25">
      <c r="A37" s="229"/>
      <c r="B37" s="230"/>
      <c r="C37" s="231" t="s">
        <v>139</v>
      </c>
      <c r="D37" s="248">
        <f>SUM(D36,D20)</f>
        <v>0</v>
      </c>
      <c r="E37" s="248">
        <f>SUM(E36,E20)</f>
        <v>0</v>
      </c>
      <c r="F37" s="153">
        <f>'逆行列係数'!K40</f>
        <v>1.5160032977488422</v>
      </c>
      <c r="G37" s="153">
        <f>'逆行列係数'!AB40</f>
        <v>1.507562628521569</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I24" sqref="I24"/>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230</v>
      </c>
      <c r="D1" s="237"/>
      <c r="E1" s="237"/>
    </row>
    <row r="2" spans="2:8" ht="11.25">
      <c r="B2" s="161"/>
      <c r="C2" s="161" t="s">
        <v>26</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204</v>
      </c>
      <c r="E4" s="277" t="s">
        <v>82</v>
      </c>
      <c r="F4" s="262" t="s">
        <v>174</v>
      </c>
      <c r="G4" s="262" t="s">
        <v>205</v>
      </c>
      <c r="H4" s="260" t="s">
        <v>206</v>
      </c>
      <c r="I4" s="263" t="s">
        <v>207</v>
      </c>
      <c r="J4" s="264" t="s">
        <v>208</v>
      </c>
    </row>
    <row r="5" spans="1:10" ht="12" thickTop="1">
      <c r="A5" s="31" t="s">
        <v>46</v>
      </c>
      <c r="B5" s="15" t="s">
        <v>4</v>
      </c>
      <c r="C5" s="395" t="s">
        <v>18</v>
      </c>
      <c r="D5" s="252"/>
      <c r="E5" s="278"/>
      <c r="F5" s="128">
        <f>'逆行列係数'!L6</f>
        <v>0.0002491259334436293</v>
      </c>
      <c r="G5" s="128">
        <f>'逆行列係数'!AC6</f>
        <v>3.9325069903344446E-05</v>
      </c>
      <c r="H5" s="265">
        <f>$D$13*F5</f>
        <v>0</v>
      </c>
      <c r="I5" s="246">
        <f>E$13*G5</f>
        <v>0</v>
      </c>
      <c r="J5" s="247">
        <f aca="true" t="shared" si="0" ref="J5:J19">SUM(H5:I5)</f>
        <v>0</v>
      </c>
    </row>
    <row r="6" spans="1:10" ht="11.25">
      <c r="A6" s="31" t="s">
        <v>48</v>
      </c>
      <c r="B6" s="15" t="s">
        <v>5</v>
      </c>
      <c r="C6" s="395" t="s">
        <v>19</v>
      </c>
      <c r="D6" s="252"/>
      <c r="E6" s="278"/>
      <c r="F6" s="128">
        <f>'逆行列係数'!L7</f>
        <v>1.834108222725687E-05</v>
      </c>
      <c r="G6" s="128">
        <f>'逆行列係数'!AC7</f>
        <v>1.084266894206388E-06</v>
      </c>
      <c r="H6" s="266">
        <f aca="true" t="shared" si="1" ref="H6:H19">$D$13*F6</f>
        <v>0</v>
      </c>
      <c r="I6" s="246">
        <f aca="true" t="shared" si="2" ref="I6:I19">E$13*G6</f>
        <v>0</v>
      </c>
      <c r="J6" s="247">
        <f t="shared" si="0"/>
        <v>0</v>
      </c>
    </row>
    <row r="7" spans="1:10" ht="11.25">
      <c r="A7" s="31" t="s">
        <v>50</v>
      </c>
      <c r="B7" s="15" t="s">
        <v>6</v>
      </c>
      <c r="C7" s="395" t="s">
        <v>20</v>
      </c>
      <c r="D7" s="252"/>
      <c r="E7" s="278"/>
      <c r="F7" s="128">
        <f>'逆行列係数'!L8</f>
        <v>0.00011573433121119274</v>
      </c>
      <c r="G7" s="128">
        <f>'逆行列係数'!AC8</f>
        <v>1.0361878618139081E-05</v>
      </c>
      <c r="H7" s="266">
        <f t="shared" si="1"/>
        <v>0</v>
      </c>
      <c r="I7" s="246">
        <f t="shared" si="2"/>
        <v>0</v>
      </c>
      <c r="J7" s="247">
        <f t="shared" si="0"/>
        <v>0</v>
      </c>
    </row>
    <row r="8" spans="1:10" ht="11.25">
      <c r="A8" s="31" t="s">
        <v>52</v>
      </c>
      <c r="B8" s="15" t="s">
        <v>7</v>
      </c>
      <c r="C8" s="395" t="s">
        <v>21</v>
      </c>
      <c r="D8" s="252"/>
      <c r="E8" s="278"/>
      <c r="F8" s="128">
        <f>'逆行列係数'!L9</f>
        <v>0.00013622924580219584</v>
      </c>
      <c r="G8" s="128">
        <f>'逆行列係数'!AC9</f>
        <v>8.993898398944509E-06</v>
      </c>
      <c r="H8" s="266">
        <f t="shared" si="1"/>
        <v>0</v>
      </c>
      <c r="I8" s="246">
        <f t="shared" si="2"/>
        <v>0</v>
      </c>
      <c r="J8" s="247">
        <f t="shared" si="0"/>
        <v>0</v>
      </c>
    </row>
    <row r="9" spans="1:10" ht="11.25">
      <c r="A9" s="31"/>
      <c r="B9" s="15" t="s">
        <v>8</v>
      </c>
      <c r="C9" s="395" t="s">
        <v>22</v>
      </c>
      <c r="D9" s="252"/>
      <c r="E9" s="278"/>
      <c r="F9" s="128">
        <f>'逆行列係数'!L10</f>
        <v>0.0143839779053093</v>
      </c>
      <c r="G9" s="128">
        <f>'逆行列係数'!AC10</f>
        <v>0.0036507967830328985</v>
      </c>
      <c r="H9" s="266">
        <f t="shared" si="1"/>
        <v>0</v>
      </c>
      <c r="I9" s="246">
        <f t="shared" si="2"/>
        <v>0</v>
      </c>
      <c r="J9" s="247">
        <f t="shared" si="0"/>
        <v>0</v>
      </c>
    </row>
    <row r="10" spans="1:10" ht="11.25">
      <c r="A10" s="31"/>
      <c r="B10" s="15" t="s">
        <v>9</v>
      </c>
      <c r="C10" s="395" t="s">
        <v>23</v>
      </c>
      <c r="D10" s="252"/>
      <c r="E10" s="278"/>
      <c r="F10" s="128">
        <f>'逆行列係数'!L11</f>
        <v>0.004649328356172473</v>
      </c>
      <c r="G10" s="128">
        <f>'逆行列係数'!AC11</f>
        <v>2.736760338375063E-05</v>
      </c>
      <c r="H10" s="266">
        <f t="shared" si="1"/>
        <v>0</v>
      </c>
      <c r="I10" s="246">
        <f t="shared" si="2"/>
        <v>0</v>
      </c>
      <c r="J10" s="247">
        <f t="shared" si="0"/>
        <v>0</v>
      </c>
    </row>
    <row r="11" spans="1:10" ht="11.25">
      <c r="A11" s="31"/>
      <c r="B11" s="15" t="s">
        <v>10</v>
      </c>
      <c r="C11" s="395" t="s">
        <v>24</v>
      </c>
      <c r="D11" s="252"/>
      <c r="E11" s="278"/>
      <c r="F11" s="128">
        <f>'逆行列係数'!L12</f>
        <v>0.011002905811689969</v>
      </c>
      <c r="G11" s="128">
        <f>'逆行列係数'!AC12</f>
        <v>0.0001249902480688809</v>
      </c>
      <c r="H11" s="266">
        <f t="shared" si="1"/>
        <v>0</v>
      </c>
      <c r="I11" s="246">
        <f t="shared" si="2"/>
        <v>0</v>
      </c>
      <c r="J11" s="247">
        <f t="shared" si="0"/>
        <v>0</v>
      </c>
    </row>
    <row r="12" spans="1:10" ht="11.25">
      <c r="A12" s="31"/>
      <c r="B12" s="15" t="s">
        <v>11</v>
      </c>
      <c r="C12" s="395" t="s">
        <v>25</v>
      </c>
      <c r="D12" s="252"/>
      <c r="E12" s="278"/>
      <c r="F12" s="128">
        <f>'逆行列係数'!L13</f>
        <v>0.005033177277060968</v>
      </c>
      <c r="G12" s="128">
        <f>'逆行列係数'!AC13</f>
        <v>0.0004287348056016465</v>
      </c>
      <c r="H12" s="266">
        <f t="shared" si="1"/>
        <v>0</v>
      </c>
      <c r="I12" s="246">
        <f t="shared" si="2"/>
        <v>0</v>
      </c>
      <c r="J12" s="247">
        <f t="shared" si="0"/>
        <v>0</v>
      </c>
    </row>
    <row r="13" spans="1:10" ht="11.25">
      <c r="A13" s="31"/>
      <c r="B13" s="15" t="s">
        <v>12</v>
      </c>
      <c r="C13" s="395" t="s">
        <v>26</v>
      </c>
      <c r="D13" s="252">
        <f>'地域別最終需要'!K15</f>
        <v>0</v>
      </c>
      <c r="E13" s="278">
        <f>'地域別最終需要'!I15</f>
        <v>0</v>
      </c>
      <c r="F13" s="128">
        <f>'逆行列係数'!L14</f>
        <v>1.1175492520566361</v>
      </c>
      <c r="G13" s="128">
        <f>'逆行列係数'!AC14</f>
        <v>0.00022965766260610055</v>
      </c>
      <c r="H13" s="266">
        <f t="shared" si="1"/>
        <v>0</v>
      </c>
      <c r="I13" s="246">
        <f t="shared" si="2"/>
        <v>0</v>
      </c>
      <c r="J13" s="247">
        <f t="shared" si="0"/>
        <v>0</v>
      </c>
    </row>
    <row r="14" spans="1:10" ht="11.25">
      <c r="A14" s="31"/>
      <c r="B14" s="15" t="s">
        <v>13</v>
      </c>
      <c r="C14" s="395" t="s">
        <v>27</v>
      </c>
      <c r="D14" s="252"/>
      <c r="E14" s="278"/>
      <c r="F14" s="128">
        <f>'逆行列係数'!L15</f>
        <v>0.02159453873289834</v>
      </c>
      <c r="G14" s="128">
        <f>'逆行列係数'!AC15</f>
        <v>5.9429141381654745E-05</v>
      </c>
      <c r="H14" s="266">
        <f t="shared" si="1"/>
        <v>0</v>
      </c>
      <c r="I14" s="246">
        <f t="shared" si="2"/>
        <v>0</v>
      </c>
      <c r="J14" s="247">
        <f t="shared" si="0"/>
        <v>0</v>
      </c>
    </row>
    <row r="15" spans="1:10" ht="11.25">
      <c r="A15" s="31"/>
      <c r="B15" s="15" t="s">
        <v>14</v>
      </c>
      <c r="C15" s="395" t="s">
        <v>28</v>
      </c>
      <c r="D15" s="252"/>
      <c r="E15" s="278"/>
      <c r="F15" s="128">
        <f>'逆行列係数'!L16</f>
        <v>0.014104448661538864</v>
      </c>
      <c r="G15" s="128">
        <f>'逆行列係数'!AC16</f>
        <v>0.000521794681943345</v>
      </c>
      <c r="H15" s="266">
        <f t="shared" si="1"/>
        <v>0</v>
      </c>
      <c r="I15" s="246">
        <f t="shared" si="2"/>
        <v>0</v>
      </c>
      <c r="J15" s="247">
        <f t="shared" si="0"/>
        <v>0</v>
      </c>
    </row>
    <row r="16" spans="1:10" ht="11.25">
      <c r="A16" s="31"/>
      <c r="B16" s="15" t="s">
        <v>15</v>
      </c>
      <c r="C16" s="395" t="s">
        <v>262</v>
      </c>
      <c r="D16" s="252"/>
      <c r="E16" s="278"/>
      <c r="F16" s="128">
        <f>'逆行列係数'!L17</f>
        <v>0.03147286554173108</v>
      </c>
      <c r="G16" s="128">
        <f>'逆行列係数'!AC17</f>
        <v>0.00027112731971816847</v>
      </c>
      <c r="H16" s="266">
        <f t="shared" si="1"/>
        <v>0</v>
      </c>
      <c r="I16" s="246">
        <f t="shared" si="2"/>
        <v>0</v>
      </c>
      <c r="J16" s="247">
        <f t="shared" si="0"/>
        <v>0</v>
      </c>
    </row>
    <row r="17" spans="1:10" ht="11.25">
      <c r="A17" s="31"/>
      <c r="B17" s="15" t="s">
        <v>16</v>
      </c>
      <c r="C17" s="395" t="s">
        <v>30</v>
      </c>
      <c r="D17" s="252"/>
      <c r="E17" s="278"/>
      <c r="F17" s="128">
        <f>'逆行列係数'!L18</f>
        <v>0.0009395358587336376</v>
      </c>
      <c r="G17" s="128">
        <f>'逆行列係数'!AC18</f>
        <v>5.8694457884291236E-06</v>
      </c>
      <c r="H17" s="266">
        <f t="shared" si="1"/>
        <v>0</v>
      </c>
      <c r="I17" s="246">
        <f t="shared" si="2"/>
        <v>0</v>
      </c>
      <c r="J17" s="247">
        <f t="shared" si="0"/>
        <v>0</v>
      </c>
    </row>
    <row r="18" spans="1:10" ht="11.25">
      <c r="A18" s="31"/>
      <c r="B18" s="15" t="s">
        <v>17</v>
      </c>
      <c r="C18" s="395" t="s">
        <v>31</v>
      </c>
      <c r="D18" s="252"/>
      <c r="E18" s="278"/>
      <c r="F18" s="128">
        <f>'逆行列係数'!L19</f>
        <v>0.09357699828161091</v>
      </c>
      <c r="G18" s="128">
        <f>'逆行列係数'!AC19</f>
        <v>0.0005162897905259894</v>
      </c>
      <c r="H18" s="266">
        <f t="shared" si="1"/>
        <v>0</v>
      </c>
      <c r="I18" s="246">
        <f t="shared" si="2"/>
        <v>0</v>
      </c>
      <c r="J18" s="247">
        <f t="shared" si="0"/>
        <v>0</v>
      </c>
    </row>
    <row r="19" spans="1:10" ht="11.25">
      <c r="A19" s="31"/>
      <c r="B19" s="52">
        <v>15</v>
      </c>
      <c r="C19" s="53" t="s">
        <v>32</v>
      </c>
      <c r="D19" s="279"/>
      <c r="E19" s="279"/>
      <c r="F19" s="153">
        <f>'逆行列係数'!L20</f>
        <v>0.0035054018805222575</v>
      </c>
      <c r="G19" s="153">
        <f>'逆行列係数'!AC20</f>
        <v>2.1898862202146057E-05</v>
      </c>
      <c r="H19" s="267">
        <f t="shared" si="1"/>
        <v>0</v>
      </c>
      <c r="I19" s="249">
        <f t="shared" si="2"/>
        <v>0</v>
      </c>
      <c r="J19" s="250">
        <f t="shared" si="0"/>
        <v>0</v>
      </c>
    </row>
    <row r="20" spans="1:10" ht="12" thickBot="1">
      <c r="A20" s="232"/>
      <c r="B20" s="56">
        <v>16</v>
      </c>
      <c r="C20" s="233" t="s">
        <v>33</v>
      </c>
      <c r="D20" s="268">
        <f>SUM(D5:D19)</f>
        <v>0</v>
      </c>
      <c r="E20" s="268">
        <f>SUM(E5:E19)</f>
        <v>0</v>
      </c>
      <c r="F20" s="269">
        <f>'逆行列係数'!L21</f>
        <v>1.3183318609565884</v>
      </c>
      <c r="G20" s="269">
        <f>'逆行列係数'!AC21</f>
        <v>0.005917721458067644</v>
      </c>
      <c r="H20" s="270">
        <f>SUM(H5:H19)</f>
        <v>0</v>
      </c>
      <c r="I20" s="271">
        <f>SUM(I5:I19)</f>
        <v>0</v>
      </c>
      <c r="J20" s="272">
        <f>SUM(J5:J19)</f>
        <v>0</v>
      </c>
    </row>
    <row r="21" spans="1:10" ht="12" thickTop="1">
      <c r="A21" s="150" t="s">
        <v>53</v>
      </c>
      <c r="B21" s="15" t="s">
        <v>4</v>
      </c>
      <c r="C21" s="395" t="s">
        <v>18</v>
      </c>
      <c r="D21" s="255"/>
      <c r="E21" s="280"/>
      <c r="F21" s="149">
        <f>'逆行列係数'!L23</f>
        <v>0.002469986320918718</v>
      </c>
      <c r="G21" s="149">
        <f>'逆行列係数'!AC23</f>
        <v>0.002632959304108704</v>
      </c>
      <c r="H21" s="246">
        <f aca="true" t="shared" si="3" ref="H21:H35">$D$13*F21</f>
        <v>0</v>
      </c>
      <c r="I21" s="256">
        <f aca="true" t="shared" si="4" ref="I21:I35">E$13*G21</f>
        <v>0</v>
      </c>
      <c r="J21" s="257">
        <f aca="true" t="shared" si="5" ref="J21:J35">SUM(H21:I21)</f>
        <v>0</v>
      </c>
    </row>
    <row r="22" spans="1:10" ht="11.25">
      <c r="A22" s="150" t="s">
        <v>54</v>
      </c>
      <c r="B22" s="15" t="s">
        <v>5</v>
      </c>
      <c r="C22" s="395" t="s">
        <v>19</v>
      </c>
      <c r="D22" s="252"/>
      <c r="E22" s="278"/>
      <c r="F22" s="128">
        <f>'逆行列係数'!L24</f>
        <v>0.00013885165084761186</v>
      </c>
      <c r="G22" s="128">
        <f>'逆行列係数'!AC24</f>
        <v>0.00016630077601208283</v>
      </c>
      <c r="H22" s="246">
        <f t="shared" si="3"/>
        <v>0</v>
      </c>
      <c r="I22" s="246">
        <f t="shared" si="4"/>
        <v>0</v>
      </c>
      <c r="J22" s="247">
        <f t="shared" si="5"/>
        <v>0</v>
      </c>
    </row>
    <row r="23" spans="1:10" ht="11.25">
      <c r="A23" s="150" t="s">
        <v>55</v>
      </c>
      <c r="B23" s="15" t="s">
        <v>6</v>
      </c>
      <c r="C23" s="395" t="s">
        <v>20</v>
      </c>
      <c r="D23" s="258"/>
      <c r="E23" s="281"/>
      <c r="F23" s="128">
        <f>'逆行列係数'!L25</f>
        <v>0.00040971151327850465</v>
      </c>
      <c r="G23" s="128">
        <f>'逆行列係数'!AC25</f>
        <v>0.0005293916841358127</v>
      </c>
      <c r="H23" s="246">
        <f t="shared" si="3"/>
        <v>0</v>
      </c>
      <c r="I23" s="246">
        <f t="shared" si="4"/>
        <v>0</v>
      </c>
      <c r="J23" s="247">
        <f t="shared" si="5"/>
        <v>0</v>
      </c>
    </row>
    <row r="24" spans="1:10" ht="11.25">
      <c r="A24" s="150" t="s">
        <v>56</v>
      </c>
      <c r="B24" s="15" t="s">
        <v>7</v>
      </c>
      <c r="C24" s="395" t="s">
        <v>21</v>
      </c>
      <c r="D24" s="258"/>
      <c r="E24" s="281"/>
      <c r="F24" s="128">
        <f>'逆行列係数'!L26</f>
        <v>0.0003215921248889087</v>
      </c>
      <c r="G24" s="128">
        <f>'逆行列係数'!AC26</f>
        <v>0.00034737292899718526</v>
      </c>
      <c r="H24" s="246">
        <f t="shared" si="3"/>
        <v>0</v>
      </c>
      <c r="I24" s="246">
        <f t="shared" si="4"/>
        <v>0</v>
      </c>
      <c r="J24" s="247">
        <f t="shared" si="5"/>
        <v>0</v>
      </c>
    </row>
    <row r="25" spans="1:10" ht="11.25">
      <c r="A25" s="150" t="s">
        <v>52</v>
      </c>
      <c r="B25" s="15" t="s">
        <v>8</v>
      </c>
      <c r="C25" s="395" t="s">
        <v>22</v>
      </c>
      <c r="E25" s="281"/>
      <c r="F25" s="128">
        <f>'逆行列係数'!L27</f>
        <v>0.08093470657980785</v>
      </c>
      <c r="G25" s="128">
        <f>'逆行列係数'!AC27</f>
        <v>0.09360804268915017</v>
      </c>
      <c r="H25" s="246">
        <f t="shared" si="3"/>
        <v>0</v>
      </c>
      <c r="I25" s="246">
        <f t="shared" si="4"/>
        <v>0</v>
      </c>
      <c r="J25" s="247">
        <f t="shared" si="5"/>
        <v>0</v>
      </c>
    </row>
    <row r="26" spans="1:10" ht="11.25">
      <c r="A26" s="150"/>
      <c r="B26" s="15" t="s">
        <v>9</v>
      </c>
      <c r="C26" s="395" t="s">
        <v>23</v>
      </c>
      <c r="D26" s="258"/>
      <c r="E26" s="281"/>
      <c r="F26" s="128">
        <f>'逆行列係数'!L28</f>
        <v>0.001732839417641861</v>
      </c>
      <c r="G26" s="128">
        <f>'逆行列係数'!AC28</f>
        <v>0.008519536342036201</v>
      </c>
      <c r="H26" s="246">
        <f t="shared" si="3"/>
        <v>0</v>
      </c>
      <c r="I26" s="246">
        <f t="shared" si="4"/>
        <v>0</v>
      </c>
      <c r="J26" s="247">
        <f t="shared" si="5"/>
        <v>0</v>
      </c>
    </row>
    <row r="27" spans="1:10" ht="11.25">
      <c r="A27" s="150"/>
      <c r="B27" s="15" t="s">
        <v>10</v>
      </c>
      <c r="C27" s="395" t="s">
        <v>24</v>
      </c>
      <c r="D27" s="258"/>
      <c r="E27" s="281"/>
      <c r="F27" s="128">
        <f>'逆行列係数'!L29</f>
        <v>0.0056498319852798075</v>
      </c>
      <c r="G27" s="128">
        <f>'逆行列係数'!AC29</f>
        <v>0.015701595786054276</v>
      </c>
      <c r="H27" s="246">
        <f t="shared" si="3"/>
        <v>0</v>
      </c>
      <c r="I27" s="246">
        <f t="shared" si="4"/>
        <v>0</v>
      </c>
      <c r="J27" s="247">
        <f t="shared" si="5"/>
        <v>0</v>
      </c>
    </row>
    <row r="28" spans="1:10" ht="11.25">
      <c r="A28" s="150"/>
      <c r="B28" s="15" t="s">
        <v>11</v>
      </c>
      <c r="C28" s="395" t="s">
        <v>25</v>
      </c>
      <c r="D28" s="258"/>
      <c r="E28" s="281"/>
      <c r="F28" s="128">
        <f>'逆行列係数'!L30</f>
        <v>0.01867320828807708</v>
      </c>
      <c r="G28" s="128">
        <f>'逆行列係数'!AC30</f>
        <v>0.023398206465416745</v>
      </c>
      <c r="H28" s="246">
        <f t="shared" si="3"/>
        <v>0</v>
      </c>
      <c r="I28" s="246">
        <f t="shared" si="4"/>
        <v>0</v>
      </c>
      <c r="J28" s="247">
        <f t="shared" si="5"/>
        <v>0</v>
      </c>
    </row>
    <row r="29" spans="1:10" ht="11.25">
      <c r="A29" s="150"/>
      <c r="B29" s="15" t="s">
        <v>12</v>
      </c>
      <c r="C29" s="395" t="s">
        <v>26</v>
      </c>
      <c r="D29" s="258"/>
      <c r="E29" s="281"/>
      <c r="F29" s="128">
        <f>'逆行列係数'!L31</f>
        <v>0.012618613807064787</v>
      </c>
      <c r="G29" s="128">
        <f>'逆行列係数'!AC31</f>
        <v>1.1338096857979387</v>
      </c>
      <c r="H29" s="246">
        <f t="shared" si="3"/>
        <v>0</v>
      </c>
      <c r="I29" s="246">
        <f t="shared" si="4"/>
        <v>0</v>
      </c>
      <c r="J29" s="247">
        <f t="shared" si="5"/>
        <v>0</v>
      </c>
    </row>
    <row r="30" spans="1:10" ht="11.25">
      <c r="A30" s="150"/>
      <c r="B30" s="15" t="s">
        <v>13</v>
      </c>
      <c r="C30" s="395" t="s">
        <v>27</v>
      </c>
      <c r="D30" s="258"/>
      <c r="E30" s="281"/>
      <c r="F30" s="128">
        <f>'逆行列係数'!L32</f>
        <v>0.0027377963446140827</v>
      </c>
      <c r="G30" s="128">
        <f>'逆行列係数'!AC32</f>
        <v>0.019881862061929018</v>
      </c>
      <c r="H30" s="246">
        <f t="shared" si="3"/>
        <v>0</v>
      </c>
      <c r="I30" s="246">
        <f t="shared" si="4"/>
        <v>0</v>
      </c>
      <c r="J30" s="247">
        <f t="shared" si="5"/>
        <v>0</v>
      </c>
    </row>
    <row r="31" spans="1:10" ht="11.25">
      <c r="A31" s="150"/>
      <c r="B31" s="15" t="s">
        <v>14</v>
      </c>
      <c r="C31" s="395" t="s">
        <v>28</v>
      </c>
      <c r="D31" s="258"/>
      <c r="E31" s="281"/>
      <c r="F31" s="128">
        <f>'逆行列係数'!L33</f>
        <v>0.011394604980934307</v>
      </c>
      <c r="G31" s="128">
        <f>'逆行列係数'!AC33</f>
        <v>0.02443510507461069</v>
      </c>
      <c r="H31" s="246">
        <f t="shared" si="3"/>
        <v>0</v>
      </c>
      <c r="I31" s="246">
        <f t="shared" si="4"/>
        <v>0</v>
      </c>
      <c r="J31" s="247">
        <f t="shared" si="5"/>
        <v>0</v>
      </c>
    </row>
    <row r="32" spans="1:10" ht="11.25">
      <c r="A32" s="150"/>
      <c r="B32" s="15" t="s">
        <v>15</v>
      </c>
      <c r="C32" s="395" t="s">
        <v>262</v>
      </c>
      <c r="D32" s="258"/>
      <c r="E32" s="281"/>
      <c r="F32" s="128">
        <f>'逆行列係数'!L34</f>
        <v>0.04734795058823795</v>
      </c>
      <c r="G32" s="128">
        <f>'逆行列係数'!AC34</f>
        <v>0.08081885350981718</v>
      </c>
      <c r="H32" s="246">
        <f t="shared" si="3"/>
        <v>0</v>
      </c>
      <c r="I32" s="246">
        <f t="shared" si="4"/>
        <v>0</v>
      </c>
      <c r="J32" s="247">
        <f t="shared" si="5"/>
        <v>0</v>
      </c>
    </row>
    <row r="33" spans="1:10" ht="11.25">
      <c r="A33" s="150"/>
      <c r="B33" s="15" t="s">
        <v>16</v>
      </c>
      <c r="C33" s="395" t="s">
        <v>30</v>
      </c>
      <c r="D33" s="258"/>
      <c r="E33" s="281"/>
      <c r="F33" s="128">
        <f>'逆行列係数'!L35</f>
        <v>0.00034186528776234337</v>
      </c>
      <c r="G33" s="128">
        <f>'逆行列係数'!AC35</f>
        <v>0.0013183758734157845</v>
      </c>
      <c r="H33" s="246">
        <f t="shared" si="3"/>
        <v>0</v>
      </c>
      <c r="I33" s="246">
        <f t="shared" si="4"/>
        <v>0</v>
      </c>
      <c r="J33" s="247">
        <f t="shared" si="5"/>
        <v>0</v>
      </c>
    </row>
    <row r="34" spans="1:10" ht="11.25">
      <c r="A34" s="150"/>
      <c r="B34" s="15" t="s">
        <v>17</v>
      </c>
      <c r="C34" s="395" t="s">
        <v>31</v>
      </c>
      <c r="D34" s="258"/>
      <c r="E34" s="281"/>
      <c r="F34" s="128">
        <f>'逆行列係数'!L36</f>
        <v>0.07250213750162815</v>
      </c>
      <c r="G34" s="128">
        <f>'逆行列係数'!AC36</f>
        <v>0.1681799817120855</v>
      </c>
      <c r="H34" s="246">
        <f t="shared" si="3"/>
        <v>0</v>
      </c>
      <c r="I34" s="246">
        <f t="shared" si="4"/>
        <v>0</v>
      </c>
      <c r="J34" s="247">
        <f t="shared" si="5"/>
        <v>0</v>
      </c>
    </row>
    <row r="35" spans="1:10" ht="11.25">
      <c r="A35" s="150"/>
      <c r="B35" s="52">
        <v>15</v>
      </c>
      <c r="C35" s="53" t="s">
        <v>32</v>
      </c>
      <c r="D35" s="248"/>
      <c r="E35" s="248"/>
      <c r="F35" s="153">
        <f>'逆行列係数'!L37</f>
        <v>0.0012206824327003882</v>
      </c>
      <c r="G35" s="153">
        <f>'逆行列係数'!AC37</f>
        <v>0.004707463220113294</v>
      </c>
      <c r="H35" s="249">
        <f t="shared" si="3"/>
        <v>0</v>
      </c>
      <c r="I35" s="249">
        <f t="shared" si="4"/>
        <v>0</v>
      </c>
      <c r="J35" s="250">
        <f t="shared" si="5"/>
        <v>0</v>
      </c>
    </row>
    <row r="36" spans="1:10" ht="11.25">
      <c r="A36" s="234"/>
      <c r="B36" s="235">
        <v>16</v>
      </c>
      <c r="C36" s="236" t="s">
        <v>33</v>
      </c>
      <c r="D36" s="273">
        <f>SUM(D21:D35)</f>
        <v>0</v>
      </c>
      <c r="E36" s="282">
        <f>SUM(E21:E35)</f>
        <v>0</v>
      </c>
      <c r="F36" s="274">
        <f>'逆行列係数'!L38</f>
        <v>0.25849437882368237</v>
      </c>
      <c r="G36" s="274">
        <f>'逆行列係数'!AC38</f>
        <v>1.5780547332258215</v>
      </c>
      <c r="H36" s="275">
        <f>SUM(H21:H35)</f>
        <v>0</v>
      </c>
      <c r="I36" s="275">
        <f>SUM(I21:I35)</f>
        <v>0</v>
      </c>
      <c r="J36" s="276">
        <f>SUM(J21:J35)</f>
        <v>0</v>
      </c>
    </row>
    <row r="37" spans="1:10" ht="11.25">
      <c r="A37" s="229"/>
      <c r="B37" s="230"/>
      <c r="C37" s="231" t="s">
        <v>139</v>
      </c>
      <c r="D37" s="248">
        <f>SUM(D36,D20)</f>
        <v>0</v>
      </c>
      <c r="E37" s="248">
        <f>SUM(E36,E20)</f>
        <v>0</v>
      </c>
      <c r="F37" s="153">
        <f>'逆行列係数'!L40</f>
        <v>1.5768262397802708</v>
      </c>
      <c r="G37" s="153">
        <f>'逆行列係数'!AC40</f>
        <v>1.5839724546838891</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I26" sqref="I26"/>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231</v>
      </c>
      <c r="D1" s="237"/>
      <c r="E1" s="237"/>
    </row>
    <row r="2" spans="2:8" ht="11.25">
      <c r="B2" s="161"/>
      <c r="C2" s="161" t="s">
        <v>27</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204</v>
      </c>
      <c r="E4" s="277" t="s">
        <v>82</v>
      </c>
      <c r="F4" s="262" t="s">
        <v>174</v>
      </c>
      <c r="G4" s="262" t="s">
        <v>205</v>
      </c>
      <c r="H4" s="260" t="s">
        <v>206</v>
      </c>
      <c r="I4" s="263" t="s">
        <v>207</v>
      </c>
      <c r="J4" s="264" t="s">
        <v>208</v>
      </c>
    </row>
    <row r="5" spans="1:10" ht="12" thickTop="1">
      <c r="A5" s="31" t="s">
        <v>46</v>
      </c>
      <c r="B5" s="15" t="s">
        <v>4</v>
      </c>
      <c r="C5" s="395" t="s">
        <v>18</v>
      </c>
      <c r="D5" s="252"/>
      <c r="E5" s="278"/>
      <c r="F5" s="128">
        <f>'逆行列係数'!M6</f>
        <v>7.936470458905437E-05</v>
      </c>
      <c r="G5" s="128">
        <f>'逆行列係数'!AD6</f>
        <v>1.5716925821005302E-05</v>
      </c>
      <c r="H5" s="265">
        <f>$D$14*F5</f>
        <v>0</v>
      </c>
      <c r="I5" s="246">
        <f>E$14*G5</f>
        <v>0</v>
      </c>
      <c r="J5" s="247">
        <f aca="true" t="shared" si="0" ref="J5:J19">SUM(H5:I5)</f>
        <v>0</v>
      </c>
    </row>
    <row r="6" spans="1:10" ht="11.25">
      <c r="A6" s="31" t="s">
        <v>48</v>
      </c>
      <c r="B6" s="15" t="s">
        <v>5</v>
      </c>
      <c r="C6" s="395" t="s">
        <v>19</v>
      </c>
      <c r="D6" s="252"/>
      <c r="E6" s="278"/>
      <c r="F6" s="128">
        <f>'逆行列係数'!M7</f>
        <v>6.1539989878728095E-06</v>
      </c>
      <c r="G6" s="128">
        <f>'逆行列係数'!AD7</f>
        <v>4.394290790381261E-07</v>
      </c>
      <c r="H6" s="266">
        <f aca="true" t="shared" si="1" ref="H6:H19">$D$14*F6</f>
        <v>0</v>
      </c>
      <c r="I6" s="246">
        <f aca="true" t="shared" si="2" ref="I6:I19">E$14*G6</f>
        <v>0</v>
      </c>
      <c r="J6" s="247">
        <f t="shared" si="0"/>
        <v>0</v>
      </c>
    </row>
    <row r="7" spans="1:10" ht="11.25">
      <c r="A7" s="31" t="s">
        <v>50</v>
      </c>
      <c r="B7" s="15" t="s">
        <v>6</v>
      </c>
      <c r="C7" s="395" t="s">
        <v>20</v>
      </c>
      <c r="D7" s="252"/>
      <c r="E7" s="278"/>
      <c r="F7" s="128">
        <f>'逆行列係数'!M8</f>
        <v>3.0134758594010443E-05</v>
      </c>
      <c r="G7" s="128">
        <f>'逆行列係数'!AD8</f>
        <v>3.7213456423157248E-06</v>
      </c>
      <c r="H7" s="266">
        <f t="shared" si="1"/>
        <v>0</v>
      </c>
      <c r="I7" s="246">
        <f t="shared" si="2"/>
        <v>0</v>
      </c>
      <c r="J7" s="247">
        <f t="shared" si="0"/>
        <v>0</v>
      </c>
    </row>
    <row r="8" spans="1:10" ht="11.25">
      <c r="A8" s="31" t="s">
        <v>52</v>
      </c>
      <c r="B8" s="15" t="s">
        <v>7</v>
      </c>
      <c r="C8" s="395" t="s">
        <v>21</v>
      </c>
      <c r="D8" s="252"/>
      <c r="E8" s="278"/>
      <c r="F8" s="128">
        <f>'逆行列係数'!M9</f>
        <v>7.334150700244762E-05</v>
      </c>
      <c r="G8" s="128">
        <f>'逆行列係数'!AD9</f>
        <v>3.884152260611573E-06</v>
      </c>
      <c r="H8" s="266">
        <f t="shared" si="1"/>
        <v>0</v>
      </c>
      <c r="I8" s="246">
        <f t="shared" si="2"/>
        <v>0</v>
      </c>
      <c r="J8" s="247">
        <f t="shared" si="0"/>
        <v>0</v>
      </c>
    </row>
    <row r="9" spans="1:10" ht="11.25">
      <c r="A9" s="31"/>
      <c r="B9" s="15" t="s">
        <v>8</v>
      </c>
      <c r="C9" s="395" t="s">
        <v>22</v>
      </c>
      <c r="D9" s="252"/>
      <c r="E9" s="278"/>
      <c r="F9" s="128">
        <f>'逆行列係数'!M10</f>
        <v>0.004286304438103124</v>
      </c>
      <c r="G9" s="128">
        <f>'逆行列係数'!AD10</f>
        <v>0.0015160488551474722</v>
      </c>
      <c r="H9" s="266">
        <f t="shared" si="1"/>
        <v>0</v>
      </c>
      <c r="I9" s="246">
        <f t="shared" si="2"/>
        <v>0</v>
      </c>
      <c r="J9" s="247">
        <f t="shared" si="0"/>
        <v>0</v>
      </c>
    </row>
    <row r="10" spans="1:10" ht="11.25">
      <c r="A10" s="31"/>
      <c r="B10" s="15" t="s">
        <v>9</v>
      </c>
      <c r="C10" s="395" t="s">
        <v>23</v>
      </c>
      <c r="D10" s="252"/>
      <c r="E10" s="278"/>
      <c r="F10" s="128">
        <f>'逆行列係数'!M11</f>
        <v>0.030951038130399348</v>
      </c>
      <c r="G10" s="128">
        <f>'逆行列係数'!AD11</f>
        <v>9.949170129678768E-06</v>
      </c>
      <c r="H10" s="266">
        <f t="shared" si="1"/>
        <v>0</v>
      </c>
      <c r="I10" s="246">
        <f t="shared" si="2"/>
        <v>0</v>
      </c>
      <c r="J10" s="247">
        <f t="shared" si="0"/>
        <v>0</v>
      </c>
    </row>
    <row r="11" spans="1:10" ht="11.25">
      <c r="A11" s="31"/>
      <c r="B11" s="15" t="s">
        <v>10</v>
      </c>
      <c r="C11" s="395" t="s">
        <v>24</v>
      </c>
      <c r="D11" s="252"/>
      <c r="E11" s="278"/>
      <c r="F11" s="128">
        <f>'逆行列係数'!M12</f>
        <v>0.0048620660397822625</v>
      </c>
      <c r="G11" s="128">
        <f>'逆行列係数'!AD12</f>
        <v>4.908182189148561E-05</v>
      </c>
      <c r="H11" s="266">
        <f t="shared" si="1"/>
        <v>0</v>
      </c>
      <c r="I11" s="246">
        <f t="shared" si="2"/>
        <v>0</v>
      </c>
      <c r="J11" s="247">
        <f t="shared" si="0"/>
        <v>0</v>
      </c>
    </row>
    <row r="12" spans="1:10" ht="11.25">
      <c r="A12" s="31"/>
      <c r="B12" s="15" t="s">
        <v>11</v>
      </c>
      <c r="C12" s="395" t="s">
        <v>25</v>
      </c>
      <c r="D12" s="252"/>
      <c r="E12" s="278"/>
      <c r="F12" s="128">
        <f>'逆行列係数'!M13</f>
        <v>0.0019441048884639288</v>
      </c>
      <c r="G12" s="128">
        <f>'逆行列係数'!AD13</f>
        <v>0.0001763715082541604</v>
      </c>
      <c r="H12" s="266">
        <f t="shared" si="1"/>
        <v>0</v>
      </c>
      <c r="I12" s="246">
        <f t="shared" si="2"/>
        <v>0</v>
      </c>
      <c r="J12" s="247">
        <f t="shared" si="0"/>
        <v>0</v>
      </c>
    </row>
    <row r="13" spans="1:10" ht="11.25">
      <c r="A13" s="31"/>
      <c r="B13" s="15" t="s">
        <v>12</v>
      </c>
      <c r="C13" s="395" t="s">
        <v>26</v>
      </c>
      <c r="D13" s="252"/>
      <c r="E13" s="278"/>
      <c r="F13" s="128">
        <f>'逆行列係数'!M14</f>
        <v>0.06486603546125783</v>
      </c>
      <c r="G13" s="128">
        <f>'逆行列係数'!AD14</f>
        <v>9.868531274745201E-05</v>
      </c>
      <c r="H13" s="266">
        <f t="shared" si="1"/>
        <v>0</v>
      </c>
      <c r="I13" s="246">
        <f t="shared" si="2"/>
        <v>0</v>
      </c>
      <c r="J13" s="247">
        <f t="shared" si="0"/>
        <v>0</v>
      </c>
    </row>
    <row r="14" spans="1:10" ht="11.25">
      <c r="A14" s="31"/>
      <c r="B14" s="15" t="s">
        <v>13</v>
      </c>
      <c r="C14" s="395" t="s">
        <v>27</v>
      </c>
      <c r="D14" s="252">
        <f>'地域別最終需要'!K16</f>
        <v>0</v>
      </c>
      <c r="E14" s="278">
        <f>'地域別最終需要'!I16</f>
        <v>0</v>
      </c>
      <c r="F14" s="128">
        <f>'逆行列係数'!M15</f>
        <v>1.0096469627421296</v>
      </c>
      <c r="G14" s="128">
        <f>'逆行列係数'!AD15</f>
        <v>2.0589819754708754E-05</v>
      </c>
      <c r="H14" s="266">
        <f t="shared" si="1"/>
        <v>0</v>
      </c>
      <c r="I14" s="246">
        <f t="shared" si="2"/>
        <v>0</v>
      </c>
      <c r="J14" s="247">
        <f t="shared" si="0"/>
        <v>0</v>
      </c>
    </row>
    <row r="15" spans="1:10" ht="11.25">
      <c r="A15" s="31"/>
      <c r="B15" s="15" t="s">
        <v>14</v>
      </c>
      <c r="C15" s="395" t="s">
        <v>28</v>
      </c>
      <c r="D15" s="252"/>
      <c r="E15" s="278"/>
      <c r="F15" s="128">
        <f>'逆行列係数'!M16</f>
        <v>0.0024410033110531843</v>
      </c>
      <c r="G15" s="128">
        <f>'逆行列係数'!AD16</f>
        <v>0.00013250967588410926</v>
      </c>
      <c r="H15" s="266">
        <f t="shared" si="1"/>
        <v>0</v>
      </c>
      <c r="I15" s="246">
        <f t="shared" si="2"/>
        <v>0</v>
      </c>
      <c r="J15" s="247">
        <f t="shared" si="0"/>
        <v>0</v>
      </c>
    </row>
    <row r="16" spans="1:10" ht="11.25">
      <c r="A16" s="31"/>
      <c r="B16" s="15" t="s">
        <v>15</v>
      </c>
      <c r="C16" s="395" t="s">
        <v>262</v>
      </c>
      <c r="D16" s="252"/>
      <c r="E16" s="278"/>
      <c r="F16" s="128">
        <f>'逆行列係数'!M17</f>
        <v>0.003421921946298999</v>
      </c>
      <c r="G16" s="128">
        <f>'逆行列係数'!AD17</f>
        <v>4.662819474811959E-05</v>
      </c>
      <c r="H16" s="266">
        <f t="shared" si="1"/>
        <v>0</v>
      </c>
      <c r="I16" s="246">
        <f t="shared" si="2"/>
        <v>0</v>
      </c>
      <c r="J16" s="247">
        <f t="shared" si="0"/>
        <v>0</v>
      </c>
    </row>
    <row r="17" spans="1:10" ht="11.25">
      <c r="A17" s="31"/>
      <c r="B17" s="15" t="s">
        <v>16</v>
      </c>
      <c r="C17" s="395" t="s">
        <v>30</v>
      </c>
      <c r="D17" s="252"/>
      <c r="E17" s="278"/>
      <c r="F17" s="128">
        <f>'逆行列係数'!M18</f>
        <v>0.0009052888189585628</v>
      </c>
      <c r="G17" s="128">
        <f>'逆行列係数'!AD18</f>
        <v>2.0877004005974963E-06</v>
      </c>
      <c r="H17" s="266">
        <f t="shared" si="1"/>
        <v>0</v>
      </c>
      <c r="I17" s="246">
        <f t="shared" si="2"/>
        <v>0</v>
      </c>
      <c r="J17" s="247">
        <f t="shared" si="0"/>
        <v>0</v>
      </c>
    </row>
    <row r="18" spans="1:10" ht="11.25">
      <c r="A18" s="31"/>
      <c r="B18" s="15" t="s">
        <v>17</v>
      </c>
      <c r="C18" s="395" t="s">
        <v>31</v>
      </c>
      <c r="D18" s="252"/>
      <c r="E18" s="278"/>
      <c r="F18" s="128">
        <f>'逆行列係数'!M19</f>
        <v>0.02369648347849722</v>
      </c>
      <c r="G18" s="128">
        <f>'逆行列係数'!AD19</f>
        <v>0.00018052710539838448</v>
      </c>
      <c r="H18" s="266">
        <f t="shared" si="1"/>
        <v>0</v>
      </c>
      <c r="I18" s="246">
        <f t="shared" si="2"/>
        <v>0</v>
      </c>
      <c r="J18" s="247">
        <f t="shared" si="0"/>
        <v>0</v>
      </c>
    </row>
    <row r="19" spans="1:10" ht="11.25">
      <c r="A19" s="31"/>
      <c r="B19" s="52">
        <v>15</v>
      </c>
      <c r="C19" s="53" t="s">
        <v>32</v>
      </c>
      <c r="D19" s="279"/>
      <c r="E19" s="279"/>
      <c r="F19" s="153">
        <f>'逆行列係数'!M20</f>
        <v>0.003377626408714638</v>
      </c>
      <c r="G19" s="153">
        <f>'逆行列係数'!AD20</f>
        <v>7.789195954782907E-06</v>
      </c>
      <c r="H19" s="267">
        <f t="shared" si="1"/>
        <v>0</v>
      </c>
      <c r="I19" s="249">
        <f t="shared" si="2"/>
        <v>0</v>
      </c>
      <c r="J19" s="250">
        <f t="shared" si="0"/>
        <v>0</v>
      </c>
    </row>
    <row r="20" spans="1:10" ht="12" thickBot="1">
      <c r="A20" s="232"/>
      <c r="B20" s="56">
        <v>16</v>
      </c>
      <c r="C20" s="233" t="s">
        <v>33</v>
      </c>
      <c r="D20" s="268">
        <f>SUM(D5:D19)</f>
        <v>0</v>
      </c>
      <c r="E20" s="268">
        <f>SUM(E5:E19)</f>
        <v>0</v>
      </c>
      <c r="F20" s="269">
        <f>'逆行列係数'!M21</f>
        <v>1.1505878306328319</v>
      </c>
      <c r="G20" s="269">
        <f>'逆行列係数'!AD21</f>
        <v>0.002264030213113922</v>
      </c>
      <c r="H20" s="270">
        <f>SUM(H5:H19)</f>
        <v>0</v>
      </c>
      <c r="I20" s="271">
        <f>SUM(I5:I19)</f>
        <v>0</v>
      </c>
      <c r="J20" s="272">
        <f>SUM(J5:J19)</f>
        <v>0</v>
      </c>
    </row>
    <row r="21" spans="1:10" ht="12" thickTop="1">
      <c r="A21" s="150" t="s">
        <v>53</v>
      </c>
      <c r="B21" s="15" t="s">
        <v>4</v>
      </c>
      <c r="C21" s="395" t="s">
        <v>18</v>
      </c>
      <c r="D21" s="255"/>
      <c r="E21" s="280"/>
      <c r="F21" s="149">
        <f>'逆行列係数'!M23</f>
        <v>0.0007720862592837163</v>
      </c>
      <c r="G21" s="149">
        <f>'逆行列係数'!AD23</f>
        <v>0.0009811805110064586</v>
      </c>
      <c r="H21" s="246">
        <f aca="true" t="shared" si="3" ref="H21:H35">$D$14*F21</f>
        <v>0</v>
      </c>
      <c r="I21" s="256">
        <f aca="true" t="shared" si="4" ref="I21:I35">E$14*G21</f>
        <v>0</v>
      </c>
      <c r="J21" s="257">
        <f aca="true" t="shared" si="5" ref="J21:J35">SUM(H21:I21)</f>
        <v>0</v>
      </c>
    </row>
    <row r="22" spans="1:10" ht="11.25">
      <c r="A22" s="150" t="s">
        <v>54</v>
      </c>
      <c r="B22" s="15" t="s">
        <v>5</v>
      </c>
      <c r="C22" s="395" t="s">
        <v>19</v>
      </c>
      <c r="D22" s="252"/>
      <c r="E22" s="278"/>
      <c r="F22" s="128">
        <f>'逆行列係数'!M24</f>
        <v>4.3808298693220214E-05</v>
      </c>
      <c r="G22" s="128">
        <f>'逆行列係数'!AD24</f>
        <v>6.339834228653952E-05</v>
      </c>
      <c r="H22" s="246">
        <f t="shared" si="3"/>
        <v>0</v>
      </c>
      <c r="I22" s="246">
        <f t="shared" si="4"/>
        <v>0</v>
      </c>
      <c r="J22" s="247">
        <f t="shared" si="5"/>
        <v>0</v>
      </c>
    </row>
    <row r="23" spans="1:10" ht="11.25">
      <c r="A23" s="150" t="s">
        <v>55</v>
      </c>
      <c r="B23" s="15" t="s">
        <v>6</v>
      </c>
      <c r="C23" s="395" t="s">
        <v>20</v>
      </c>
      <c r="D23" s="258"/>
      <c r="E23" s="281"/>
      <c r="F23" s="128">
        <f>'逆行列係数'!M25</f>
        <v>0.0001208481508501102</v>
      </c>
      <c r="G23" s="128">
        <f>'逆行列係数'!AD25</f>
        <v>0.00017391063235146177</v>
      </c>
      <c r="H23" s="246">
        <f t="shared" si="3"/>
        <v>0</v>
      </c>
      <c r="I23" s="246">
        <f t="shared" si="4"/>
        <v>0</v>
      </c>
      <c r="J23" s="247">
        <f t="shared" si="5"/>
        <v>0</v>
      </c>
    </row>
    <row r="24" spans="1:10" ht="11.25">
      <c r="A24" s="150" t="s">
        <v>56</v>
      </c>
      <c r="B24" s="15" t="s">
        <v>7</v>
      </c>
      <c r="C24" s="395" t="s">
        <v>21</v>
      </c>
      <c r="D24" s="258"/>
      <c r="E24" s="281"/>
      <c r="F24" s="128">
        <f>'逆行列係数'!M26</f>
        <v>0.00012113599619412262</v>
      </c>
      <c r="G24" s="128">
        <f>'逆行列係数'!AD26</f>
        <v>0.00015925434399064476</v>
      </c>
      <c r="H24" s="246">
        <f t="shared" si="3"/>
        <v>0</v>
      </c>
      <c r="I24" s="246">
        <f t="shared" si="4"/>
        <v>0</v>
      </c>
      <c r="J24" s="247">
        <f t="shared" si="5"/>
        <v>0</v>
      </c>
    </row>
    <row r="25" spans="1:10" ht="11.25">
      <c r="A25" s="150" t="s">
        <v>52</v>
      </c>
      <c r="B25" s="15" t="s">
        <v>8</v>
      </c>
      <c r="C25" s="395" t="s">
        <v>22</v>
      </c>
      <c r="E25" s="281"/>
      <c r="F25" s="128">
        <f>'逆行列係数'!M27</f>
        <v>0.026117494160972782</v>
      </c>
      <c r="G25" s="128">
        <f>'逆行列係数'!AD27</f>
        <v>0.03578425872670104</v>
      </c>
      <c r="H25" s="246">
        <f t="shared" si="3"/>
        <v>0</v>
      </c>
      <c r="I25" s="246">
        <f t="shared" si="4"/>
        <v>0</v>
      </c>
      <c r="J25" s="247">
        <f t="shared" si="5"/>
        <v>0</v>
      </c>
    </row>
    <row r="26" spans="1:10" ht="11.25">
      <c r="A26" s="150"/>
      <c r="B26" s="15" t="s">
        <v>9</v>
      </c>
      <c r="C26" s="395" t="s">
        <v>23</v>
      </c>
      <c r="D26" s="258"/>
      <c r="E26" s="281"/>
      <c r="F26" s="128">
        <f>'逆行列係数'!M28</f>
        <v>0.00045527436658794856</v>
      </c>
      <c r="G26" s="128">
        <f>'逆行列係数'!AD28</f>
        <v>0.04843191527225139</v>
      </c>
      <c r="H26" s="246">
        <f t="shared" si="3"/>
        <v>0</v>
      </c>
      <c r="I26" s="246">
        <f t="shared" si="4"/>
        <v>0</v>
      </c>
      <c r="J26" s="247">
        <f t="shared" si="5"/>
        <v>0</v>
      </c>
    </row>
    <row r="27" spans="1:10" ht="11.25">
      <c r="A27" s="150"/>
      <c r="B27" s="15" t="s">
        <v>10</v>
      </c>
      <c r="C27" s="395" t="s">
        <v>24</v>
      </c>
      <c r="D27" s="258"/>
      <c r="E27" s="281"/>
      <c r="F27" s="128">
        <f>'逆行列係数'!M29</f>
        <v>0.001726025373544803</v>
      </c>
      <c r="G27" s="128">
        <f>'逆行列係数'!AD29</f>
        <v>0.006799388799606465</v>
      </c>
      <c r="H27" s="246">
        <f t="shared" si="3"/>
        <v>0</v>
      </c>
      <c r="I27" s="246">
        <f t="shared" si="4"/>
        <v>0</v>
      </c>
      <c r="J27" s="247">
        <f t="shared" si="5"/>
        <v>0</v>
      </c>
    </row>
    <row r="28" spans="1:10" ht="11.25">
      <c r="A28" s="150"/>
      <c r="B28" s="15" t="s">
        <v>11</v>
      </c>
      <c r="C28" s="395" t="s">
        <v>25</v>
      </c>
      <c r="D28" s="258"/>
      <c r="E28" s="281"/>
      <c r="F28" s="128">
        <f>'逆行列係数'!M30</f>
        <v>0.006241865579810651</v>
      </c>
      <c r="G28" s="128">
        <f>'逆行列係数'!AD30</f>
        <v>0.009689912426996034</v>
      </c>
      <c r="H28" s="246">
        <f t="shared" si="3"/>
        <v>0</v>
      </c>
      <c r="I28" s="246">
        <f t="shared" si="4"/>
        <v>0</v>
      </c>
      <c r="J28" s="247">
        <f t="shared" si="5"/>
        <v>0</v>
      </c>
    </row>
    <row r="29" spans="1:10" ht="11.25">
      <c r="A29" s="150"/>
      <c r="B29" s="15" t="s">
        <v>12</v>
      </c>
      <c r="C29" s="395" t="s">
        <v>26</v>
      </c>
      <c r="D29" s="258"/>
      <c r="E29" s="281"/>
      <c r="F29" s="128">
        <f>'逆行列係数'!M31</f>
        <v>0.005062370252422046</v>
      </c>
      <c r="G29" s="128">
        <f>'逆行列係数'!AD31</f>
        <v>0.07037087363619418</v>
      </c>
      <c r="H29" s="246">
        <f t="shared" si="3"/>
        <v>0</v>
      </c>
      <c r="I29" s="246">
        <f t="shared" si="4"/>
        <v>0</v>
      </c>
      <c r="J29" s="247">
        <f t="shared" si="5"/>
        <v>0</v>
      </c>
    </row>
    <row r="30" spans="1:10" ht="11.25">
      <c r="A30" s="150"/>
      <c r="B30" s="15" t="s">
        <v>13</v>
      </c>
      <c r="C30" s="395" t="s">
        <v>27</v>
      </c>
      <c r="D30" s="258"/>
      <c r="E30" s="281"/>
      <c r="F30" s="128">
        <f>'逆行列係数'!M32</f>
        <v>0.0006705640847063781</v>
      </c>
      <c r="G30" s="128">
        <f>'逆行列係数'!AD32</f>
        <v>1.007804602283443</v>
      </c>
      <c r="H30" s="246">
        <f t="shared" si="3"/>
        <v>0</v>
      </c>
      <c r="I30" s="246">
        <f t="shared" si="4"/>
        <v>0</v>
      </c>
      <c r="J30" s="247">
        <f t="shared" si="5"/>
        <v>0</v>
      </c>
    </row>
    <row r="31" spans="1:10" ht="11.25">
      <c r="A31" s="150"/>
      <c r="B31" s="15" t="s">
        <v>14</v>
      </c>
      <c r="C31" s="395" t="s">
        <v>28</v>
      </c>
      <c r="D31" s="258"/>
      <c r="E31" s="281"/>
      <c r="F31" s="128">
        <f>'逆行列係数'!M33</f>
        <v>0.002444076154549526</v>
      </c>
      <c r="G31" s="128">
        <f>'逆行列係数'!AD33</f>
        <v>0.0054971542960752994</v>
      </c>
      <c r="H31" s="246">
        <f t="shared" si="3"/>
        <v>0</v>
      </c>
      <c r="I31" s="246">
        <f t="shared" si="4"/>
        <v>0</v>
      </c>
      <c r="J31" s="247">
        <f t="shared" si="5"/>
        <v>0</v>
      </c>
    </row>
    <row r="32" spans="1:10" ht="11.25">
      <c r="A32" s="150"/>
      <c r="B32" s="15" t="s">
        <v>15</v>
      </c>
      <c r="C32" s="395" t="s">
        <v>262</v>
      </c>
      <c r="D32" s="258"/>
      <c r="E32" s="281"/>
      <c r="F32" s="128">
        <f>'逆行列係数'!M34</f>
        <v>0.006268699638871829</v>
      </c>
      <c r="G32" s="128">
        <f>'逆行列係数'!AD34</f>
        <v>0.01060692886577334</v>
      </c>
      <c r="H32" s="246">
        <f t="shared" si="3"/>
        <v>0</v>
      </c>
      <c r="I32" s="246">
        <f t="shared" si="4"/>
        <v>0</v>
      </c>
      <c r="J32" s="247">
        <f t="shared" si="5"/>
        <v>0</v>
      </c>
    </row>
    <row r="33" spans="1:10" ht="11.25">
      <c r="A33" s="150"/>
      <c r="B33" s="15" t="s">
        <v>16</v>
      </c>
      <c r="C33" s="395" t="s">
        <v>30</v>
      </c>
      <c r="D33" s="258"/>
      <c r="E33" s="281"/>
      <c r="F33" s="128">
        <f>'逆行列係数'!M35</f>
        <v>7.988781363968539E-05</v>
      </c>
      <c r="G33" s="128">
        <f>'逆行列係数'!AD35</f>
        <v>0.0011229508178392286</v>
      </c>
      <c r="H33" s="246">
        <f t="shared" si="3"/>
        <v>0</v>
      </c>
      <c r="I33" s="246">
        <f t="shared" si="4"/>
        <v>0</v>
      </c>
      <c r="J33" s="247">
        <f t="shared" si="5"/>
        <v>0</v>
      </c>
    </row>
    <row r="34" spans="1:10" ht="11.25">
      <c r="A34" s="150"/>
      <c r="B34" s="15" t="s">
        <v>17</v>
      </c>
      <c r="C34" s="395" t="s">
        <v>31</v>
      </c>
      <c r="D34" s="258"/>
      <c r="E34" s="281"/>
      <c r="F34" s="128">
        <f>'逆行列係数'!M36</f>
        <v>0.018000226098937318</v>
      </c>
      <c r="G34" s="128">
        <f>'逆行列係数'!AD36</f>
        <v>0.04426455481171719</v>
      </c>
      <c r="H34" s="246">
        <f t="shared" si="3"/>
        <v>0</v>
      </c>
      <c r="I34" s="246">
        <f t="shared" si="4"/>
        <v>0</v>
      </c>
      <c r="J34" s="247">
        <f t="shared" si="5"/>
        <v>0</v>
      </c>
    </row>
    <row r="35" spans="1:10" ht="11.25">
      <c r="A35" s="150"/>
      <c r="B35" s="52">
        <v>15</v>
      </c>
      <c r="C35" s="53" t="s">
        <v>32</v>
      </c>
      <c r="D35" s="248"/>
      <c r="E35" s="248"/>
      <c r="F35" s="153">
        <f>'逆行列係数'!M37</f>
        <v>0.00028525168885996515</v>
      </c>
      <c r="G35" s="153">
        <f>'逆行列係数'!AD37</f>
        <v>0.004009668092057958</v>
      </c>
      <c r="H35" s="249">
        <f t="shared" si="3"/>
        <v>0</v>
      </c>
      <c r="I35" s="249">
        <f t="shared" si="4"/>
        <v>0</v>
      </c>
      <c r="J35" s="250">
        <f t="shared" si="5"/>
        <v>0</v>
      </c>
    </row>
    <row r="36" spans="1:10" ht="11.25">
      <c r="A36" s="234"/>
      <c r="B36" s="235">
        <v>16</v>
      </c>
      <c r="C36" s="236" t="s">
        <v>33</v>
      </c>
      <c r="D36" s="273">
        <f>SUM(D21:D35)</f>
        <v>0</v>
      </c>
      <c r="E36" s="282">
        <f>SUM(E21:E35)</f>
        <v>0</v>
      </c>
      <c r="F36" s="274">
        <f>'逆行列係数'!M38</f>
        <v>0.0684096139179241</v>
      </c>
      <c r="G36" s="274">
        <f>'逆行列係数'!AD38</f>
        <v>1.2457599518582902</v>
      </c>
      <c r="H36" s="275">
        <f>SUM(H21:H35)</f>
        <v>0</v>
      </c>
      <c r="I36" s="275">
        <f>SUM(I21:I35)</f>
        <v>0</v>
      </c>
      <c r="J36" s="276">
        <f>SUM(J21:J35)</f>
        <v>0</v>
      </c>
    </row>
    <row r="37" spans="1:10" ht="11.25">
      <c r="A37" s="229"/>
      <c r="B37" s="230"/>
      <c r="C37" s="231" t="s">
        <v>139</v>
      </c>
      <c r="D37" s="248">
        <f>SUM(D36,D20)</f>
        <v>0</v>
      </c>
      <c r="E37" s="248">
        <f>SUM(E36,E20)</f>
        <v>0</v>
      </c>
      <c r="F37" s="153">
        <f>'逆行列係数'!M40</f>
        <v>1.218997444550756</v>
      </c>
      <c r="G37" s="153">
        <f>'逆行列係数'!AD40</f>
        <v>1.248023982071404</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I28" sqref="I28"/>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232</v>
      </c>
      <c r="D1" s="237"/>
      <c r="E1" s="237"/>
    </row>
    <row r="2" spans="2:8" ht="11.25">
      <c r="B2" s="161"/>
      <c r="C2" s="161" t="s">
        <v>28</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204</v>
      </c>
      <c r="E4" s="277" t="s">
        <v>82</v>
      </c>
      <c r="F4" s="262" t="s">
        <v>174</v>
      </c>
      <c r="G4" s="262" t="s">
        <v>205</v>
      </c>
      <c r="H4" s="260" t="s">
        <v>206</v>
      </c>
      <c r="I4" s="263" t="s">
        <v>207</v>
      </c>
      <c r="J4" s="264" t="s">
        <v>208</v>
      </c>
    </row>
    <row r="5" spans="1:10" ht="12" thickTop="1">
      <c r="A5" s="31" t="s">
        <v>46</v>
      </c>
      <c r="B5" s="15" t="s">
        <v>4</v>
      </c>
      <c r="C5" s="395" t="s">
        <v>18</v>
      </c>
      <c r="D5" s="252"/>
      <c r="E5" s="278"/>
      <c r="F5" s="128">
        <f>'逆行列係数'!N6</f>
        <v>0.0002535553305759104</v>
      </c>
      <c r="G5" s="128">
        <f>'逆行列係数'!AE6</f>
        <v>5.684097836256788E-05</v>
      </c>
      <c r="H5" s="265">
        <f>$D$15*F5</f>
        <v>0</v>
      </c>
      <c r="I5" s="246">
        <f>E$15*G5</f>
        <v>0</v>
      </c>
      <c r="J5" s="247">
        <f aca="true" t="shared" si="0" ref="J5:J19">SUM(H5:I5)</f>
        <v>0</v>
      </c>
    </row>
    <row r="6" spans="1:10" ht="11.25">
      <c r="A6" s="31" t="s">
        <v>48</v>
      </c>
      <c r="B6" s="15" t="s">
        <v>5</v>
      </c>
      <c r="C6" s="395" t="s">
        <v>19</v>
      </c>
      <c r="D6" s="252"/>
      <c r="E6" s="278"/>
      <c r="F6" s="128">
        <f>'逆行列係数'!N7</f>
        <v>1.4730001615497352E-05</v>
      </c>
      <c r="G6" s="128">
        <f>'逆行列係数'!AE7</f>
        <v>1.529166458535362E-06</v>
      </c>
      <c r="H6" s="266">
        <f aca="true" t="shared" si="1" ref="H6:H19">$D$15*F6</f>
        <v>0</v>
      </c>
      <c r="I6" s="246">
        <f aca="true" t="shared" si="2" ref="I6:I19">E$15*G6</f>
        <v>0</v>
      </c>
      <c r="J6" s="247">
        <f t="shared" si="0"/>
        <v>0</v>
      </c>
    </row>
    <row r="7" spans="1:10" ht="11.25">
      <c r="A7" s="31" t="s">
        <v>50</v>
      </c>
      <c r="B7" s="15" t="s">
        <v>6</v>
      </c>
      <c r="C7" s="395" t="s">
        <v>20</v>
      </c>
      <c r="D7" s="252"/>
      <c r="E7" s="278"/>
      <c r="F7" s="128">
        <f>'逆行列係数'!N8</f>
        <v>8.86704190447541E-05</v>
      </c>
      <c r="G7" s="128">
        <f>'逆行列係数'!AE8</f>
        <v>1.4202930315197988E-05</v>
      </c>
      <c r="H7" s="266">
        <f t="shared" si="1"/>
        <v>0</v>
      </c>
      <c r="I7" s="246">
        <f t="shared" si="2"/>
        <v>0</v>
      </c>
      <c r="J7" s="247">
        <f t="shared" si="0"/>
        <v>0</v>
      </c>
    </row>
    <row r="8" spans="1:10" ht="11.25">
      <c r="A8" s="31" t="s">
        <v>52</v>
      </c>
      <c r="B8" s="15" t="s">
        <v>7</v>
      </c>
      <c r="C8" s="395" t="s">
        <v>21</v>
      </c>
      <c r="D8" s="252"/>
      <c r="E8" s="278"/>
      <c r="F8" s="128">
        <f>'逆行列係数'!N9</f>
        <v>0.00034891879880876174</v>
      </c>
      <c r="G8" s="128">
        <f>'逆行列係数'!AE9</f>
        <v>1.5585262843697617E-05</v>
      </c>
      <c r="H8" s="266">
        <f t="shared" si="1"/>
        <v>0</v>
      </c>
      <c r="I8" s="246">
        <f t="shared" si="2"/>
        <v>0</v>
      </c>
      <c r="J8" s="247">
        <f t="shared" si="0"/>
        <v>0</v>
      </c>
    </row>
    <row r="9" spans="1:10" ht="11.25">
      <c r="A9" s="31"/>
      <c r="B9" s="15" t="s">
        <v>8</v>
      </c>
      <c r="C9" s="395" t="s">
        <v>22</v>
      </c>
      <c r="D9" s="252"/>
      <c r="E9" s="278"/>
      <c r="F9" s="128">
        <f>'逆行列係数'!N10</f>
        <v>0.019880009260347067</v>
      </c>
      <c r="G9" s="128">
        <f>'逆行列係数'!AE10</f>
        <v>0.005057220386896621</v>
      </c>
      <c r="H9" s="266">
        <f t="shared" si="1"/>
        <v>0</v>
      </c>
      <c r="I9" s="246">
        <f t="shared" si="2"/>
        <v>0</v>
      </c>
      <c r="J9" s="247">
        <f t="shared" si="0"/>
        <v>0</v>
      </c>
    </row>
    <row r="10" spans="1:10" ht="11.25">
      <c r="A10" s="31"/>
      <c r="B10" s="15" t="s">
        <v>9</v>
      </c>
      <c r="C10" s="395" t="s">
        <v>23</v>
      </c>
      <c r="D10" s="252"/>
      <c r="E10" s="278"/>
      <c r="F10" s="128">
        <f>'逆行列係数'!N11</f>
        <v>0.012395801685297178</v>
      </c>
      <c r="G10" s="128">
        <f>'逆行列係数'!AE11</f>
        <v>5.396212902094501E-05</v>
      </c>
      <c r="H10" s="266">
        <f t="shared" si="1"/>
        <v>0</v>
      </c>
      <c r="I10" s="246">
        <f t="shared" si="2"/>
        <v>0</v>
      </c>
      <c r="J10" s="247">
        <f t="shared" si="0"/>
        <v>0</v>
      </c>
    </row>
    <row r="11" spans="1:10" ht="11.25">
      <c r="A11" s="31"/>
      <c r="B11" s="15" t="s">
        <v>10</v>
      </c>
      <c r="C11" s="395" t="s">
        <v>24</v>
      </c>
      <c r="D11" s="252"/>
      <c r="E11" s="278"/>
      <c r="F11" s="128">
        <f>'逆行列係数'!N12</f>
        <v>0.029926564142439164</v>
      </c>
      <c r="G11" s="128">
        <f>'逆行列係数'!AE12</f>
        <v>0.00022189612740182365</v>
      </c>
      <c r="H11" s="266">
        <f t="shared" si="1"/>
        <v>0</v>
      </c>
      <c r="I11" s="246">
        <f t="shared" si="2"/>
        <v>0</v>
      </c>
      <c r="J11" s="247">
        <f t="shared" si="0"/>
        <v>0</v>
      </c>
    </row>
    <row r="12" spans="1:10" ht="11.25">
      <c r="A12" s="31"/>
      <c r="B12" s="15" t="s">
        <v>11</v>
      </c>
      <c r="C12" s="395" t="s">
        <v>25</v>
      </c>
      <c r="D12" s="252"/>
      <c r="E12" s="278"/>
      <c r="F12" s="128">
        <f>'逆行列係数'!N13</f>
        <v>0.0077195770274424156</v>
      </c>
      <c r="G12" s="128">
        <f>'逆行列係数'!AE13</f>
        <v>0.0006501636281320049</v>
      </c>
      <c r="H12" s="266">
        <f t="shared" si="1"/>
        <v>0</v>
      </c>
      <c r="I12" s="246">
        <f t="shared" si="2"/>
        <v>0</v>
      </c>
      <c r="J12" s="247">
        <f t="shared" si="0"/>
        <v>0</v>
      </c>
    </row>
    <row r="13" spans="1:10" ht="11.25">
      <c r="A13" s="31"/>
      <c r="B13" s="15" t="s">
        <v>12</v>
      </c>
      <c r="C13" s="395" t="s">
        <v>26</v>
      </c>
      <c r="D13" s="252"/>
      <c r="E13" s="278"/>
      <c r="F13" s="128">
        <f>'逆行列係数'!N14</f>
        <v>0.0530219798678138</v>
      </c>
      <c r="G13" s="128">
        <f>'逆行列係数'!AE14</f>
        <v>0.0003058973285526283</v>
      </c>
      <c r="H13" s="266">
        <f t="shared" si="1"/>
        <v>0</v>
      </c>
      <c r="I13" s="246">
        <f t="shared" si="2"/>
        <v>0</v>
      </c>
      <c r="J13" s="247">
        <f t="shared" si="0"/>
        <v>0</v>
      </c>
    </row>
    <row r="14" spans="1:10" ht="11.25">
      <c r="A14" s="31"/>
      <c r="B14" s="15" t="s">
        <v>13</v>
      </c>
      <c r="C14" s="395" t="s">
        <v>27</v>
      </c>
      <c r="D14" s="252"/>
      <c r="E14" s="278"/>
      <c r="F14" s="128">
        <f>'逆行列係数'!N15</f>
        <v>0.030174652781125685</v>
      </c>
      <c r="G14" s="128">
        <f>'逆行列係数'!AE15</f>
        <v>0.00011813550293081534</v>
      </c>
      <c r="H14" s="266">
        <f t="shared" si="1"/>
        <v>0</v>
      </c>
      <c r="I14" s="246">
        <f t="shared" si="2"/>
        <v>0</v>
      </c>
      <c r="J14" s="247">
        <f t="shared" si="0"/>
        <v>0</v>
      </c>
    </row>
    <row r="15" spans="1:10" ht="11.25">
      <c r="A15" s="31"/>
      <c r="B15" s="15" t="s">
        <v>14</v>
      </c>
      <c r="C15" s="395" t="s">
        <v>28</v>
      </c>
      <c r="D15" s="252">
        <f>'地域別最終需要'!K17</f>
        <v>0</v>
      </c>
      <c r="E15" s="278">
        <f>'地域別最終需要'!I17</f>
        <v>0</v>
      </c>
      <c r="F15" s="128">
        <f>'逆行列係数'!N16</f>
        <v>1.0693240257503696</v>
      </c>
      <c r="G15" s="128">
        <f>'逆行列係数'!AE16</f>
        <v>0.002254224291831588</v>
      </c>
      <c r="H15" s="266">
        <f t="shared" si="1"/>
        <v>0</v>
      </c>
      <c r="I15" s="246">
        <f t="shared" si="2"/>
        <v>0</v>
      </c>
      <c r="J15" s="247">
        <f t="shared" si="0"/>
        <v>0</v>
      </c>
    </row>
    <row r="16" spans="1:10" ht="11.25">
      <c r="A16" s="31"/>
      <c r="B16" s="15" t="s">
        <v>15</v>
      </c>
      <c r="C16" s="395" t="s">
        <v>262</v>
      </c>
      <c r="D16" s="252"/>
      <c r="E16" s="278"/>
      <c r="F16" s="128">
        <f>'逆行列係数'!N17</f>
        <v>0.010760839030051983</v>
      </c>
      <c r="G16" s="128">
        <f>'逆行列係数'!AE17</f>
        <v>0.00016454897435102598</v>
      </c>
      <c r="H16" s="266">
        <f t="shared" si="1"/>
        <v>0</v>
      </c>
      <c r="I16" s="246">
        <f t="shared" si="2"/>
        <v>0</v>
      </c>
      <c r="J16" s="247">
        <f t="shared" si="0"/>
        <v>0</v>
      </c>
    </row>
    <row r="17" spans="1:10" ht="11.25">
      <c r="A17" s="31"/>
      <c r="B17" s="15" t="s">
        <v>16</v>
      </c>
      <c r="C17" s="395" t="s">
        <v>30</v>
      </c>
      <c r="D17" s="252"/>
      <c r="E17" s="278"/>
      <c r="F17" s="128">
        <f>'逆行列係数'!N18</f>
        <v>0.001775503347488672</v>
      </c>
      <c r="G17" s="128">
        <f>'逆行列係数'!AE18</f>
        <v>9.86348956419705E-06</v>
      </c>
      <c r="H17" s="266">
        <f t="shared" si="1"/>
        <v>0</v>
      </c>
      <c r="I17" s="246">
        <f t="shared" si="2"/>
        <v>0</v>
      </c>
      <c r="J17" s="247">
        <f t="shared" si="0"/>
        <v>0</v>
      </c>
    </row>
    <row r="18" spans="1:10" ht="11.25">
      <c r="A18" s="31"/>
      <c r="B18" s="15" t="s">
        <v>17</v>
      </c>
      <c r="C18" s="395" t="s">
        <v>31</v>
      </c>
      <c r="D18" s="252"/>
      <c r="E18" s="278"/>
      <c r="F18" s="128">
        <f>'逆行列係数'!N19</f>
        <v>0.05944840058048022</v>
      </c>
      <c r="G18" s="128">
        <f>'逆行列係数'!AE19</f>
        <v>0.000652449563039058</v>
      </c>
      <c r="H18" s="266">
        <f t="shared" si="1"/>
        <v>0</v>
      </c>
      <c r="I18" s="246">
        <f t="shared" si="2"/>
        <v>0</v>
      </c>
      <c r="J18" s="247">
        <f t="shared" si="0"/>
        <v>0</v>
      </c>
    </row>
    <row r="19" spans="1:10" ht="11.25">
      <c r="A19" s="31"/>
      <c r="B19" s="52">
        <v>15</v>
      </c>
      <c r="C19" s="53" t="s">
        <v>32</v>
      </c>
      <c r="D19" s="279"/>
      <c r="E19" s="279"/>
      <c r="F19" s="153">
        <f>'逆行列係数'!N20</f>
        <v>0.006624390879076435</v>
      </c>
      <c r="G19" s="153">
        <f>'逆行列係数'!AE20</f>
        <v>3.680061228684865E-05</v>
      </c>
      <c r="H19" s="267">
        <f t="shared" si="1"/>
        <v>0</v>
      </c>
      <c r="I19" s="249">
        <f t="shared" si="2"/>
        <v>0</v>
      </c>
      <c r="J19" s="250">
        <f t="shared" si="0"/>
        <v>0</v>
      </c>
    </row>
    <row r="20" spans="1:10" ht="12" thickBot="1">
      <c r="A20" s="232"/>
      <c r="B20" s="56">
        <v>16</v>
      </c>
      <c r="C20" s="233" t="s">
        <v>33</v>
      </c>
      <c r="D20" s="268">
        <f>SUM(D5:D19)</f>
        <v>0</v>
      </c>
      <c r="E20" s="268">
        <f>SUM(E5:E19)</f>
        <v>0</v>
      </c>
      <c r="F20" s="269">
        <f>'逆行列係数'!N21</f>
        <v>1.301757618901977</v>
      </c>
      <c r="G20" s="269">
        <f>'逆行列係数'!AE21</f>
        <v>0.009613320371987553</v>
      </c>
      <c r="H20" s="270">
        <f>SUM(H5:H19)</f>
        <v>0</v>
      </c>
      <c r="I20" s="271">
        <f>SUM(I5:I19)</f>
        <v>0</v>
      </c>
      <c r="J20" s="272">
        <f>SUM(J5:J19)</f>
        <v>0</v>
      </c>
    </row>
    <row r="21" spans="1:10" ht="12" thickTop="1">
      <c r="A21" s="150" t="s">
        <v>53</v>
      </c>
      <c r="B21" s="15" t="s">
        <v>4</v>
      </c>
      <c r="C21" s="395" t="s">
        <v>18</v>
      </c>
      <c r="D21" s="255"/>
      <c r="E21" s="280"/>
      <c r="F21" s="149">
        <f>'逆行列係数'!N23</f>
        <v>0.0037670329242045085</v>
      </c>
      <c r="G21" s="149">
        <f>'逆行列係数'!AE23</f>
        <v>0.004137684946822193</v>
      </c>
      <c r="H21" s="246">
        <f aca="true" t="shared" si="3" ref="H21:H35">$D$15*F21</f>
        <v>0</v>
      </c>
      <c r="I21" s="256">
        <f aca="true" t="shared" si="4" ref="I21:I35">E$15*G21</f>
        <v>0</v>
      </c>
      <c r="J21" s="257">
        <f aca="true" t="shared" si="5" ref="J21:J35">SUM(H21:I21)</f>
        <v>0</v>
      </c>
    </row>
    <row r="22" spans="1:10" ht="11.25">
      <c r="A22" s="150" t="s">
        <v>54</v>
      </c>
      <c r="B22" s="15" t="s">
        <v>5</v>
      </c>
      <c r="C22" s="395" t="s">
        <v>19</v>
      </c>
      <c r="D22" s="252"/>
      <c r="E22" s="278"/>
      <c r="F22" s="128">
        <f>'逆行列係数'!N24</f>
        <v>0.0002289983563557193</v>
      </c>
      <c r="G22" s="128">
        <f>'逆行列係数'!AE24</f>
        <v>0.00027035050461030746</v>
      </c>
      <c r="H22" s="246">
        <f t="shared" si="3"/>
        <v>0</v>
      </c>
      <c r="I22" s="246">
        <f t="shared" si="4"/>
        <v>0</v>
      </c>
      <c r="J22" s="247">
        <f t="shared" si="5"/>
        <v>0</v>
      </c>
    </row>
    <row r="23" spans="1:10" ht="11.25">
      <c r="A23" s="150" t="s">
        <v>55</v>
      </c>
      <c r="B23" s="15" t="s">
        <v>6</v>
      </c>
      <c r="C23" s="395" t="s">
        <v>20</v>
      </c>
      <c r="D23" s="258"/>
      <c r="E23" s="281"/>
      <c r="F23" s="128">
        <f>'逆行列係数'!N25</f>
        <v>0.0005846476781883333</v>
      </c>
      <c r="G23" s="128">
        <f>'逆行列係数'!AE25</f>
        <v>0.0007251401399849383</v>
      </c>
      <c r="H23" s="246">
        <f t="shared" si="3"/>
        <v>0</v>
      </c>
      <c r="I23" s="246">
        <f>E$15*G23</f>
        <v>0</v>
      </c>
      <c r="J23" s="247">
        <f t="shared" si="5"/>
        <v>0</v>
      </c>
    </row>
    <row r="24" spans="1:10" ht="11.25">
      <c r="A24" s="150" t="s">
        <v>56</v>
      </c>
      <c r="B24" s="15" t="s">
        <v>7</v>
      </c>
      <c r="C24" s="395" t="s">
        <v>21</v>
      </c>
      <c r="D24" s="258"/>
      <c r="E24" s="281"/>
      <c r="F24" s="128">
        <f>'逆行列係数'!N26</f>
        <v>0.0006452078455563382</v>
      </c>
      <c r="G24" s="128">
        <f>'逆行列係数'!AE26</f>
        <v>0.0006983473434830512</v>
      </c>
      <c r="H24" s="246">
        <f t="shared" si="3"/>
        <v>0</v>
      </c>
      <c r="I24" s="246">
        <f t="shared" si="4"/>
        <v>0</v>
      </c>
      <c r="J24" s="247">
        <f t="shared" si="5"/>
        <v>0</v>
      </c>
    </row>
    <row r="25" spans="1:10" ht="11.25">
      <c r="A25" s="150" t="s">
        <v>52</v>
      </c>
      <c r="B25" s="15" t="s">
        <v>8</v>
      </c>
      <c r="C25" s="395" t="s">
        <v>22</v>
      </c>
      <c r="E25" s="281"/>
      <c r="F25" s="128">
        <f>'逆行列係数'!N27</f>
        <v>0.1507458084659464</v>
      </c>
      <c r="G25" s="128">
        <f>'逆行列係数'!AE27</f>
        <v>0.17464084709651953</v>
      </c>
      <c r="H25" s="246">
        <f t="shared" si="3"/>
        <v>0</v>
      </c>
      <c r="I25" s="246">
        <f t="shared" si="4"/>
        <v>0</v>
      </c>
      <c r="J25" s="247">
        <f t="shared" si="5"/>
        <v>0</v>
      </c>
    </row>
    <row r="26" spans="1:10" ht="11.25">
      <c r="A26" s="150"/>
      <c r="B26" s="15" t="s">
        <v>9</v>
      </c>
      <c r="C26" s="395" t="s">
        <v>23</v>
      </c>
      <c r="D26" s="258"/>
      <c r="E26" s="281"/>
      <c r="F26" s="128">
        <f>'逆行列係数'!N28</f>
        <v>0.0023406008006658756</v>
      </c>
      <c r="G26" s="128">
        <f>'逆行列係数'!AE28</f>
        <v>0.018982944750117286</v>
      </c>
      <c r="H26" s="246">
        <f t="shared" si="3"/>
        <v>0</v>
      </c>
      <c r="I26" s="246">
        <f t="shared" si="4"/>
        <v>0</v>
      </c>
      <c r="J26" s="247">
        <f t="shared" si="5"/>
        <v>0</v>
      </c>
    </row>
    <row r="27" spans="1:10" ht="11.25">
      <c r="A27" s="150"/>
      <c r="B27" s="15" t="s">
        <v>10</v>
      </c>
      <c r="C27" s="395" t="s">
        <v>24</v>
      </c>
      <c r="D27" s="258"/>
      <c r="E27" s="281"/>
      <c r="F27" s="128">
        <f>'逆行列係数'!N29</f>
        <v>0.008825090204083081</v>
      </c>
      <c r="G27" s="128">
        <f>'逆行列係数'!AE29</f>
        <v>0.03645276947515557</v>
      </c>
      <c r="H27" s="246">
        <f t="shared" si="3"/>
        <v>0</v>
      </c>
      <c r="I27" s="246">
        <f t="shared" si="4"/>
        <v>0</v>
      </c>
      <c r="J27" s="247">
        <f t="shared" si="5"/>
        <v>0</v>
      </c>
    </row>
    <row r="28" spans="1:10" ht="11.25">
      <c r="A28" s="150"/>
      <c r="B28" s="15" t="s">
        <v>11</v>
      </c>
      <c r="C28" s="395" t="s">
        <v>25</v>
      </c>
      <c r="D28" s="258"/>
      <c r="E28" s="281"/>
      <c r="F28" s="128">
        <f>'逆行列係数'!N30</f>
        <v>0.027116228331445006</v>
      </c>
      <c r="G28" s="128">
        <f>'逆行列係数'!AE30</f>
        <v>0.03587219185641906</v>
      </c>
      <c r="H28" s="246">
        <f t="shared" si="3"/>
        <v>0</v>
      </c>
      <c r="I28" s="246">
        <f t="shared" si="4"/>
        <v>0</v>
      </c>
      <c r="J28" s="247">
        <f t="shared" si="5"/>
        <v>0</v>
      </c>
    </row>
    <row r="29" spans="1:10" ht="11.25">
      <c r="A29" s="150"/>
      <c r="B29" s="15" t="s">
        <v>12</v>
      </c>
      <c r="C29" s="395" t="s">
        <v>26</v>
      </c>
      <c r="D29" s="258"/>
      <c r="E29" s="281"/>
      <c r="F29" s="128">
        <f>'逆行列係数'!N31</f>
        <v>0.01139423748254162</v>
      </c>
      <c r="G29" s="128">
        <f>'逆行列係数'!AE31</f>
        <v>0.06462747843008325</v>
      </c>
      <c r="H29" s="246">
        <f t="shared" si="3"/>
        <v>0</v>
      </c>
      <c r="I29" s="246">
        <f t="shared" si="4"/>
        <v>0</v>
      </c>
      <c r="J29" s="247">
        <f t="shared" si="5"/>
        <v>0</v>
      </c>
    </row>
    <row r="30" spans="1:10" ht="11.25">
      <c r="A30" s="150"/>
      <c r="B30" s="15" t="s">
        <v>13</v>
      </c>
      <c r="C30" s="395" t="s">
        <v>27</v>
      </c>
      <c r="D30" s="258"/>
      <c r="E30" s="281"/>
      <c r="F30" s="128">
        <f>'逆行列係数'!N32</f>
        <v>0.0029945875542748955</v>
      </c>
      <c r="G30" s="128">
        <f>'逆行列係数'!AE32</f>
        <v>0.024283126984044525</v>
      </c>
      <c r="H30" s="246">
        <f t="shared" si="3"/>
        <v>0</v>
      </c>
      <c r="I30" s="246">
        <f t="shared" si="4"/>
        <v>0</v>
      </c>
      <c r="J30" s="247">
        <f t="shared" si="5"/>
        <v>0</v>
      </c>
    </row>
    <row r="31" spans="1:10" ht="11.25">
      <c r="A31" s="150"/>
      <c r="B31" s="15" t="s">
        <v>14</v>
      </c>
      <c r="C31" s="395" t="s">
        <v>28</v>
      </c>
      <c r="D31" s="258"/>
      <c r="E31" s="281"/>
      <c r="F31" s="128">
        <f>'逆行列係数'!N33</f>
        <v>0.03945659561988134</v>
      </c>
      <c r="G31" s="128">
        <f>'逆行列係数'!AE33</f>
        <v>1.1197450109973008</v>
      </c>
      <c r="H31" s="246">
        <f t="shared" si="3"/>
        <v>0</v>
      </c>
      <c r="I31" s="246">
        <f t="shared" si="4"/>
        <v>0</v>
      </c>
      <c r="J31" s="247">
        <f t="shared" si="5"/>
        <v>0</v>
      </c>
    </row>
    <row r="32" spans="1:10" ht="11.25">
      <c r="A32" s="150"/>
      <c r="B32" s="15" t="s">
        <v>15</v>
      </c>
      <c r="C32" s="395" t="s">
        <v>262</v>
      </c>
      <c r="D32" s="258"/>
      <c r="E32" s="281"/>
      <c r="F32" s="128">
        <f>'逆行列係数'!N34</f>
        <v>0.02091782011382013</v>
      </c>
      <c r="G32" s="128">
        <f>'逆行列係数'!AE34</f>
        <v>0.03313355815338584</v>
      </c>
      <c r="H32" s="246">
        <f t="shared" si="3"/>
        <v>0</v>
      </c>
      <c r="I32" s="246">
        <f t="shared" si="4"/>
        <v>0</v>
      </c>
      <c r="J32" s="247">
        <f t="shared" si="5"/>
        <v>0</v>
      </c>
    </row>
    <row r="33" spans="1:10" ht="11.25">
      <c r="A33" s="150"/>
      <c r="B33" s="15" t="s">
        <v>16</v>
      </c>
      <c r="C33" s="395" t="s">
        <v>30</v>
      </c>
      <c r="D33" s="258"/>
      <c r="E33" s="281"/>
      <c r="F33" s="128">
        <f>'逆行列係数'!N35</f>
        <v>0.0003726685101900511</v>
      </c>
      <c r="G33" s="128">
        <f>'逆行列係数'!AE35</f>
        <v>0.0023216915400338695</v>
      </c>
      <c r="H33" s="246">
        <f t="shared" si="3"/>
        <v>0</v>
      </c>
      <c r="I33" s="246">
        <f t="shared" si="4"/>
        <v>0</v>
      </c>
      <c r="J33" s="247">
        <f t="shared" si="5"/>
        <v>0</v>
      </c>
    </row>
    <row r="34" spans="1:10" ht="11.25">
      <c r="A34" s="150"/>
      <c r="B34" s="15" t="s">
        <v>17</v>
      </c>
      <c r="C34" s="395" t="s">
        <v>31</v>
      </c>
      <c r="D34" s="258"/>
      <c r="E34" s="281"/>
      <c r="F34" s="128">
        <f>'逆行列係数'!N36</f>
        <v>0.05505972367559852</v>
      </c>
      <c r="G34" s="128">
        <f>'逆行列係数'!AE36</f>
        <v>0.127228245715992</v>
      </c>
      <c r="H34" s="246">
        <f t="shared" si="3"/>
        <v>0</v>
      </c>
      <c r="I34" s="246">
        <f t="shared" si="4"/>
        <v>0</v>
      </c>
      <c r="J34" s="247">
        <f t="shared" si="5"/>
        <v>0</v>
      </c>
    </row>
    <row r="35" spans="1:10" ht="11.25">
      <c r="A35" s="150"/>
      <c r="B35" s="52">
        <v>15</v>
      </c>
      <c r="C35" s="53" t="s">
        <v>32</v>
      </c>
      <c r="D35" s="248"/>
      <c r="E35" s="248"/>
      <c r="F35" s="153">
        <f>'逆行列係数'!N37</f>
        <v>0.0013306700618457162</v>
      </c>
      <c r="G35" s="153">
        <f>'逆行列係数'!AE37</f>
        <v>0.008289955659489529</v>
      </c>
      <c r="H35" s="249">
        <f t="shared" si="3"/>
        <v>0</v>
      </c>
      <c r="I35" s="249">
        <f t="shared" si="4"/>
        <v>0</v>
      </c>
      <c r="J35" s="250">
        <f t="shared" si="5"/>
        <v>0</v>
      </c>
    </row>
    <row r="36" spans="1:10" ht="11.25">
      <c r="A36" s="234"/>
      <c r="B36" s="235">
        <v>16</v>
      </c>
      <c r="C36" s="236" t="s">
        <v>33</v>
      </c>
      <c r="D36" s="273">
        <f>SUM(D21:D35)</f>
        <v>0</v>
      </c>
      <c r="E36" s="282">
        <f>SUM(E21:E35)</f>
        <v>0</v>
      </c>
      <c r="F36" s="274">
        <f>'逆行列係数'!N38</f>
        <v>0.32577991762459757</v>
      </c>
      <c r="G36" s="274">
        <f>'逆行列係数'!AE38</f>
        <v>1.6514093435934416</v>
      </c>
      <c r="H36" s="275">
        <f>SUM(H21:H35)</f>
        <v>0</v>
      </c>
      <c r="I36" s="275">
        <f>SUM(I21:I35)</f>
        <v>0</v>
      </c>
      <c r="J36" s="276">
        <f>SUM(J21:J35)</f>
        <v>0</v>
      </c>
    </row>
    <row r="37" spans="1:10" ht="11.25">
      <c r="A37" s="229"/>
      <c r="B37" s="230"/>
      <c r="C37" s="231" t="s">
        <v>139</v>
      </c>
      <c r="D37" s="248">
        <f>SUM(D36,D20)</f>
        <v>0</v>
      </c>
      <c r="E37" s="248">
        <f>SUM(E36,E20)</f>
        <v>0</v>
      </c>
      <c r="F37" s="153">
        <f>'逆行列係数'!N40</f>
        <v>1.6275375365265745</v>
      </c>
      <c r="G37" s="153">
        <f>'逆行列係数'!AE40</f>
        <v>1.661022663965429</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I26" sqref="I26"/>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233</v>
      </c>
      <c r="D1" s="237"/>
      <c r="E1" s="237"/>
    </row>
    <row r="2" spans="2:8" ht="11.25">
      <c r="B2" s="161"/>
      <c r="C2" s="395" t="s">
        <v>262</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209</v>
      </c>
      <c r="E4" s="277" t="s">
        <v>82</v>
      </c>
      <c r="F4" s="262" t="s">
        <v>174</v>
      </c>
      <c r="G4" s="262" t="s">
        <v>210</v>
      </c>
      <c r="H4" s="260" t="s">
        <v>211</v>
      </c>
      <c r="I4" s="263" t="s">
        <v>212</v>
      </c>
      <c r="J4" s="264" t="s">
        <v>213</v>
      </c>
    </row>
    <row r="5" spans="1:10" ht="12" thickTop="1">
      <c r="A5" s="31" t="s">
        <v>46</v>
      </c>
      <c r="B5" s="15" t="s">
        <v>4</v>
      </c>
      <c r="C5" s="395" t="s">
        <v>18</v>
      </c>
      <c r="D5" s="252"/>
      <c r="E5" s="278"/>
      <c r="F5" s="128">
        <f>'逆行列係数'!O6</f>
        <v>0.0002709785326353221</v>
      </c>
      <c r="G5" s="128">
        <f>'逆行列係数'!AF6</f>
        <v>5.9796292890841E-05</v>
      </c>
      <c r="H5" s="265">
        <f>$D$16*F5</f>
        <v>0</v>
      </c>
      <c r="I5" s="246">
        <f>E$16*G5</f>
        <v>0</v>
      </c>
      <c r="J5" s="247">
        <f aca="true" t="shared" si="0" ref="J5:J19">SUM(H5:I5)</f>
        <v>0</v>
      </c>
    </row>
    <row r="6" spans="1:10" ht="11.25">
      <c r="A6" s="31" t="s">
        <v>48</v>
      </c>
      <c r="B6" s="15" t="s">
        <v>5</v>
      </c>
      <c r="C6" s="395" t="s">
        <v>19</v>
      </c>
      <c r="D6" s="252"/>
      <c r="E6" s="278"/>
      <c r="F6" s="128">
        <f>'逆行列係数'!O7</f>
        <v>1.9633199347498778E-05</v>
      </c>
      <c r="G6" s="128">
        <f>'逆行列係数'!AF7</f>
        <v>1.6775362860373613E-06</v>
      </c>
      <c r="H6" s="266">
        <f aca="true" t="shared" si="1" ref="H6:H19">$D$16*F6</f>
        <v>0</v>
      </c>
      <c r="I6" s="246">
        <f aca="true" t="shared" si="2" ref="I6:I19">E$16*G6</f>
        <v>0</v>
      </c>
      <c r="J6" s="247">
        <f t="shared" si="0"/>
        <v>0</v>
      </c>
    </row>
    <row r="7" spans="1:10" ht="11.25">
      <c r="A7" s="31" t="s">
        <v>50</v>
      </c>
      <c r="B7" s="15" t="s">
        <v>6</v>
      </c>
      <c r="C7" s="395" t="s">
        <v>20</v>
      </c>
      <c r="D7" s="252"/>
      <c r="E7" s="278"/>
      <c r="F7" s="128">
        <f>'逆行列係数'!O8</f>
        <v>0.00012325825873623397</v>
      </c>
      <c r="G7" s="128">
        <f>'逆行列係数'!AF8</f>
        <v>1.5123414330291929E-05</v>
      </c>
      <c r="H7" s="266">
        <f t="shared" si="1"/>
        <v>0</v>
      </c>
      <c r="I7" s="246">
        <f t="shared" si="2"/>
        <v>0</v>
      </c>
      <c r="J7" s="247">
        <f t="shared" si="0"/>
        <v>0</v>
      </c>
    </row>
    <row r="8" spans="1:10" ht="11.25">
      <c r="A8" s="31" t="s">
        <v>52</v>
      </c>
      <c r="B8" s="15" t="s">
        <v>7</v>
      </c>
      <c r="C8" s="395" t="s">
        <v>21</v>
      </c>
      <c r="D8" s="252"/>
      <c r="E8" s="278"/>
      <c r="F8" s="128">
        <f>'逆行列係数'!O9</f>
        <v>0.0002194026131169226</v>
      </c>
      <c r="G8" s="128">
        <f>'逆行列係数'!AF9</f>
        <v>1.3756130022327779E-05</v>
      </c>
      <c r="H8" s="266">
        <f t="shared" si="1"/>
        <v>0</v>
      </c>
      <c r="I8" s="246">
        <f t="shared" si="2"/>
        <v>0</v>
      </c>
      <c r="J8" s="247">
        <f t="shared" si="0"/>
        <v>0</v>
      </c>
    </row>
    <row r="9" spans="1:10" ht="11.25">
      <c r="A9" s="31"/>
      <c r="B9" s="15" t="s">
        <v>8</v>
      </c>
      <c r="C9" s="395" t="s">
        <v>22</v>
      </c>
      <c r="D9" s="252"/>
      <c r="E9" s="278"/>
      <c r="F9" s="128">
        <f>'逆行列係数'!O10</f>
        <v>0.016111625935741537</v>
      </c>
      <c r="G9" s="128">
        <f>'逆行列係数'!AF10</f>
        <v>0.005682115363897496</v>
      </c>
      <c r="H9" s="266">
        <f t="shared" si="1"/>
        <v>0</v>
      </c>
      <c r="I9" s="246">
        <f t="shared" si="2"/>
        <v>0</v>
      </c>
      <c r="J9" s="247">
        <f t="shared" si="0"/>
        <v>0</v>
      </c>
    </row>
    <row r="10" spans="1:10" ht="11.25">
      <c r="A10" s="31"/>
      <c r="B10" s="15" t="s">
        <v>9</v>
      </c>
      <c r="C10" s="395" t="s">
        <v>23</v>
      </c>
      <c r="D10" s="252"/>
      <c r="E10" s="278"/>
      <c r="F10" s="128">
        <f>'逆行列係数'!O11</f>
        <v>0.006298193619200495</v>
      </c>
      <c r="G10" s="128">
        <f>'逆行列係数'!AF11</f>
        <v>4.0558410483822884E-05</v>
      </c>
      <c r="H10" s="266">
        <f t="shared" si="1"/>
        <v>0</v>
      </c>
      <c r="I10" s="246">
        <f t="shared" si="2"/>
        <v>0</v>
      </c>
      <c r="J10" s="247">
        <f t="shared" si="0"/>
        <v>0</v>
      </c>
    </row>
    <row r="11" spans="1:10" ht="11.25">
      <c r="A11" s="31"/>
      <c r="B11" s="15" t="s">
        <v>10</v>
      </c>
      <c r="C11" s="395" t="s">
        <v>24</v>
      </c>
      <c r="D11" s="252"/>
      <c r="E11" s="278"/>
      <c r="F11" s="128">
        <f>'逆行列係数'!O12</f>
        <v>0.018537698966717434</v>
      </c>
      <c r="G11" s="128">
        <f>'逆行列係数'!AF12</f>
        <v>0.00019120016321944042</v>
      </c>
      <c r="H11" s="266">
        <f t="shared" si="1"/>
        <v>0</v>
      </c>
      <c r="I11" s="246">
        <f t="shared" si="2"/>
        <v>0</v>
      </c>
      <c r="J11" s="247">
        <f t="shared" si="0"/>
        <v>0</v>
      </c>
    </row>
    <row r="12" spans="1:10" ht="11.25">
      <c r="A12" s="31"/>
      <c r="B12" s="15" t="s">
        <v>11</v>
      </c>
      <c r="C12" s="395" t="s">
        <v>25</v>
      </c>
      <c r="D12" s="252"/>
      <c r="E12" s="278"/>
      <c r="F12" s="128">
        <f>'逆行列係数'!O13</f>
        <v>0.0070533318609412995</v>
      </c>
      <c r="G12" s="128">
        <f>'逆行列係数'!AF13</f>
        <v>0.000699301576587896</v>
      </c>
      <c r="H12" s="266">
        <f t="shared" si="1"/>
        <v>0</v>
      </c>
      <c r="I12" s="246">
        <f t="shared" si="2"/>
        <v>0</v>
      </c>
      <c r="J12" s="247">
        <f t="shared" si="0"/>
        <v>0</v>
      </c>
    </row>
    <row r="13" spans="1:10" ht="11.25">
      <c r="A13" s="31"/>
      <c r="B13" s="15" t="s">
        <v>12</v>
      </c>
      <c r="C13" s="395" t="s">
        <v>26</v>
      </c>
      <c r="D13" s="252"/>
      <c r="E13" s="278"/>
      <c r="F13" s="128">
        <f>'逆行列係数'!O14</f>
        <v>0.03273784671937795</v>
      </c>
      <c r="G13" s="128">
        <f>'逆行列係数'!AF14</f>
        <v>0.00023738524628181453</v>
      </c>
      <c r="H13" s="266">
        <f t="shared" si="1"/>
        <v>0</v>
      </c>
      <c r="I13" s="246">
        <f t="shared" si="2"/>
        <v>0</v>
      </c>
      <c r="J13" s="247">
        <f t="shared" si="0"/>
        <v>0</v>
      </c>
    </row>
    <row r="14" spans="1:10" ht="11.25">
      <c r="A14" s="31"/>
      <c r="B14" s="15" t="s">
        <v>13</v>
      </c>
      <c r="C14" s="395" t="s">
        <v>27</v>
      </c>
      <c r="D14" s="252"/>
      <c r="E14" s="278"/>
      <c r="F14" s="128">
        <f>'逆行列係数'!O15</f>
        <v>0.024353273014623915</v>
      </c>
      <c r="G14" s="128">
        <f>'逆行列係数'!AF15</f>
        <v>8.592832763797893E-05</v>
      </c>
      <c r="H14" s="266">
        <f t="shared" si="1"/>
        <v>0</v>
      </c>
      <c r="I14" s="246">
        <f t="shared" si="2"/>
        <v>0</v>
      </c>
      <c r="J14" s="247">
        <f t="shared" si="0"/>
        <v>0</v>
      </c>
    </row>
    <row r="15" spans="1:10" ht="11.25">
      <c r="A15" s="31"/>
      <c r="B15" s="15" t="s">
        <v>14</v>
      </c>
      <c r="C15" s="395" t="s">
        <v>28</v>
      </c>
      <c r="D15" s="252"/>
      <c r="E15" s="278"/>
      <c r="F15" s="128">
        <f>'逆行列係数'!O16</f>
        <v>0.015048734033394524</v>
      </c>
      <c r="G15" s="128">
        <f>'逆行列係数'!AF16</f>
        <v>0.0006284035593855358</v>
      </c>
      <c r="H15" s="266">
        <f t="shared" si="1"/>
        <v>0</v>
      </c>
      <c r="I15" s="246">
        <f t="shared" si="2"/>
        <v>0</v>
      </c>
      <c r="J15" s="247">
        <f t="shared" si="0"/>
        <v>0</v>
      </c>
    </row>
    <row r="16" spans="1:10" ht="11.25">
      <c r="A16" s="31"/>
      <c r="B16" s="15" t="s">
        <v>15</v>
      </c>
      <c r="C16" s="395" t="s">
        <v>262</v>
      </c>
      <c r="D16" s="252">
        <f>'地域別最終需要'!K18</f>
        <v>0</v>
      </c>
      <c r="E16" s="278">
        <f>'地域別最終需要'!I18</f>
        <v>0</v>
      </c>
      <c r="F16" s="128">
        <f>'逆行列係数'!O17</f>
        <v>1.0426116334398854</v>
      </c>
      <c r="G16" s="128">
        <f>'逆行列係数'!AF17</f>
        <v>0.0004336268382805531</v>
      </c>
      <c r="H16" s="266">
        <f t="shared" si="1"/>
        <v>0</v>
      </c>
      <c r="I16" s="246">
        <f t="shared" si="2"/>
        <v>0</v>
      </c>
      <c r="J16" s="247">
        <f t="shared" si="0"/>
        <v>0</v>
      </c>
    </row>
    <row r="17" spans="1:10" ht="11.25">
      <c r="A17" s="31"/>
      <c r="B17" s="15" t="s">
        <v>16</v>
      </c>
      <c r="C17" s="395" t="s">
        <v>30</v>
      </c>
      <c r="D17" s="252"/>
      <c r="E17" s="278"/>
      <c r="F17" s="128">
        <f>'逆行列係数'!O18</f>
        <v>0.0030666206084273505</v>
      </c>
      <c r="G17" s="128">
        <f>'逆行列係数'!AF18</f>
        <v>8.877008679556194E-06</v>
      </c>
      <c r="H17" s="266">
        <f t="shared" si="1"/>
        <v>0</v>
      </c>
      <c r="I17" s="246">
        <f t="shared" si="2"/>
        <v>0</v>
      </c>
      <c r="J17" s="247">
        <f t="shared" si="0"/>
        <v>0</v>
      </c>
    </row>
    <row r="18" spans="1:10" ht="11.25">
      <c r="A18" s="31"/>
      <c r="B18" s="15" t="s">
        <v>17</v>
      </c>
      <c r="C18" s="395" t="s">
        <v>31</v>
      </c>
      <c r="D18" s="252"/>
      <c r="E18" s="278"/>
      <c r="F18" s="128">
        <f>'逆行列係数'!O19</f>
        <v>0.09858106602007832</v>
      </c>
      <c r="G18" s="128">
        <f>'逆行列係数'!AF19</f>
        <v>0.0008317837094234642</v>
      </c>
      <c r="H18" s="266">
        <f t="shared" si="1"/>
        <v>0</v>
      </c>
      <c r="I18" s="246">
        <f t="shared" si="2"/>
        <v>0</v>
      </c>
      <c r="J18" s="247">
        <f t="shared" si="0"/>
        <v>0</v>
      </c>
    </row>
    <row r="19" spans="1:10" ht="11.25">
      <c r="A19" s="31"/>
      <c r="B19" s="52">
        <v>15</v>
      </c>
      <c r="C19" s="53" t="s">
        <v>32</v>
      </c>
      <c r="D19" s="279"/>
      <c r="E19" s="279"/>
      <c r="F19" s="153">
        <f>'逆行列係数'!O20</f>
        <v>0.011441540573149259</v>
      </c>
      <c r="G19" s="153">
        <f>'逆行列係数'!AF20</f>
        <v>3.312005883487053E-05</v>
      </c>
      <c r="H19" s="267">
        <f t="shared" si="1"/>
        <v>0</v>
      </c>
      <c r="I19" s="249">
        <f t="shared" si="2"/>
        <v>0</v>
      </c>
      <c r="J19" s="250">
        <f t="shared" si="0"/>
        <v>0</v>
      </c>
    </row>
    <row r="20" spans="1:10" ht="12" thickBot="1">
      <c r="A20" s="232"/>
      <c r="B20" s="56">
        <v>16</v>
      </c>
      <c r="C20" s="233" t="s">
        <v>33</v>
      </c>
      <c r="D20" s="268">
        <f>SUM(D5:D19)</f>
        <v>0</v>
      </c>
      <c r="E20" s="268">
        <f>SUM(E5:E19)</f>
        <v>0</v>
      </c>
      <c r="F20" s="269">
        <f>'逆行列係数'!O21</f>
        <v>1.2764748373953734</v>
      </c>
      <c r="G20" s="269">
        <f>'逆行列係数'!AF21</f>
        <v>0.008962653636241926</v>
      </c>
      <c r="H20" s="270">
        <f>SUM(H5:H19)</f>
        <v>0</v>
      </c>
      <c r="I20" s="271">
        <f>SUM(I5:I19)</f>
        <v>0</v>
      </c>
      <c r="J20" s="272">
        <f>SUM(J5:J19)</f>
        <v>0</v>
      </c>
    </row>
    <row r="21" spans="1:10" ht="12" thickTop="1">
      <c r="A21" s="150" t="s">
        <v>53</v>
      </c>
      <c r="B21" s="15" t="s">
        <v>4</v>
      </c>
      <c r="C21" s="395" t="s">
        <v>18</v>
      </c>
      <c r="D21" s="255"/>
      <c r="E21" s="280"/>
      <c r="F21" s="149">
        <f>'逆行列係数'!O23</f>
        <v>0.0028545969360284896</v>
      </c>
      <c r="G21" s="149">
        <f>'逆行列係数'!AF23</f>
        <v>0.003806861671571997</v>
      </c>
      <c r="H21" s="246">
        <f>$D$16*F21</f>
        <v>0</v>
      </c>
      <c r="I21" s="256">
        <f>E$16*G21</f>
        <v>0</v>
      </c>
      <c r="J21" s="257">
        <f aca="true" t="shared" si="3" ref="J21:J35">SUM(H21:I21)</f>
        <v>0</v>
      </c>
    </row>
    <row r="22" spans="1:10" ht="11.25">
      <c r="A22" s="150" t="s">
        <v>54</v>
      </c>
      <c r="B22" s="15" t="s">
        <v>5</v>
      </c>
      <c r="C22" s="395" t="s">
        <v>19</v>
      </c>
      <c r="D22" s="252"/>
      <c r="E22" s="278"/>
      <c r="F22" s="128">
        <f>'逆行列係数'!O24</f>
        <v>0.00016331990307693158</v>
      </c>
      <c r="G22" s="128">
        <f>'逆行列係数'!AF24</f>
        <v>0.00024308379825999449</v>
      </c>
      <c r="H22" s="246">
        <f aca="true" t="shared" si="4" ref="H22:H35">$D$16*F22</f>
        <v>0</v>
      </c>
      <c r="I22" s="246">
        <f aca="true" t="shared" si="5" ref="I22:I35">E$16*G22</f>
        <v>0</v>
      </c>
      <c r="J22" s="247">
        <f t="shared" si="3"/>
        <v>0</v>
      </c>
    </row>
    <row r="23" spans="1:10" ht="11.25">
      <c r="A23" s="150" t="s">
        <v>55</v>
      </c>
      <c r="B23" s="15" t="s">
        <v>6</v>
      </c>
      <c r="C23" s="395" t="s">
        <v>20</v>
      </c>
      <c r="D23" s="258"/>
      <c r="E23" s="281"/>
      <c r="F23" s="128">
        <f>'逆行列係数'!O25</f>
        <v>0.0004652581629337615</v>
      </c>
      <c r="G23" s="128">
        <f>'逆行列係数'!AF25</f>
        <v>0.0007371286783746939</v>
      </c>
      <c r="H23" s="246">
        <f t="shared" si="4"/>
        <v>0</v>
      </c>
      <c r="I23" s="246">
        <f t="shared" si="5"/>
        <v>0</v>
      </c>
      <c r="J23" s="247">
        <f t="shared" si="3"/>
        <v>0</v>
      </c>
    </row>
    <row r="24" spans="1:10" ht="11.25">
      <c r="A24" s="150" t="s">
        <v>56</v>
      </c>
      <c r="B24" s="15" t="s">
        <v>7</v>
      </c>
      <c r="C24" s="395" t="s">
        <v>21</v>
      </c>
      <c r="D24" s="258"/>
      <c r="E24" s="281"/>
      <c r="F24" s="128">
        <f>'逆行列係数'!O26</f>
        <v>0.0004231621490333726</v>
      </c>
      <c r="G24" s="128">
        <f>'逆行列係数'!AF26</f>
        <v>0.00052347299325185</v>
      </c>
      <c r="H24" s="246">
        <f t="shared" si="4"/>
        <v>0</v>
      </c>
      <c r="I24" s="246">
        <f t="shared" si="5"/>
        <v>0</v>
      </c>
      <c r="J24" s="247">
        <f t="shared" si="3"/>
        <v>0</v>
      </c>
    </row>
    <row r="25" spans="1:10" ht="11.25">
      <c r="A25" s="150" t="s">
        <v>52</v>
      </c>
      <c r="B25" s="15" t="s">
        <v>8</v>
      </c>
      <c r="C25" s="395" t="s">
        <v>22</v>
      </c>
      <c r="E25" s="281"/>
      <c r="F25" s="128">
        <f>'逆行列係数'!O27</f>
        <v>0.09819719558074377</v>
      </c>
      <c r="G25" s="128">
        <f>'逆行列係数'!AF27</f>
        <v>0.14298535463598264</v>
      </c>
      <c r="H25" s="246">
        <f t="shared" si="4"/>
        <v>0</v>
      </c>
      <c r="I25" s="246">
        <f t="shared" si="5"/>
        <v>0</v>
      </c>
      <c r="J25" s="247">
        <f t="shared" si="3"/>
        <v>0</v>
      </c>
    </row>
    <row r="26" spans="1:10" ht="11.25">
      <c r="A26" s="150"/>
      <c r="B26" s="15" t="s">
        <v>9</v>
      </c>
      <c r="C26" s="395" t="s">
        <v>23</v>
      </c>
      <c r="D26" s="258"/>
      <c r="E26" s="281"/>
      <c r="F26" s="128">
        <f>'逆行列係数'!O28</f>
        <v>0.001986875535647775</v>
      </c>
      <c r="G26" s="128">
        <f>'逆行列係数'!AF28</f>
        <v>0.010779715743347159</v>
      </c>
      <c r="H26" s="246">
        <f t="shared" si="4"/>
        <v>0</v>
      </c>
      <c r="I26" s="246">
        <f t="shared" si="5"/>
        <v>0</v>
      </c>
      <c r="J26" s="247">
        <f t="shared" si="3"/>
        <v>0</v>
      </c>
    </row>
    <row r="27" spans="1:10" ht="11.25">
      <c r="A27" s="150"/>
      <c r="B27" s="15" t="s">
        <v>10</v>
      </c>
      <c r="C27" s="395" t="s">
        <v>24</v>
      </c>
      <c r="D27" s="258"/>
      <c r="E27" s="281"/>
      <c r="F27" s="128">
        <f>'逆行列係数'!O29</f>
        <v>0.006816395748331626</v>
      </c>
      <c r="G27" s="128">
        <f>'逆行列係数'!AF29</f>
        <v>0.02310040791554068</v>
      </c>
      <c r="H27" s="246">
        <f t="shared" si="4"/>
        <v>0</v>
      </c>
      <c r="I27" s="246">
        <f t="shared" si="5"/>
        <v>0</v>
      </c>
      <c r="J27" s="247">
        <f t="shared" si="3"/>
        <v>0</v>
      </c>
    </row>
    <row r="28" spans="1:10" ht="11.25">
      <c r="A28" s="150"/>
      <c r="B28" s="15" t="s">
        <v>11</v>
      </c>
      <c r="C28" s="395" t="s">
        <v>25</v>
      </c>
      <c r="D28" s="258"/>
      <c r="E28" s="281"/>
      <c r="F28" s="128">
        <f>'逆行列係数'!O30</f>
        <v>0.023786914785970652</v>
      </c>
      <c r="G28" s="128">
        <f>'逆行列係数'!AF30</f>
        <v>0.03869816537936101</v>
      </c>
      <c r="H28" s="246">
        <f t="shared" si="4"/>
        <v>0</v>
      </c>
      <c r="I28" s="246">
        <f t="shared" si="5"/>
        <v>0</v>
      </c>
      <c r="J28" s="247">
        <f t="shared" si="3"/>
        <v>0</v>
      </c>
    </row>
    <row r="29" spans="1:10" ht="11.25">
      <c r="A29" s="150"/>
      <c r="B29" s="15" t="s">
        <v>12</v>
      </c>
      <c r="C29" s="395" t="s">
        <v>26</v>
      </c>
      <c r="D29" s="258"/>
      <c r="E29" s="281"/>
      <c r="F29" s="128">
        <f>'逆行列係数'!O31</f>
        <v>0.009282421755613973</v>
      </c>
      <c r="G29" s="128">
        <f>'逆行列係数'!AF31</f>
        <v>0.0390632075340742</v>
      </c>
      <c r="H29" s="246">
        <f t="shared" si="4"/>
        <v>0</v>
      </c>
      <c r="I29" s="246">
        <f t="shared" si="5"/>
        <v>0</v>
      </c>
      <c r="J29" s="247">
        <f t="shared" si="3"/>
        <v>0</v>
      </c>
    </row>
    <row r="30" spans="1:10" ht="11.25">
      <c r="A30" s="150"/>
      <c r="B30" s="15" t="s">
        <v>13</v>
      </c>
      <c r="C30" s="395" t="s">
        <v>27</v>
      </c>
      <c r="D30" s="258"/>
      <c r="E30" s="281"/>
      <c r="F30" s="128">
        <f>'逆行列係数'!O32</f>
        <v>0.0031930365642156384</v>
      </c>
      <c r="G30" s="128">
        <f>'逆行列係数'!AF32</f>
        <v>0.026535346935420125</v>
      </c>
      <c r="H30" s="246">
        <f t="shared" si="4"/>
        <v>0</v>
      </c>
      <c r="I30" s="246">
        <f t="shared" si="5"/>
        <v>0</v>
      </c>
      <c r="J30" s="247">
        <f t="shared" si="3"/>
        <v>0</v>
      </c>
    </row>
    <row r="31" spans="1:10" ht="11.25">
      <c r="A31" s="150"/>
      <c r="B31" s="15" t="s">
        <v>14</v>
      </c>
      <c r="C31" s="395" t="s">
        <v>28</v>
      </c>
      <c r="D31" s="258"/>
      <c r="E31" s="281"/>
      <c r="F31" s="128">
        <f>'逆行列係数'!O33</f>
        <v>0.012607483694933308</v>
      </c>
      <c r="G31" s="128">
        <f>'逆行列係数'!AF33</f>
        <v>0.027766526406196024</v>
      </c>
      <c r="H31" s="246">
        <f t="shared" si="4"/>
        <v>0</v>
      </c>
      <c r="I31" s="246">
        <f t="shared" si="5"/>
        <v>0</v>
      </c>
      <c r="J31" s="247">
        <f t="shared" si="3"/>
        <v>0</v>
      </c>
    </row>
    <row r="32" spans="1:10" ht="11.25">
      <c r="A32" s="150"/>
      <c r="B32" s="15" t="s">
        <v>15</v>
      </c>
      <c r="C32" s="395" t="s">
        <v>262</v>
      </c>
      <c r="D32" s="258"/>
      <c r="E32" s="281"/>
      <c r="F32" s="128">
        <f>'逆行列係数'!O34</f>
        <v>0.06207246507914579</v>
      </c>
      <c r="G32" s="128">
        <f>'逆行列係数'!AF34</f>
        <v>1.1311785255189386</v>
      </c>
      <c r="H32" s="246">
        <f t="shared" si="4"/>
        <v>0</v>
      </c>
      <c r="I32" s="246">
        <f t="shared" si="5"/>
        <v>0</v>
      </c>
      <c r="J32" s="247">
        <f t="shared" si="3"/>
        <v>0</v>
      </c>
    </row>
    <row r="33" spans="1:10" ht="11.25">
      <c r="A33" s="150"/>
      <c r="B33" s="15" t="s">
        <v>16</v>
      </c>
      <c r="C33" s="395" t="s">
        <v>30</v>
      </c>
      <c r="D33" s="258"/>
      <c r="E33" s="281"/>
      <c r="F33" s="128">
        <f>'逆行列係数'!O35</f>
        <v>0.00040083100910138673</v>
      </c>
      <c r="G33" s="128">
        <f>'逆行列係数'!AF35</f>
        <v>0.0033472836289023013</v>
      </c>
      <c r="H33" s="246">
        <f t="shared" si="4"/>
        <v>0</v>
      </c>
      <c r="I33" s="246">
        <f t="shared" si="5"/>
        <v>0</v>
      </c>
      <c r="J33" s="247">
        <f t="shared" si="3"/>
        <v>0</v>
      </c>
    </row>
    <row r="34" spans="1:10" ht="11.25">
      <c r="A34" s="150"/>
      <c r="B34" s="15" t="s">
        <v>17</v>
      </c>
      <c r="C34" s="395" t="s">
        <v>31</v>
      </c>
      <c r="D34" s="258"/>
      <c r="E34" s="281"/>
      <c r="F34" s="128">
        <f>'逆行列係数'!O36</f>
        <v>0.07172918111409711</v>
      </c>
      <c r="G34" s="128">
        <f>'逆行列係数'!AF36</f>
        <v>0.20661657227153749</v>
      </c>
      <c r="H34" s="246">
        <f t="shared" si="4"/>
        <v>0</v>
      </c>
      <c r="I34" s="246">
        <f t="shared" si="5"/>
        <v>0</v>
      </c>
      <c r="J34" s="247">
        <f t="shared" si="3"/>
        <v>0</v>
      </c>
    </row>
    <row r="35" spans="1:10" ht="11.25">
      <c r="A35" s="150"/>
      <c r="B35" s="52">
        <v>15</v>
      </c>
      <c r="C35" s="53" t="s">
        <v>32</v>
      </c>
      <c r="D35" s="248"/>
      <c r="E35" s="248"/>
      <c r="F35" s="153">
        <f>'逆行列係数'!O37</f>
        <v>0.001431228582738629</v>
      </c>
      <c r="G35" s="153">
        <f>'逆行列係数'!AF37</f>
        <v>0.011951989480450306</v>
      </c>
      <c r="H35" s="246">
        <f t="shared" si="4"/>
        <v>0</v>
      </c>
      <c r="I35" s="249">
        <f t="shared" si="5"/>
        <v>0</v>
      </c>
      <c r="J35" s="250">
        <f t="shared" si="3"/>
        <v>0</v>
      </c>
    </row>
    <row r="36" spans="1:10" ht="11.25">
      <c r="A36" s="234"/>
      <c r="B36" s="235">
        <v>16</v>
      </c>
      <c r="C36" s="236" t="s">
        <v>33</v>
      </c>
      <c r="D36" s="273">
        <f>SUM(D21:D35)</f>
        <v>0</v>
      </c>
      <c r="E36" s="282">
        <f>SUM(E21:E35)</f>
        <v>0</v>
      </c>
      <c r="F36" s="274">
        <f>'逆行列係数'!O38</f>
        <v>0.2954103666016122</v>
      </c>
      <c r="G36" s="274">
        <f>'逆行列係数'!AF38</f>
        <v>1.667333642591209</v>
      </c>
      <c r="H36" s="275">
        <f>SUM(H21:H35)</f>
        <v>0</v>
      </c>
      <c r="I36" s="275">
        <f>SUM(I21:I35)</f>
        <v>0</v>
      </c>
      <c r="J36" s="276">
        <f>SUM(J21:J35)</f>
        <v>0</v>
      </c>
    </row>
    <row r="37" spans="1:10" ht="11.25">
      <c r="A37" s="229"/>
      <c r="B37" s="230"/>
      <c r="C37" s="231" t="s">
        <v>139</v>
      </c>
      <c r="D37" s="248">
        <f>SUM(D36,D20)</f>
        <v>0</v>
      </c>
      <c r="E37" s="248">
        <f>SUM(E36,E20)</f>
        <v>0</v>
      </c>
      <c r="F37" s="153">
        <f>'逆行列係数'!O40</f>
        <v>1.5718852039969855</v>
      </c>
      <c r="G37" s="153">
        <f>'逆行列係数'!AF40</f>
        <v>1.676296296227451</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37"/>
  <sheetViews>
    <sheetView workbookViewId="0" topLeftCell="A1">
      <pane xSplit="3" ySplit="4" topLeftCell="D8" activePane="bottomRight" state="frozen"/>
      <selection pane="topLeft" activeCell="K1" sqref="K1:IV16384"/>
      <selection pane="topRight" activeCell="K1" sqref="K1:IV16384"/>
      <selection pane="bottomLeft" activeCell="K1" sqref="K1:IV16384"/>
      <selection pane="bottomRight" activeCell="H27" sqref="H27"/>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234</v>
      </c>
      <c r="D1" s="237"/>
      <c r="E1" s="237"/>
    </row>
    <row r="2" spans="2:8" ht="11.25">
      <c r="B2" s="161"/>
      <c r="C2" s="161" t="s">
        <v>30</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214</v>
      </c>
      <c r="E4" s="277" t="s">
        <v>82</v>
      </c>
      <c r="F4" s="262" t="s">
        <v>174</v>
      </c>
      <c r="G4" s="262" t="s">
        <v>215</v>
      </c>
      <c r="H4" s="260" t="s">
        <v>216</v>
      </c>
      <c r="I4" s="263" t="s">
        <v>217</v>
      </c>
      <c r="J4" s="264" t="s">
        <v>218</v>
      </c>
    </row>
    <row r="5" spans="1:10" ht="12" thickTop="1">
      <c r="A5" s="31" t="s">
        <v>46</v>
      </c>
      <c r="B5" s="15" t="s">
        <v>4</v>
      </c>
      <c r="C5" s="395" t="s">
        <v>18</v>
      </c>
      <c r="D5" s="252"/>
      <c r="E5" s="278"/>
      <c r="F5" s="128">
        <f>'逆行列係数'!P6</f>
        <v>0.0002220428570700308</v>
      </c>
      <c r="G5" s="128">
        <f>'逆行列係数'!AG6</f>
        <v>5.3982158315944073E-05</v>
      </c>
      <c r="H5" s="265">
        <f>$D$17*F5</f>
        <v>0</v>
      </c>
      <c r="I5" s="246">
        <f>E$17*G5</f>
        <v>0</v>
      </c>
      <c r="J5" s="247">
        <f aca="true" t="shared" si="0" ref="J5:J19">SUM(H5:I5)</f>
        <v>0</v>
      </c>
    </row>
    <row r="6" spans="1:10" ht="11.25">
      <c r="A6" s="31" t="s">
        <v>48</v>
      </c>
      <c r="B6" s="15" t="s">
        <v>5</v>
      </c>
      <c r="C6" s="395" t="s">
        <v>19</v>
      </c>
      <c r="D6" s="252"/>
      <c r="E6" s="278"/>
      <c r="F6" s="128">
        <f>'逆行列係数'!P7</f>
        <v>1.4113467031247787E-05</v>
      </c>
      <c r="G6" s="128">
        <f>'逆行列係数'!AG7</f>
        <v>1.507816266076433E-06</v>
      </c>
      <c r="H6" s="266">
        <f aca="true" t="shared" si="1" ref="H6:H19">$D$17*F6</f>
        <v>0</v>
      </c>
      <c r="I6" s="246">
        <f aca="true" t="shared" si="2" ref="I6:I19">E$17*G6</f>
        <v>0</v>
      </c>
      <c r="J6" s="247">
        <f t="shared" si="0"/>
        <v>0</v>
      </c>
    </row>
    <row r="7" spans="1:10" ht="11.25">
      <c r="A7" s="31" t="s">
        <v>50</v>
      </c>
      <c r="B7" s="15" t="s">
        <v>6</v>
      </c>
      <c r="C7" s="395" t="s">
        <v>20</v>
      </c>
      <c r="D7" s="252"/>
      <c r="E7" s="278"/>
      <c r="F7" s="128">
        <f>'逆行列係数'!P8</f>
        <v>7.381349514432011E-05</v>
      </c>
      <c r="G7" s="128">
        <f>'逆行列係数'!AG8</f>
        <v>1.2506836807097087E-05</v>
      </c>
      <c r="H7" s="266">
        <f t="shared" si="1"/>
        <v>0</v>
      </c>
      <c r="I7" s="246">
        <f t="shared" si="2"/>
        <v>0</v>
      </c>
      <c r="J7" s="247">
        <f t="shared" si="0"/>
        <v>0</v>
      </c>
    </row>
    <row r="8" spans="1:10" ht="11.25">
      <c r="A8" s="31" t="s">
        <v>52</v>
      </c>
      <c r="B8" s="15" t="s">
        <v>7</v>
      </c>
      <c r="C8" s="395" t="s">
        <v>21</v>
      </c>
      <c r="D8" s="252"/>
      <c r="E8" s="278"/>
      <c r="F8" s="128">
        <f>'逆行列係数'!P9</f>
        <v>0.00043427008419815187</v>
      </c>
      <c r="G8" s="128">
        <f>'逆行列係数'!AG9</f>
        <v>1.4730739725423832E-05</v>
      </c>
      <c r="H8" s="266">
        <f t="shared" si="1"/>
        <v>0</v>
      </c>
      <c r="I8" s="246">
        <f t="shared" si="2"/>
        <v>0</v>
      </c>
      <c r="J8" s="247">
        <f t="shared" si="0"/>
        <v>0</v>
      </c>
    </row>
    <row r="9" spans="1:10" ht="11.25">
      <c r="A9" s="31"/>
      <c r="B9" s="15" t="s">
        <v>8</v>
      </c>
      <c r="C9" s="395" t="s">
        <v>22</v>
      </c>
      <c r="D9" s="252"/>
      <c r="E9" s="278"/>
      <c r="F9" s="128">
        <f>'逆行列係数'!P10</f>
        <v>0.018499760299045504</v>
      </c>
      <c r="G9" s="128">
        <f>'逆行列係数'!AG10</f>
        <v>0.0052543468933309865</v>
      </c>
      <c r="H9" s="266">
        <f t="shared" si="1"/>
        <v>0</v>
      </c>
      <c r="I9" s="246">
        <f t="shared" si="2"/>
        <v>0</v>
      </c>
      <c r="J9" s="247">
        <f t="shared" si="0"/>
        <v>0</v>
      </c>
    </row>
    <row r="10" spans="1:10" ht="11.25">
      <c r="A10" s="31"/>
      <c r="B10" s="15" t="s">
        <v>9</v>
      </c>
      <c r="C10" s="395" t="s">
        <v>23</v>
      </c>
      <c r="D10" s="252"/>
      <c r="E10" s="278"/>
      <c r="F10" s="128">
        <f>'逆行列係数'!P11</f>
        <v>0.012691543637503152</v>
      </c>
      <c r="G10" s="128">
        <f>'逆行列係数'!AG11</f>
        <v>3.5372034353238454E-05</v>
      </c>
      <c r="H10" s="266">
        <f t="shared" si="1"/>
        <v>0</v>
      </c>
      <c r="I10" s="246">
        <f t="shared" si="2"/>
        <v>0</v>
      </c>
      <c r="J10" s="247">
        <f t="shared" si="0"/>
        <v>0</v>
      </c>
    </row>
    <row r="11" spans="1:10" ht="11.25">
      <c r="A11" s="31"/>
      <c r="B11" s="15" t="s">
        <v>10</v>
      </c>
      <c r="C11" s="395" t="s">
        <v>24</v>
      </c>
      <c r="D11" s="252"/>
      <c r="E11" s="278"/>
      <c r="F11" s="128">
        <f>'逆行列係数'!P12</f>
        <v>0.03814938262983007</v>
      </c>
      <c r="G11" s="128">
        <f>'逆行列係数'!AG12</f>
        <v>0.0001715549967644494</v>
      </c>
      <c r="H11" s="266">
        <f t="shared" si="1"/>
        <v>0</v>
      </c>
      <c r="I11" s="246">
        <f t="shared" si="2"/>
        <v>0</v>
      </c>
      <c r="J11" s="247">
        <f t="shared" si="0"/>
        <v>0</v>
      </c>
    </row>
    <row r="12" spans="1:10" ht="11.25">
      <c r="A12" s="31"/>
      <c r="B12" s="15" t="s">
        <v>11</v>
      </c>
      <c r="C12" s="395" t="s">
        <v>25</v>
      </c>
      <c r="D12" s="252"/>
      <c r="E12" s="278"/>
      <c r="F12" s="128">
        <f>'逆行列係数'!P13</f>
        <v>0.007501731162559016</v>
      </c>
      <c r="G12" s="128">
        <f>'逆行列係数'!AG13</f>
        <v>0.0005970059629302093</v>
      </c>
      <c r="H12" s="266">
        <f t="shared" si="1"/>
        <v>0</v>
      </c>
      <c r="I12" s="246">
        <f t="shared" si="2"/>
        <v>0</v>
      </c>
      <c r="J12" s="247">
        <f t="shared" si="0"/>
        <v>0</v>
      </c>
    </row>
    <row r="13" spans="1:10" ht="11.25">
      <c r="A13" s="31"/>
      <c r="B13" s="15" t="s">
        <v>12</v>
      </c>
      <c r="C13" s="395" t="s">
        <v>26</v>
      </c>
      <c r="D13" s="252"/>
      <c r="E13" s="278"/>
      <c r="F13" s="128">
        <f>'逆行列係数'!P14</f>
        <v>0.0089945779044914</v>
      </c>
      <c r="G13" s="128">
        <f>'逆行列係数'!AG14</f>
        <v>0.00019461666393514912</v>
      </c>
      <c r="H13" s="266">
        <f t="shared" si="1"/>
        <v>0</v>
      </c>
      <c r="I13" s="246">
        <f t="shared" si="2"/>
        <v>0</v>
      </c>
      <c r="J13" s="247">
        <f t="shared" si="0"/>
        <v>0</v>
      </c>
    </row>
    <row r="14" spans="1:10" ht="11.25">
      <c r="A14" s="31"/>
      <c r="B14" s="15" t="s">
        <v>13</v>
      </c>
      <c r="C14" s="395" t="s">
        <v>27</v>
      </c>
      <c r="D14" s="252"/>
      <c r="E14" s="278"/>
      <c r="F14" s="128">
        <f>'逆行列係数'!P15</f>
        <v>0.002970700700576841</v>
      </c>
      <c r="G14" s="128">
        <f>'逆行列係数'!AG15</f>
        <v>6.644585718027082E-05</v>
      </c>
      <c r="H14" s="266">
        <f t="shared" si="1"/>
        <v>0</v>
      </c>
      <c r="I14" s="246">
        <f t="shared" si="2"/>
        <v>0</v>
      </c>
      <c r="J14" s="247">
        <f t="shared" si="0"/>
        <v>0</v>
      </c>
    </row>
    <row r="15" spans="1:10" ht="11.25">
      <c r="A15" s="31"/>
      <c r="B15" s="15" t="s">
        <v>14</v>
      </c>
      <c r="C15" s="395" t="s">
        <v>28</v>
      </c>
      <c r="D15" s="252"/>
      <c r="E15" s="278"/>
      <c r="F15" s="128">
        <f>'逆行列係数'!P16</f>
        <v>0.015516740968605757</v>
      </c>
      <c r="G15" s="128">
        <f>'逆行列係数'!AG16</f>
        <v>0.000640309949168068</v>
      </c>
      <c r="H15" s="266">
        <f t="shared" si="1"/>
        <v>0</v>
      </c>
      <c r="I15" s="246">
        <f t="shared" si="2"/>
        <v>0</v>
      </c>
      <c r="J15" s="247">
        <f t="shared" si="0"/>
        <v>0</v>
      </c>
    </row>
    <row r="16" spans="1:10" ht="11.25">
      <c r="A16" s="31"/>
      <c r="B16" s="15" t="s">
        <v>15</v>
      </c>
      <c r="C16" s="395" t="s">
        <v>262</v>
      </c>
      <c r="D16" s="252"/>
      <c r="E16" s="278"/>
      <c r="F16" s="128">
        <f>'逆行列係数'!P17</f>
        <v>0.01772340949751784</v>
      </c>
      <c r="G16" s="128">
        <f>'逆行列係数'!AG17</f>
        <v>0.00019043317250067309</v>
      </c>
      <c r="H16" s="266">
        <f t="shared" si="1"/>
        <v>0</v>
      </c>
      <c r="I16" s="246">
        <f t="shared" si="2"/>
        <v>0</v>
      </c>
      <c r="J16" s="247">
        <f t="shared" si="0"/>
        <v>0</v>
      </c>
    </row>
    <row r="17" spans="1:10" ht="11.25">
      <c r="A17" s="31"/>
      <c r="B17" s="15" t="s">
        <v>16</v>
      </c>
      <c r="C17" s="395" t="s">
        <v>30</v>
      </c>
      <c r="D17" s="252">
        <f>'地域別最終需要'!K19</f>
        <v>0</v>
      </c>
      <c r="E17" s="278">
        <f>'地域別最終需要'!I19</f>
        <v>0</v>
      </c>
      <c r="F17" s="128">
        <f>'逆行列係数'!P18</f>
        <v>1.0002703763099292</v>
      </c>
      <c r="G17" s="128">
        <f>'逆行列係数'!AG18</f>
        <v>7.375042764429872E-06</v>
      </c>
      <c r="H17" s="266">
        <f t="shared" si="1"/>
        <v>0</v>
      </c>
      <c r="I17" s="246">
        <f t="shared" si="2"/>
        <v>0</v>
      </c>
      <c r="J17" s="247">
        <f t="shared" si="0"/>
        <v>0</v>
      </c>
    </row>
    <row r="18" spans="1:10" ht="11.25">
      <c r="A18" s="31"/>
      <c r="B18" s="15" t="s">
        <v>17</v>
      </c>
      <c r="C18" s="395" t="s">
        <v>31</v>
      </c>
      <c r="D18" s="252"/>
      <c r="E18" s="278"/>
      <c r="F18" s="128">
        <f>'逆行列係数'!P19</f>
        <v>0.04493719043220359</v>
      </c>
      <c r="G18" s="128">
        <f>'逆行列係数'!AG19</f>
        <v>0.0005386037999229432</v>
      </c>
      <c r="H18" s="266">
        <f t="shared" si="1"/>
        <v>0</v>
      </c>
      <c r="I18" s="246">
        <f t="shared" si="2"/>
        <v>0</v>
      </c>
      <c r="J18" s="247">
        <f t="shared" si="0"/>
        <v>0</v>
      </c>
    </row>
    <row r="19" spans="1:10" ht="11.25">
      <c r="A19" s="31"/>
      <c r="B19" s="52">
        <v>15</v>
      </c>
      <c r="C19" s="53" t="s">
        <v>32</v>
      </c>
      <c r="D19" s="279"/>
      <c r="E19" s="279"/>
      <c r="F19" s="153">
        <f>'逆行列係数'!P20</f>
        <v>0.0010087721681554388</v>
      </c>
      <c r="G19" s="153">
        <f>'逆行列係数'!AG20</f>
        <v>2.7516234250186115E-05</v>
      </c>
      <c r="H19" s="267">
        <f t="shared" si="1"/>
        <v>0</v>
      </c>
      <c r="I19" s="249">
        <f t="shared" si="2"/>
        <v>0</v>
      </c>
      <c r="J19" s="250">
        <f t="shared" si="0"/>
        <v>0</v>
      </c>
    </row>
    <row r="20" spans="1:10" ht="12" thickBot="1">
      <c r="A20" s="232"/>
      <c r="B20" s="56">
        <v>16</v>
      </c>
      <c r="C20" s="233" t="s">
        <v>33</v>
      </c>
      <c r="D20" s="268">
        <f>SUM(D5:D19)</f>
        <v>0</v>
      </c>
      <c r="E20" s="268">
        <f>SUM(E5:E19)</f>
        <v>0</v>
      </c>
      <c r="F20" s="269">
        <f>'逆行列係数'!P21</f>
        <v>1.1690084256138618</v>
      </c>
      <c r="G20" s="269">
        <f>'逆行列係数'!AG21</f>
        <v>0.0078063081582151455</v>
      </c>
      <c r="H20" s="270">
        <f>SUM(H5:H19)</f>
        <v>0</v>
      </c>
      <c r="I20" s="271">
        <f>SUM(I5:I19)</f>
        <v>0</v>
      </c>
      <c r="J20" s="272">
        <f>SUM(J5:J19)</f>
        <v>0</v>
      </c>
    </row>
    <row r="21" spans="1:10" ht="12" thickTop="1">
      <c r="A21" s="150" t="s">
        <v>53</v>
      </c>
      <c r="B21" s="15" t="s">
        <v>4</v>
      </c>
      <c r="C21" s="395" t="s">
        <v>18</v>
      </c>
      <c r="D21" s="255"/>
      <c r="E21" s="280"/>
      <c r="F21" s="149">
        <f>'逆行列係数'!P23</f>
        <v>0.0029390151432778463</v>
      </c>
      <c r="G21" s="149">
        <f>'逆行列係数'!AG23</f>
        <v>0.0033258050530555728</v>
      </c>
      <c r="H21" s="246">
        <f aca="true" t="shared" si="3" ref="H21:H35">$D$17*F21</f>
        <v>0</v>
      </c>
      <c r="I21" s="256">
        <f aca="true" t="shared" si="4" ref="I21:I35">E$17*G21</f>
        <v>0</v>
      </c>
      <c r="J21" s="257">
        <f aca="true" t="shared" si="5" ref="J21:J35">SUM(H21:I21)</f>
        <v>0</v>
      </c>
    </row>
    <row r="22" spans="1:10" ht="11.25">
      <c r="A22" s="150" t="s">
        <v>54</v>
      </c>
      <c r="B22" s="15" t="s">
        <v>5</v>
      </c>
      <c r="C22" s="395" t="s">
        <v>19</v>
      </c>
      <c r="D22" s="252"/>
      <c r="E22" s="278"/>
      <c r="F22" s="128">
        <f>'逆行列係数'!P24</f>
        <v>0.00017678629385783158</v>
      </c>
      <c r="G22" s="128">
        <f>'逆行列係数'!AG24</f>
        <v>0.0002208577300631424</v>
      </c>
      <c r="H22" s="246">
        <f t="shared" si="3"/>
        <v>0</v>
      </c>
      <c r="I22" s="246">
        <f t="shared" si="4"/>
        <v>0</v>
      </c>
      <c r="J22" s="247">
        <f t="shared" si="5"/>
        <v>0</v>
      </c>
    </row>
    <row r="23" spans="1:10" ht="11.25">
      <c r="A23" s="150" t="s">
        <v>55</v>
      </c>
      <c r="B23" s="15" t="s">
        <v>6</v>
      </c>
      <c r="C23" s="395" t="s">
        <v>20</v>
      </c>
      <c r="D23" s="258"/>
      <c r="E23" s="281"/>
      <c r="F23" s="128">
        <f>'逆行列係数'!P25</f>
        <v>0.0004505354737447616</v>
      </c>
      <c r="G23" s="128">
        <f>'逆行列係数'!AG25</f>
        <v>0.0005780434485289152</v>
      </c>
      <c r="H23" s="246">
        <f t="shared" si="3"/>
        <v>0</v>
      </c>
      <c r="I23" s="246">
        <f t="shared" si="4"/>
        <v>0</v>
      </c>
      <c r="J23" s="247">
        <f t="shared" si="5"/>
        <v>0</v>
      </c>
    </row>
    <row r="24" spans="1:10" ht="11.25">
      <c r="A24" s="150" t="s">
        <v>56</v>
      </c>
      <c r="B24" s="15" t="s">
        <v>7</v>
      </c>
      <c r="C24" s="395" t="s">
        <v>21</v>
      </c>
      <c r="D24" s="258"/>
      <c r="E24" s="281"/>
      <c r="F24" s="128">
        <f>'逆行列係数'!P26</f>
        <v>0.0005963735816849783</v>
      </c>
      <c r="G24" s="128">
        <f>'逆行列係数'!AG26</f>
        <v>0.0006570416878021075</v>
      </c>
      <c r="H24" s="246">
        <f t="shared" si="3"/>
        <v>0</v>
      </c>
      <c r="I24" s="246">
        <f t="shared" si="4"/>
        <v>0</v>
      </c>
      <c r="J24" s="247">
        <f t="shared" si="5"/>
        <v>0</v>
      </c>
    </row>
    <row r="25" spans="1:10" ht="11.25">
      <c r="A25" s="150" t="s">
        <v>52</v>
      </c>
      <c r="B25" s="15" t="s">
        <v>8</v>
      </c>
      <c r="C25" s="395" t="s">
        <v>22</v>
      </c>
      <c r="E25" s="281"/>
      <c r="F25" s="128">
        <f>'逆行列係数'!P27</f>
        <v>0.11454087355064187</v>
      </c>
      <c r="G25" s="128">
        <f>'逆行列係数'!AG27</f>
        <v>0.1404331201415751</v>
      </c>
      <c r="H25" s="246">
        <f t="shared" si="3"/>
        <v>0</v>
      </c>
      <c r="I25" s="246">
        <f t="shared" si="4"/>
        <v>0</v>
      </c>
      <c r="J25" s="247">
        <f t="shared" si="5"/>
        <v>0</v>
      </c>
    </row>
    <row r="26" spans="1:10" ht="11.25">
      <c r="A26" s="150"/>
      <c r="B26" s="15" t="s">
        <v>9</v>
      </c>
      <c r="C26" s="395" t="s">
        <v>23</v>
      </c>
      <c r="D26" s="258"/>
      <c r="E26" s="281"/>
      <c r="F26" s="128">
        <f>'逆行列係数'!P28</f>
        <v>0.00165236667966818</v>
      </c>
      <c r="G26" s="128">
        <f>'逆行列係数'!AG28</f>
        <v>0.01978430462127862</v>
      </c>
      <c r="H26" s="246">
        <f t="shared" si="3"/>
        <v>0</v>
      </c>
      <c r="I26" s="246">
        <f t="shared" si="4"/>
        <v>0</v>
      </c>
      <c r="J26" s="247">
        <f t="shared" si="5"/>
        <v>0</v>
      </c>
    </row>
    <row r="27" spans="1:10" ht="11.25">
      <c r="A27" s="150"/>
      <c r="B27" s="15" t="s">
        <v>10</v>
      </c>
      <c r="C27" s="395" t="s">
        <v>24</v>
      </c>
      <c r="D27" s="258"/>
      <c r="E27" s="281"/>
      <c r="F27" s="128">
        <f>'逆行列係数'!P29</f>
        <v>0.006926437986091964</v>
      </c>
      <c r="G27" s="128">
        <f>'逆行列係数'!AG29</f>
        <v>0.04247963737989063</v>
      </c>
      <c r="H27" s="246">
        <f t="shared" si="3"/>
        <v>0</v>
      </c>
      <c r="I27" s="246">
        <f t="shared" si="4"/>
        <v>0</v>
      </c>
      <c r="J27" s="247">
        <f t="shared" si="5"/>
        <v>0</v>
      </c>
    </row>
    <row r="28" spans="1:10" ht="11.25">
      <c r="A28" s="150"/>
      <c r="B28" s="15" t="s">
        <v>11</v>
      </c>
      <c r="C28" s="395" t="s">
        <v>25</v>
      </c>
      <c r="D28" s="258"/>
      <c r="E28" s="281"/>
      <c r="F28" s="128">
        <f>'逆行列係数'!P30</f>
        <v>0.023770058294249285</v>
      </c>
      <c r="G28" s="128">
        <f>'逆行列係数'!AG30</f>
        <v>0.032639492661497925</v>
      </c>
      <c r="H28" s="246">
        <f t="shared" si="3"/>
        <v>0</v>
      </c>
      <c r="I28" s="246">
        <f t="shared" si="4"/>
        <v>0</v>
      </c>
      <c r="J28" s="247">
        <f t="shared" si="5"/>
        <v>0</v>
      </c>
    </row>
    <row r="29" spans="1:10" ht="11.25">
      <c r="A29" s="150"/>
      <c r="B29" s="15" t="s">
        <v>12</v>
      </c>
      <c r="C29" s="395" t="s">
        <v>26</v>
      </c>
      <c r="D29" s="258"/>
      <c r="E29" s="281"/>
      <c r="F29" s="128">
        <f>'逆行列係数'!P31</f>
        <v>0.00675061616428628</v>
      </c>
      <c r="G29" s="128">
        <f>'逆行列係数'!AG31</f>
        <v>0.016380193803077887</v>
      </c>
      <c r="H29" s="246">
        <f t="shared" si="3"/>
        <v>0</v>
      </c>
      <c r="I29" s="246">
        <f t="shared" si="4"/>
        <v>0</v>
      </c>
      <c r="J29" s="247">
        <f t="shared" si="5"/>
        <v>0</v>
      </c>
    </row>
    <row r="30" spans="1:10" ht="11.25">
      <c r="A30" s="150"/>
      <c r="B30" s="15" t="s">
        <v>13</v>
      </c>
      <c r="C30" s="395" t="s">
        <v>27</v>
      </c>
      <c r="D30" s="258"/>
      <c r="E30" s="281"/>
      <c r="F30" s="128">
        <f>'逆行列係数'!P32</f>
        <v>0.0021808410793681533</v>
      </c>
      <c r="G30" s="128">
        <f>'逆行列係数'!AG32</f>
        <v>0.004974058661136077</v>
      </c>
      <c r="H30" s="246">
        <f t="shared" si="3"/>
        <v>0</v>
      </c>
      <c r="I30" s="246">
        <f t="shared" si="4"/>
        <v>0</v>
      </c>
      <c r="J30" s="247">
        <f t="shared" si="5"/>
        <v>0</v>
      </c>
    </row>
    <row r="31" spans="1:10" ht="11.25">
      <c r="A31" s="150"/>
      <c r="B31" s="15" t="s">
        <v>14</v>
      </c>
      <c r="C31" s="395" t="s">
        <v>28</v>
      </c>
      <c r="D31" s="258"/>
      <c r="E31" s="281"/>
      <c r="F31" s="128">
        <f>'逆行列係数'!P33</f>
        <v>0.012232970752062254</v>
      </c>
      <c r="G31" s="128">
        <f>'逆行列係数'!AG33</f>
        <v>0.02932176929364608</v>
      </c>
      <c r="H31" s="246">
        <f t="shared" si="3"/>
        <v>0</v>
      </c>
      <c r="I31" s="246">
        <f t="shared" si="4"/>
        <v>0</v>
      </c>
      <c r="J31" s="247">
        <f t="shared" si="5"/>
        <v>0</v>
      </c>
    </row>
    <row r="32" spans="1:10" ht="11.25">
      <c r="A32" s="150"/>
      <c r="B32" s="15" t="s">
        <v>15</v>
      </c>
      <c r="C32" s="395" t="s">
        <v>262</v>
      </c>
      <c r="D32" s="258"/>
      <c r="E32" s="281"/>
      <c r="F32" s="128">
        <f>'逆行列係数'!P34</f>
        <v>0.02818701050506455</v>
      </c>
      <c r="G32" s="128">
        <f>'逆行列係数'!AG34</f>
        <v>0.04836579232523333</v>
      </c>
      <c r="H32" s="246">
        <f t="shared" si="3"/>
        <v>0</v>
      </c>
      <c r="I32" s="246">
        <f t="shared" si="4"/>
        <v>0</v>
      </c>
      <c r="J32" s="247">
        <f t="shared" si="5"/>
        <v>0</v>
      </c>
    </row>
    <row r="33" spans="1:10" ht="11.25">
      <c r="A33" s="150"/>
      <c r="B33" s="15" t="s">
        <v>16</v>
      </c>
      <c r="C33" s="395" t="s">
        <v>30</v>
      </c>
      <c r="D33" s="258"/>
      <c r="E33" s="281"/>
      <c r="F33" s="128">
        <f>'逆行列係数'!P35</f>
        <v>0.0002919088011417243</v>
      </c>
      <c r="G33" s="128">
        <f>'逆行列係数'!AG35</f>
        <v>1.000640818367186</v>
      </c>
      <c r="H33" s="246">
        <f t="shared" si="3"/>
        <v>0</v>
      </c>
      <c r="I33" s="246">
        <f t="shared" si="4"/>
        <v>0</v>
      </c>
      <c r="J33" s="247">
        <f t="shared" si="5"/>
        <v>0</v>
      </c>
    </row>
    <row r="34" spans="1:10" ht="11.25">
      <c r="A34" s="150"/>
      <c r="B34" s="15" t="s">
        <v>17</v>
      </c>
      <c r="C34" s="395" t="s">
        <v>31</v>
      </c>
      <c r="D34" s="258"/>
      <c r="E34" s="281"/>
      <c r="F34" s="128">
        <f>'逆行列係数'!P36</f>
        <v>0.04380725359554916</v>
      </c>
      <c r="G34" s="128">
        <f>'逆行列係数'!AG36</f>
        <v>0.09513121271022136</v>
      </c>
      <c r="H34" s="246">
        <f t="shared" si="3"/>
        <v>0</v>
      </c>
      <c r="I34" s="246">
        <f t="shared" si="4"/>
        <v>0</v>
      </c>
      <c r="J34" s="247">
        <f t="shared" si="5"/>
        <v>0</v>
      </c>
    </row>
    <row r="35" spans="1:10" ht="11.25">
      <c r="A35" s="150"/>
      <c r="B35" s="52">
        <v>15</v>
      </c>
      <c r="C35" s="53" t="s">
        <v>32</v>
      </c>
      <c r="D35" s="248"/>
      <c r="E35" s="248"/>
      <c r="F35" s="153">
        <f>'逆行列係数'!P37</f>
        <v>0.0010423051367298942</v>
      </c>
      <c r="G35" s="153">
        <f>'逆行列係数'!AG37</f>
        <v>0.0022881402452290256</v>
      </c>
      <c r="H35" s="249">
        <f t="shared" si="3"/>
        <v>0</v>
      </c>
      <c r="I35" s="249">
        <f t="shared" si="4"/>
        <v>0</v>
      </c>
      <c r="J35" s="250">
        <f t="shared" si="5"/>
        <v>0</v>
      </c>
    </row>
    <row r="36" spans="1:10" ht="11.25">
      <c r="A36" s="234"/>
      <c r="B36" s="235">
        <v>16</v>
      </c>
      <c r="C36" s="236" t="s">
        <v>33</v>
      </c>
      <c r="D36" s="273">
        <f>SUM(D21:D35)</f>
        <v>0</v>
      </c>
      <c r="E36" s="282">
        <f>SUM(E21:E35)</f>
        <v>0</v>
      </c>
      <c r="F36" s="274">
        <f>'逆行列係数'!P38</f>
        <v>0.2455453530374187</v>
      </c>
      <c r="G36" s="274">
        <f>'逆行列係数'!AG38</f>
        <v>1.4372202881294218</v>
      </c>
      <c r="H36" s="275">
        <f>SUM(H21:H35)</f>
        <v>0</v>
      </c>
      <c r="I36" s="275">
        <f>SUM(I21:I35)</f>
        <v>0</v>
      </c>
      <c r="J36" s="276">
        <f>SUM(J21:J35)</f>
        <v>0</v>
      </c>
    </row>
    <row r="37" spans="1:10" ht="11.25">
      <c r="A37" s="229"/>
      <c r="B37" s="230"/>
      <c r="C37" s="231" t="s">
        <v>139</v>
      </c>
      <c r="D37" s="248">
        <f>SUM(D36,D20)</f>
        <v>0</v>
      </c>
      <c r="E37" s="248">
        <f>SUM(E36,E20)</f>
        <v>0</v>
      </c>
      <c r="F37" s="153">
        <f>'逆行列係数'!P40</f>
        <v>1.4145537786512805</v>
      </c>
      <c r="G37" s="153">
        <f>'逆行列係数'!AG40</f>
        <v>1.445026596287637</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O19" sqref="O18:O19"/>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235</v>
      </c>
      <c r="D1" s="237"/>
      <c r="E1" s="237"/>
    </row>
    <row r="2" spans="2:8" ht="11.25">
      <c r="B2" s="161"/>
      <c r="C2" s="161" t="s">
        <v>31</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219</v>
      </c>
      <c r="E4" s="277" t="s">
        <v>82</v>
      </c>
      <c r="F4" s="262" t="s">
        <v>174</v>
      </c>
      <c r="G4" s="262" t="s">
        <v>220</v>
      </c>
      <c r="H4" s="260" t="s">
        <v>221</v>
      </c>
      <c r="I4" s="263" t="s">
        <v>222</v>
      </c>
      <c r="J4" s="264" t="s">
        <v>223</v>
      </c>
    </row>
    <row r="5" spans="1:10" ht="12" thickTop="1">
      <c r="A5" s="31" t="s">
        <v>46</v>
      </c>
      <c r="B5" s="15" t="s">
        <v>4</v>
      </c>
      <c r="C5" s="395" t="s">
        <v>18</v>
      </c>
      <c r="D5" s="252"/>
      <c r="E5" s="278"/>
      <c r="F5" s="128">
        <f>'逆行列係数'!Q6</f>
        <v>0.001819703932150066</v>
      </c>
      <c r="G5" s="128">
        <f>'逆行列係数'!AH6</f>
        <v>0.00010818215102992145</v>
      </c>
      <c r="H5" s="265">
        <f>$D$18*F5</f>
        <v>0</v>
      </c>
      <c r="I5" s="246">
        <f>E$18*G5</f>
        <v>0</v>
      </c>
      <c r="J5" s="247">
        <f aca="true" t="shared" si="0" ref="J5:J19">SUM(H5:I5)</f>
        <v>0</v>
      </c>
    </row>
    <row r="6" spans="1:10" ht="11.25">
      <c r="A6" s="31" t="s">
        <v>48</v>
      </c>
      <c r="B6" s="15" t="s">
        <v>5</v>
      </c>
      <c r="C6" s="395" t="s">
        <v>19</v>
      </c>
      <c r="D6" s="252"/>
      <c r="E6" s="278"/>
      <c r="F6" s="128">
        <f>'逆行列係数'!Q7</f>
        <v>0.00017503507503346567</v>
      </c>
      <c r="G6" s="128">
        <f>'逆行列係数'!AH7</f>
        <v>2.6807486953883207E-06</v>
      </c>
      <c r="H6" s="266">
        <f aca="true" t="shared" si="1" ref="H6:H19">$D$18*F6</f>
        <v>0</v>
      </c>
      <c r="I6" s="246">
        <f aca="true" t="shared" si="2" ref="I6:I19">E$18*G6</f>
        <v>0</v>
      </c>
      <c r="J6" s="247">
        <f t="shared" si="0"/>
        <v>0</v>
      </c>
    </row>
    <row r="7" spans="1:10" ht="11.25">
      <c r="A7" s="31" t="s">
        <v>50</v>
      </c>
      <c r="B7" s="15" t="s">
        <v>6</v>
      </c>
      <c r="C7" s="395" t="s">
        <v>20</v>
      </c>
      <c r="D7" s="252"/>
      <c r="E7" s="278"/>
      <c r="F7" s="128">
        <f>'逆行列係数'!Q8</f>
        <v>0.0011487005832945822</v>
      </c>
      <c r="G7" s="128">
        <f>'逆行列係数'!AH8</f>
        <v>3.636147190687543E-05</v>
      </c>
      <c r="H7" s="266">
        <f t="shared" si="1"/>
        <v>0</v>
      </c>
      <c r="I7" s="246">
        <f t="shared" si="2"/>
        <v>0</v>
      </c>
      <c r="J7" s="247">
        <f t="shared" si="0"/>
        <v>0</v>
      </c>
    </row>
    <row r="8" spans="1:10" ht="11.25">
      <c r="A8" s="31" t="s">
        <v>52</v>
      </c>
      <c r="B8" s="15" t="s">
        <v>7</v>
      </c>
      <c r="C8" s="395" t="s">
        <v>21</v>
      </c>
      <c r="D8" s="252"/>
      <c r="E8" s="278"/>
      <c r="F8" s="128">
        <f>'逆行列係数'!Q9</f>
        <v>0.00039171491084342676</v>
      </c>
      <c r="G8" s="128">
        <f>'逆行列係数'!AH9</f>
        <v>2.0902740658303464E-05</v>
      </c>
      <c r="H8" s="266">
        <f t="shared" si="1"/>
        <v>0</v>
      </c>
      <c r="I8" s="246">
        <f t="shared" si="2"/>
        <v>0</v>
      </c>
      <c r="J8" s="247">
        <f t="shared" si="0"/>
        <v>0</v>
      </c>
    </row>
    <row r="9" spans="1:10" ht="11.25">
      <c r="A9" s="31"/>
      <c r="B9" s="15" t="s">
        <v>8</v>
      </c>
      <c r="C9" s="395" t="s">
        <v>22</v>
      </c>
      <c r="D9" s="252"/>
      <c r="E9" s="278"/>
      <c r="F9" s="128">
        <f>'逆行列係数'!Q10</f>
        <v>0.03577303477973369</v>
      </c>
      <c r="G9" s="128">
        <f>'逆行列係数'!AH10</f>
        <v>0.008786766998410049</v>
      </c>
      <c r="H9" s="266">
        <f t="shared" si="1"/>
        <v>0</v>
      </c>
      <c r="I9" s="246">
        <f t="shared" si="2"/>
        <v>0</v>
      </c>
      <c r="J9" s="247">
        <f t="shared" si="0"/>
        <v>0</v>
      </c>
    </row>
    <row r="10" spans="1:10" ht="11.25">
      <c r="A10" s="31"/>
      <c r="B10" s="15" t="s">
        <v>9</v>
      </c>
      <c r="C10" s="395" t="s">
        <v>23</v>
      </c>
      <c r="D10" s="252"/>
      <c r="E10" s="278"/>
      <c r="F10" s="128">
        <f>'逆行列係数'!Q11</f>
        <v>0.006465619314336985</v>
      </c>
      <c r="G10" s="128">
        <f>'逆行列係数'!AH11</f>
        <v>5.522315859762656E-05</v>
      </c>
      <c r="H10" s="266">
        <f t="shared" si="1"/>
        <v>0</v>
      </c>
      <c r="I10" s="246">
        <f t="shared" si="2"/>
        <v>0</v>
      </c>
      <c r="J10" s="247">
        <f t="shared" si="0"/>
        <v>0</v>
      </c>
    </row>
    <row r="11" spans="1:10" ht="11.25">
      <c r="A11" s="31"/>
      <c r="B11" s="15" t="s">
        <v>10</v>
      </c>
      <c r="C11" s="395" t="s">
        <v>24</v>
      </c>
      <c r="D11" s="252"/>
      <c r="E11" s="278"/>
      <c r="F11" s="128">
        <f>'逆行列係数'!Q12</f>
        <v>0.03252590812157484</v>
      </c>
      <c r="G11" s="128">
        <f>'逆行列係数'!AH12</f>
        <v>0.00027254634919917563</v>
      </c>
      <c r="H11" s="266">
        <f t="shared" si="1"/>
        <v>0</v>
      </c>
      <c r="I11" s="246">
        <f t="shared" si="2"/>
        <v>0</v>
      </c>
      <c r="J11" s="247">
        <f t="shared" si="0"/>
        <v>0</v>
      </c>
    </row>
    <row r="12" spans="1:10" ht="11.25">
      <c r="A12" s="31"/>
      <c r="B12" s="15" t="s">
        <v>11</v>
      </c>
      <c r="C12" s="395" t="s">
        <v>25</v>
      </c>
      <c r="D12" s="252"/>
      <c r="E12" s="278"/>
      <c r="F12" s="128">
        <f>'逆行列係数'!Q13</f>
        <v>0.019028430429697922</v>
      </c>
      <c r="G12" s="128">
        <f>'逆行列係数'!AH13</f>
        <v>0.0011631315891374749</v>
      </c>
      <c r="H12" s="266">
        <f t="shared" si="1"/>
        <v>0</v>
      </c>
      <c r="I12" s="246">
        <f t="shared" si="2"/>
        <v>0</v>
      </c>
      <c r="J12" s="247">
        <f t="shared" si="0"/>
        <v>0</v>
      </c>
    </row>
    <row r="13" spans="1:10" ht="11.25">
      <c r="A13" s="31"/>
      <c r="B13" s="15" t="s">
        <v>12</v>
      </c>
      <c r="C13" s="395" t="s">
        <v>26</v>
      </c>
      <c r="D13" s="252"/>
      <c r="E13" s="278"/>
      <c r="F13" s="128">
        <f>'逆行列係数'!Q14</f>
        <v>0.027423474700972342</v>
      </c>
      <c r="G13" s="128">
        <f>'逆行列係数'!AH14</f>
        <v>0.0003262433748345086</v>
      </c>
      <c r="H13" s="266">
        <f t="shared" si="1"/>
        <v>0</v>
      </c>
      <c r="I13" s="246">
        <f t="shared" si="2"/>
        <v>0</v>
      </c>
      <c r="J13" s="247">
        <f t="shared" si="0"/>
        <v>0</v>
      </c>
    </row>
    <row r="14" spans="1:10" ht="11.25">
      <c r="A14" s="31"/>
      <c r="B14" s="15" t="s">
        <v>13</v>
      </c>
      <c r="C14" s="395" t="s">
        <v>27</v>
      </c>
      <c r="D14" s="252"/>
      <c r="E14" s="278"/>
      <c r="F14" s="128">
        <f>'逆行列係数'!Q15</f>
        <v>0.01369282292347312</v>
      </c>
      <c r="G14" s="128">
        <f>'逆行列係数'!AH15</f>
        <v>0.00010607083518504499</v>
      </c>
      <c r="H14" s="266">
        <f t="shared" si="1"/>
        <v>0</v>
      </c>
      <c r="I14" s="246">
        <f t="shared" si="2"/>
        <v>0</v>
      </c>
      <c r="J14" s="247">
        <f t="shared" si="0"/>
        <v>0</v>
      </c>
    </row>
    <row r="15" spans="1:10" ht="11.25">
      <c r="A15" s="31"/>
      <c r="B15" s="15" t="s">
        <v>14</v>
      </c>
      <c r="C15" s="395" t="s">
        <v>28</v>
      </c>
      <c r="D15" s="252"/>
      <c r="E15" s="278"/>
      <c r="F15" s="128">
        <f>'逆行列係数'!Q16</f>
        <v>0.012486447152221575</v>
      </c>
      <c r="G15" s="128">
        <f>'逆行列係数'!AH16</f>
        <v>0.0006508158583502188</v>
      </c>
      <c r="H15" s="266">
        <f t="shared" si="1"/>
        <v>0</v>
      </c>
      <c r="I15" s="246">
        <f t="shared" si="2"/>
        <v>0</v>
      </c>
      <c r="J15" s="247">
        <f t="shared" si="0"/>
        <v>0</v>
      </c>
    </row>
    <row r="16" spans="1:10" ht="11.25">
      <c r="A16" s="31"/>
      <c r="B16" s="15" t="s">
        <v>15</v>
      </c>
      <c r="C16" s="395" t="s">
        <v>262</v>
      </c>
      <c r="D16" s="252"/>
      <c r="E16" s="278"/>
      <c r="F16" s="128">
        <f>'逆行列係数'!Q17</f>
        <v>0.015665628211234784</v>
      </c>
      <c r="G16" s="128">
        <f>'逆行列係数'!AH17</f>
        <v>0.00027509017113618186</v>
      </c>
      <c r="H16" s="266">
        <f t="shared" si="1"/>
        <v>0</v>
      </c>
      <c r="I16" s="246">
        <f t="shared" si="2"/>
        <v>0</v>
      </c>
      <c r="J16" s="247">
        <f t="shared" si="0"/>
        <v>0</v>
      </c>
    </row>
    <row r="17" spans="1:10" ht="11.25">
      <c r="A17" s="31"/>
      <c r="B17" s="15" t="s">
        <v>16</v>
      </c>
      <c r="C17" s="395" t="s">
        <v>30</v>
      </c>
      <c r="D17" s="252"/>
      <c r="E17" s="278"/>
      <c r="F17" s="128">
        <f>'逆行列係数'!Q18</f>
        <v>0.0013629632258592786</v>
      </c>
      <c r="G17" s="128">
        <f>'逆行列係数'!AH18</f>
        <v>1.1806145726857658E-05</v>
      </c>
      <c r="H17" s="266">
        <f t="shared" si="1"/>
        <v>0</v>
      </c>
      <c r="I17" s="246">
        <f t="shared" si="2"/>
        <v>0</v>
      </c>
      <c r="J17" s="247">
        <f t="shared" si="0"/>
        <v>0</v>
      </c>
    </row>
    <row r="18" spans="1:10" ht="11.25">
      <c r="A18" s="31"/>
      <c r="B18" s="15" t="s">
        <v>17</v>
      </c>
      <c r="C18" s="395" t="s">
        <v>31</v>
      </c>
      <c r="D18" s="252">
        <f>'地域別最終需要'!K20</f>
        <v>0</v>
      </c>
      <c r="E18" s="278">
        <f>'地域別最終需要'!I20</f>
        <v>0</v>
      </c>
      <c r="F18" s="128">
        <f>'逆行列係数'!Q19</f>
        <v>1.061089402525054</v>
      </c>
      <c r="G18" s="128">
        <f>'逆行列係数'!AH19</f>
        <v>0.0009029900321265571</v>
      </c>
      <c r="H18" s="266">
        <f t="shared" si="1"/>
        <v>0</v>
      </c>
      <c r="I18" s="246">
        <f t="shared" si="2"/>
        <v>0</v>
      </c>
      <c r="J18" s="247">
        <f t="shared" si="0"/>
        <v>0</v>
      </c>
    </row>
    <row r="19" spans="1:10" ht="11.25">
      <c r="A19" s="31"/>
      <c r="B19" s="52">
        <v>15</v>
      </c>
      <c r="C19" s="53" t="s">
        <v>32</v>
      </c>
      <c r="D19" s="279"/>
      <c r="E19" s="279"/>
      <c r="F19" s="153">
        <f>'逆行列係数'!Q20</f>
        <v>0.005085206499142579</v>
      </c>
      <c r="G19" s="153">
        <f>'逆行列係数'!AH20</f>
        <v>4.40486491792109E-05</v>
      </c>
      <c r="H19" s="267">
        <f t="shared" si="1"/>
        <v>0</v>
      </c>
      <c r="I19" s="490">
        <f t="shared" si="2"/>
        <v>0</v>
      </c>
      <c r="J19" s="250">
        <f t="shared" si="0"/>
        <v>0</v>
      </c>
    </row>
    <row r="20" spans="1:10" ht="12" thickBot="1">
      <c r="A20" s="232"/>
      <c r="B20" s="56">
        <v>16</v>
      </c>
      <c r="C20" s="233" t="s">
        <v>33</v>
      </c>
      <c r="D20" s="268">
        <f>SUM(D5:D19)</f>
        <v>0</v>
      </c>
      <c r="E20" s="268">
        <f>SUM(E5:E19)</f>
        <v>0</v>
      </c>
      <c r="F20" s="269">
        <f>'逆行列係数'!Q21</f>
        <v>1.2341340923846227</v>
      </c>
      <c r="G20" s="269">
        <f>'逆行列係数'!AH21</f>
        <v>0.012762860274173391</v>
      </c>
      <c r="H20" s="270">
        <f>SUM(H5:H19)</f>
        <v>0</v>
      </c>
      <c r="I20" s="271">
        <f>SUM(I5:I19)</f>
        <v>0</v>
      </c>
      <c r="J20" s="272">
        <f>SUM(J5:J19)</f>
        <v>0</v>
      </c>
    </row>
    <row r="21" spans="1:10" ht="12" thickTop="1">
      <c r="A21" s="150" t="s">
        <v>53</v>
      </c>
      <c r="B21" s="15" t="s">
        <v>4</v>
      </c>
      <c r="C21" s="395" t="s">
        <v>18</v>
      </c>
      <c r="D21" s="255"/>
      <c r="E21" s="280"/>
      <c r="F21" s="149">
        <f>'逆行列係数'!Q23</f>
        <v>0.008209887617986772</v>
      </c>
      <c r="G21" s="149">
        <f>'逆行列係数'!AH23</f>
        <v>0.009153454588664412</v>
      </c>
      <c r="H21" s="246">
        <f aca="true" t="shared" si="3" ref="H21:H35">$D$18*F21</f>
        <v>0</v>
      </c>
      <c r="I21" s="256">
        <f aca="true" t="shared" si="4" ref="I21:I35">E$18*G21</f>
        <v>0</v>
      </c>
      <c r="J21" s="257">
        <f aca="true" t="shared" si="5" ref="J21:J35">SUM(H21:I21)</f>
        <v>0</v>
      </c>
    </row>
    <row r="22" spans="1:10" ht="11.25">
      <c r="A22" s="150" t="s">
        <v>54</v>
      </c>
      <c r="B22" s="15" t="s">
        <v>5</v>
      </c>
      <c r="C22" s="395" t="s">
        <v>19</v>
      </c>
      <c r="D22" s="252"/>
      <c r="E22" s="278"/>
      <c r="F22" s="128">
        <f>'逆行列係数'!Q24</f>
        <v>0.0003846101592760802</v>
      </c>
      <c r="G22" s="128">
        <f>'逆行列係数'!AH24</f>
        <v>0.0005368854773337752</v>
      </c>
      <c r="H22" s="246">
        <f t="shared" si="3"/>
        <v>0</v>
      </c>
      <c r="I22" s="246">
        <f t="shared" si="4"/>
        <v>0</v>
      </c>
      <c r="J22" s="247">
        <f t="shared" si="5"/>
        <v>0</v>
      </c>
    </row>
    <row r="23" spans="1:10" ht="11.25">
      <c r="A23" s="150" t="s">
        <v>55</v>
      </c>
      <c r="B23" s="15" t="s">
        <v>6</v>
      </c>
      <c r="C23" s="395" t="s">
        <v>20</v>
      </c>
      <c r="D23" s="258"/>
      <c r="E23" s="281"/>
      <c r="F23" s="128">
        <f>'逆行列係数'!Q25</f>
        <v>0.0012490454824418084</v>
      </c>
      <c r="G23" s="128">
        <f>'逆行列係数'!AH25</f>
        <v>0.0022639417994041525</v>
      </c>
      <c r="H23" s="246">
        <f t="shared" si="3"/>
        <v>0</v>
      </c>
      <c r="I23" s="246">
        <f t="shared" si="4"/>
        <v>0</v>
      </c>
      <c r="J23" s="247">
        <f t="shared" si="5"/>
        <v>0</v>
      </c>
    </row>
    <row r="24" spans="1:10" ht="11.25">
      <c r="A24" s="150" t="s">
        <v>56</v>
      </c>
      <c r="B24" s="15" t="s">
        <v>7</v>
      </c>
      <c r="C24" s="395" t="s">
        <v>21</v>
      </c>
      <c r="D24" s="258"/>
      <c r="E24" s="281"/>
      <c r="F24" s="128">
        <f>'逆行列係数'!Q26</f>
        <v>0.0007700482545541644</v>
      </c>
      <c r="G24" s="128">
        <f>'逆行列係数'!AH26</f>
        <v>0.0007996087759809061</v>
      </c>
      <c r="H24" s="246">
        <f t="shared" si="3"/>
        <v>0</v>
      </c>
      <c r="I24" s="246">
        <f t="shared" si="4"/>
        <v>0</v>
      </c>
      <c r="J24" s="247">
        <f t="shared" si="5"/>
        <v>0</v>
      </c>
    </row>
    <row r="25" spans="1:10" ht="11.25">
      <c r="A25" s="150" t="s">
        <v>52</v>
      </c>
      <c r="B25" s="15" t="s">
        <v>8</v>
      </c>
      <c r="C25" s="395" t="s">
        <v>22</v>
      </c>
      <c r="E25" s="281"/>
      <c r="F25" s="128">
        <f>'逆行列係数'!Q27</f>
        <v>0.18925478033698068</v>
      </c>
      <c r="G25" s="128">
        <f>'逆行列係数'!AH27</f>
        <v>0.21285232271494683</v>
      </c>
      <c r="H25" s="246">
        <f t="shared" si="3"/>
        <v>0</v>
      </c>
      <c r="I25" s="246">
        <f t="shared" si="4"/>
        <v>0</v>
      </c>
      <c r="J25" s="247">
        <f t="shared" si="5"/>
        <v>0</v>
      </c>
    </row>
    <row r="26" spans="1:10" ht="11.25">
      <c r="A26" s="150"/>
      <c r="B26" s="15" t="s">
        <v>9</v>
      </c>
      <c r="C26" s="395" t="s">
        <v>23</v>
      </c>
      <c r="D26" s="258"/>
      <c r="E26" s="281"/>
      <c r="F26" s="128">
        <f>'逆行列係数'!Q28</f>
        <v>0.0024307613290468722</v>
      </c>
      <c r="G26" s="128">
        <f>'逆行列係数'!AH28</f>
        <v>0.011466652810268383</v>
      </c>
      <c r="H26" s="246">
        <f t="shared" si="3"/>
        <v>0</v>
      </c>
      <c r="I26" s="246">
        <f t="shared" si="4"/>
        <v>0</v>
      </c>
      <c r="J26" s="247">
        <f t="shared" si="5"/>
        <v>0</v>
      </c>
    </row>
    <row r="27" spans="1:10" ht="11.25">
      <c r="A27" s="150"/>
      <c r="B27" s="15" t="s">
        <v>10</v>
      </c>
      <c r="C27" s="395" t="s">
        <v>24</v>
      </c>
      <c r="D27" s="258"/>
      <c r="E27" s="281"/>
      <c r="F27" s="128">
        <f>'逆行列係数'!Q29</f>
        <v>0.009460717249450596</v>
      </c>
      <c r="G27" s="128">
        <f>'逆行列係数'!AH29</f>
        <v>0.03743070534469755</v>
      </c>
      <c r="H27" s="246">
        <f t="shared" si="3"/>
        <v>0</v>
      </c>
      <c r="I27" s="246">
        <f t="shared" si="4"/>
        <v>0</v>
      </c>
      <c r="J27" s="247">
        <f t="shared" si="5"/>
        <v>0</v>
      </c>
    </row>
    <row r="28" spans="1:10" ht="11.25">
      <c r="A28" s="150"/>
      <c r="B28" s="15" t="s">
        <v>11</v>
      </c>
      <c r="C28" s="395" t="s">
        <v>25</v>
      </c>
      <c r="D28" s="258"/>
      <c r="E28" s="281"/>
      <c r="F28" s="128">
        <f>'逆行列係数'!Q30</f>
        <v>0.05098507073331489</v>
      </c>
      <c r="G28" s="128">
        <f>'逆行列係数'!AH30</f>
        <v>0.06617437852682977</v>
      </c>
      <c r="H28" s="246">
        <f t="shared" si="3"/>
        <v>0</v>
      </c>
      <c r="I28" s="246">
        <f t="shared" si="4"/>
        <v>0</v>
      </c>
      <c r="J28" s="247">
        <f t="shared" si="5"/>
        <v>0</v>
      </c>
    </row>
    <row r="29" spans="1:10" ht="11.25">
      <c r="A29" s="150"/>
      <c r="B29" s="15" t="s">
        <v>12</v>
      </c>
      <c r="C29" s="395" t="s">
        <v>26</v>
      </c>
      <c r="D29" s="258"/>
      <c r="E29" s="281"/>
      <c r="F29" s="128">
        <f>'逆行列係数'!Q31</f>
        <v>0.011373205700525421</v>
      </c>
      <c r="G29" s="128">
        <f>'逆行列係数'!AH31</f>
        <v>0.04378889946786597</v>
      </c>
      <c r="H29" s="246">
        <f t="shared" si="3"/>
        <v>0</v>
      </c>
      <c r="I29" s="246">
        <f t="shared" si="4"/>
        <v>0</v>
      </c>
      <c r="J29" s="247">
        <f t="shared" si="5"/>
        <v>0</v>
      </c>
    </row>
    <row r="30" spans="1:10" ht="11.25">
      <c r="A30" s="150"/>
      <c r="B30" s="15" t="s">
        <v>13</v>
      </c>
      <c r="C30" s="395" t="s">
        <v>27</v>
      </c>
      <c r="D30" s="258"/>
      <c r="E30" s="281"/>
      <c r="F30" s="128">
        <f>'逆行列係数'!Q32</f>
        <v>0.0033247456949044864</v>
      </c>
      <c r="G30" s="128">
        <f>'逆行列係数'!AH32</f>
        <v>0.01432425808565499</v>
      </c>
      <c r="H30" s="246">
        <f t="shared" si="3"/>
        <v>0</v>
      </c>
      <c r="I30" s="246">
        <f t="shared" si="4"/>
        <v>0</v>
      </c>
      <c r="J30" s="247">
        <f t="shared" si="5"/>
        <v>0</v>
      </c>
    </row>
    <row r="31" spans="1:10" ht="11.25">
      <c r="A31" s="150"/>
      <c r="B31" s="15" t="s">
        <v>14</v>
      </c>
      <c r="C31" s="395" t="s">
        <v>28</v>
      </c>
      <c r="D31" s="258"/>
      <c r="E31" s="281"/>
      <c r="F31" s="128">
        <f>'逆行列係数'!Q33</f>
        <v>0.013601122854704346</v>
      </c>
      <c r="G31" s="128">
        <f>'逆行列係数'!AH33</f>
        <v>0.025391384969614815</v>
      </c>
      <c r="H31" s="246">
        <f t="shared" si="3"/>
        <v>0</v>
      </c>
      <c r="I31" s="246">
        <f t="shared" si="4"/>
        <v>0</v>
      </c>
      <c r="J31" s="247">
        <f t="shared" si="5"/>
        <v>0</v>
      </c>
    </row>
    <row r="32" spans="1:10" ht="11.25">
      <c r="A32" s="150"/>
      <c r="B32" s="15" t="s">
        <v>15</v>
      </c>
      <c r="C32" s="395" t="s">
        <v>262</v>
      </c>
      <c r="D32" s="258"/>
      <c r="E32" s="281"/>
      <c r="F32" s="128">
        <f>'逆行列係数'!Q34</f>
        <v>0.02828623314079257</v>
      </c>
      <c r="G32" s="128">
        <f>'逆行列係数'!AH34</f>
        <v>0.06553724499738792</v>
      </c>
      <c r="H32" s="246">
        <f t="shared" si="3"/>
        <v>0</v>
      </c>
      <c r="I32" s="246">
        <f t="shared" si="4"/>
        <v>0</v>
      </c>
      <c r="J32" s="247">
        <f t="shared" si="5"/>
        <v>0</v>
      </c>
    </row>
    <row r="33" spans="1:10" ht="11.25">
      <c r="A33" s="150"/>
      <c r="B33" s="15" t="s">
        <v>16</v>
      </c>
      <c r="C33" s="395" t="s">
        <v>30</v>
      </c>
      <c r="D33" s="258"/>
      <c r="E33" s="281"/>
      <c r="F33" s="128">
        <f>'逆行列係数'!Q35</f>
        <v>0.00042975169077008927</v>
      </c>
      <c r="G33" s="128">
        <f>'逆行列係数'!AH35</f>
        <v>0.0020126688929489934</v>
      </c>
      <c r="H33" s="246">
        <f t="shared" si="3"/>
        <v>0</v>
      </c>
      <c r="I33" s="246">
        <f t="shared" si="4"/>
        <v>0</v>
      </c>
      <c r="J33" s="247">
        <f t="shared" si="5"/>
        <v>0</v>
      </c>
    </row>
    <row r="34" spans="1:10" ht="11.25">
      <c r="A34" s="150"/>
      <c r="B34" s="15" t="s">
        <v>17</v>
      </c>
      <c r="C34" s="395" t="s">
        <v>31</v>
      </c>
      <c r="D34" s="258"/>
      <c r="E34" s="281"/>
      <c r="F34" s="128">
        <f>'逆行列係数'!Q36</f>
        <v>0.054563867534054275</v>
      </c>
      <c r="G34" s="128">
        <f>'逆行列係数'!AH36</f>
        <v>1.127267475905629</v>
      </c>
      <c r="H34" s="246">
        <f t="shared" si="3"/>
        <v>0</v>
      </c>
      <c r="I34" s="246">
        <f t="shared" si="4"/>
        <v>0</v>
      </c>
      <c r="J34" s="247">
        <f t="shared" si="5"/>
        <v>0</v>
      </c>
    </row>
    <row r="35" spans="1:10" ht="11.25">
      <c r="A35" s="150"/>
      <c r="B35" s="52">
        <v>15</v>
      </c>
      <c r="C35" s="53" t="s">
        <v>32</v>
      </c>
      <c r="D35" s="248"/>
      <c r="E35" s="248"/>
      <c r="F35" s="153">
        <f>'逆行列係数'!Q37</f>
        <v>0.0015344943114289518</v>
      </c>
      <c r="G35" s="153">
        <f>'逆行列係数'!AH37</f>
        <v>0.00718654291152632</v>
      </c>
      <c r="H35" s="249">
        <f t="shared" si="3"/>
        <v>0</v>
      </c>
      <c r="I35" s="249">
        <f t="shared" si="4"/>
        <v>0</v>
      </c>
      <c r="J35" s="250">
        <f t="shared" si="5"/>
        <v>0</v>
      </c>
    </row>
    <row r="36" spans="1:10" ht="11.25">
      <c r="A36" s="234"/>
      <c r="B36" s="235">
        <v>16</v>
      </c>
      <c r="C36" s="236" t="s">
        <v>33</v>
      </c>
      <c r="D36" s="273">
        <f>SUM(D21:D35)</f>
        <v>0</v>
      </c>
      <c r="E36" s="282">
        <f>SUM(E21:E35)</f>
        <v>0</v>
      </c>
      <c r="F36" s="274">
        <f>'逆行列係数'!Q38</f>
        <v>0.375858342090232</v>
      </c>
      <c r="G36" s="274">
        <f>'逆行列係数'!AH38</f>
        <v>1.6261864252687537</v>
      </c>
      <c r="H36" s="275">
        <f>SUM(H21:H35)</f>
        <v>0</v>
      </c>
      <c r="I36" s="275">
        <f>SUM(I21:I35)</f>
        <v>0</v>
      </c>
      <c r="J36" s="276">
        <f>SUM(J21:J35)</f>
        <v>0</v>
      </c>
    </row>
    <row r="37" spans="1:10" ht="11.25">
      <c r="A37" s="229"/>
      <c r="B37" s="230"/>
      <c r="C37" s="231" t="s">
        <v>139</v>
      </c>
      <c r="D37" s="248">
        <f>SUM(D36,D20)</f>
        <v>0</v>
      </c>
      <c r="E37" s="248">
        <f>SUM(E36,E20)</f>
        <v>0</v>
      </c>
      <c r="F37" s="153">
        <f>'逆行列係数'!Q40</f>
        <v>1.6099924344748546</v>
      </c>
      <c r="G37" s="153">
        <f>'逆行列係数'!AH40</f>
        <v>1.638949285542927</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BA51"/>
  <sheetViews>
    <sheetView workbookViewId="0" topLeftCell="A1">
      <pane xSplit="4" ySplit="6" topLeftCell="E7" activePane="bottomRight" state="frozen"/>
      <selection pane="topLeft" activeCell="I40" sqref="I40"/>
      <selection pane="topRight" activeCell="I40" sqref="I40"/>
      <selection pane="bottomLeft" activeCell="I40" sqref="I40"/>
      <selection pane="bottomRight" activeCell="P42" sqref="P42"/>
    </sheetView>
  </sheetViews>
  <sheetFormatPr defaultColWidth="9.33203125" defaultRowHeight="11.25"/>
  <cols>
    <col min="1" max="3" width="4" style="1" bestFit="1" customWidth="1"/>
    <col min="4" max="4" width="21.33203125" style="2" bestFit="1" customWidth="1"/>
    <col min="5" max="5" width="9.66015625" style="3" bestFit="1" customWidth="1"/>
    <col min="6" max="8" width="9.5" style="3" bestFit="1" customWidth="1"/>
    <col min="9" max="9" width="10.66015625" style="3" customWidth="1"/>
    <col min="10" max="15" width="11" style="3" bestFit="1" customWidth="1"/>
    <col min="16" max="16" width="9.66015625" style="3" bestFit="1" customWidth="1"/>
    <col min="17" max="18" width="11" style="3" bestFit="1" customWidth="1"/>
    <col min="19" max="19" width="9.66015625" style="3" bestFit="1" customWidth="1"/>
    <col min="20" max="20" width="11.83203125" style="3" customWidth="1"/>
    <col min="21" max="21" width="12" style="3" customWidth="1"/>
    <col min="22" max="24" width="9.66015625" style="3" customWidth="1"/>
    <col min="25" max="25" width="11.83203125" style="3" customWidth="1"/>
    <col min="26" max="26" width="10.66015625" style="3" customWidth="1"/>
    <col min="27" max="27" width="11.83203125" style="3" customWidth="1"/>
    <col min="28" max="28" width="10.66015625" style="3" customWidth="1"/>
    <col min="29" max="29" width="11" style="3" customWidth="1"/>
    <col min="30" max="31" width="10.66015625" style="3" customWidth="1"/>
    <col min="32" max="32" width="11" style="3" customWidth="1"/>
    <col min="33" max="33" width="10.66015625" style="3" customWidth="1"/>
    <col min="34" max="34" width="11.83203125" style="3" customWidth="1"/>
    <col min="35" max="35" width="10" style="3" customWidth="1"/>
    <col min="36" max="37" width="11.83203125" style="3" customWidth="1"/>
    <col min="38" max="38" width="9.33203125" style="3" customWidth="1"/>
    <col min="39" max="39" width="10.66015625" style="3" customWidth="1"/>
    <col min="40" max="42" width="9.33203125" style="3" customWidth="1"/>
    <col min="43" max="43" width="10.66015625" style="3" customWidth="1"/>
    <col min="44" max="44" width="12" style="3" customWidth="1"/>
    <col min="45" max="45" width="11.83203125" style="3" customWidth="1"/>
    <col min="46" max="46" width="13.33203125" style="3" customWidth="1"/>
    <col min="47" max="48" width="11.83203125" style="3" customWidth="1"/>
    <col min="49" max="49" width="13.33203125" style="2" customWidth="1"/>
    <col min="50" max="50" width="13.33203125" style="2" bestFit="1" customWidth="1"/>
    <col min="51" max="52" width="10.66015625" style="2" customWidth="1"/>
    <col min="53" max="53" width="11.83203125" style="2" customWidth="1"/>
    <col min="54" max="54" width="4.5" style="2" customWidth="1"/>
    <col min="55" max="16384" width="9.33203125" style="2" customWidth="1"/>
  </cols>
  <sheetData>
    <row r="1" ht="11.25">
      <c r="A1" s="77" t="s">
        <v>260</v>
      </c>
    </row>
    <row r="2" ht="12" thickBot="1">
      <c r="A2" s="77"/>
    </row>
    <row r="3" spans="1:53" ht="12" thickBot="1">
      <c r="A3" s="348"/>
      <c r="B3" s="349"/>
      <c r="C3" s="349"/>
      <c r="D3" s="350"/>
      <c r="E3" s="351" t="s">
        <v>0</v>
      </c>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2"/>
      <c r="AL3" s="353" t="s">
        <v>1</v>
      </c>
      <c r="AM3" s="354"/>
      <c r="AN3" s="354"/>
      <c r="AO3" s="354"/>
      <c r="AP3" s="354"/>
      <c r="AQ3" s="354"/>
      <c r="AR3" s="354"/>
      <c r="AS3" s="354"/>
      <c r="AT3" s="354"/>
      <c r="AU3" s="354"/>
      <c r="AV3" s="354"/>
      <c r="AW3" s="354"/>
      <c r="AX3" s="355"/>
      <c r="AY3" s="356"/>
      <c r="AZ3" s="356"/>
      <c r="BA3" s="357"/>
    </row>
    <row r="4" spans="1:53" ht="11.25">
      <c r="A4" s="358"/>
      <c r="B4" s="359"/>
      <c r="C4" s="359"/>
      <c r="D4" s="360"/>
      <c r="E4" s="361" t="s">
        <v>2</v>
      </c>
      <c r="F4" s="361"/>
      <c r="G4" s="361"/>
      <c r="H4" s="361"/>
      <c r="I4" s="361"/>
      <c r="J4" s="361"/>
      <c r="K4" s="361"/>
      <c r="L4" s="361"/>
      <c r="M4" s="361"/>
      <c r="N4" s="361"/>
      <c r="O4" s="361"/>
      <c r="P4" s="361"/>
      <c r="Q4" s="361"/>
      <c r="R4" s="361"/>
      <c r="S4" s="361"/>
      <c r="T4" s="362"/>
      <c r="U4" s="363" t="s">
        <v>3</v>
      </c>
      <c r="V4" s="363"/>
      <c r="W4" s="363"/>
      <c r="X4" s="363"/>
      <c r="Y4" s="363"/>
      <c r="Z4" s="363"/>
      <c r="AA4" s="363"/>
      <c r="AB4" s="363"/>
      <c r="AC4" s="363"/>
      <c r="AD4" s="363"/>
      <c r="AE4" s="363"/>
      <c r="AF4" s="363"/>
      <c r="AG4" s="363"/>
      <c r="AH4" s="363"/>
      <c r="AI4" s="363"/>
      <c r="AJ4" s="364"/>
      <c r="AK4" s="365"/>
      <c r="AL4" s="366" t="s">
        <v>2</v>
      </c>
      <c r="AM4" s="367"/>
      <c r="AN4" s="367"/>
      <c r="AO4" s="367"/>
      <c r="AP4" s="367"/>
      <c r="AQ4" s="368"/>
      <c r="AR4" s="369" t="s">
        <v>3</v>
      </c>
      <c r="AS4" s="369"/>
      <c r="AT4" s="369"/>
      <c r="AU4" s="369"/>
      <c r="AV4" s="369"/>
      <c r="AW4" s="364"/>
      <c r="AX4" s="370"/>
      <c r="AY4" s="371"/>
      <c r="AZ4" s="371"/>
      <c r="BA4" s="372"/>
    </row>
    <row r="5" spans="1:53" s="1" customFormat="1" ht="11.25">
      <c r="A5" s="358"/>
      <c r="B5" s="359"/>
      <c r="C5" s="359"/>
      <c r="D5" s="373"/>
      <c r="E5" s="374" t="s">
        <v>4</v>
      </c>
      <c r="F5" s="374" t="s">
        <v>5</v>
      </c>
      <c r="G5" s="374" t="s">
        <v>6</v>
      </c>
      <c r="H5" s="374" t="s">
        <v>7</v>
      </c>
      <c r="I5" s="374" t="s">
        <v>8</v>
      </c>
      <c r="J5" s="374" t="s">
        <v>9</v>
      </c>
      <c r="K5" s="374" t="s">
        <v>10</v>
      </c>
      <c r="L5" s="374" t="s">
        <v>11</v>
      </c>
      <c r="M5" s="374" t="s">
        <v>12</v>
      </c>
      <c r="N5" s="374" t="s">
        <v>13</v>
      </c>
      <c r="O5" s="374" t="s">
        <v>14</v>
      </c>
      <c r="P5" s="374" t="s">
        <v>15</v>
      </c>
      <c r="Q5" s="374" t="s">
        <v>16</v>
      </c>
      <c r="R5" s="374" t="s">
        <v>17</v>
      </c>
      <c r="S5" s="374">
        <v>15</v>
      </c>
      <c r="T5" s="375">
        <v>16</v>
      </c>
      <c r="U5" s="374" t="s">
        <v>4</v>
      </c>
      <c r="V5" s="374" t="s">
        <v>5</v>
      </c>
      <c r="W5" s="374" t="s">
        <v>6</v>
      </c>
      <c r="X5" s="374" t="s">
        <v>7</v>
      </c>
      <c r="Y5" s="374" t="s">
        <v>8</v>
      </c>
      <c r="Z5" s="374" t="s">
        <v>9</v>
      </c>
      <c r="AA5" s="374" t="s">
        <v>10</v>
      </c>
      <c r="AB5" s="374" t="s">
        <v>11</v>
      </c>
      <c r="AC5" s="374" t="s">
        <v>12</v>
      </c>
      <c r="AD5" s="374" t="s">
        <v>13</v>
      </c>
      <c r="AE5" s="374" t="s">
        <v>14</v>
      </c>
      <c r="AF5" s="374" t="s">
        <v>15</v>
      </c>
      <c r="AG5" s="374" t="s">
        <v>16</v>
      </c>
      <c r="AH5" s="374" t="s">
        <v>17</v>
      </c>
      <c r="AI5" s="374">
        <v>15</v>
      </c>
      <c r="AJ5" s="376">
        <v>16</v>
      </c>
      <c r="AK5" s="377"/>
      <c r="AL5" s="374">
        <v>17</v>
      </c>
      <c r="AM5" s="374">
        <v>18</v>
      </c>
      <c r="AN5" s="374">
        <v>19</v>
      </c>
      <c r="AO5" s="374">
        <v>20</v>
      </c>
      <c r="AP5" s="374">
        <v>21</v>
      </c>
      <c r="AQ5" s="375"/>
      <c r="AR5" s="374">
        <v>17</v>
      </c>
      <c r="AS5" s="374">
        <v>18</v>
      </c>
      <c r="AT5" s="374">
        <v>19</v>
      </c>
      <c r="AU5" s="374">
        <v>20</v>
      </c>
      <c r="AV5" s="374">
        <v>21</v>
      </c>
      <c r="AW5" s="378"/>
      <c r="AX5" s="379"/>
      <c r="AY5" s="380"/>
      <c r="AZ5" s="380"/>
      <c r="BA5" s="381"/>
    </row>
    <row r="6" spans="1:53" s="49" customFormat="1" ht="34.5" thickBot="1">
      <c r="A6" s="382"/>
      <c r="B6" s="383"/>
      <c r="C6" s="383"/>
      <c r="D6" s="384"/>
      <c r="E6" s="385" t="s">
        <v>18</v>
      </c>
      <c r="F6" s="385" t="s">
        <v>19</v>
      </c>
      <c r="G6" s="385" t="s">
        <v>20</v>
      </c>
      <c r="H6" s="385" t="s">
        <v>21</v>
      </c>
      <c r="I6" s="385" t="s">
        <v>22</v>
      </c>
      <c r="J6" s="385" t="s">
        <v>23</v>
      </c>
      <c r="K6" s="385" t="s">
        <v>24</v>
      </c>
      <c r="L6" s="385" t="s">
        <v>25</v>
      </c>
      <c r="M6" s="385" t="s">
        <v>26</v>
      </c>
      <c r="N6" s="385" t="s">
        <v>27</v>
      </c>
      <c r="O6" s="385" t="s">
        <v>28</v>
      </c>
      <c r="P6" s="385" t="s">
        <v>29</v>
      </c>
      <c r="Q6" s="385" t="s">
        <v>30</v>
      </c>
      <c r="R6" s="385" t="s">
        <v>31</v>
      </c>
      <c r="S6" s="385" t="s">
        <v>32</v>
      </c>
      <c r="T6" s="386" t="s">
        <v>33</v>
      </c>
      <c r="U6" s="385" t="s">
        <v>18</v>
      </c>
      <c r="V6" s="385" t="s">
        <v>19</v>
      </c>
      <c r="W6" s="385" t="s">
        <v>20</v>
      </c>
      <c r="X6" s="385" t="s">
        <v>21</v>
      </c>
      <c r="Y6" s="385" t="s">
        <v>22</v>
      </c>
      <c r="Z6" s="385" t="s">
        <v>23</v>
      </c>
      <c r="AA6" s="385" t="s">
        <v>24</v>
      </c>
      <c r="AB6" s="385" t="s">
        <v>25</v>
      </c>
      <c r="AC6" s="385" t="s">
        <v>26</v>
      </c>
      <c r="AD6" s="385" t="s">
        <v>27</v>
      </c>
      <c r="AE6" s="385" t="s">
        <v>28</v>
      </c>
      <c r="AF6" s="385" t="s">
        <v>29</v>
      </c>
      <c r="AG6" s="385" t="s">
        <v>30</v>
      </c>
      <c r="AH6" s="385" t="s">
        <v>31</v>
      </c>
      <c r="AI6" s="385" t="s">
        <v>32</v>
      </c>
      <c r="AJ6" s="387" t="s">
        <v>33</v>
      </c>
      <c r="AK6" s="388" t="s">
        <v>34</v>
      </c>
      <c r="AL6" s="385" t="s">
        <v>35</v>
      </c>
      <c r="AM6" s="385" t="s">
        <v>36</v>
      </c>
      <c r="AN6" s="385" t="s">
        <v>37</v>
      </c>
      <c r="AO6" s="385" t="s">
        <v>38</v>
      </c>
      <c r="AP6" s="385" t="s">
        <v>39</v>
      </c>
      <c r="AQ6" s="386" t="s">
        <v>40</v>
      </c>
      <c r="AR6" s="385" t="s">
        <v>35</v>
      </c>
      <c r="AS6" s="385" t="s">
        <v>36</v>
      </c>
      <c r="AT6" s="385" t="s">
        <v>37</v>
      </c>
      <c r="AU6" s="385" t="s">
        <v>38</v>
      </c>
      <c r="AV6" s="385" t="s">
        <v>39</v>
      </c>
      <c r="AW6" s="389" t="s">
        <v>40</v>
      </c>
      <c r="AX6" s="390" t="s">
        <v>41</v>
      </c>
      <c r="AY6" s="391" t="s">
        <v>42</v>
      </c>
      <c r="AZ6" s="391" t="s">
        <v>43</v>
      </c>
      <c r="BA6" s="392" t="s">
        <v>44</v>
      </c>
    </row>
    <row r="7" spans="1:53" ht="11.25">
      <c r="A7" s="377" t="s">
        <v>45</v>
      </c>
      <c r="B7" s="393" t="s">
        <v>46</v>
      </c>
      <c r="C7" s="394" t="s">
        <v>4</v>
      </c>
      <c r="D7" s="395" t="s">
        <v>18</v>
      </c>
      <c r="E7" s="396">
        <v>16608</v>
      </c>
      <c r="F7" s="396">
        <v>14</v>
      </c>
      <c r="G7" s="396">
        <v>0</v>
      </c>
      <c r="H7" s="396">
        <v>0</v>
      </c>
      <c r="I7" s="396">
        <v>165259</v>
      </c>
      <c r="J7" s="396">
        <v>1384</v>
      </c>
      <c r="K7" s="396">
        <v>0</v>
      </c>
      <c r="L7" s="396">
        <v>168</v>
      </c>
      <c r="M7" s="396">
        <v>0</v>
      </c>
      <c r="N7" s="396">
        <v>1</v>
      </c>
      <c r="O7" s="396">
        <v>16</v>
      </c>
      <c r="P7" s="396">
        <v>0</v>
      </c>
      <c r="Q7" s="396">
        <v>19</v>
      </c>
      <c r="R7" s="396">
        <v>17892</v>
      </c>
      <c r="S7" s="396">
        <v>0</v>
      </c>
      <c r="T7" s="397">
        <v>201361</v>
      </c>
      <c r="U7" s="396">
        <v>5668</v>
      </c>
      <c r="V7" s="396">
        <v>11</v>
      </c>
      <c r="W7" s="396">
        <v>0</v>
      </c>
      <c r="X7" s="396">
        <v>0</v>
      </c>
      <c r="Y7" s="396">
        <v>24012</v>
      </c>
      <c r="Z7" s="396">
        <v>320</v>
      </c>
      <c r="AA7" s="396">
        <v>0</v>
      </c>
      <c r="AB7" s="396">
        <v>36</v>
      </c>
      <c r="AC7" s="396">
        <v>0</v>
      </c>
      <c r="AD7" s="396">
        <v>0</v>
      </c>
      <c r="AE7" s="396">
        <v>7</v>
      </c>
      <c r="AF7" s="396">
        <v>0</v>
      </c>
      <c r="AG7" s="396">
        <v>6</v>
      </c>
      <c r="AH7" s="396">
        <v>3547</v>
      </c>
      <c r="AI7" s="396">
        <v>0</v>
      </c>
      <c r="AJ7" s="398">
        <v>33607</v>
      </c>
      <c r="AK7" s="399">
        <v>234968</v>
      </c>
      <c r="AL7" s="396">
        <v>307</v>
      </c>
      <c r="AM7" s="396">
        <v>53296</v>
      </c>
      <c r="AN7" s="396">
        <v>0</v>
      </c>
      <c r="AO7" s="396">
        <v>750</v>
      </c>
      <c r="AP7" s="396">
        <v>847</v>
      </c>
      <c r="AQ7" s="397">
        <v>55200</v>
      </c>
      <c r="AR7" s="396">
        <v>232</v>
      </c>
      <c r="AS7" s="396">
        <v>11509</v>
      </c>
      <c r="AT7" s="396">
        <v>0</v>
      </c>
      <c r="AU7" s="396">
        <v>796</v>
      </c>
      <c r="AV7" s="396">
        <v>36</v>
      </c>
      <c r="AW7" s="400">
        <v>12573</v>
      </c>
      <c r="AX7" s="399">
        <v>67773</v>
      </c>
      <c r="AY7" s="399">
        <v>115</v>
      </c>
      <c r="AZ7" s="399">
        <v>-108414</v>
      </c>
      <c r="BA7" s="51">
        <v>194442</v>
      </c>
    </row>
    <row r="8" spans="1:53" ht="11.25">
      <c r="A8" s="377" t="s">
        <v>47</v>
      </c>
      <c r="B8" s="393" t="s">
        <v>48</v>
      </c>
      <c r="C8" s="394" t="s">
        <v>5</v>
      </c>
      <c r="D8" s="395" t="s">
        <v>19</v>
      </c>
      <c r="E8" s="396">
        <v>10</v>
      </c>
      <c r="F8" s="396">
        <v>695</v>
      </c>
      <c r="G8" s="396">
        <v>5</v>
      </c>
      <c r="H8" s="396">
        <v>3</v>
      </c>
      <c r="I8" s="396">
        <v>3841</v>
      </c>
      <c r="J8" s="396">
        <v>120</v>
      </c>
      <c r="K8" s="396">
        <v>0</v>
      </c>
      <c r="L8" s="396">
        <v>0</v>
      </c>
      <c r="M8" s="396">
        <v>0</v>
      </c>
      <c r="N8" s="396">
        <v>0</v>
      </c>
      <c r="O8" s="396">
        <v>0</v>
      </c>
      <c r="P8" s="396">
        <v>0</v>
      </c>
      <c r="Q8" s="396">
        <v>3</v>
      </c>
      <c r="R8" s="396">
        <v>1354</v>
      </c>
      <c r="S8" s="396">
        <v>0</v>
      </c>
      <c r="T8" s="397">
        <v>6031</v>
      </c>
      <c r="U8" s="396">
        <v>1</v>
      </c>
      <c r="V8" s="396">
        <v>95</v>
      </c>
      <c r="W8" s="396">
        <v>0</v>
      </c>
      <c r="X8" s="396">
        <v>0</v>
      </c>
      <c r="Y8" s="396">
        <v>321</v>
      </c>
      <c r="Z8" s="396">
        <v>4</v>
      </c>
      <c r="AA8" s="396">
        <v>0</v>
      </c>
      <c r="AB8" s="396">
        <v>0</v>
      </c>
      <c r="AC8" s="396">
        <v>0</v>
      </c>
      <c r="AD8" s="396">
        <v>0</v>
      </c>
      <c r="AE8" s="396">
        <v>0</v>
      </c>
      <c r="AF8" s="396">
        <v>0</v>
      </c>
      <c r="AG8" s="396">
        <v>0</v>
      </c>
      <c r="AH8" s="396">
        <v>34</v>
      </c>
      <c r="AI8" s="396">
        <v>0</v>
      </c>
      <c r="AJ8" s="398">
        <v>455</v>
      </c>
      <c r="AK8" s="399">
        <v>6486</v>
      </c>
      <c r="AL8" s="396">
        <v>10</v>
      </c>
      <c r="AM8" s="396">
        <v>4384</v>
      </c>
      <c r="AN8" s="396">
        <v>0</v>
      </c>
      <c r="AO8" s="396">
        <v>0</v>
      </c>
      <c r="AP8" s="396">
        <v>10684</v>
      </c>
      <c r="AQ8" s="397">
        <v>15078</v>
      </c>
      <c r="AR8" s="396">
        <v>3</v>
      </c>
      <c r="AS8" s="396">
        <v>116</v>
      </c>
      <c r="AT8" s="396">
        <v>0</v>
      </c>
      <c r="AU8" s="396">
        <v>0</v>
      </c>
      <c r="AV8" s="396">
        <v>509</v>
      </c>
      <c r="AW8" s="400">
        <v>628</v>
      </c>
      <c r="AX8" s="399">
        <v>15706</v>
      </c>
      <c r="AY8" s="399">
        <v>8</v>
      </c>
      <c r="AZ8" s="399">
        <v>-3444</v>
      </c>
      <c r="BA8" s="51">
        <v>18756</v>
      </c>
    </row>
    <row r="9" spans="1:53" ht="11.25">
      <c r="A9" s="377" t="s">
        <v>49</v>
      </c>
      <c r="B9" s="393" t="s">
        <v>50</v>
      </c>
      <c r="C9" s="394" t="s">
        <v>6</v>
      </c>
      <c r="D9" s="395" t="s">
        <v>20</v>
      </c>
      <c r="E9" s="396">
        <v>0</v>
      </c>
      <c r="F9" s="396">
        <v>0</v>
      </c>
      <c r="G9" s="396">
        <v>1789</v>
      </c>
      <c r="H9" s="396">
        <v>0</v>
      </c>
      <c r="I9" s="396">
        <v>18634</v>
      </c>
      <c r="J9" s="396">
        <v>0</v>
      </c>
      <c r="K9" s="396">
        <v>0</v>
      </c>
      <c r="L9" s="396">
        <v>0</v>
      </c>
      <c r="M9" s="396">
        <v>0</v>
      </c>
      <c r="N9" s="396">
        <v>0</v>
      </c>
      <c r="O9" s="396">
        <v>2</v>
      </c>
      <c r="P9" s="396">
        <v>0</v>
      </c>
      <c r="Q9" s="396">
        <v>7</v>
      </c>
      <c r="R9" s="396">
        <v>10478</v>
      </c>
      <c r="S9" s="396">
        <v>0</v>
      </c>
      <c r="T9" s="397">
        <v>30910</v>
      </c>
      <c r="U9" s="396">
        <v>0</v>
      </c>
      <c r="V9" s="396">
        <v>0</v>
      </c>
      <c r="W9" s="396">
        <v>696</v>
      </c>
      <c r="X9" s="396">
        <v>0</v>
      </c>
      <c r="Y9" s="396">
        <v>10027</v>
      </c>
      <c r="Z9" s="396">
        <v>0</v>
      </c>
      <c r="AA9" s="396">
        <v>0</v>
      </c>
      <c r="AB9" s="396">
        <v>0</v>
      </c>
      <c r="AC9" s="396">
        <v>0</v>
      </c>
      <c r="AD9" s="396">
        <v>0</v>
      </c>
      <c r="AE9" s="396">
        <v>2</v>
      </c>
      <c r="AF9" s="396">
        <v>0</v>
      </c>
      <c r="AG9" s="396">
        <v>3</v>
      </c>
      <c r="AH9" s="396">
        <v>3168</v>
      </c>
      <c r="AI9" s="396">
        <v>0</v>
      </c>
      <c r="AJ9" s="398">
        <v>13896</v>
      </c>
      <c r="AK9" s="399">
        <v>44806</v>
      </c>
      <c r="AL9" s="396">
        <v>413</v>
      </c>
      <c r="AM9" s="396">
        <v>10646</v>
      </c>
      <c r="AN9" s="396">
        <v>0</v>
      </c>
      <c r="AO9" s="396">
        <v>0</v>
      </c>
      <c r="AP9" s="396">
        <v>63</v>
      </c>
      <c r="AQ9" s="397">
        <v>11122</v>
      </c>
      <c r="AR9" s="396">
        <v>179</v>
      </c>
      <c r="AS9" s="396">
        <v>3359</v>
      </c>
      <c r="AT9" s="396">
        <v>0</v>
      </c>
      <c r="AU9" s="396">
        <v>0</v>
      </c>
      <c r="AV9" s="396">
        <v>20</v>
      </c>
      <c r="AW9" s="400">
        <v>3558</v>
      </c>
      <c r="AX9" s="399">
        <v>14680</v>
      </c>
      <c r="AY9" s="399">
        <v>1412</v>
      </c>
      <c r="AZ9" s="399">
        <v>-11597</v>
      </c>
      <c r="BA9" s="51">
        <v>49301</v>
      </c>
    </row>
    <row r="10" spans="1:53" ht="11.25">
      <c r="A10" s="377" t="s">
        <v>51</v>
      </c>
      <c r="B10" s="393" t="s">
        <v>52</v>
      </c>
      <c r="C10" s="394" t="s">
        <v>7</v>
      </c>
      <c r="D10" s="395" t="s">
        <v>21</v>
      </c>
      <c r="E10" s="396">
        <v>0</v>
      </c>
      <c r="F10" s="396">
        <v>11</v>
      </c>
      <c r="G10" s="396">
        <v>0</v>
      </c>
      <c r="H10" s="396">
        <v>32</v>
      </c>
      <c r="I10" s="396">
        <v>195593</v>
      </c>
      <c r="J10" s="396">
        <v>17498</v>
      </c>
      <c r="K10" s="396">
        <v>166209</v>
      </c>
      <c r="L10" s="396">
        <v>0</v>
      </c>
      <c r="M10" s="396">
        <v>0</v>
      </c>
      <c r="N10" s="396">
        <v>0</v>
      </c>
      <c r="O10" s="396">
        <v>2</v>
      </c>
      <c r="P10" s="396">
        <v>0</v>
      </c>
      <c r="Q10" s="396">
        <v>11</v>
      </c>
      <c r="R10" s="396">
        <v>208</v>
      </c>
      <c r="S10" s="396">
        <v>5</v>
      </c>
      <c r="T10" s="397">
        <v>379569</v>
      </c>
      <c r="U10" s="396">
        <v>0</v>
      </c>
      <c r="V10" s="396">
        <v>1</v>
      </c>
      <c r="W10" s="396">
        <v>0</v>
      </c>
      <c r="X10" s="396">
        <v>2</v>
      </c>
      <c r="Y10" s="396">
        <v>8633</v>
      </c>
      <c r="Z10" s="396">
        <v>336</v>
      </c>
      <c r="AA10" s="396">
        <v>2175</v>
      </c>
      <c r="AB10" s="396">
        <v>0</v>
      </c>
      <c r="AC10" s="396">
        <v>0</v>
      </c>
      <c r="AD10" s="396">
        <v>0</v>
      </c>
      <c r="AE10" s="396">
        <v>0</v>
      </c>
      <c r="AF10" s="396">
        <v>0</v>
      </c>
      <c r="AG10" s="396">
        <v>0</v>
      </c>
      <c r="AH10" s="396">
        <v>3</v>
      </c>
      <c r="AI10" s="396">
        <v>1</v>
      </c>
      <c r="AJ10" s="398">
        <v>11151</v>
      </c>
      <c r="AK10" s="399">
        <v>390720</v>
      </c>
      <c r="AL10" s="396">
        <v>-163</v>
      </c>
      <c r="AM10" s="396">
        <v>-278</v>
      </c>
      <c r="AN10" s="396">
        <v>0</v>
      </c>
      <c r="AO10" s="396">
        <v>-296</v>
      </c>
      <c r="AP10" s="396">
        <v>11524</v>
      </c>
      <c r="AQ10" s="397">
        <v>10787</v>
      </c>
      <c r="AR10" s="396">
        <v>-5</v>
      </c>
      <c r="AS10" s="396">
        <v>-5</v>
      </c>
      <c r="AT10" s="396">
        <v>0</v>
      </c>
      <c r="AU10" s="396">
        <v>-6</v>
      </c>
      <c r="AV10" s="396">
        <v>-76</v>
      </c>
      <c r="AW10" s="400">
        <v>-92</v>
      </c>
      <c r="AX10" s="399">
        <v>10695</v>
      </c>
      <c r="AY10" s="399">
        <v>881</v>
      </c>
      <c r="AZ10" s="399">
        <v>-362930</v>
      </c>
      <c r="BA10" s="51">
        <v>39366</v>
      </c>
    </row>
    <row r="11" spans="1:53" ht="11.25">
      <c r="A11" s="377"/>
      <c r="B11" s="393"/>
      <c r="C11" s="394" t="s">
        <v>8</v>
      </c>
      <c r="D11" s="395" t="s">
        <v>22</v>
      </c>
      <c r="E11" s="396">
        <v>14564</v>
      </c>
      <c r="F11" s="396">
        <v>182</v>
      </c>
      <c r="G11" s="396">
        <v>3605</v>
      </c>
      <c r="H11" s="396">
        <v>1562</v>
      </c>
      <c r="I11" s="396">
        <v>2147634</v>
      </c>
      <c r="J11" s="396">
        <v>207457</v>
      </c>
      <c r="K11" s="396">
        <v>25574</v>
      </c>
      <c r="L11" s="396">
        <v>43685</v>
      </c>
      <c r="M11" s="396">
        <v>18780</v>
      </c>
      <c r="N11" s="396">
        <v>2355</v>
      </c>
      <c r="O11" s="396">
        <v>34823</v>
      </c>
      <c r="P11" s="396">
        <v>11477</v>
      </c>
      <c r="Q11" s="396">
        <v>27392</v>
      </c>
      <c r="R11" s="396">
        <v>344130</v>
      </c>
      <c r="S11" s="396">
        <v>7263</v>
      </c>
      <c r="T11" s="397">
        <v>2890483</v>
      </c>
      <c r="U11" s="396">
        <v>65485</v>
      </c>
      <c r="V11" s="396">
        <v>1613</v>
      </c>
      <c r="W11" s="396">
        <v>7765</v>
      </c>
      <c r="X11" s="396">
        <v>2315</v>
      </c>
      <c r="Y11" s="396">
        <v>4266783</v>
      </c>
      <c r="Z11" s="396">
        <v>647571</v>
      </c>
      <c r="AA11" s="396">
        <v>24989</v>
      </c>
      <c r="AB11" s="396">
        <v>86841</v>
      </c>
      <c r="AC11" s="396">
        <v>33956</v>
      </c>
      <c r="AD11" s="396">
        <v>2991</v>
      </c>
      <c r="AE11" s="396">
        <v>37689</v>
      </c>
      <c r="AF11" s="396">
        <v>78146</v>
      </c>
      <c r="AG11" s="396">
        <v>71169</v>
      </c>
      <c r="AH11" s="396">
        <v>777192</v>
      </c>
      <c r="AI11" s="396">
        <v>10767</v>
      </c>
      <c r="AJ11" s="398">
        <v>6115272</v>
      </c>
      <c r="AK11" s="399">
        <v>9005755</v>
      </c>
      <c r="AL11" s="396">
        <v>66354</v>
      </c>
      <c r="AM11" s="396">
        <v>853611</v>
      </c>
      <c r="AN11" s="396">
        <v>5428</v>
      </c>
      <c r="AO11" s="396">
        <v>399112</v>
      </c>
      <c r="AP11" s="396">
        <v>25446</v>
      </c>
      <c r="AQ11" s="397">
        <v>1349951</v>
      </c>
      <c r="AR11" s="396">
        <v>108391</v>
      </c>
      <c r="AS11" s="396">
        <v>1641625</v>
      </c>
      <c r="AT11" s="396">
        <v>11680</v>
      </c>
      <c r="AU11" s="396">
        <v>1344668</v>
      </c>
      <c r="AV11" s="396">
        <v>48196</v>
      </c>
      <c r="AW11" s="400">
        <v>3154560</v>
      </c>
      <c r="AX11" s="399">
        <v>4504511</v>
      </c>
      <c r="AY11" s="399">
        <v>2569281</v>
      </c>
      <c r="AZ11" s="399">
        <v>-1827023</v>
      </c>
      <c r="BA11" s="51">
        <v>14252524</v>
      </c>
    </row>
    <row r="12" spans="1:53" ht="11.25">
      <c r="A12" s="377"/>
      <c r="B12" s="393"/>
      <c r="C12" s="394" t="s">
        <v>9</v>
      </c>
      <c r="D12" s="395" t="s">
        <v>23</v>
      </c>
      <c r="E12" s="396">
        <v>665</v>
      </c>
      <c r="F12" s="396">
        <v>7</v>
      </c>
      <c r="G12" s="396">
        <v>49</v>
      </c>
      <c r="H12" s="396">
        <v>157</v>
      </c>
      <c r="I12" s="396">
        <v>41943</v>
      </c>
      <c r="J12" s="396">
        <v>3363</v>
      </c>
      <c r="K12" s="396">
        <v>34625</v>
      </c>
      <c r="L12" s="396">
        <v>11757</v>
      </c>
      <c r="M12" s="396">
        <v>3855</v>
      </c>
      <c r="N12" s="396">
        <v>83715</v>
      </c>
      <c r="O12" s="396">
        <v>16217</v>
      </c>
      <c r="P12" s="396">
        <v>3135</v>
      </c>
      <c r="Q12" s="396">
        <v>14009</v>
      </c>
      <c r="R12" s="396">
        <v>32119</v>
      </c>
      <c r="S12" s="396">
        <v>1</v>
      </c>
      <c r="T12" s="397">
        <v>245617</v>
      </c>
      <c r="U12" s="396">
        <v>0</v>
      </c>
      <c r="V12" s="396">
        <v>0</v>
      </c>
      <c r="W12" s="396">
        <v>0</v>
      </c>
      <c r="X12" s="396">
        <v>0</v>
      </c>
      <c r="Y12" s="396">
        <v>0</v>
      </c>
      <c r="Z12" s="396">
        <v>0</v>
      </c>
      <c r="AA12" s="396">
        <v>0</v>
      </c>
      <c r="AB12" s="396">
        <v>0</v>
      </c>
      <c r="AC12" s="396">
        <v>0</v>
      </c>
      <c r="AD12" s="396">
        <v>0</v>
      </c>
      <c r="AE12" s="396">
        <v>0</v>
      </c>
      <c r="AF12" s="396">
        <v>0</v>
      </c>
      <c r="AG12" s="396">
        <v>0</v>
      </c>
      <c r="AH12" s="396">
        <v>0</v>
      </c>
      <c r="AI12" s="396">
        <v>0</v>
      </c>
      <c r="AJ12" s="398">
        <v>0</v>
      </c>
      <c r="AK12" s="399">
        <v>245617</v>
      </c>
      <c r="AL12" s="396">
        <v>0</v>
      </c>
      <c r="AM12" s="396">
        <v>0</v>
      </c>
      <c r="AN12" s="396">
        <v>0</v>
      </c>
      <c r="AO12" s="396">
        <v>2043486</v>
      </c>
      <c r="AP12" s="396">
        <v>0</v>
      </c>
      <c r="AQ12" s="397">
        <v>2043486</v>
      </c>
      <c r="AR12" s="396">
        <v>0</v>
      </c>
      <c r="AS12" s="396">
        <v>0</v>
      </c>
      <c r="AT12" s="396">
        <v>0</v>
      </c>
      <c r="AU12" s="396">
        <v>0</v>
      </c>
      <c r="AV12" s="396">
        <v>0</v>
      </c>
      <c r="AW12" s="400">
        <v>0</v>
      </c>
      <c r="AX12" s="399">
        <v>2043486</v>
      </c>
      <c r="AY12" s="399">
        <v>0</v>
      </c>
      <c r="AZ12" s="399">
        <v>0</v>
      </c>
      <c r="BA12" s="51">
        <v>2289103</v>
      </c>
    </row>
    <row r="13" spans="1:53" ht="11.25">
      <c r="A13" s="377"/>
      <c r="B13" s="393"/>
      <c r="C13" s="394" t="s">
        <v>10</v>
      </c>
      <c r="D13" s="395" t="s">
        <v>24</v>
      </c>
      <c r="E13" s="396">
        <v>1949</v>
      </c>
      <c r="F13" s="396">
        <v>48</v>
      </c>
      <c r="G13" s="396">
        <v>169</v>
      </c>
      <c r="H13" s="396">
        <v>1185</v>
      </c>
      <c r="I13" s="396">
        <v>254307</v>
      </c>
      <c r="J13" s="396">
        <v>13292</v>
      </c>
      <c r="K13" s="396">
        <v>67239</v>
      </c>
      <c r="L13" s="396">
        <v>66136</v>
      </c>
      <c r="M13" s="396">
        <v>8609</v>
      </c>
      <c r="N13" s="396">
        <v>8370</v>
      </c>
      <c r="O13" s="396">
        <v>40857</v>
      </c>
      <c r="P13" s="396">
        <v>9893</v>
      </c>
      <c r="Q13" s="396">
        <v>43001</v>
      </c>
      <c r="R13" s="396">
        <v>200960</v>
      </c>
      <c r="S13" s="396">
        <v>2884</v>
      </c>
      <c r="T13" s="397">
        <v>718899</v>
      </c>
      <c r="U13" s="396">
        <v>79</v>
      </c>
      <c r="V13" s="396">
        <v>8</v>
      </c>
      <c r="W13" s="396">
        <v>8</v>
      </c>
      <c r="X13" s="396">
        <v>32</v>
      </c>
      <c r="Y13" s="396">
        <v>4382</v>
      </c>
      <c r="Z13" s="396">
        <v>239</v>
      </c>
      <c r="AA13" s="396">
        <v>971</v>
      </c>
      <c r="AB13" s="396">
        <v>1576</v>
      </c>
      <c r="AC13" s="396">
        <v>124</v>
      </c>
      <c r="AD13" s="396">
        <v>179</v>
      </c>
      <c r="AE13" s="396">
        <v>635</v>
      </c>
      <c r="AF13" s="396">
        <v>296</v>
      </c>
      <c r="AG13" s="396">
        <v>413</v>
      </c>
      <c r="AH13" s="396">
        <v>2745</v>
      </c>
      <c r="AI13" s="396">
        <v>24</v>
      </c>
      <c r="AJ13" s="398">
        <v>11711</v>
      </c>
      <c r="AK13" s="399">
        <v>730610</v>
      </c>
      <c r="AL13" s="396">
        <v>45</v>
      </c>
      <c r="AM13" s="396">
        <v>341986</v>
      </c>
      <c r="AN13" s="396">
        <v>20714</v>
      </c>
      <c r="AO13" s="396">
        <v>0</v>
      </c>
      <c r="AP13" s="396">
        <v>0</v>
      </c>
      <c r="AQ13" s="397">
        <v>362745</v>
      </c>
      <c r="AR13" s="396">
        <v>4</v>
      </c>
      <c r="AS13" s="396">
        <v>5371</v>
      </c>
      <c r="AT13" s="396">
        <v>0</v>
      </c>
      <c r="AU13" s="396">
        <v>0</v>
      </c>
      <c r="AV13" s="396">
        <v>0</v>
      </c>
      <c r="AW13" s="400">
        <v>5375</v>
      </c>
      <c r="AX13" s="399">
        <v>368120</v>
      </c>
      <c r="AY13" s="399">
        <v>1578</v>
      </c>
      <c r="AZ13" s="399">
        <v>-128</v>
      </c>
      <c r="BA13" s="51">
        <v>1100180</v>
      </c>
    </row>
    <row r="14" spans="1:53" ht="11.25">
      <c r="A14" s="377"/>
      <c r="B14" s="393"/>
      <c r="C14" s="394" t="s">
        <v>11</v>
      </c>
      <c r="D14" s="395" t="s">
        <v>25</v>
      </c>
      <c r="E14" s="396">
        <v>2818</v>
      </c>
      <c r="F14" s="396">
        <v>74</v>
      </c>
      <c r="G14" s="396">
        <v>960</v>
      </c>
      <c r="H14" s="396">
        <v>746</v>
      </c>
      <c r="I14" s="396">
        <v>314010</v>
      </c>
      <c r="J14" s="396">
        <v>54434</v>
      </c>
      <c r="K14" s="396">
        <v>10427</v>
      </c>
      <c r="L14" s="396">
        <v>18697</v>
      </c>
      <c r="M14" s="396">
        <v>3509</v>
      </c>
      <c r="N14" s="396">
        <v>1278</v>
      </c>
      <c r="O14" s="396">
        <v>8801</v>
      </c>
      <c r="P14" s="396">
        <v>3317</v>
      </c>
      <c r="Q14" s="396">
        <v>7045</v>
      </c>
      <c r="R14" s="396">
        <v>123676</v>
      </c>
      <c r="S14" s="396">
        <v>520</v>
      </c>
      <c r="T14" s="397">
        <v>550312</v>
      </c>
      <c r="U14" s="396">
        <v>6227</v>
      </c>
      <c r="V14" s="396">
        <v>363</v>
      </c>
      <c r="W14" s="396">
        <v>1242</v>
      </c>
      <c r="X14" s="396">
        <v>587</v>
      </c>
      <c r="Y14" s="396">
        <v>233214</v>
      </c>
      <c r="Z14" s="396">
        <v>57765</v>
      </c>
      <c r="AA14" s="396">
        <v>7625</v>
      </c>
      <c r="AB14" s="396">
        <v>29955</v>
      </c>
      <c r="AC14" s="396">
        <v>3754</v>
      </c>
      <c r="AD14" s="396">
        <v>1168</v>
      </c>
      <c r="AE14" s="396">
        <v>8077</v>
      </c>
      <c r="AF14" s="396">
        <v>10475</v>
      </c>
      <c r="AG14" s="396">
        <v>8529</v>
      </c>
      <c r="AH14" s="396">
        <v>122945</v>
      </c>
      <c r="AI14" s="396">
        <v>1050</v>
      </c>
      <c r="AJ14" s="398">
        <v>492976</v>
      </c>
      <c r="AK14" s="399">
        <v>1043288</v>
      </c>
      <c r="AL14" s="396">
        <v>15507</v>
      </c>
      <c r="AM14" s="396">
        <v>563901</v>
      </c>
      <c r="AN14" s="396">
        <v>68</v>
      </c>
      <c r="AO14" s="396">
        <v>155330</v>
      </c>
      <c r="AP14" s="396">
        <v>1299</v>
      </c>
      <c r="AQ14" s="397">
        <v>736105</v>
      </c>
      <c r="AR14" s="396">
        <v>21700</v>
      </c>
      <c r="AS14" s="396">
        <v>634539</v>
      </c>
      <c r="AT14" s="396">
        <v>94</v>
      </c>
      <c r="AU14" s="396">
        <v>172415</v>
      </c>
      <c r="AV14" s="396">
        <v>2709</v>
      </c>
      <c r="AW14" s="400">
        <v>831457</v>
      </c>
      <c r="AX14" s="399">
        <v>1567562</v>
      </c>
      <c r="AY14" s="399">
        <v>162111</v>
      </c>
      <c r="AZ14" s="399">
        <v>-27467</v>
      </c>
      <c r="BA14" s="51">
        <v>2745494</v>
      </c>
    </row>
    <row r="15" spans="1:53" ht="11.25">
      <c r="A15" s="377"/>
      <c r="B15" s="393"/>
      <c r="C15" s="394" t="s">
        <v>12</v>
      </c>
      <c r="D15" s="395" t="s">
        <v>26</v>
      </c>
      <c r="E15" s="396">
        <v>3156</v>
      </c>
      <c r="F15" s="396">
        <v>315</v>
      </c>
      <c r="G15" s="396">
        <v>960</v>
      </c>
      <c r="H15" s="396">
        <v>3600</v>
      </c>
      <c r="I15" s="396">
        <v>197495</v>
      </c>
      <c r="J15" s="396">
        <v>35436</v>
      </c>
      <c r="K15" s="396">
        <v>29625</v>
      </c>
      <c r="L15" s="396">
        <v>145412</v>
      </c>
      <c r="M15" s="396">
        <v>148890</v>
      </c>
      <c r="N15" s="396">
        <v>154091</v>
      </c>
      <c r="O15" s="396">
        <v>65253</v>
      </c>
      <c r="P15" s="396">
        <v>14003</v>
      </c>
      <c r="Q15" s="396">
        <v>5022</v>
      </c>
      <c r="R15" s="396">
        <v>127942</v>
      </c>
      <c r="S15" s="396">
        <v>73093</v>
      </c>
      <c r="T15" s="397">
        <v>1004293</v>
      </c>
      <c r="U15" s="396">
        <v>108</v>
      </c>
      <c r="V15" s="396">
        <v>15</v>
      </c>
      <c r="W15" s="396">
        <v>21</v>
      </c>
      <c r="X15" s="396">
        <v>50</v>
      </c>
      <c r="Y15" s="396">
        <v>2228</v>
      </c>
      <c r="Z15" s="396">
        <v>607</v>
      </c>
      <c r="AA15" s="396">
        <v>415</v>
      </c>
      <c r="AB15" s="396">
        <v>3442</v>
      </c>
      <c r="AC15" s="396">
        <v>2598</v>
      </c>
      <c r="AD15" s="396">
        <v>2183</v>
      </c>
      <c r="AE15" s="396">
        <v>903</v>
      </c>
      <c r="AF15" s="396">
        <v>388</v>
      </c>
      <c r="AG15" s="396">
        <v>91</v>
      </c>
      <c r="AH15" s="396">
        <v>2626</v>
      </c>
      <c r="AI15" s="396">
        <v>1351</v>
      </c>
      <c r="AJ15" s="398">
        <v>17026</v>
      </c>
      <c r="AK15" s="399">
        <v>1021319</v>
      </c>
      <c r="AL15" s="396">
        <v>0</v>
      </c>
      <c r="AM15" s="396">
        <v>445472</v>
      </c>
      <c r="AN15" s="396">
        <v>0</v>
      </c>
      <c r="AO15" s="396">
        <v>0</v>
      </c>
      <c r="AP15" s="396">
        <v>0</v>
      </c>
      <c r="AQ15" s="397">
        <v>445472</v>
      </c>
      <c r="AR15" s="396">
        <v>0</v>
      </c>
      <c r="AS15" s="396">
        <v>6871</v>
      </c>
      <c r="AT15" s="396">
        <v>0</v>
      </c>
      <c r="AU15" s="396">
        <v>0</v>
      </c>
      <c r="AV15" s="396">
        <v>0</v>
      </c>
      <c r="AW15" s="400">
        <v>6871</v>
      </c>
      <c r="AX15" s="399">
        <v>452343</v>
      </c>
      <c r="AY15" s="399">
        <v>25138</v>
      </c>
      <c r="AZ15" s="399">
        <v>-18041</v>
      </c>
      <c r="BA15" s="51">
        <v>1480759</v>
      </c>
    </row>
    <row r="16" spans="1:53" ht="11.25">
      <c r="A16" s="377"/>
      <c r="B16" s="393"/>
      <c r="C16" s="394" t="s">
        <v>13</v>
      </c>
      <c r="D16" s="395" t="s">
        <v>27</v>
      </c>
      <c r="E16" s="396">
        <v>75</v>
      </c>
      <c r="F16" s="396">
        <v>20</v>
      </c>
      <c r="G16" s="396">
        <v>16</v>
      </c>
      <c r="H16" s="396">
        <v>196</v>
      </c>
      <c r="I16" s="396">
        <v>39475</v>
      </c>
      <c r="J16" s="396">
        <v>6226</v>
      </c>
      <c r="K16" s="396">
        <v>9540</v>
      </c>
      <c r="L16" s="396">
        <v>85158</v>
      </c>
      <c r="M16" s="396">
        <v>25267</v>
      </c>
      <c r="N16" s="396">
        <v>21820</v>
      </c>
      <c r="O16" s="396">
        <v>44751</v>
      </c>
      <c r="P16" s="396">
        <v>16105</v>
      </c>
      <c r="Q16" s="396">
        <v>1139</v>
      </c>
      <c r="R16" s="396">
        <v>80618</v>
      </c>
      <c r="S16" s="396">
        <v>949</v>
      </c>
      <c r="T16" s="397">
        <v>331355</v>
      </c>
      <c r="U16" s="396">
        <v>1</v>
      </c>
      <c r="V16" s="396">
        <v>0</v>
      </c>
      <c r="W16" s="396">
        <v>0</v>
      </c>
      <c r="X16" s="396">
        <v>2</v>
      </c>
      <c r="Y16" s="396">
        <v>166</v>
      </c>
      <c r="Z16" s="396">
        <v>44</v>
      </c>
      <c r="AA16" s="396">
        <v>48</v>
      </c>
      <c r="AB16" s="396">
        <v>793</v>
      </c>
      <c r="AC16" s="396">
        <v>154</v>
      </c>
      <c r="AD16" s="396">
        <v>101</v>
      </c>
      <c r="AE16" s="396">
        <v>197</v>
      </c>
      <c r="AF16" s="396">
        <v>250</v>
      </c>
      <c r="AG16" s="396">
        <v>10</v>
      </c>
      <c r="AH16" s="396">
        <v>473</v>
      </c>
      <c r="AI16" s="396">
        <v>4</v>
      </c>
      <c r="AJ16" s="398">
        <v>2243</v>
      </c>
      <c r="AK16" s="399">
        <v>333598</v>
      </c>
      <c r="AL16" s="396">
        <v>0</v>
      </c>
      <c r="AM16" s="396">
        <v>2427444</v>
      </c>
      <c r="AN16" s="396">
        <v>1569</v>
      </c>
      <c r="AO16" s="396">
        <v>0</v>
      </c>
      <c r="AP16" s="396">
        <v>0</v>
      </c>
      <c r="AQ16" s="397">
        <v>2429013</v>
      </c>
      <c r="AR16" s="396">
        <v>0</v>
      </c>
      <c r="AS16" s="396">
        <v>15726</v>
      </c>
      <c r="AT16" s="396">
        <v>10</v>
      </c>
      <c r="AU16" s="396">
        <v>0</v>
      </c>
      <c r="AV16" s="396">
        <v>0</v>
      </c>
      <c r="AW16" s="400">
        <v>15736</v>
      </c>
      <c r="AX16" s="399">
        <v>2444749</v>
      </c>
      <c r="AY16" s="399">
        <v>790</v>
      </c>
      <c r="AZ16" s="399">
        <v>-59</v>
      </c>
      <c r="BA16" s="51">
        <v>2779078</v>
      </c>
    </row>
    <row r="17" spans="1:53" ht="11.25">
      <c r="A17" s="377"/>
      <c r="B17" s="393"/>
      <c r="C17" s="394" t="s">
        <v>14</v>
      </c>
      <c r="D17" s="395" t="s">
        <v>28</v>
      </c>
      <c r="E17" s="396">
        <v>3987</v>
      </c>
      <c r="F17" s="396">
        <v>156</v>
      </c>
      <c r="G17" s="396">
        <v>600</v>
      </c>
      <c r="H17" s="396">
        <v>1210</v>
      </c>
      <c r="I17" s="396">
        <v>274507</v>
      </c>
      <c r="J17" s="396">
        <v>54433</v>
      </c>
      <c r="K17" s="396">
        <v>21068</v>
      </c>
      <c r="L17" s="396">
        <v>41303</v>
      </c>
      <c r="M17" s="396">
        <v>17107</v>
      </c>
      <c r="N17" s="396">
        <v>1437</v>
      </c>
      <c r="O17" s="396">
        <v>124120</v>
      </c>
      <c r="P17" s="396">
        <v>9985</v>
      </c>
      <c r="Q17" s="396">
        <v>18369</v>
      </c>
      <c r="R17" s="396">
        <v>75956</v>
      </c>
      <c r="S17" s="396">
        <v>3321</v>
      </c>
      <c r="T17" s="397">
        <v>647559</v>
      </c>
      <c r="U17" s="396">
        <v>4208</v>
      </c>
      <c r="V17" s="396">
        <v>370</v>
      </c>
      <c r="W17" s="396">
        <v>458</v>
      </c>
      <c r="X17" s="396">
        <v>631</v>
      </c>
      <c r="Y17" s="396">
        <v>103183</v>
      </c>
      <c r="Z17" s="396">
        <v>29913</v>
      </c>
      <c r="AA17" s="396">
        <v>8566</v>
      </c>
      <c r="AB17" s="396">
        <v>35996</v>
      </c>
      <c r="AC17" s="396">
        <v>9152</v>
      </c>
      <c r="AD17" s="396">
        <v>649</v>
      </c>
      <c r="AE17" s="396">
        <v>64546</v>
      </c>
      <c r="AF17" s="396">
        <v>11231</v>
      </c>
      <c r="AG17" s="396">
        <v>11850</v>
      </c>
      <c r="AH17" s="396">
        <v>40794</v>
      </c>
      <c r="AI17" s="396">
        <v>1556</v>
      </c>
      <c r="AJ17" s="398">
        <v>323103</v>
      </c>
      <c r="AK17" s="399">
        <v>970662</v>
      </c>
      <c r="AL17" s="396">
        <v>11296</v>
      </c>
      <c r="AM17" s="396">
        <v>420078</v>
      </c>
      <c r="AN17" s="396">
        <v>-2063</v>
      </c>
      <c r="AO17" s="396">
        <v>21396</v>
      </c>
      <c r="AP17" s="396">
        <v>2181</v>
      </c>
      <c r="AQ17" s="397">
        <v>452888</v>
      </c>
      <c r="AR17" s="396">
        <v>7039</v>
      </c>
      <c r="AS17" s="396">
        <v>213626</v>
      </c>
      <c r="AT17" s="396">
        <v>-1072</v>
      </c>
      <c r="AU17" s="396">
        <v>11564</v>
      </c>
      <c r="AV17" s="396">
        <v>1028</v>
      </c>
      <c r="AW17" s="400">
        <v>232185</v>
      </c>
      <c r="AX17" s="399">
        <v>685073</v>
      </c>
      <c r="AY17" s="399">
        <v>223034</v>
      </c>
      <c r="AZ17" s="399">
        <v>-140591</v>
      </c>
      <c r="BA17" s="51">
        <v>1738178</v>
      </c>
    </row>
    <row r="18" spans="1:53" ht="11.25">
      <c r="A18" s="377"/>
      <c r="B18" s="393"/>
      <c r="C18" s="394" t="s">
        <v>15</v>
      </c>
      <c r="D18" s="395" t="s">
        <v>262</v>
      </c>
      <c r="E18" s="396">
        <v>283</v>
      </c>
      <c r="F18" s="396">
        <v>15</v>
      </c>
      <c r="G18" s="396">
        <v>100</v>
      </c>
      <c r="H18" s="396">
        <v>104</v>
      </c>
      <c r="I18" s="396">
        <v>61630</v>
      </c>
      <c r="J18" s="396">
        <v>11894</v>
      </c>
      <c r="K18" s="396">
        <v>11762</v>
      </c>
      <c r="L18" s="396">
        <v>53012</v>
      </c>
      <c r="M18" s="396">
        <v>39202</v>
      </c>
      <c r="N18" s="396">
        <v>2898</v>
      </c>
      <c r="O18" s="396">
        <v>12657</v>
      </c>
      <c r="P18" s="396">
        <v>30672</v>
      </c>
      <c r="Q18" s="396">
        <v>20582</v>
      </c>
      <c r="R18" s="396">
        <v>96946</v>
      </c>
      <c r="S18" s="396">
        <v>665</v>
      </c>
      <c r="T18" s="397">
        <v>342422</v>
      </c>
      <c r="U18" s="396">
        <v>70</v>
      </c>
      <c r="V18" s="396">
        <v>6</v>
      </c>
      <c r="W18" s="396">
        <v>21</v>
      </c>
      <c r="X18" s="396">
        <v>29</v>
      </c>
      <c r="Y18" s="396">
        <v>6287</v>
      </c>
      <c r="Z18" s="396">
        <v>1954</v>
      </c>
      <c r="AA18" s="396">
        <v>1527</v>
      </c>
      <c r="AB18" s="396">
        <v>10979</v>
      </c>
      <c r="AC18" s="396">
        <v>5996</v>
      </c>
      <c r="AD18" s="396">
        <v>352</v>
      </c>
      <c r="AE18" s="396">
        <v>1544</v>
      </c>
      <c r="AF18" s="396">
        <v>12548</v>
      </c>
      <c r="AG18" s="396">
        <v>3458</v>
      </c>
      <c r="AH18" s="396">
        <v>24315</v>
      </c>
      <c r="AI18" s="396">
        <v>252</v>
      </c>
      <c r="AJ18" s="398">
        <v>69338</v>
      </c>
      <c r="AK18" s="399">
        <v>411760</v>
      </c>
      <c r="AL18" s="396">
        <v>2048</v>
      </c>
      <c r="AM18" s="396">
        <v>189887</v>
      </c>
      <c r="AN18" s="396">
        <v>135</v>
      </c>
      <c r="AO18" s="396">
        <v>140412</v>
      </c>
      <c r="AP18" s="396">
        <v>-43</v>
      </c>
      <c r="AQ18" s="397">
        <v>332439</v>
      </c>
      <c r="AR18" s="396">
        <v>563</v>
      </c>
      <c r="AS18" s="396">
        <v>28232</v>
      </c>
      <c r="AT18" s="396">
        <v>95</v>
      </c>
      <c r="AU18" s="396">
        <v>21657</v>
      </c>
      <c r="AV18" s="396">
        <v>-30</v>
      </c>
      <c r="AW18" s="400">
        <v>50517</v>
      </c>
      <c r="AX18" s="399">
        <v>382956</v>
      </c>
      <c r="AY18" s="399">
        <v>3670</v>
      </c>
      <c r="AZ18" s="399">
        <v>-21975</v>
      </c>
      <c r="BA18" s="51">
        <v>776411</v>
      </c>
    </row>
    <row r="19" spans="1:53" ht="11.25">
      <c r="A19" s="377"/>
      <c r="B19" s="393"/>
      <c r="C19" s="394" t="s">
        <v>16</v>
      </c>
      <c r="D19" s="395" t="s">
        <v>30</v>
      </c>
      <c r="E19" s="396">
        <v>0</v>
      </c>
      <c r="F19" s="396">
        <v>0</v>
      </c>
      <c r="G19" s="396">
        <v>0</v>
      </c>
      <c r="H19" s="396">
        <v>0</v>
      </c>
      <c r="I19" s="396">
        <v>0</v>
      </c>
      <c r="J19" s="396">
        <v>0</v>
      </c>
      <c r="K19" s="396">
        <v>0</v>
      </c>
      <c r="L19" s="396">
        <v>0</v>
      </c>
      <c r="M19" s="396">
        <v>0</v>
      </c>
      <c r="N19" s="396">
        <v>0</v>
      </c>
      <c r="O19" s="396">
        <v>0</v>
      </c>
      <c r="P19" s="396">
        <v>0</v>
      </c>
      <c r="Q19" s="396">
        <v>0</v>
      </c>
      <c r="R19" s="396">
        <v>0</v>
      </c>
      <c r="S19" s="396">
        <v>36066</v>
      </c>
      <c r="T19" s="397">
        <v>36066</v>
      </c>
      <c r="U19" s="396">
        <v>0</v>
      </c>
      <c r="V19" s="396">
        <v>0</v>
      </c>
      <c r="W19" s="396">
        <v>0</v>
      </c>
      <c r="X19" s="396">
        <v>0</v>
      </c>
      <c r="Y19" s="396">
        <v>0</v>
      </c>
      <c r="Z19" s="396">
        <v>0</v>
      </c>
      <c r="AA19" s="396">
        <v>0</v>
      </c>
      <c r="AB19" s="396">
        <v>0</v>
      </c>
      <c r="AC19" s="396">
        <v>0</v>
      </c>
      <c r="AD19" s="396">
        <v>0</v>
      </c>
      <c r="AE19" s="396">
        <v>0</v>
      </c>
      <c r="AF19" s="396">
        <v>0</v>
      </c>
      <c r="AG19" s="396">
        <v>0</v>
      </c>
      <c r="AH19" s="396">
        <v>0</v>
      </c>
      <c r="AI19" s="396">
        <v>0</v>
      </c>
      <c r="AJ19" s="398">
        <v>0</v>
      </c>
      <c r="AK19" s="399">
        <v>36066</v>
      </c>
      <c r="AL19" s="396">
        <v>0</v>
      </c>
      <c r="AM19" s="396">
        <v>24234</v>
      </c>
      <c r="AN19" s="396">
        <v>1229913</v>
      </c>
      <c r="AO19" s="396">
        <v>0</v>
      </c>
      <c r="AP19" s="396">
        <v>0</v>
      </c>
      <c r="AQ19" s="397">
        <v>1254147</v>
      </c>
      <c r="AR19" s="396">
        <v>0</v>
      </c>
      <c r="AS19" s="396">
        <v>0</v>
      </c>
      <c r="AT19" s="396">
        <v>0</v>
      </c>
      <c r="AU19" s="396">
        <v>0</v>
      </c>
      <c r="AV19" s="396">
        <v>0</v>
      </c>
      <c r="AW19" s="400">
        <v>0</v>
      </c>
      <c r="AX19" s="399">
        <v>1254147</v>
      </c>
      <c r="AY19" s="399">
        <v>0</v>
      </c>
      <c r="AZ19" s="399">
        <v>0</v>
      </c>
      <c r="BA19" s="51">
        <v>1290213</v>
      </c>
    </row>
    <row r="20" spans="1:53" ht="11.25">
      <c r="A20" s="377"/>
      <c r="B20" s="393"/>
      <c r="C20" s="394" t="s">
        <v>17</v>
      </c>
      <c r="D20" s="395" t="s">
        <v>31</v>
      </c>
      <c r="E20" s="396">
        <v>3192</v>
      </c>
      <c r="F20" s="396">
        <v>223</v>
      </c>
      <c r="G20" s="396">
        <v>568</v>
      </c>
      <c r="H20" s="396">
        <v>3873</v>
      </c>
      <c r="I20" s="396">
        <v>810023</v>
      </c>
      <c r="J20" s="396">
        <v>131371</v>
      </c>
      <c r="K20" s="396">
        <v>67729</v>
      </c>
      <c r="L20" s="396">
        <v>134096</v>
      </c>
      <c r="M20" s="396">
        <v>112809</v>
      </c>
      <c r="N20" s="396">
        <v>41366</v>
      </c>
      <c r="O20" s="396">
        <v>77718</v>
      </c>
      <c r="P20" s="396">
        <v>66058</v>
      </c>
      <c r="Q20" s="396">
        <v>46667</v>
      </c>
      <c r="R20" s="396">
        <v>369564</v>
      </c>
      <c r="S20" s="396">
        <v>9460</v>
      </c>
      <c r="T20" s="397">
        <v>1874717</v>
      </c>
      <c r="U20" s="396">
        <v>273</v>
      </c>
      <c r="V20" s="396">
        <v>38</v>
      </c>
      <c r="W20" s="396">
        <v>50</v>
      </c>
      <c r="X20" s="396">
        <v>164</v>
      </c>
      <c r="Y20" s="396">
        <v>24601</v>
      </c>
      <c r="Z20" s="396">
        <v>5649</v>
      </c>
      <c r="AA20" s="396">
        <v>2746</v>
      </c>
      <c r="AB20" s="396">
        <v>8600</v>
      </c>
      <c r="AC20" s="396">
        <v>4700</v>
      </c>
      <c r="AD20" s="396">
        <v>1877</v>
      </c>
      <c r="AE20" s="396">
        <v>3181</v>
      </c>
      <c r="AF20" s="396">
        <v>11341</v>
      </c>
      <c r="AG20" s="396">
        <v>2410</v>
      </c>
      <c r="AH20" s="396">
        <v>27895</v>
      </c>
      <c r="AI20" s="396">
        <v>514</v>
      </c>
      <c r="AJ20" s="398">
        <v>94039</v>
      </c>
      <c r="AK20" s="399">
        <v>1968756</v>
      </c>
      <c r="AL20" s="396">
        <v>369161</v>
      </c>
      <c r="AM20" s="396">
        <v>2440051</v>
      </c>
      <c r="AN20" s="396">
        <v>2138853</v>
      </c>
      <c r="AO20" s="396">
        <v>82416</v>
      </c>
      <c r="AP20" s="396">
        <v>0</v>
      </c>
      <c r="AQ20" s="397">
        <v>5030481</v>
      </c>
      <c r="AR20" s="396">
        <v>108896</v>
      </c>
      <c r="AS20" s="396">
        <v>427648</v>
      </c>
      <c r="AT20" s="396">
        <v>30016</v>
      </c>
      <c r="AU20" s="396">
        <v>2671</v>
      </c>
      <c r="AV20" s="396">
        <v>0</v>
      </c>
      <c r="AW20" s="400">
        <v>569231</v>
      </c>
      <c r="AX20" s="399">
        <v>5599712</v>
      </c>
      <c r="AY20" s="399">
        <v>64007</v>
      </c>
      <c r="AZ20" s="399">
        <v>-155678</v>
      </c>
      <c r="BA20" s="51">
        <v>7476797</v>
      </c>
    </row>
    <row r="21" spans="1:53" ht="11.25">
      <c r="A21" s="377"/>
      <c r="B21" s="393"/>
      <c r="C21" s="401">
        <v>15</v>
      </c>
      <c r="D21" s="402" t="s">
        <v>32</v>
      </c>
      <c r="E21" s="403">
        <v>1843</v>
      </c>
      <c r="F21" s="403">
        <v>300</v>
      </c>
      <c r="G21" s="403">
        <v>191</v>
      </c>
      <c r="H21" s="403">
        <v>204</v>
      </c>
      <c r="I21" s="403">
        <v>51098</v>
      </c>
      <c r="J21" s="403">
        <v>16639</v>
      </c>
      <c r="K21" s="403">
        <v>3724</v>
      </c>
      <c r="L21" s="403">
        <v>13010</v>
      </c>
      <c r="M21" s="403">
        <v>4043</v>
      </c>
      <c r="N21" s="403">
        <v>9494</v>
      </c>
      <c r="O21" s="403">
        <v>11380</v>
      </c>
      <c r="P21" s="403">
        <v>9546</v>
      </c>
      <c r="Q21" s="403">
        <v>397</v>
      </c>
      <c r="R21" s="403">
        <v>37562</v>
      </c>
      <c r="S21" s="403">
        <v>0</v>
      </c>
      <c r="T21" s="404">
        <v>159431</v>
      </c>
      <c r="U21" s="403">
        <v>0</v>
      </c>
      <c r="V21" s="403">
        <v>0</v>
      </c>
      <c r="W21" s="403">
        <v>0</v>
      </c>
      <c r="X21" s="403">
        <v>0</v>
      </c>
      <c r="Y21" s="403">
        <v>0</v>
      </c>
      <c r="Z21" s="403">
        <v>0</v>
      </c>
      <c r="AA21" s="403">
        <v>0</v>
      </c>
      <c r="AB21" s="403">
        <v>0</v>
      </c>
      <c r="AC21" s="403">
        <v>0</v>
      </c>
      <c r="AD21" s="403">
        <v>0</v>
      </c>
      <c r="AE21" s="403">
        <v>0</v>
      </c>
      <c r="AF21" s="403">
        <v>0</v>
      </c>
      <c r="AG21" s="403">
        <v>0</v>
      </c>
      <c r="AH21" s="403">
        <v>0</v>
      </c>
      <c r="AI21" s="403">
        <v>0</v>
      </c>
      <c r="AJ21" s="405">
        <v>0</v>
      </c>
      <c r="AK21" s="406">
        <v>159431</v>
      </c>
      <c r="AL21" s="403">
        <v>0</v>
      </c>
      <c r="AM21" s="403">
        <v>876</v>
      </c>
      <c r="AN21" s="403">
        <v>0</v>
      </c>
      <c r="AO21" s="403">
        <v>0</v>
      </c>
      <c r="AP21" s="403">
        <v>0</v>
      </c>
      <c r="AQ21" s="404">
        <v>876</v>
      </c>
      <c r="AR21" s="403">
        <v>0</v>
      </c>
      <c r="AS21" s="403">
        <v>0</v>
      </c>
      <c r="AT21" s="403">
        <v>0</v>
      </c>
      <c r="AU21" s="403">
        <v>0</v>
      </c>
      <c r="AV21" s="403">
        <v>0</v>
      </c>
      <c r="AW21" s="407">
        <v>0</v>
      </c>
      <c r="AX21" s="406">
        <v>876</v>
      </c>
      <c r="AY21" s="406">
        <v>1560</v>
      </c>
      <c r="AZ21" s="406">
        <v>-27305</v>
      </c>
      <c r="BA21" s="54">
        <v>134562</v>
      </c>
    </row>
    <row r="22" spans="1:53" ht="11.25">
      <c r="A22" s="377"/>
      <c r="B22" s="408"/>
      <c r="C22" s="409">
        <v>16</v>
      </c>
      <c r="D22" s="410" t="s">
        <v>33</v>
      </c>
      <c r="E22" s="403">
        <v>49150</v>
      </c>
      <c r="F22" s="403">
        <v>2060</v>
      </c>
      <c r="G22" s="403">
        <v>9012</v>
      </c>
      <c r="H22" s="403">
        <v>12872</v>
      </c>
      <c r="I22" s="403">
        <v>4575449</v>
      </c>
      <c r="J22" s="403">
        <v>553547</v>
      </c>
      <c r="K22" s="403">
        <v>447522</v>
      </c>
      <c r="L22" s="403">
        <v>612434</v>
      </c>
      <c r="M22" s="403">
        <v>382071</v>
      </c>
      <c r="N22" s="403">
        <v>326825</v>
      </c>
      <c r="O22" s="403">
        <v>436597</v>
      </c>
      <c r="P22" s="403">
        <v>174191</v>
      </c>
      <c r="Q22" s="403">
        <v>183663</v>
      </c>
      <c r="R22" s="403">
        <v>1519405</v>
      </c>
      <c r="S22" s="403">
        <v>134227</v>
      </c>
      <c r="T22" s="404">
        <v>9419025</v>
      </c>
      <c r="U22" s="403">
        <v>82120</v>
      </c>
      <c r="V22" s="403">
        <v>2520</v>
      </c>
      <c r="W22" s="403">
        <v>10261</v>
      </c>
      <c r="X22" s="403">
        <v>3812</v>
      </c>
      <c r="Y22" s="403">
        <v>4683837</v>
      </c>
      <c r="Z22" s="403">
        <v>744402</v>
      </c>
      <c r="AA22" s="403">
        <v>49062</v>
      </c>
      <c r="AB22" s="403">
        <v>178218</v>
      </c>
      <c r="AC22" s="403">
        <v>60434</v>
      </c>
      <c r="AD22" s="403">
        <v>9500</v>
      </c>
      <c r="AE22" s="403">
        <v>116781</v>
      </c>
      <c r="AF22" s="403">
        <v>124675</v>
      </c>
      <c r="AG22" s="403">
        <v>97939</v>
      </c>
      <c r="AH22" s="403">
        <v>1005737</v>
      </c>
      <c r="AI22" s="403">
        <v>15519</v>
      </c>
      <c r="AJ22" s="405">
        <v>7184817</v>
      </c>
      <c r="AK22" s="406">
        <v>16603842</v>
      </c>
      <c r="AL22" s="403">
        <v>464978</v>
      </c>
      <c r="AM22" s="403">
        <v>7775588</v>
      </c>
      <c r="AN22" s="403">
        <v>3394617</v>
      </c>
      <c r="AO22" s="403">
        <v>2842606</v>
      </c>
      <c r="AP22" s="403">
        <v>52001</v>
      </c>
      <c r="AQ22" s="404">
        <v>14529790</v>
      </c>
      <c r="AR22" s="403">
        <v>247002</v>
      </c>
      <c r="AS22" s="403">
        <v>2988617</v>
      </c>
      <c r="AT22" s="403">
        <v>40823</v>
      </c>
      <c r="AU22" s="403">
        <v>1553765</v>
      </c>
      <c r="AV22" s="403">
        <v>52392</v>
      </c>
      <c r="AW22" s="407">
        <v>4882599</v>
      </c>
      <c r="AX22" s="406">
        <v>19412389</v>
      </c>
      <c r="AY22" s="406">
        <v>3053585</v>
      </c>
      <c r="AZ22" s="406">
        <v>-2704652</v>
      </c>
      <c r="BA22" s="54">
        <v>36365164</v>
      </c>
    </row>
    <row r="23" spans="1:53" ht="11.25">
      <c r="A23" s="377"/>
      <c r="B23" s="411" t="s">
        <v>53</v>
      </c>
      <c r="C23" s="394" t="s">
        <v>4</v>
      </c>
      <c r="D23" s="395" t="s">
        <v>18</v>
      </c>
      <c r="E23" s="396">
        <v>19969</v>
      </c>
      <c r="F23" s="396">
        <v>17</v>
      </c>
      <c r="G23" s="396">
        <v>0</v>
      </c>
      <c r="H23" s="396">
        <v>0</v>
      </c>
      <c r="I23" s="396">
        <v>198711</v>
      </c>
      <c r="J23" s="396">
        <v>1663</v>
      </c>
      <c r="K23" s="396">
        <v>0</v>
      </c>
      <c r="L23" s="396">
        <v>202</v>
      </c>
      <c r="M23" s="396">
        <v>0</v>
      </c>
      <c r="N23" s="396">
        <v>2</v>
      </c>
      <c r="O23" s="396">
        <v>20</v>
      </c>
      <c r="P23" s="396">
        <v>0</v>
      </c>
      <c r="Q23" s="396">
        <v>23</v>
      </c>
      <c r="R23" s="396">
        <v>21514</v>
      </c>
      <c r="S23" s="396">
        <v>0</v>
      </c>
      <c r="T23" s="397">
        <v>242121</v>
      </c>
      <c r="U23" s="396">
        <v>1390095</v>
      </c>
      <c r="V23" s="396">
        <v>2744</v>
      </c>
      <c r="W23" s="396">
        <v>0</v>
      </c>
      <c r="X23" s="396">
        <v>0</v>
      </c>
      <c r="Y23" s="396">
        <v>5888773</v>
      </c>
      <c r="Z23" s="396">
        <v>78376</v>
      </c>
      <c r="AA23" s="396">
        <v>0</v>
      </c>
      <c r="AB23" s="396">
        <v>8905</v>
      </c>
      <c r="AC23" s="396">
        <v>0</v>
      </c>
      <c r="AD23" s="396">
        <v>78</v>
      </c>
      <c r="AE23" s="396">
        <v>1721</v>
      </c>
      <c r="AF23" s="396">
        <v>0</v>
      </c>
      <c r="AG23" s="396">
        <v>1559</v>
      </c>
      <c r="AH23" s="396">
        <v>869594</v>
      </c>
      <c r="AI23" s="396">
        <v>0</v>
      </c>
      <c r="AJ23" s="398">
        <v>8241845</v>
      </c>
      <c r="AK23" s="399">
        <v>8483966</v>
      </c>
      <c r="AL23" s="396">
        <v>369</v>
      </c>
      <c r="AM23" s="396">
        <v>64083</v>
      </c>
      <c r="AN23" s="396">
        <v>0</v>
      </c>
      <c r="AO23" s="396">
        <v>902</v>
      </c>
      <c r="AP23" s="396">
        <v>1019</v>
      </c>
      <c r="AQ23" s="397">
        <v>66373</v>
      </c>
      <c r="AR23" s="396">
        <v>56831</v>
      </c>
      <c r="AS23" s="396">
        <v>2822502</v>
      </c>
      <c r="AT23" s="396">
        <v>0</v>
      </c>
      <c r="AU23" s="396">
        <v>195304</v>
      </c>
      <c r="AV23" s="396">
        <v>8772</v>
      </c>
      <c r="AW23" s="400">
        <v>3083409</v>
      </c>
      <c r="AX23" s="399">
        <v>3149782</v>
      </c>
      <c r="AY23" s="399">
        <v>20091</v>
      </c>
      <c r="AZ23" s="399">
        <v>-1572612</v>
      </c>
      <c r="BA23" s="51">
        <v>10081227</v>
      </c>
    </row>
    <row r="24" spans="1:53" ht="11.25">
      <c r="A24" s="377"/>
      <c r="B24" s="411" t="s">
        <v>54</v>
      </c>
      <c r="C24" s="394" t="s">
        <v>5</v>
      </c>
      <c r="D24" s="395" t="s">
        <v>19</v>
      </c>
      <c r="E24" s="396">
        <v>5</v>
      </c>
      <c r="F24" s="396">
        <v>340</v>
      </c>
      <c r="G24" s="396">
        <v>3</v>
      </c>
      <c r="H24" s="396">
        <v>1</v>
      </c>
      <c r="I24" s="396">
        <v>1875</v>
      </c>
      <c r="J24" s="396">
        <v>59</v>
      </c>
      <c r="K24" s="396">
        <v>0</v>
      </c>
      <c r="L24" s="396">
        <v>0</v>
      </c>
      <c r="M24" s="396">
        <v>0</v>
      </c>
      <c r="N24" s="396">
        <v>0</v>
      </c>
      <c r="O24" s="396">
        <v>0</v>
      </c>
      <c r="P24" s="396">
        <v>0</v>
      </c>
      <c r="Q24" s="396">
        <v>2</v>
      </c>
      <c r="R24" s="396">
        <v>660</v>
      </c>
      <c r="S24" s="396">
        <v>0</v>
      </c>
      <c r="T24" s="397">
        <v>2945</v>
      </c>
      <c r="U24" s="396">
        <v>961</v>
      </c>
      <c r="V24" s="396">
        <v>130064</v>
      </c>
      <c r="W24" s="396">
        <v>177</v>
      </c>
      <c r="X24" s="396">
        <v>500</v>
      </c>
      <c r="Y24" s="396">
        <v>437448</v>
      </c>
      <c r="Z24" s="396">
        <v>5979</v>
      </c>
      <c r="AA24" s="396">
        <v>0</v>
      </c>
      <c r="AB24" s="396">
        <v>0</v>
      </c>
      <c r="AC24" s="396">
        <v>0</v>
      </c>
      <c r="AD24" s="396">
        <v>0</v>
      </c>
      <c r="AE24" s="396">
        <v>0</v>
      </c>
      <c r="AF24" s="396">
        <v>0</v>
      </c>
      <c r="AG24" s="396">
        <v>177</v>
      </c>
      <c r="AH24" s="396">
        <v>46401</v>
      </c>
      <c r="AI24" s="396">
        <v>0</v>
      </c>
      <c r="AJ24" s="398">
        <v>621707</v>
      </c>
      <c r="AK24" s="399">
        <v>624652</v>
      </c>
      <c r="AL24" s="396">
        <v>5</v>
      </c>
      <c r="AM24" s="396">
        <v>2141</v>
      </c>
      <c r="AN24" s="396">
        <v>0</v>
      </c>
      <c r="AO24" s="396">
        <v>0</v>
      </c>
      <c r="AP24" s="396">
        <v>5217</v>
      </c>
      <c r="AQ24" s="397">
        <v>7363</v>
      </c>
      <c r="AR24" s="396">
        <v>3576</v>
      </c>
      <c r="AS24" s="396">
        <v>157392</v>
      </c>
      <c r="AT24" s="396">
        <v>0</v>
      </c>
      <c r="AU24" s="396">
        <v>0</v>
      </c>
      <c r="AV24" s="396">
        <v>692791</v>
      </c>
      <c r="AW24" s="400">
        <v>853759</v>
      </c>
      <c r="AX24" s="399">
        <v>861122</v>
      </c>
      <c r="AY24" s="399">
        <v>1580</v>
      </c>
      <c r="AZ24" s="399">
        <v>-237372</v>
      </c>
      <c r="BA24" s="51">
        <v>1249982</v>
      </c>
    </row>
    <row r="25" spans="1:53" ht="11.25">
      <c r="A25" s="377"/>
      <c r="B25" s="411" t="s">
        <v>55</v>
      </c>
      <c r="C25" s="394" t="s">
        <v>6</v>
      </c>
      <c r="D25" s="395" t="s">
        <v>20</v>
      </c>
      <c r="E25" s="396">
        <v>0</v>
      </c>
      <c r="F25" s="396">
        <v>0</v>
      </c>
      <c r="G25" s="396">
        <v>644</v>
      </c>
      <c r="H25" s="396">
        <v>0</v>
      </c>
      <c r="I25" s="396">
        <v>6706</v>
      </c>
      <c r="J25" s="396">
        <v>0</v>
      </c>
      <c r="K25" s="396">
        <v>0</v>
      </c>
      <c r="L25" s="396">
        <v>0</v>
      </c>
      <c r="M25" s="396">
        <v>0</v>
      </c>
      <c r="N25" s="396">
        <v>0</v>
      </c>
      <c r="O25" s="396">
        <v>1</v>
      </c>
      <c r="P25" s="396">
        <v>0</v>
      </c>
      <c r="Q25" s="396">
        <v>3</v>
      </c>
      <c r="R25" s="396">
        <v>3770</v>
      </c>
      <c r="S25" s="396">
        <v>0</v>
      </c>
      <c r="T25" s="397">
        <v>11124</v>
      </c>
      <c r="U25" s="396">
        <v>0</v>
      </c>
      <c r="V25" s="396">
        <v>0</v>
      </c>
      <c r="W25" s="396">
        <v>72406</v>
      </c>
      <c r="X25" s="396">
        <v>0</v>
      </c>
      <c r="Y25" s="396">
        <v>1042626</v>
      </c>
      <c r="Z25" s="396">
        <v>0</v>
      </c>
      <c r="AA25" s="396">
        <v>0</v>
      </c>
      <c r="AB25" s="396">
        <v>0</v>
      </c>
      <c r="AC25" s="396">
        <v>0</v>
      </c>
      <c r="AD25" s="396">
        <v>0</v>
      </c>
      <c r="AE25" s="396">
        <v>170</v>
      </c>
      <c r="AF25" s="396">
        <v>0</v>
      </c>
      <c r="AG25" s="396">
        <v>338</v>
      </c>
      <c r="AH25" s="396">
        <v>329414</v>
      </c>
      <c r="AI25" s="396">
        <v>0</v>
      </c>
      <c r="AJ25" s="398">
        <v>1444954</v>
      </c>
      <c r="AK25" s="399">
        <v>1456078</v>
      </c>
      <c r="AL25" s="396">
        <v>148</v>
      </c>
      <c r="AM25" s="396">
        <v>3832</v>
      </c>
      <c r="AN25" s="396">
        <v>0</v>
      </c>
      <c r="AO25" s="396">
        <v>0</v>
      </c>
      <c r="AP25" s="396">
        <v>23</v>
      </c>
      <c r="AQ25" s="397">
        <v>4003</v>
      </c>
      <c r="AR25" s="396">
        <v>18641</v>
      </c>
      <c r="AS25" s="396">
        <v>349283</v>
      </c>
      <c r="AT25" s="396">
        <v>0</v>
      </c>
      <c r="AU25" s="396">
        <v>0</v>
      </c>
      <c r="AV25" s="396">
        <v>2012</v>
      </c>
      <c r="AW25" s="400">
        <v>369936</v>
      </c>
      <c r="AX25" s="399">
        <v>373939</v>
      </c>
      <c r="AY25" s="399">
        <v>39258</v>
      </c>
      <c r="AZ25" s="399">
        <v>-308408</v>
      </c>
      <c r="BA25" s="51">
        <v>1560867</v>
      </c>
    </row>
    <row r="26" spans="1:53" ht="11.25">
      <c r="A26" s="377"/>
      <c r="B26" s="411" t="s">
        <v>56</v>
      </c>
      <c r="C26" s="394" t="s">
        <v>7</v>
      </c>
      <c r="D26" s="395" t="s">
        <v>21</v>
      </c>
      <c r="E26" s="396">
        <v>0</v>
      </c>
      <c r="F26" s="396">
        <v>1</v>
      </c>
      <c r="G26" s="396">
        <v>0</v>
      </c>
      <c r="H26" s="396">
        <v>1</v>
      </c>
      <c r="I26" s="396">
        <v>8465</v>
      </c>
      <c r="J26" s="396">
        <v>757</v>
      </c>
      <c r="K26" s="396">
        <v>7192</v>
      </c>
      <c r="L26" s="396">
        <v>0</v>
      </c>
      <c r="M26" s="396">
        <v>0</v>
      </c>
      <c r="N26" s="396">
        <v>0</v>
      </c>
      <c r="O26" s="396">
        <v>0</v>
      </c>
      <c r="P26" s="396">
        <v>0</v>
      </c>
      <c r="Q26" s="396">
        <v>1</v>
      </c>
      <c r="R26" s="396">
        <v>9</v>
      </c>
      <c r="S26" s="396">
        <v>0</v>
      </c>
      <c r="T26" s="397">
        <v>16426</v>
      </c>
      <c r="U26" s="396">
        <v>0</v>
      </c>
      <c r="V26" s="396">
        <v>613</v>
      </c>
      <c r="W26" s="396">
        <v>0</v>
      </c>
      <c r="X26" s="396">
        <v>2984</v>
      </c>
      <c r="Y26" s="396">
        <v>12425412</v>
      </c>
      <c r="Z26" s="396">
        <v>484073</v>
      </c>
      <c r="AA26" s="396">
        <v>3131426</v>
      </c>
      <c r="AB26" s="396">
        <v>0</v>
      </c>
      <c r="AC26" s="396">
        <v>0</v>
      </c>
      <c r="AD26" s="396">
        <v>0</v>
      </c>
      <c r="AE26" s="396">
        <v>55</v>
      </c>
      <c r="AF26" s="396">
        <v>0</v>
      </c>
      <c r="AG26" s="396">
        <v>417</v>
      </c>
      <c r="AH26" s="396">
        <v>5192</v>
      </c>
      <c r="AI26" s="396">
        <v>1329</v>
      </c>
      <c r="AJ26" s="398">
        <v>16051501</v>
      </c>
      <c r="AK26" s="399">
        <v>16067927</v>
      </c>
      <c r="AL26" s="396">
        <v>-7</v>
      </c>
      <c r="AM26" s="396">
        <v>-12</v>
      </c>
      <c r="AN26" s="396">
        <v>0</v>
      </c>
      <c r="AO26" s="396">
        <v>-13</v>
      </c>
      <c r="AP26" s="396">
        <v>499</v>
      </c>
      <c r="AQ26" s="397">
        <v>467</v>
      </c>
      <c r="AR26" s="396">
        <v>-6877</v>
      </c>
      <c r="AS26" s="396">
        <v>-7707</v>
      </c>
      <c r="AT26" s="396">
        <v>0</v>
      </c>
      <c r="AU26" s="396">
        <v>-8117</v>
      </c>
      <c r="AV26" s="396">
        <v>-109596</v>
      </c>
      <c r="AW26" s="400">
        <v>-132297</v>
      </c>
      <c r="AX26" s="399">
        <v>-131830</v>
      </c>
      <c r="AY26" s="399">
        <v>30218</v>
      </c>
      <c r="AZ26" s="399">
        <v>-14997300</v>
      </c>
      <c r="BA26" s="51">
        <v>969015</v>
      </c>
    </row>
    <row r="27" spans="1:53" ht="11.25">
      <c r="A27" s="377"/>
      <c r="B27" s="411" t="s">
        <v>52</v>
      </c>
      <c r="C27" s="394" t="s">
        <v>8</v>
      </c>
      <c r="D27" s="395" t="s">
        <v>22</v>
      </c>
      <c r="E27" s="396">
        <v>25468</v>
      </c>
      <c r="F27" s="396">
        <v>427</v>
      </c>
      <c r="G27" s="396">
        <v>7725</v>
      </c>
      <c r="H27" s="396">
        <v>5256</v>
      </c>
      <c r="I27" s="396">
        <v>4136425</v>
      </c>
      <c r="J27" s="396">
        <v>461669</v>
      </c>
      <c r="K27" s="396">
        <v>83945</v>
      </c>
      <c r="L27" s="396">
        <v>81700</v>
      </c>
      <c r="M27" s="396">
        <v>29872</v>
      </c>
      <c r="N27" s="396">
        <v>4915</v>
      </c>
      <c r="O27" s="396">
        <v>107446</v>
      </c>
      <c r="P27" s="396">
        <v>22294</v>
      </c>
      <c r="Q27" s="396">
        <v>61511</v>
      </c>
      <c r="R27" s="396">
        <v>643686</v>
      </c>
      <c r="S27" s="396">
        <v>14041</v>
      </c>
      <c r="T27" s="397">
        <v>5686380</v>
      </c>
      <c r="U27" s="396">
        <v>2091212</v>
      </c>
      <c r="V27" s="396">
        <v>78153</v>
      </c>
      <c r="W27" s="396">
        <v>388692</v>
      </c>
      <c r="X27" s="396">
        <v>141141</v>
      </c>
      <c r="Y27" s="396">
        <v>122246746</v>
      </c>
      <c r="Z27" s="396">
        <v>17136906</v>
      </c>
      <c r="AA27" s="396">
        <v>1856890</v>
      </c>
      <c r="AB27" s="396">
        <v>4432797</v>
      </c>
      <c r="AC27" s="396">
        <v>1286818</v>
      </c>
      <c r="AD27" s="396">
        <v>165796</v>
      </c>
      <c r="AE27" s="396">
        <v>3486053</v>
      </c>
      <c r="AF27" s="396">
        <v>2751864</v>
      </c>
      <c r="AG27" s="396">
        <v>2843980</v>
      </c>
      <c r="AH27" s="396">
        <v>24750945</v>
      </c>
      <c r="AI27" s="396">
        <v>400817</v>
      </c>
      <c r="AJ27" s="398">
        <v>184058810</v>
      </c>
      <c r="AK27" s="399">
        <v>189745190</v>
      </c>
      <c r="AL27" s="396">
        <v>82662</v>
      </c>
      <c r="AM27" s="396">
        <v>1373829</v>
      </c>
      <c r="AN27" s="396">
        <v>7315</v>
      </c>
      <c r="AO27" s="396">
        <v>855974</v>
      </c>
      <c r="AP27" s="396">
        <v>68849</v>
      </c>
      <c r="AQ27" s="397">
        <v>2388629</v>
      </c>
      <c r="AR27" s="396">
        <v>2815878</v>
      </c>
      <c r="AS27" s="396">
        <v>52941551</v>
      </c>
      <c r="AT27" s="396">
        <v>309977</v>
      </c>
      <c r="AU27" s="396">
        <v>32100989</v>
      </c>
      <c r="AV27" s="396">
        <v>1044676</v>
      </c>
      <c r="AW27" s="400">
        <v>89213071</v>
      </c>
      <c r="AX27" s="399">
        <v>91601700</v>
      </c>
      <c r="AY27" s="399">
        <v>53679661</v>
      </c>
      <c r="AZ27" s="399">
        <v>-42208213</v>
      </c>
      <c r="BA27" s="51">
        <v>292818338</v>
      </c>
    </row>
    <row r="28" spans="1:53" ht="11.25">
      <c r="A28" s="377"/>
      <c r="B28" s="411"/>
      <c r="C28" s="394" t="s">
        <v>9</v>
      </c>
      <c r="D28" s="395" t="s">
        <v>23</v>
      </c>
      <c r="E28" s="396">
        <v>0</v>
      </c>
      <c r="F28" s="396">
        <v>0</v>
      </c>
      <c r="G28" s="396">
        <v>0</v>
      </c>
      <c r="H28" s="396">
        <v>0</v>
      </c>
      <c r="I28" s="396">
        <v>0</v>
      </c>
      <c r="J28" s="396">
        <v>0</v>
      </c>
      <c r="K28" s="396">
        <v>0</v>
      </c>
      <c r="L28" s="396">
        <v>0</v>
      </c>
      <c r="M28" s="396">
        <v>0</v>
      </c>
      <c r="N28" s="396">
        <v>0</v>
      </c>
      <c r="O28" s="396">
        <v>0</v>
      </c>
      <c r="P28" s="396">
        <v>0</v>
      </c>
      <c r="Q28" s="396">
        <v>0</v>
      </c>
      <c r="R28" s="396">
        <v>0</v>
      </c>
      <c r="S28" s="396">
        <v>0</v>
      </c>
      <c r="T28" s="397">
        <v>0</v>
      </c>
      <c r="U28" s="396">
        <v>60839</v>
      </c>
      <c r="V28" s="396">
        <v>2007</v>
      </c>
      <c r="W28" s="396">
        <v>2365</v>
      </c>
      <c r="X28" s="396">
        <v>6543</v>
      </c>
      <c r="Y28" s="396">
        <v>1156747</v>
      </c>
      <c r="Z28" s="396">
        <v>141346</v>
      </c>
      <c r="AA28" s="396">
        <v>1243441</v>
      </c>
      <c r="AB28" s="396">
        <v>641919</v>
      </c>
      <c r="AC28" s="396">
        <v>160302</v>
      </c>
      <c r="AD28" s="396">
        <v>2964030</v>
      </c>
      <c r="AE28" s="396">
        <v>483942</v>
      </c>
      <c r="AF28" s="396">
        <v>230494</v>
      </c>
      <c r="AG28" s="396">
        <v>574462</v>
      </c>
      <c r="AH28" s="396">
        <v>1205616</v>
      </c>
      <c r="AI28" s="396">
        <v>43</v>
      </c>
      <c r="AJ28" s="398">
        <v>8874096</v>
      </c>
      <c r="AK28" s="399">
        <v>8874096</v>
      </c>
      <c r="AL28" s="396">
        <v>0</v>
      </c>
      <c r="AM28" s="396">
        <v>0</v>
      </c>
      <c r="AN28" s="396">
        <v>0</v>
      </c>
      <c r="AO28" s="396">
        <v>0</v>
      </c>
      <c r="AP28" s="396">
        <v>0</v>
      </c>
      <c r="AQ28" s="397">
        <v>0</v>
      </c>
      <c r="AR28" s="396">
        <v>0</v>
      </c>
      <c r="AS28" s="396">
        <v>0</v>
      </c>
      <c r="AT28" s="396">
        <v>0</v>
      </c>
      <c r="AU28" s="396">
        <v>52074125</v>
      </c>
      <c r="AV28" s="396">
        <v>0</v>
      </c>
      <c r="AW28" s="400">
        <v>52074125</v>
      </c>
      <c r="AX28" s="399">
        <v>52074125</v>
      </c>
      <c r="AY28" s="399">
        <v>0</v>
      </c>
      <c r="AZ28" s="399">
        <v>0</v>
      </c>
      <c r="BA28" s="51">
        <v>60948221</v>
      </c>
    </row>
    <row r="29" spans="1:53" ht="11.25">
      <c r="A29" s="377"/>
      <c r="B29" s="411"/>
      <c r="C29" s="394" t="s">
        <v>10</v>
      </c>
      <c r="D29" s="395" t="s">
        <v>24</v>
      </c>
      <c r="E29" s="396">
        <v>174</v>
      </c>
      <c r="F29" s="396">
        <v>4</v>
      </c>
      <c r="G29" s="396">
        <v>16</v>
      </c>
      <c r="H29" s="396">
        <v>101</v>
      </c>
      <c r="I29" s="396">
        <v>22488</v>
      </c>
      <c r="J29" s="396">
        <v>981</v>
      </c>
      <c r="K29" s="396">
        <v>4542</v>
      </c>
      <c r="L29" s="396">
        <v>5883</v>
      </c>
      <c r="M29" s="396">
        <v>576</v>
      </c>
      <c r="N29" s="396">
        <v>760</v>
      </c>
      <c r="O29" s="396">
        <v>3258</v>
      </c>
      <c r="P29" s="396">
        <v>678</v>
      </c>
      <c r="Q29" s="396">
        <v>2353</v>
      </c>
      <c r="R29" s="396">
        <v>13853</v>
      </c>
      <c r="S29" s="396">
        <v>160</v>
      </c>
      <c r="T29" s="397">
        <v>55827</v>
      </c>
      <c r="U29" s="396">
        <v>94173</v>
      </c>
      <c r="V29" s="396">
        <v>8252</v>
      </c>
      <c r="W29" s="396">
        <v>8539</v>
      </c>
      <c r="X29" s="396">
        <v>38151</v>
      </c>
      <c r="Y29" s="396">
        <v>5295268</v>
      </c>
      <c r="Z29" s="396">
        <v>393393</v>
      </c>
      <c r="AA29" s="396">
        <v>1603732</v>
      </c>
      <c r="AB29" s="396">
        <v>1972650</v>
      </c>
      <c r="AC29" s="396">
        <v>237093</v>
      </c>
      <c r="AD29" s="396">
        <v>210759</v>
      </c>
      <c r="AE29" s="396">
        <v>904758</v>
      </c>
      <c r="AF29" s="396">
        <v>470060</v>
      </c>
      <c r="AG29" s="396">
        <v>1220443</v>
      </c>
      <c r="AH29" s="396">
        <v>4963531</v>
      </c>
      <c r="AI29" s="396">
        <v>71840</v>
      </c>
      <c r="AJ29" s="398">
        <v>17492642</v>
      </c>
      <c r="AK29" s="399">
        <v>17548469</v>
      </c>
      <c r="AL29" s="396">
        <v>2</v>
      </c>
      <c r="AM29" s="396">
        <v>28438</v>
      </c>
      <c r="AN29" s="396">
        <v>686</v>
      </c>
      <c r="AO29" s="396">
        <v>0</v>
      </c>
      <c r="AP29" s="396">
        <v>0</v>
      </c>
      <c r="AQ29" s="397">
        <v>29126</v>
      </c>
      <c r="AR29" s="396">
        <v>7825</v>
      </c>
      <c r="AS29" s="396">
        <v>7645022</v>
      </c>
      <c r="AT29" s="396">
        <v>613073</v>
      </c>
      <c r="AU29" s="396">
        <v>0</v>
      </c>
      <c r="AV29" s="396">
        <v>0</v>
      </c>
      <c r="AW29" s="400">
        <v>8265920</v>
      </c>
      <c r="AX29" s="399">
        <v>8295046</v>
      </c>
      <c r="AY29" s="399">
        <v>42792</v>
      </c>
      <c r="AZ29" s="399">
        <v>-2850</v>
      </c>
      <c r="BA29" s="51">
        <v>25883457</v>
      </c>
    </row>
    <row r="30" spans="1:53" ht="11.25">
      <c r="A30" s="377"/>
      <c r="B30" s="411"/>
      <c r="C30" s="394" t="s">
        <v>11</v>
      </c>
      <c r="D30" s="395" t="s">
        <v>25</v>
      </c>
      <c r="E30" s="396">
        <v>5200</v>
      </c>
      <c r="F30" s="396">
        <v>136</v>
      </c>
      <c r="G30" s="396">
        <v>1772</v>
      </c>
      <c r="H30" s="396">
        <v>1377</v>
      </c>
      <c r="I30" s="396">
        <v>579445</v>
      </c>
      <c r="J30" s="396">
        <v>100447</v>
      </c>
      <c r="K30" s="396">
        <v>19241</v>
      </c>
      <c r="L30" s="396">
        <v>34501</v>
      </c>
      <c r="M30" s="396">
        <v>6474</v>
      </c>
      <c r="N30" s="396">
        <v>2359</v>
      </c>
      <c r="O30" s="396">
        <v>16240</v>
      </c>
      <c r="P30" s="396">
        <v>6122</v>
      </c>
      <c r="Q30" s="396">
        <v>12999</v>
      </c>
      <c r="R30" s="396">
        <v>228218</v>
      </c>
      <c r="S30" s="396">
        <v>960</v>
      </c>
      <c r="T30" s="397">
        <v>1015491</v>
      </c>
      <c r="U30" s="396">
        <v>439024</v>
      </c>
      <c r="V30" s="396">
        <v>25611</v>
      </c>
      <c r="W30" s="396">
        <v>87578</v>
      </c>
      <c r="X30" s="396">
        <v>41377</v>
      </c>
      <c r="Y30" s="396">
        <v>16441785</v>
      </c>
      <c r="Z30" s="396">
        <v>4072497</v>
      </c>
      <c r="AA30" s="396">
        <v>537580</v>
      </c>
      <c r="AB30" s="396">
        <v>2111884</v>
      </c>
      <c r="AC30" s="396">
        <v>264677</v>
      </c>
      <c r="AD30" s="396">
        <v>82330</v>
      </c>
      <c r="AE30" s="396">
        <v>569425</v>
      </c>
      <c r="AF30" s="396">
        <v>738503</v>
      </c>
      <c r="AG30" s="396">
        <v>601312</v>
      </c>
      <c r="AH30" s="396">
        <v>8667766</v>
      </c>
      <c r="AI30" s="396">
        <v>74012</v>
      </c>
      <c r="AJ30" s="398">
        <v>34755361</v>
      </c>
      <c r="AK30" s="399">
        <v>35770852</v>
      </c>
      <c r="AL30" s="396">
        <v>28616</v>
      </c>
      <c r="AM30" s="396">
        <v>1040561</v>
      </c>
      <c r="AN30" s="396">
        <v>124</v>
      </c>
      <c r="AO30" s="396">
        <v>286628</v>
      </c>
      <c r="AP30" s="396">
        <v>2396</v>
      </c>
      <c r="AQ30" s="397">
        <v>1358325</v>
      </c>
      <c r="AR30" s="396">
        <v>1529846</v>
      </c>
      <c r="AS30" s="396">
        <v>44735694</v>
      </c>
      <c r="AT30" s="396">
        <v>6587</v>
      </c>
      <c r="AU30" s="396">
        <v>12155448</v>
      </c>
      <c r="AV30" s="396">
        <v>190998</v>
      </c>
      <c r="AW30" s="400">
        <v>58618573</v>
      </c>
      <c r="AX30" s="399">
        <v>59976898</v>
      </c>
      <c r="AY30" s="399">
        <v>8458401</v>
      </c>
      <c r="AZ30" s="399">
        <v>-677133</v>
      </c>
      <c r="BA30" s="51">
        <v>103529018</v>
      </c>
    </row>
    <row r="31" spans="1:53" ht="11.25">
      <c r="A31" s="377"/>
      <c r="B31" s="411"/>
      <c r="C31" s="394" t="s">
        <v>12</v>
      </c>
      <c r="D31" s="395" t="s">
        <v>26</v>
      </c>
      <c r="E31" s="396">
        <v>144</v>
      </c>
      <c r="F31" s="396">
        <v>14</v>
      </c>
      <c r="G31" s="396">
        <v>44</v>
      </c>
      <c r="H31" s="396">
        <v>164</v>
      </c>
      <c r="I31" s="396">
        <v>9004</v>
      </c>
      <c r="J31" s="396">
        <v>1615</v>
      </c>
      <c r="K31" s="396">
        <v>1351</v>
      </c>
      <c r="L31" s="396">
        <v>6629</v>
      </c>
      <c r="M31" s="396">
        <v>6788</v>
      </c>
      <c r="N31" s="396">
        <v>7025</v>
      </c>
      <c r="O31" s="396">
        <v>2975</v>
      </c>
      <c r="P31" s="396">
        <v>638</v>
      </c>
      <c r="Q31" s="396">
        <v>229</v>
      </c>
      <c r="R31" s="396">
        <v>5833</v>
      </c>
      <c r="S31" s="396">
        <v>3332</v>
      </c>
      <c r="T31" s="397">
        <v>45785</v>
      </c>
      <c r="U31" s="396">
        <v>180537</v>
      </c>
      <c r="V31" s="396">
        <v>24500</v>
      </c>
      <c r="W31" s="396">
        <v>35656</v>
      </c>
      <c r="X31" s="396">
        <v>84206</v>
      </c>
      <c r="Y31" s="396">
        <v>3721199</v>
      </c>
      <c r="Z31" s="396">
        <v>1013149</v>
      </c>
      <c r="AA31" s="396">
        <v>692794</v>
      </c>
      <c r="AB31" s="396">
        <v>5744927</v>
      </c>
      <c r="AC31" s="396">
        <v>4336158</v>
      </c>
      <c r="AD31" s="396">
        <v>3644254</v>
      </c>
      <c r="AE31" s="396">
        <v>1506778</v>
      </c>
      <c r="AF31" s="396">
        <v>648219</v>
      </c>
      <c r="AG31" s="396">
        <v>151134</v>
      </c>
      <c r="AH31" s="396">
        <v>4384086</v>
      </c>
      <c r="AI31" s="396">
        <v>2254736</v>
      </c>
      <c r="AJ31" s="398">
        <v>28422333</v>
      </c>
      <c r="AK31" s="399">
        <v>28468118</v>
      </c>
      <c r="AL31" s="396">
        <v>0</v>
      </c>
      <c r="AM31" s="396">
        <v>20308</v>
      </c>
      <c r="AN31" s="396">
        <v>0</v>
      </c>
      <c r="AO31" s="396">
        <v>0</v>
      </c>
      <c r="AP31" s="396">
        <v>0</v>
      </c>
      <c r="AQ31" s="397">
        <v>20308</v>
      </c>
      <c r="AR31" s="396">
        <v>250</v>
      </c>
      <c r="AS31" s="396">
        <v>11469042</v>
      </c>
      <c r="AT31" s="396">
        <v>0</v>
      </c>
      <c r="AU31" s="396">
        <v>0</v>
      </c>
      <c r="AV31" s="396">
        <v>0</v>
      </c>
      <c r="AW31" s="400">
        <v>11469292</v>
      </c>
      <c r="AX31" s="399">
        <v>11489600</v>
      </c>
      <c r="AY31" s="399">
        <v>629438</v>
      </c>
      <c r="AZ31" s="399">
        <v>-481130</v>
      </c>
      <c r="BA31" s="51">
        <v>40106026</v>
      </c>
    </row>
    <row r="32" spans="1:53" ht="11.25">
      <c r="A32" s="377"/>
      <c r="B32" s="411"/>
      <c r="C32" s="394" t="s">
        <v>13</v>
      </c>
      <c r="D32" s="395" t="s">
        <v>27</v>
      </c>
      <c r="E32" s="396">
        <v>0</v>
      </c>
      <c r="F32" s="396">
        <v>0</v>
      </c>
      <c r="G32" s="396">
        <v>0</v>
      </c>
      <c r="H32" s="396">
        <v>1</v>
      </c>
      <c r="I32" s="396">
        <v>192</v>
      </c>
      <c r="J32" s="396">
        <v>30</v>
      </c>
      <c r="K32" s="396">
        <v>46</v>
      </c>
      <c r="L32" s="396">
        <v>413</v>
      </c>
      <c r="M32" s="396">
        <v>123</v>
      </c>
      <c r="N32" s="396">
        <v>106</v>
      </c>
      <c r="O32" s="396">
        <v>217</v>
      </c>
      <c r="P32" s="396">
        <v>78</v>
      </c>
      <c r="Q32" s="396">
        <v>6</v>
      </c>
      <c r="R32" s="396">
        <v>391</v>
      </c>
      <c r="S32" s="396">
        <v>5</v>
      </c>
      <c r="T32" s="397">
        <v>1608</v>
      </c>
      <c r="U32" s="396">
        <v>2300</v>
      </c>
      <c r="V32" s="396">
        <v>1715</v>
      </c>
      <c r="W32" s="396">
        <v>728</v>
      </c>
      <c r="X32" s="396">
        <v>7927</v>
      </c>
      <c r="Y32" s="396">
        <v>582332</v>
      </c>
      <c r="Z32" s="396">
        <v>155624</v>
      </c>
      <c r="AA32" s="396">
        <v>170582</v>
      </c>
      <c r="AB32" s="396">
        <v>2795562</v>
      </c>
      <c r="AC32" s="396">
        <v>544473</v>
      </c>
      <c r="AD32" s="396">
        <v>356117</v>
      </c>
      <c r="AE32" s="396">
        <v>694641</v>
      </c>
      <c r="AF32" s="396">
        <v>881615</v>
      </c>
      <c r="AG32" s="396">
        <v>35716</v>
      </c>
      <c r="AH32" s="396">
        <v>1665653</v>
      </c>
      <c r="AI32" s="396">
        <v>12446</v>
      </c>
      <c r="AJ32" s="398">
        <v>7907431</v>
      </c>
      <c r="AK32" s="399">
        <v>7909039</v>
      </c>
      <c r="AL32" s="396">
        <v>0</v>
      </c>
      <c r="AM32" s="396">
        <v>11785</v>
      </c>
      <c r="AN32" s="396">
        <v>8</v>
      </c>
      <c r="AO32" s="396">
        <v>0</v>
      </c>
      <c r="AP32" s="396">
        <v>0</v>
      </c>
      <c r="AQ32" s="397">
        <v>11793</v>
      </c>
      <c r="AR32" s="396">
        <v>0</v>
      </c>
      <c r="AS32" s="396">
        <v>55453407</v>
      </c>
      <c r="AT32" s="396">
        <v>35558</v>
      </c>
      <c r="AU32" s="396">
        <v>0</v>
      </c>
      <c r="AV32" s="396">
        <v>0</v>
      </c>
      <c r="AW32" s="400">
        <v>55488965</v>
      </c>
      <c r="AX32" s="399">
        <v>55500758</v>
      </c>
      <c r="AY32" s="399">
        <v>18464</v>
      </c>
      <c r="AZ32" s="399">
        <v>-1404</v>
      </c>
      <c r="BA32" s="51">
        <v>63426857</v>
      </c>
    </row>
    <row r="33" spans="1:53" ht="11.25">
      <c r="A33" s="377"/>
      <c r="B33" s="411"/>
      <c r="C33" s="394" t="s">
        <v>14</v>
      </c>
      <c r="D33" s="395" t="s">
        <v>28</v>
      </c>
      <c r="E33" s="396">
        <v>1521</v>
      </c>
      <c r="F33" s="396">
        <v>59</v>
      </c>
      <c r="G33" s="396">
        <v>229</v>
      </c>
      <c r="H33" s="396">
        <v>462</v>
      </c>
      <c r="I33" s="396">
        <v>104769</v>
      </c>
      <c r="J33" s="396">
        <v>20775</v>
      </c>
      <c r="K33" s="396">
        <v>8040</v>
      </c>
      <c r="L33" s="396">
        <v>15764</v>
      </c>
      <c r="M33" s="396">
        <v>6529</v>
      </c>
      <c r="N33" s="396">
        <v>549</v>
      </c>
      <c r="O33" s="396">
        <v>47372</v>
      </c>
      <c r="P33" s="396">
        <v>3811</v>
      </c>
      <c r="Q33" s="396">
        <v>7010</v>
      </c>
      <c r="R33" s="396">
        <v>28989</v>
      </c>
      <c r="S33" s="396">
        <v>1268</v>
      </c>
      <c r="T33" s="397">
        <v>247147</v>
      </c>
      <c r="U33" s="396">
        <v>278194</v>
      </c>
      <c r="V33" s="396">
        <v>24488</v>
      </c>
      <c r="W33" s="396">
        <v>30247</v>
      </c>
      <c r="X33" s="396">
        <v>41687</v>
      </c>
      <c r="Y33" s="396">
        <v>6820738</v>
      </c>
      <c r="Z33" s="396">
        <v>1977323</v>
      </c>
      <c r="AA33" s="396">
        <v>566182</v>
      </c>
      <c r="AB33" s="396">
        <v>2379393</v>
      </c>
      <c r="AC33" s="396">
        <v>604963</v>
      </c>
      <c r="AD33" s="396">
        <v>42913</v>
      </c>
      <c r="AE33" s="396">
        <v>4266608</v>
      </c>
      <c r="AF33" s="396">
        <v>742393</v>
      </c>
      <c r="AG33" s="396">
        <v>783294</v>
      </c>
      <c r="AH33" s="396">
        <v>2696564</v>
      </c>
      <c r="AI33" s="396">
        <v>102877</v>
      </c>
      <c r="AJ33" s="398">
        <v>21357864</v>
      </c>
      <c r="AK33" s="399">
        <v>21605011</v>
      </c>
      <c r="AL33" s="396">
        <v>4311</v>
      </c>
      <c r="AM33" s="396">
        <v>160326</v>
      </c>
      <c r="AN33" s="396">
        <v>-787</v>
      </c>
      <c r="AO33" s="396">
        <v>8165</v>
      </c>
      <c r="AP33" s="396">
        <v>832</v>
      </c>
      <c r="AQ33" s="397">
        <v>172847</v>
      </c>
      <c r="AR33" s="396">
        <v>465269</v>
      </c>
      <c r="AS33" s="396">
        <v>14121167</v>
      </c>
      <c r="AT33" s="396">
        <v>-70846</v>
      </c>
      <c r="AU33" s="396">
        <v>764382</v>
      </c>
      <c r="AV33" s="396">
        <v>67957</v>
      </c>
      <c r="AW33" s="400">
        <v>15347929</v>
      </c>
      <c r="AX33" s="399">
        <v>15520776</v>
      </c>
      <c r="AY33" s="399">
        <v>5446373</v>
      </c>
      <c r="AZ33" s="399">
        <v>-3526706</v>
      </c>
      <c r="BA33" s="51">
        <v>39045454</v>
      </c>
    </row>
    <row r="34" spans="1:53" ht="11.25">
      <c r="A34" s="377"/>
      <c r="B34" s="411"/>
      <c r="C34" s="394" t="s">
        <v>15</v>
      </c>
      <c r="D34" s="395" t="s">
        <v>262</v>
      </c>
      <c r="E34" s="396">
        <v>321</v>
      </c>
      <c r="F34" s="396">
        <v>17</v>
      </c>
      <c r="G34" s="396">
        <v>114</v>
      </c>
      <c r="H34" s="396">
        <v>119</v>
      </c>
      <c r="I34" s="396">
        <v>69852</v>
      </c>
      <c r="J34" s="396">
        <v>13481</v>
      </c>
      <c r="K34" s="396">
        <v>13332</v>
      </c>
      <c r="L34" s="396">
        <v>60088</v>
      </c>
      <c r="M34" s="396">
        <v>44433</v>
      </c>
      <c r="N34" s="396">
        <v>3285</v>
      </c>
      <c r="O34" s="396">
        <v>14346</v>
      </c>
      <c r="P34" s="396">
        <v>34766</v>
      </c>
      <c r="Q34" s="396">
        <v>23330</v>
      </c>
      <c r="R34" s="396">
        <v>109885</v>
      </c>
      <c r="S34" s="396">
        <v>754</v>
      </c>
      <c r="T34" s="397">
        <v>388123</v>
      </c>
      <c r="U34" s="396">
        <v>26090</v>
      </c>
      <c r="V34" s="396">
        <v>2243</v>
      </c>
      <c r="W34" s="396">
        <v>7926</v>
      </c>
      <c r="X34" s="396">
        <v>11015</v>
      </c>
      <c r="Y34" s="396">
        <v>2347838</v>
      </c>
      <c r="Z34" s="396">
        <v>729746</v>
      </c>
      <c r="AA34" s="396">
        <v>570182</v>
      </c>
      <c r="AB34" s="396">
        <v>4099756</v>
      </c>
      <c r="AC34" s="396">
        <v>2239021</v>
      </c>
      <c r="AD34" s="396">
        <v>131394</v>
      </c>
      <c r="AE34" s="396">
        <v>576408</v>
      </c>
      <c r="AF34" s="396">
        <v>4685598</v>
      </c>
      <c r="AG34" s="396">
        <v>1291291</v>
      </c>
      <c r="AH34" s="396">
        <v>9080021</v>
      </c>
      <c r="AI34" s="396">
        <v>93998</v>
      </c>
      <c r="AJ34" s="398">
        <v>25892527</v>
      </c>
      <c r="AK34" s="399">
        <v>26280650</v>
      </c>
      <c r="AL34" s="396">
        <v>2321</v>
      </c>
      <c r="AM34" s="396">
        <v>215230</v>
      </c>
      <c r="AN34" s="396">
        <v>154</v>
      </c>
      <c r="AO34" s="396">
        <v>159150</v>
      </c>
      <c r="AP34" s="396">
        <v>-49</v>
      </c>
      <c r="AQ34" s="397">
        <v>376806</v>
      </c>
      <c r="AR34" s="396">
        <v>210222</v>
      </c>
      <c r="AS34" s="396">
        <v>10542737</v>
      </c>
      <c r="AT34" s="396">
        <v>35502</v>
      </c>
      <c r="AU34" s="396">
        <v>8087334</v>
      </c>
      <c r="AV34" s="396">
        <v>-11344</v>
      </c>
      <c r="AW34" s="400">
        <v>18864451</v>
      </c>
      <c r="AX34" s="399">
        <v>19241257</v>
      </c>
      <c r="AY34" s="399">
        <v>329753</v>
      </c>
      <c r="AZ34" s="399">
        <v>-692114</v>
      </c>
      <c r="BA34" s="51">
        <v>45159546</v>
      </c>
    </row>
    <row r="35" spans="1:53" ht="11.25">
      <c r="A35" s="377"/>
      <c r="B35" s="411"/>
      <c r="C35" s="394" t="s">
        <v>16</v>
      </c>
      <c r="D35" s="395" t="s">
        <v>30</v>
      </c>
      <c r="E35" s="396">
        <v>0</v>
      </c>
      <c r="F35" s="396">
        <v>0</v>
      </c>
      <c r="G35" s="396">
        <v>0</v>
      </c>
      <c r="H35" s="396">
        <v>0</v>
      </c>
      <c r="I35" s="396">
        <v>0</v>
      </c>
      <c r="J35" s="396">
        <v>0</v>
      </c>
      <c r="K35" s="396">
        <v>0</v>
      </c>
      <c r="L35" s="396">
        <v>0</v>
      </c>
      <c r="M35" s="396">
        <v>0</v>
      </c>
      <c r="N35" s="396">
        <v>0</v>
      </c>
      <c r="O35" s="396">
        <v>0</v>
      </c>
      <c r="P35" s="396">
        <v>0</v>
      </c>
      <c r="Q35" s="396">
        <v>0</v>
      </c>
      <c r="R35" s="396">
        <v>0</v>
      </c>
      <c r="S35" s="396">
        <v>0</v>
      </c>
      <c r="T35" s="397">
        <v>0</v>
      </c>
      <c r="U35" s="396">
        <v>0</v>
      </c>
      <c r="V35" s="396">
        <v>0</v>
      </c>
      <c r="W35" s="396">
        <v>0</v>
      </c>
      <c r="X35" s="396">
        <v>0</v>
      </c>
      <c r="Y35" s="396">
        <v>0</v>
      </c>
      <c r="Z35" s="396">
        <v>0</v>
      </c>
      <c r="AA35" s="396">
        <v>0</v>
      </c>
      <c r="AB35" s="396">
        <v>0</v>
      </c>
      <c r="AC35" s="396">
        <v>0</v>
      </c>
      <c r="AD35" s="396">
        <v>0</v>
      </c>
      <c r="AE35" s="396">
        <v>0</v>
      </c>
      <c r="AF35" s="396">
        <v>0</v>
      </c>
      <c r="AG35" s="396">
        <v>0</v>
      </c>
      <c r="AH35" s="396">
        <v>0</v>
      </c>
      <c r="AI35" s="396">
        <v>1073601</v>
      </c>
      <c r="AJ35" s="398">
        <v>1073601</v>
      </c>
      <c r="AK35" s="399">
        <v>1073601</v>
      </c>
      <c r="AL35" s="396">
        <v>0</v>
      </c>
      <c r="AM35" s="396">
        <v>0</v>
      </c>
      <c r="AN35" s="396">
        <v>0</v>
      </c>
      <c r="AO35" s="396">
        <v>0</v>
      </c>
      <c r="AP35" s="396">
        <v>0</v>
      </c>
      <c r="AQ35" s="397">
        <v>0</v>
      </c>
      <c r="AR35" s="396">
        <v>0</v>
      </c>
      <c r="AS35" s="396">
        <v>762409</v>
      </c>
      <c r="AT35" s="396">
        <v>35411654</v>
      </c>
      <c r="AU35" s="396">
        <v>0</v>
      </c>
      <c r="AV35" s="396">
        <v>0</v>
      </c>
      <c r="AW35" s="400">
        <v>36174063</v>
      </c>
      <c r="AX35" s="399">
        <v>36174063</v>
      </c>
      <c r="AY35" s="399">
        <v>0</v>
      </c>
      <c r="AZ35" s="399">
        <v>0</v>
      </c>
      <c r="BA35" s="51">
        <v>37247664</v>
      </c>
    </row>
    <row r="36" spans="1:53" ht="11.25">
      <c r="A36" s="377"/>
      <c r="B36" s="411"/>
      <c r="C36" s="394" t="s">
        <v>17</v>
      </c>
      <c r="D36" s="395" t="s">
        <v>31</v>
      </c>
      <c r="E36" s="396">
        <v>1686</v>
      </c>
      <c r="F36" s="396">
        <v>111</v>
      </c>
      <c r="G36" s="396">
        <v>220</v>
      </c>
      <c r="H36" s="396">
        <v>2080</v>
      </c>
      <c r="I36" s="396">
        <v>190200</v>
      </c>
      <c r="J36" s="396">
        <v>70019</v>
      </c>
      <c r="K36" s="396">
        <v>27552</v>
      </c>
      <c r="L36" s="396">
        <v>68214</v>
      </c>
      <c r="M36" s="396">
        <v>60233</v>
      </c>
      <c r="N36" s="396">
        <v>21691</v>
      </c>
      <c r="O36" s="396">
        <v>39112</v>
      </c>
      <c r="P36" s="396">
        <v>30095</v>
      </c>
      <c r="Q36" s="396">
        <v>25527</v>
      </c>
      <c r="R36" s="396">
        <v>150661</v>
      </c>
      <c r="S36" s="396">
        <v>1580</v>
      </c>
      <c r="T36" s="397">
        <v>688981</v>
      </c>
      <c r="U36" s="396">
        <v>252689</v>
      </c>
      <c r="V36" s="396">
        <v>33345</v>
      </c>
      <c r="W36" s="396">
        <v>30928</v>
      </c>
      <c r="X36" s="396">
        <v>163889</v>
      </c>
      <c r="Y36" s="396">
        <v>20537104</v>
      </c>
      <c r="Z36" s="396">
        <v>5415499</v>
      </c>
      <c r="AA36" s="396">
        <v>2623455</v>
      </c>
      <c r="AB36" s="396">
        <v>7576102</v>
      </c>
      <c r="AC36" s="396">
        <v>4708142</v>
      </c>
      <c r="AD36" s="396">
        <v>1436306</v>
      </c>
      <c r="AE36" s="396">
        <v>2983506</v>
      </c>
      <c r="AF36" s="396">
        <v>6793491</v>
      </c>
      <c r="AG36" s="396">
        <v>2215001</v>
      </c>
      <c r="AH36" s="396">
        <v>15391796</v>
      </c>
      <c r="AI36" s="396">
        <v>347374</v>
      </c>
      <c r="AJ36" s="398">
        <v>70508627</v>
      </c>
      <c r="AK36" s="399">
        <v>71197608</v>
      </c>
      <c r="AL36" s="396">
        <v>42112</v>
      </c>
      <c r="AM36" s="396">
        <v>237463</v>
      </c>
      <c r="AN36" s="396">
        <v>13532</v>
      </c>
      <c r="AO36" s="396">
        <v>45727</v>
      </c>
      <c r="AP36" s="396">
        <v>0</v>
      </c>
      <c r="AQ36" s="397">
        <v>338834</v>
      </c>
      <c r="AR36" s="396">
        <v>10828694</v>
      </c>
      <c r="AS36" s="396">
        <v>65933157</v>
      </c>
      <c r="AT36" s="396">
        <v>51243600</v>
      </c>
      <c r="AU36" s="396">
        <v>2679186</v>
      </c>
      <c r="AV36" s="396">
        <v>0</v>
      </c>
      <c r="AW36" s="400">
        <v>130684637</v>
      </c>
      <c r="AX36" s="399">
        <v>131023471</v>
      </c>
      <c r="AY36" s="399">
        <v>1973707</v>
      </c>
      <c r="AZ36" s="399">
        <v>-4365215</v>
      </c>
      <c r="BA36" s="51">
        <v>199829571</v>
      </c>
    </row>
    <row r="37" spans="1:53" ht="11.25">
      <c r="A37" s="377"/>
      <c r="B37" s="411"/>
      <c r="C37" s="401">
        <v>15</v>
      </c>
      <c r="D37" s="402" t="s">
        <v>32</v>
      </c>
      <c r="E37" s="403">
        <v>0</v>
      </c>
      <c r="F37" s="403">
        <v>0</v>
      </c>
      <c r="G37" s="403">
        <v>0</v>
      </c>
      <c r="H37" s="403">
        <v>0</v>
      </c>
      <c r="I37" s="403">
        <v>0</v>
      </c>
      <c r="J37" s="403">
        <v>0</v>
      </c>
      <c r="K37" s="403">
        <v>0</v>
      </c>
      <c r="L37" s="403">
        <v>0</v>
      </c>
      <c r="M37" s="403">
        <v>0</v>
      </c>
      <c r="N37" s="403">
        <v>0</v>
      </c>
      <c r="O37" s="403">
        <v>0</v>
      </c>
      <c r="P37" s="403">
        <v>0</v>
      </c>
      <c r="Q37" s="403">
        <v>0</v>
      </c>
      <c r="R37" s="403">
        <v>0</v>
      </c>
      <c r="S37" s="403">
        <v>0</v>
      </c>
      <c r="T37" s="404">
        <v>0</v>
      </c>
      <c r="U37" s="403">
        <v>130268</v>
      </c>
      <c r="V37" s="403">
        <v>28991</v>
      </c>
      <c r="W37" s="403">
        <v>7351</v>
      </c>
      <c r="X37" s="403">
        <v>8906</v>
      </c>
      <c r="Y37" s="403">
        <v>932557</v>
      </c>
      <c r="Z37" s="403">
        <v>471107</v>
      </c>
      <c r="AA37" s="403">
        <v>112673</v>
      </c>
      <c r="AB37" s="403">
        <v>635081</v>
      </c>
      <c r="AC37" s="403">
        <v>105952</v>
      </c>
      <c r="AD37" s="403">
        <v>226292</v>
      </c>
      <c r="AE37" s="403">
        <v>258213</v>
      </c>
      <c r="AF37" s="403">
        <v>469421</v>
      </c>
      <c r="AG37" s="403">
        <v>15157</v>
      </c>
      <c r="AH37" s="403">
        <v>1068733</v>
      </c>
      <c r="AI37" s="403">
        <v>0</v>
      </c>
      <c r="AJ37" s="405">
        <v>4470702</v>
      </c>
      <c r="AK37" s="406">
        <v>4470702</v>
      </c>
      <c r="AL37" s="403">
        <v>0</v>
      </c>
      <c r="AM37" s="403">
        <v>0</v>
      </c>
      <c r="AN37" s="403">
        <v>0</v>
      </c>
      <c r="AO37" s="403">
        <v>0</v>
      </c>
      <c r="AP37" s="403">
        <v>0</v>
      </c>
      <c r="AQ37" s="404">
        <v>0</v>
      </c>
      <c r="AR37" s="403">
        <v>0</v>
      </c>
      <c r="AS37" s="403">
        <v>25450</v>
      </c>
      <c r="AT37" s="403">
        <v>0</v>
      </c>
      <c r="AU37" s="403">
        <v>0</v>
      </c>
      <c r="AV37" s="403">
        <v>0</v>
      </c>
      <c r="AW37" s="407">
        <v>25450</v>
      </c>
      <c r="AX37" s="406">
        <v>25450</v>
      </c>
      <c r="AY37" s="406">
        <v>45340</v>
      </c>
      <c r="AZ37" s="406">
        <v>-708035</v>
      </c>
      <c r="BA37" s="54">
        <v>3833457</v>
      </c>
    </row>
    <row r="38" spans="1:53" ht="12" thickBot="1">
      <c r="A38" s="377"/>
      <c r="B38" s="412"/>
      <c r="C38" s="413">
        <v>16</v>
      </c>
      <c r="D38" s="414" t="s">
        <v>33</v>
      </c>
      <c r="E38" s="415">
        <v>54488</v>
      </c>
      <c r="F38" s="415">
        <v>1126</v>
      </c>
      <c r="G38" s="415">
        <v>10767</v>
      </c>
      <c r="H38" s="415">
        <v>9562</v>
      </c>
      <c r="I38" s="415">
        <v>5328132</v>
      </c>
      <c r="J38" s="415">
        <v>671496</v>
      </c>
      <c r="K38" s="415">
        <v>165241</v>
      </c>
      <c r="L38" s="415">
        <v>273394</v>
      </c>
      <c r="M38" s="415">
        <v>155028</v>
      </c>
      <c r="N38" s="415">
        <v>40692</v>
      </c>
      <c r="O38" s="415">
        <v>230987</v>
      </c>
      <c r="P38" s="415">
        <v>98482</v>
      </c>
      <c r="Q38" s="415">
        <v>132994</v>
      </c>
      <c r="R38" s="415">
        <v>1207469</v>
      </c>
      <c r="S38" s="415">
        <v>22100</v>
      </c>
      <c r="T38" s="416">
        <v>8401958</v>
      </c>
      <c r="U38" s="415">
        <v>4946382</v>
      </c>
      <c r="V38" s="415">
        <v>362726</v>
      </c>
      <c r="W38" s="415">
        <v>672593</v>
      </c>
      <c r="X38" s="415">
        <v>548326</v>
      </c>
      <c r="Y38" s="415">
        <v>199876573</v>
      </c>
      <c r="Z38" s="415">
        <v>32075018</v>
      </c>
      <c r="AA38" s="415">
        <v>13108937</v>
      </c>
      <c r="AB38" s="415">
        <v>32398976</v>
      </c>
      <c r="AC38" s="415">
        <v>14487599</v>
      </c>
      <c r="AD38" s="415">
        <v>9260269</v>
      </c>
      <c r="AE38" s="415">
        <v>15732278</v>
      </c>
      <c r="AF38" s="415">
        <v>18411658</v>
      </c>
      <c r="AG38" s="415">
        <v>9734281</v>
      </c>
      <c r="AH38" s="415">
        <v>75125312</v>
      </c>
      <c r="AI38" s="415">
        <v>4433073</v>
      </c>
      <c r="AJ38" s="417">
        <v>431174001</v>
      </c>
      <c r="AK38" s="418">
        <v>439575959</v>
      </c>
      <c r="AL38" s="415">
        <v>160539</v>
      </c>
      <c r="AM38" s="415">
        <v>3157984</v>
      </c>
      <c r="AN38" s="415">
        <v>21032</v>
      </c>
      <c r="AO38" s="415">
        <v>1356533</v>
      </c>
      <c r="AP38" s="415">
        <v>78786</v>
      </c>
      <c r="AQ38" s="416">
        <v>4774874</v>
      </c>
      <c r="AR38" s="415">
        <v>15930155</v>
      </c>
      <c r="AS38" s="415">
        <v>266951106</v>
      </c>
      <c r="AT38" s="415">
        <v>87585105</v>
      </c>
      <c r="AU38" s="415">
        <v>108048651</v>
      </c>
      <c r="AV38" s="415">
        <v>1886266</v>
      </c>
      <c r="AW38" s="419">
        <v>480401283</v>
      </c>
      <c r="AX38" s="418">
        <v>485176157</v>
      </c>
      <c r="AY38" s="418">
        <v>70715076</v>
      </c>
      <c r="AZ38" s="418">
        <v>-69778492</v>
      </c>
      <c r="BA38" s="63">
        <v>925688700</v>
      </c>
    </row>
    <row r="39" spans="1:53" ht="12" thickBot="1">
      <c r="A39" s="420"/>
      <c r="B39" s="421"/>
      <c r="C39" s="421"/>
      <c r="D39" s="422" t="s">
        <v>57</v>
      </c>
      <c r="E39" s="415">
        <v>103638</v>
      </c>
      <c r="F39" s="415">
        <v>3186</v>
      </c>
      <c r="G39" s="415">
        <v>19779</v>
      </c>
      <c r="H39" s="415">
        <v>22434</v>
      </c>
      <c r="I39" s="415">
        <v>9903581</v>
      </c>
      <c r="J39" s="415">
        <v>1225043</v>
      </c>
      <c r="K39" s="415">
        <v>612763</v>
      </c>
      <c r="L39" s="415">
        <v>885828</v>
      </c>
      <c r="M39" s="415">
        <v>537099</v>
      </c>
      <c r="N39" s="415">
        <v>367517</v>
      </c>
      <c r="O39" s="415">
        <v>667584</v>
      </c>
      <c r="P39" s="415">
        <v>272673</v>
      </c>
      <c r="Q39" s="415">
        <v>316657</v>
      </c>
      <c r="R39" s="415">
        <v>2726874</v>
      </c>
      <c r="S39" s="415">
        <v>156327</v>
      </c>
      <c r="T39" s="416">
        <v>17820983</v>
      </c>
      <c r="U39" s="415">
        <v>5028502</v>
      </c>
      <c r="V39" s="415">
        <v>365246</v>
      </c>
      <c r="W39" s="415">
        <v>682854</v>
      </c>
      <c r="X39" s="415">
        <v>552138</v>
      </c>
      <c r="Y39" s="415">
        <v>204560410</v>
      </c>
      <c r="Z39" s="415">
        <v>32819420</v>
      </c>
      <c r="AA39" s="415">
        <v>13157999</v>
      </c>
      <c r="AB39" s="415">
        <v>32577194</v>
      </c>
      <c r="AC39" s="415">
        <v>14548033</v>
      </c>
      <c r="AD39" s="415">
        <v>9269769</v>
      </c>
      <c r="AE39" s="415">
        <v>15849059</v>
      </c>
      <c r="AF39" s="415">
        <v>18536333</v>
      </c>
      <c r="AG39" s="415">
        <v>9832220</v>
      </c>
      <c r="AH39" s="415">
        <v>76131049</v>
      </c>
      <c r="AI39" s="415">
        <v>4448592</v>
      </c>
      <c r="AJ39" s="417">
        <v>438358818</v>
      </c>
      <c r="AK39" s="418">
        <v>456179801</v>
      </c>
      <c r="AL39" s="415">
        <v>625517</v>
      </c>
      <c r="AM39" s="415">
        <v>10933572</v>
      </c>
      <c r="AN39" s="415">
        <v>3415649</v>
      </c>
      <c r="AO39" s="415">
        <v>4199139</v>
      </c>
      <c r="AP39" s="415">
        <v>130787</v>
      </c>
      <c r="AQ39" s="416">
        <v>19304664</v>
      </c>
      <c r="AR39" s="415">
        <v>16177157</v>
      </c>
      <c r="AS39" s="415">
        <v>269939723</v>
      </c>
      <c r="AT39" s="415">
        <v>87625928</v>
      </c>
      <c r="AU39" s="415">
        <v>109602416</v>
      </c>
      <c r="AV39" s="415">
        <v>1938658</v>
      </c>
      <c r="AW39" s="419">
        <v>485283882</v>
      </c>
      <c r="AX39" s="418">
        <v>504588546</v>
      </c>
      <c r="AY39" s="418">
        <v>73768661</v>
      </c>
      <c r="AZ39" s="418">
        <v>-72483144</v>
      </c>
      <c r="BA39" s="63">
        <v>962053864</v>
      </c>
    </row>
    <row r="40" spans="1:53" ht="11.25">
      <c r="A40" s="423" t="s">
        <v>58</v>
      </c>
      <c r="B40" s="359"/>
      <c r="C40" s="359">
        <v>17</v>
      </c>
      <c r="D40" s="360" t="s">
        <v>59</v>
      </c>
      <c r="E40" s="396">
        <v>434</v>
      </c>
      <c r="F40" s="396">
        <v>102</v>
      </c>
      <c r="G40" s="396">
        <v>716</v>
      </c>
      <c r="H40" s="396">
        <v>2875</v>
      </c>
      <c r="I40" s="396">
        <v>216823</v>
      </c>
      <c r="J40" s="396">
        <v>35002</v>
      </c>
      <c r="K40" s="396">
        <v>16758</v>
      </c>
      <c r="L40" s="396">
        <v>56813</v>
      </c>
      <c r="M40" s="396">
        <v>38701</v>
      </c>
      <c r="N40" s="396">
        <v>7649</v>
      </c>
      <c r="O40" s="396">
        <v>38041</v>
      </c>
      <c r="P40" s="396">
        <v>63961</v>
      </c>
      <c r="Q40" s="396">
        <v>17529</v>
      </c>
      <c r="R40" s="396">
        <v>129515</v>
      </c>
      <c r="S40" s="396">
        <v>598</v>
      </c>
      <c r="T40" s="397">
        <v>625517</v>
      </c>
      <c r="U40" s="396">
        <v>11674</v>
      </c>
      <c r="V40" s="396">
        <v>7417</v>
      </c>
      <c r="W40" s="396">
        <v>45782</v>
      </c>
      <c r="X40" s="396">
        <v>48691</v>
      </c>
      <c r="Y40" s="396">
        <v>4096419</v>
      </c>
      <c r="Z40" s="396">
        <v>923388</v>
      </c>
      <c r="AA40" s="396">
        <v>445748</v>
      </c>
      <c r="AB40" s="396">
        <v>2329308</v>
      </c>
      <c r="AC40" s="396">
        <v>1041177</v>
      </c>
      <c r="AD40" s="396">
        <v>174164</v>
      </c>
      <c r="AE40" s="396">
        <v>816589</v>
      </c>
      <c r="AF40" s="396">
        <v>2197438</v>
      </c>
      <c r="AG40" s="396">
        <v>527359</v>
      </c>
      <c r="AH40" s="396">
        <v>3494875</v>
      </c>
      <c r="AI40" s="396">
        <v>17128</v>
      </c>
      <c r="AJ40" s="398">
        <v>16177157</v>
      </c>
      <c r="AK40" s="399">
        <v>16802674</v>
      </c>
      <c r="AL40" s="424"/>
      <c r="AM40" s="424"/>
      <c r="AN40" s="424"/>
      <c r="AO40" s="424"/>
      <c r="AP40" s="424"/>
      <c r="AQ40" s="424"/>
      <c r="AR40" s="424"/>
      <c r="AS40" s="424"/>
      <c r="AT40" s="424"/>
      <c r="AU40" s="424"/>
      <c r="AV40" s="424"/>
      <c r="AW40" s="424"/>
      <c r="AX40" s="424"/>
      <c r="AY40" s="424"/>
      <c r="AZ40" s="424"/>
      <c r="BA40" s="424"/>
    </row>
    <row r="41" spans="1:53" ht="11.25">
      <c r="A41" s="379" t="s">
        <v>60</v>
      </c>
      <c r="B41" s="359"/>
      <c r="C41" s="359">
        <v>18</v>
      </c>
      <c r="D41" s="360" t="s">
        <v>61</v>
      </c>
      <c r="E41" s="396">
        <v>21518</v>
      </c>
      <c r="F41" s="396">
        <v>2894</v>
      </c>
      <c r="G41" s="396">
        <v>7249</v>
      </c>
      <c r="H41" s="396">
        <v>6420</v>
      </c>
      <c r="I41" s="396">
        <v>2240359</v>
      </c>
      <c r="J41" s="396">
        <v>810550</v>
      </c>
      <c r="K41" s="396">
        <v>187030</v>
      </c>
      <c r="L41" s="396">
        <v>1151076</v>
      </c>
      <c r="M41" s="396">
        <v>420666</v>
      </c>
      <c r="N41" s="396">
        <v>91884</v>
      </c>
      <c r="O41" s="396">
        <v>615420</v>
      </c>
      <c r="P41" s="396">
        <v>192294</v>
      </c>
      <c r="Q41" s="396">
        <v>551440</v>
      </c>
      <c r="R41" s="396">
        <v>3169479</v>
      </c>
      <c r="S41" s="396">
        <v>3621</v>
      </c>
      <c r="T41" s="397">
        <v>9471900</v>
      </c>
      <c r="U41" s="396">
        <v>886332</v>
      </c>
      <c r="V41" s="396">
        <v>183885</v>
      </c>
      <c r="W41" s="396">
        <v>267007</v>
      </c>
      <c r="X41" s="396">
        <v>179737</v>
      </c>
      <c r="Y41" s="396">
        <v>44661164</v>
      </c>
      <c r="Z41" s="396">
        <v>21499120</v>
      </c>
      <c r="AA41" s="396">
        <v>4526200</v>
      </c>
      <c r="AB41" s="396">
        <v>40917729</v>
      </c>
      <c r="AC41" s="396">
        <v>11156466</v>
      </c>
      <c r="AD41" s="396">
        <v>2037293</v>
      </c>
      <c r="AE41" s="396">
        <v>14126131</v>
      </c>
      <c r="AF41" s="396">
        <v>12175148</v>
      </c>
      <c r="AG41" s="396">
        <v>15629911</v>
      </c>
      <c r="AH41" s="396">
        <v>80996359</v>
      </c>
      <c r="AI41" s="396">
        <v>103142</v>
      </c>
      <c r="AJ41" s="398">
        <v>249345624</v>
      </c>
      <c r="AK41" s="399">
        <v>258817524</v>
      </c>
      <c r="AL41" s="424"/>
      <c r="AM41" s="424"/>
      <c r="AN41" s="424"/>
      <c r="AO41" s="424"/>
      <c r="AP41" s="424"/>
      <c r="AQ41" s="424"/>
      <c r="AR41" s="424"/>
      <c r="AS41" s="424"/>
      <c r="AT41" s="424"/>
      <c r="AU41" s="424"/>
      <c r="AV41" s="424"/>
      <c r="AW41" s="424"/>
      <c r="AX41" s="424"/>
      <c r="AY41" s="424"/>
      <c r="AZ41" s="424"/>
      <c r="BA41" s="424"/>
    </row>
    <row r="42" spans="1:53" ht="11.25">
      <c r="A42" s="379" t="s">
        <v>62</v>
      </c>
      <c r="B42" s="359"/>
      <c r="C42" s="359">
        <v>19</v>
      </c>
      <c r="D42" s="360" t="s">
        <v>63</v>
      </c>
      <c r="E42" s="396">
        <v>39466</v>
      </c>
      <c r="F42" s="396">
        <v>12412</v>
      </c>
      <c r="G42" s="396">
        <v>14660</v>
      </c>
      <c r="H42" s="396">
        <v>2762</v>
      </c>
      <c r="I42" s="396">
        <v>749746</v>
      </c>
      <c r="J42" s="396">
        <v>29712</v>
      </c>
      <c r="K42" s="396">
        <v>83777</v>
      </c>
      <c r="L42" s="396">
        <v>387660</v>
      </c>
      <c r="M42" s="396">
        <v>296005</v>
      </c>
      <c r="N42" s="396">
        <v>1254787</v>
      </c>
      <c r="O42" s="396">
        <v>159448</v>
      </c>
      <c r="P42" s="396">
        <v>93461</v>
      </c>
      <c r="Q42" s="396">
        <v>0</v>
      </c>
      <c r="R42" s="396">
        <v>585541</v>
      </c>
      <c r="S42" s="396">
        <v>-38007</v>
      </c>
      <c r="T42" s="397">
        <v>3671430</v>
      </c>
      <c r="U42" s="396">
        <v>2665513</v>
      </c>
      <c r="V42" s="396">
        <v>662914</v>
      </c>
      <c r="W42" s="396">
        <v>360045</v>
      </c>
      <c r="X42" s="396">
        <v>45871</v>
      </c>
      <c r="Y42" s="396">
        <v>13456779</v>
      </c>
      <c r="Z42" s="396">
        <v>594457</v>
      </c>
      <c r="AA42" s="396">
        <v>2248683</v>
      </c>
      <c r="AB42" s="396">
        <v>18288713</v>
      </c>
      <c r="AC42" s="396">
        <v>8262878</v>
      </c>
      <c r="AD42" s="396">
        <v>27752989</v>
      </c>
      <c r="AE42" s="396">
        <v>2574248</v>
      </c>
      <c r="AF42" s="396">
        <v>4675047</v>
      </c>
      <c r="AG42" s="396">
        <v>0</v>
      </c>
      <c r="AH42" s="396">
        <v>15528026</v>
      </c>
      <c r="AI42" s="396">
        <v>-1203019</v>
      </c>
      <c r="AJ42" s="398">
        <v>95913144</v>
      </c>
      <c r="AK42" s="399">
        <v>99584574</v>
      </c>
      <c r="AL42" s="424"/>
      <c r="AM42" s="424"/>
      <c r="AN42" s="424"/>
      <c r="AO42" s="424"/>
      <c r="AP42" s="424"/>
      <c r="AQ42" s="424"/>
      <c r="AR42" s="424"/>
      <c r="AS42" s="424"/>
      <c r="AT42" s="424"/>
      <c r="AU42" s="424"/>
      <c r="AV42" s="424"/>
      <c r="AW42" s="424"/>
      <c r="AX42" s="424"/>
      <c r="AY42" s="424"/>
      <c r="AZ42" s="424"/>
      <c r="BA42" s="424"/>
    </row>
    <row r="43" spans="1:53" ht="11.25">
      <c r="A43" s="379" t="s">
        <v>64</v>
      </c>
      <c r="B43" s="359"/>
      <c r="C43" s="359">
        <v>20</v>
      </c>
      <c r="D43" s="360" t="s">
        <v>65</v>
      </c>
      <c r="E43" s="396">
        <v>21659</v>
      </c>
      <c r="F43" s="396">
        <v>508</v>
      </c>
      <c r="G43" s="396">
        <v>4847</v>
      </c>
      <c r="H43" s="396">
        <v>2124</v>
      </c>
      <c r="I43" s="396">
        <v>685459</v>
      </c>
      <c r="J43" s="396">
        <v>120616</v>
      </c>
      <c r="K43" s="396">
        <v>155625</v>
      </c>
      <c r="L43" s="396">
        <v>151038</v>
      </c>
      <c r="M43" s="396">
        <v>160031</v>
      </c>
      <c r="N43" s="396">
        <v>906695</v>
      </c>
      <c r="O43" s="396">
        <v>170831</v>
      </c>
      <c r="P43" s="396">
        <v>128114</v>
      </c>
      <c r="Q43" s="396">
        <v>401607</v>
      </c>
      <c r="R43" s="396">
        <v>645605</v>
      </c>
      <c r="S43" s="396">
        <v>10525</v>
      </c>
      <c r="T43" s="397">
        <v>3565284</v>
      </c>
      <c r="U43" s="396">
        <v>1103301</v>
      </c>
      <c r="V43" s="396">
        <v>53741</v>
      </c>
      <c r="W43" s="396">
        <v>143440</v>
      </c>
      <c r="X43" s="396">
        <v>80828</v>
      </c>
      <c r="Y43" s="396">
        <v>13077949</v>
      </c>
      <c r="Z43" s="396">
        <v>3286968</v>
      </c>
      <c r="AA43" s="396">
        <v>4191742</v>
      </c>
      <c r="AB43" s="396">
        <v>5796371</v>
      </c>
      <c r="AC43" s="396">
        <v>4335687</v>
      </c>
      <c r="AD43" s="396">
        <v>20742126</v>
      </c>
      <c r="AE43" s="396">
        <v>3762514</v>
      </c>
      <c r="AF43" s="396">
        <v>6005905</v>
      </c>
      <c r="AG43" s="396">
        <v>11154526</v>
      </c>
      <c r="AH43" s="396">
        <v>18919423</v>
      </c>
      <c r="AI43" s="396">
        <v>425041</v>
      </c>
      <c r="AJ43" s="398">
        <v>93079562</v>
      </c>
      <c r="AK43" s="399">
        <v>96644846</v>
      </c>
      <c r="AL43" s="424"/>
      <c r="AM43" s="424"/>
      <c r="AN43" s="424"/>
      <c r="AO43" s="424"/>
      <c r="AP43" s="424"/>
      <c r="AQ43" s="424"/>
      <c r="AR43" s="424"/>
      <c r="AS43" s="424"/>
      <c r="AT43" s="424"/>
      <c r="AU43" s="424"/>
      <c r="AV43" s="424"/>
      <c r="AW43" s="424"/>
      <c r="AX43" s="424"/>
      <c r="AY43" s="424"/>
      <c r="AZ43" s="424"/>
      <c r="BA43" s="424"/>
    </row>
    <row r="44" spans="1:53" ht="11.25">
      <c r="A44" s="379" t="s">
        <v>66</v>
      </c>
      <c r="B44" s="359"/>
      <c r="C44" s="359">
        <v>21</v>
      </c>
      <c r="D44" s="360" t="s">
        <v>67</v>
      </c>
      <c r="E44" s="396">
        <v>9330</v>
      </c>
      <c r="F44" s="396">
        <v>147</v>
      </c>
      <c r="G44" s="396">
        <v>2061</v>
      </c>
      <c r="H44" s="396">
        <v>2753</v>
      </c>
      <c r="I44" s="396">
        <v>475115</v>
      </c>
      <c r="J44" s="396">
        <v>79059</v>
      </c>
      <c r="K44" s="396">
        <v>57825</v>
      </c>
      <c r="L44" s="396">
        <v>114661</v>
      </c>
      <c r="M44" s="396">
        <v>66468</v>
      </c>
      <c r="N44" s="396">
        <v>153639</v>
      </c>
      <c r="O44" s="396">
        <v>94888</v>
      </c>
      <c r="P44" s="396">
        <v>26016</v>
      </c>
      <c r="Q44" s="396">
        <v>2980</v>
      </c>
      <c r="R44" s="396">
        <v>264663</v>
      </c>
      <c r="S44" s="396">
        <v>1519</v>
      </c>
      <c r="T44" s="397">
        <v>1351124</v>
      </c>
      <c r="U44" s="396">
        <v>479450</v>
      </c>
      <c r="V44" s="396">
        <v>16042</v>
      </c>
      <c r="W44" s="396">
        <v>65550</v>
      </c>
      <c r="X44" s="396">
        <v>63707</v>
      </c>
      <c r="Y44" s="396">
        <v>13234507</v>
      </c>
      <c r="Z44" s="396">
        <v>2115854</v>
      </c>
      <c r="AA44" s="396">
        <v>1558257</v>
      </c>
      <c r="AB44" s="396">
        <v>3691570</v>
      </c>
      <c r="AC44" s="396">
        <v>1834993</v>
      </c>
      <c r="AD44" s="396">
        <v>3523566</v>
      </c>
      <c r="AE44" s="396">
        <v>2087608</v>
      </c>
      <c r="AF44" s="396">
        <v>1577275</v>
      </c>
      <c r="AG44" s="396">
        <v>103648</v>
      </c>
      <c r="AH44" s="396">
        <v>5784791</v>
      </c>
      <c r="AI44" s="396">
        <v>43171</v>
      </c>
      <c r="AJ44" s="398">
        <v>36179989</v>
      </c>
      <c r="AK44" s="399">
        <v>37531113</v>
      </c>
      <c r="AL44" s="424"/>
      <c r="AM44" s="424"/>
      <c r="AN44" s="424"/>
      <c r="AO44" s="424"/>
      <c r="AP44" s="424"/>
      <c r="AQ44" s="424"/>
      <c r="AR44" s="424"/>
      <c r="AS44" s="424"/>
      <c r="AT44" s="424"/>
      <c r="AU44" s="424"/>
      <c r="AV44" s="424"/>
      <c r="AW44" s="424"/>
      <c r="AX44" s="424"/>
      <c r="AY44" s="424"/>
      <c r="AZ44" s="424"/>
      <c r="BA44" s="424"/>
    </row>
    <row r="45" spans="1:53" ht="12" thickBot="1">
      <c r="A45" s="379"/>
      <c r="B45" s="425"/>
      <c r="C45" s="426">
        <v>22</v>
      </c>
      <c r="D45" s="427" t="s">
        <v>68</v>
      </c>
      <c r="E45" s="415">
        <v>-1603</v>
      </c>
      <c r="F45" s="415">
        <v>-493</v>
      </c>
      <c r="G45" s="415">
        <v>-11</v>
      </c>
      <c r="H45" s="415">
        <v>-2</v>
      </c>
      <c r="I45" s="415">
        <v>-18559</v>
      </c>
      <c r="J45" s="415">
        <v>-10879</v>
      </c>
      <c r="K45" s="415">
        <v>-13598</v>
      </c>
      <c r="L45" s="415">
        <v>-1582</v>
      </c>
      <c r="M45" s="415">
        <v>-38211</v>
      </c>
      <c r="N45" s="415">
        <v>-3093</v>
      </c>
      <c r="O45" s="415">
        <v>-8034</v>
      </c>
      <c r="P45" s="415">
        <v>-108</v>
      </c>
      <c r="Q45" s="415">
        <v>0</v>
      </c>
      <c r="R45" s="415">
        <v>-44880</v>
      </c>
      <c r="S45" s="415">
        <v>-21</v>
      </c>
      <c r="T45" s="416">
        <v>-141074</v>
      </c>
      <c r="U45" s="415">
        <v>-93545</v>
      </c>
      <c r="V45" s="415">
        <v>-39263</v>
      </c>
      <c r="W45" s="415">
        <v>-3811</v>
      </c>
      <c r="X45" s="415">
        <v>-1957</v>
      </c>
      <c r="Y45" s="415">
        <v>-268890</v>
      </c>
      <c r="Z45" s="415">
        <v>-290986</v>
      </c>
      <c r="AA45" s="415">
        <v>-245172</v>
      </c>
      <c r="AB45" s="415">
        <v>-71867</v>
      </c>
      <c r="AC45" s="415">
        <v>-1073208</v>
      </c>
      <c r="AD45" s="415">
        <v>-73050</v>
      </c>
      <c r="AE45" s="415">
        <v>-170695</v>
      </c>
      <c r="AF45" s="415">
        <v>-7600</v>
      </c>
      <c r="AG45" s="415">
        <v>0</v>
      </c>
      <c r="AH45" s="415">
        <v>-1024952</v>
      </c>
      <c r="AI45" s="415">
        <v>-598</v>
      </c>
      <c r="AJ45" s="417">
        <v>-3365594</v>
      </c>
      <c r="AK45" s="418">
        <v>-3506668</v>
      </c>
      <c r="AL45" s="424"/>
      <c r="AM45" s="424"/>
      <c r="AN45" s="424"/>
      <c r="AO45" s="424"/>
      <c r="AP45" s="424"/>
      <c r="AQ45" s="424"/>
      <c r="AR45" s="424"/>
      <c r="AS45" s="424"/>
      <c r="AT45" s="424"/>
      <c r="AU45" s="424"/>
      <c r="AV45" s="424"/>
      <c r="AW45" s="424"/>
      <c r="AX45" s="424"/>
      <c r="AY45" s="424"/>
      <c r="AZ45" s="424"/>
      <c r="BA45" s="424"/>
    </row>
    <row r="46" spans="1:53" ht="12" thickBot="1">
      <c r="A46" s="428"/>
      <c r="B46" s="429"/>
      <c r="C46" s="429">
        <v>23</v>
      </c>
      <c r="D46" s="430" t="s">
        <v>69</v>
      </c>
      <c r="E46" s="415">
        <v>90804</v>
      </c>
      <c r="F46" s="415">
        <v>15570</v>
      </c>
      <c r="G46" s="415">
        <v>29522</v>
      </c>
      <c r="H46" s="415">
        <v>16932</v>
      </c>
      <c r="I46" s="415">
        <v>4348943</v>
      </c>
      <c r="J46" s="415">
        <v>1064060</v>
      </c>
      <c r="K46" s="415">
        <v>487417</v>
      </c>
      <c r="L46" s="415">
        <v>1859666</v>
      </c>
      <c r="M46" s="415">
        <v>943660</v>
      </c>
      <c r="N46" s="415">
        <v>2411561</v>
      </c>
      <c r="O46" s="415">
        <v>1070594</v>
      </c>
      <c r="P46" s="415">
        <v>503738</v>
      </c>
      <c r="Q46" s="415">
        <v>973556</v>
      </c>
      <c r="R46" s="415">
        <v>4749923</v>
      </c>
      <c r="S46" s="415">
        <v>-21765</v>
      </c>
      <c r="T46" s="416">
        <v>18544181</v>
      </c>
      <c r="U46" s="415">
        <v>5052725</v>
      </c>
      <c r="V46" s="415">
        <v>884736</v>
      </c>
      <c r="W46" s="415">
        <v>878013</v>
      </c>
      <c r="X46" s="415">
        <v>416877</v>
      </c>
      <c r="Y46" s="415">
        <v>88257928</v>
      </c>
      <c r="Z46" s="415">
        <v>28128801</v>
      </c>
      <c r="AA46" s="415">
        <v>12725458</v>
      </c>
      <c r="AB46" s="415">
        <v>70951824</v>
      </c>
      <c r="AC46" s="415">
        <v>25557993</v>
      </c>
      <c r="AD46" s="415">
        <v>54157088</v>
      </c>
      <c r="AE46" s="415">
        <v>23196395</v>
      </c>
      <c r="AF46" s="415">
        <v>26623213</v>
      </c>
      <c r="AG46" s="415">
        <v>27415444</v>
      </c>
      <c r="AH46" s="415">
        <v>123698522</v>
      </c>
      <c r="AI46" s="415">
        <v>-615135</v>
      </c>
      <c r="AJ46" s="417">
        <v>487329882</v>
      </c>
      <c r="AK46" s="418">
        <v>505874063</v>
      </c>
      <c r="AL46" s="424"/>
      <c r="AM46" s="424"/>
      <c r="AN46" s="424"/>
      <c r="AO46" s="424"/>
      <c r="AP46" s="424"/>
      <c r="AQ46" s="424"/>
      <c r="AR46" s="424"/>
      <c r="AS46" s="424"/>
      <c r="AT46" s="424"/>
      <c r="AU46" s="424"/>
      <c r="AV46" s="424"/>
      <c r="AW46" s="424"/>
      <c r="AX46" s="424"/>
      <c r="AY46" s="424"/>
      <c r="AZ46" s="424"/>
      <c r="BA46" s="424"/>
    </row>
    <row r="47" spans="1:53" ht="12" thickBot="1">
      <c r="A47" s="431"/>
      <c r="B47" s="432"/>
      <c r="C47" s="432">
        <v>24</v>
      </c>
      <c r="D47" s="433" t="s">
        <v>44</v>
      </c>
      <c r="E47" s="415">
        <v>194442</v>
      </c>
      <c r="F47" s="415">
        <v>18756</v>
      </c>
      <c r="G47" s="415">
        <v>49301</v>
      </c>
      <c r="H47" s="415">
        <v>39366</v>
      </c>
      <c r="I47" s="415">
        <v>14252524</v>
      </c>
      <c r="J47" s="415">
        <v>2289103</v>
      </c>
      <c r="K47" s="415">
        <v>1100180</v>
      </c>
      <c r="L47" s="415">
        <v>2745494</v>
      </c>
      <c r="M47" s="415">
        <v>1480759</v>
      </c>
      <c r="N47" s="415">
        <v>2779078</v>
      </c>
      <c r="O47" s="415">
        <v>1738178</v>
      </c>
      <c r="P47" s="415">
        <v>776411</v>
      </c>
      <c r="Q47" s="415">
        <v>1290213</v>
      </c>
      <c r="R47" s="415">
        <v>7476797</v>
      </c>
      <c r="S47" s="415">
        <v>134562</v>
      </c>
      <c r="T47" s="416">
        <v>36365164</v>
      </c>
      <c r="U47" s="415">
        <v>10081227</v>
      </c>
      <c r="V47" s="415">
        <v>1249982</v>
      </c>
      <c r="W47" s="415">
        <v>1560867</v>
      </c>
      <c r="X47" s="415">
        <v>969015</v>
      </c>
      <c r="Y47" s="415">
        <v>292818338</v>
      </c>
      <c r="Z47" s="415">
        <v>60948221</v>
      </c>
      <c r="AA47" s="415">
        <v>25883457</v>
      </c>
      <c r="AB47" s="415">
        <v>103529018</v>
      </c>
      <c r="AC47" s="415">
        <v>40106026</v>
      </c>
      <c r="AD47" s="415">
        <v>63426857</v>
      </c>
      <c r="AE47" s="415">
        <v>39045454</v>
      </c>
      <c r="AF47" s="415">
        <v>45159546</v>
      </c>
      <c r="AG47" s="415">
        <v>37247664</v>
      </c>
      <c r="AH47" s="415">
        <v>199829571</v>
      </c>
      <c r="AI47" s="415">
        <v>3833457</v>
      </c>
      <c r="AJ47" s="417">
        <v>925688700</v>
      </c>
      <c r="AK47" s="418">
        <v>962053864</v>
      </c>
      <c r="AL47" s="424"/>
      <c r="AM47" s="424"/>
      <c r="AN47" s="424"/>
      <c r="AO47" s="424"/>
      <c r="AP47" s="424"/>
      <c r="AQ47" s="424"/>
      <c r="AR47" s="424"/>
      <c r="AS47" s="424"/>
      <c r="AT47" s="424"/>
      <c r="AU47" s="424"/>
      <c r="AV47" s="424"/>
      <c r="AW47" s="424"/>
      <c r="AX47" s="424"/>
      <c r="AY47" s="424"/>
      <c r="AZ47" s="424"/>
      <c r="BA47" s="424"/>
    </row>
    <row r="48" spans="1:53" ht="11.25">
      <c r="A48" s="434"/>
      <c r="B48" s="434"/>
      <c r="C48" s="434"/>
      <c r="D48" s="435"/>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35"/>
      <c r="AX48" s="435"/>
      <c r="AY48" s="435"/>
      <c r="AZ48" s="435"/>
      <c r="BA48" s="435"/>
    </row>
    <row r="49" spans="1:53" ht="11.25">
      <c r="A49" s="434"/>
      <c r="B49" s="434"/>
      <c r="C49" s="434"/>
      <c r="D49" s="435"/>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35"/>
      <c r="AX49" s="435"/>
      <c r="AY49" s="435"/>
      <c r="AZ49" s="435"/>
      <c r="BA49" s="435"/>
    </row>
    <row r="50" spans="1:53" ht="11.25">
      <c r="A50" s="434"/>
      <c r="B50" s="434"/>
      <c r="C50" s="434"/>
      <c r="D50" s="435"/>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35"/>
      <c r="AX50" s="435"/>
      <c r="AY50" s="435"/>
      <c r="AZ50" s="435"/>
      <c r="BA50" s="435"/>
    </row>
    <row r="51" spans="1:53" ht="11.25">
      <c r="A51" s="434"/>
      <c r="B51" s="434"/>
      <c r="C51" s="434"/>
      <c r="D51" s="435"/>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35"/>
      <c r="AX51" s="435"/>
      <c r="AY51" s="435"/>
      <c r="AZ51" s="435"/>
      <c r="BA51" s="435"/>
    </row>
  </sheetData>
  <printOptions/>
  <pageMargins left="0.3937007874015748" right="0.3937007874015748" top="0.5905511811023623" bottom="0.3937007874015748" header="0.5118110236220472" footer="0.5118110236220472"/>
  <pageSetup fitToWidth="4" fitToHeight="1" horizontalDpi="600" verticalDpi="600" orientation="landscape" paperSize="9" scale="92" r:id="rId1"/>
  <colBreaks count="2" manualBreakCount="2">
    <brk id="17" max="46" man="1"/>
    <brk id="29" max="46" man="1"/>
  </colBreaks>
</worksheet>
</file>

<file path=xl/worksheets/sheet2.xml><?xml version="1.0" encoding="utf-8"?>
<worksheet xmlns="http://schemas.openxmlformats.org/spreadsheetml/2006/main" xmlns:r="http://schemas.openxmlformats.org/officeDocument/2006/relationships">
  <dimension ref="A1:R40"/>
  <sheetViews>
    <sheetView workbookViewId="0" topLeftCell="A1">
      <selection activeCell="D32" sqref="D32"/>
    </sheetView>
  </sheetViews>
  <sheetFormatPr defaultColWidth="9.33203125" defaultRowHeight="11.25"/>
  <cols>
    <col min="1" max="1" width="4.83203125" style="163" customWidth="1"/>
    <col min="2" max="16384" width="12" style="163" customWidth="1"/>
  </cols>
  <sheetData>
    <row r="1" ht="14.25">
      <c r="A1" s="182" t="s">
        <v>115</v>
      </c>
    </row>
    <row r="2" spans="1:18" ht="13.5">
      <c r="A2" s="164"/>
      <c r="B2" s="183" t="s">
        <v>116</v>
      </c>
      <c r="C2" s="165"/>
      <c r="D2" s="165"/>
      <c r="E2" s="165"/>
      <c r="F2" s="165"/>
      <c r="G2" s="165"/>
      <c r="H2" s="165"/>
      <c r="I2" s="165"/>
      <c r="J2" s="165"/>
      <c r="K2" s="165"/>
      <c r="L2" s="165"/>
      <c r="M2" s="165"/>
      <c r="N2" s="165"/>
      <c r="O2" s="165"/>
      <c r="P2" s="165"/>
      <c r="Q2" s="165"/>
      <c r="R2" s="184"/>
    </row>
    <row r="3" spans="1:18" ht="14.25">
      <c r="A3" s="173"/>
      <c r="B3" s="185"/>
      <c r="C3" s="186"/>
      <c r="D3" s="186"/>
      <c r="E3" s="186"/>
      <c r="F3" s="186"/>
      <c r="G3" s="186"/>
      <c r="H3" s="186"/>
      <c r="I3" s="186"/>
      <c r="J3" s="186"/>
      <c r="K3" s="186"/>
      <c r="L3" s="186"/>
      <c r="M3" s="186"/>
      <c r="N3" s="186"/>
      <c r="O3" s="186"/>
      <c r="P3" s="186"/>
      <c r="Q3" s="186"/>
      <c r="R3" s="187"/>
    </row>
    <row r="4" spans="1:18" ht="13.5">
      <c r="A4" s="188" t="s">
        <v>117</v>
      </c>
      <c r="B4" s="186"/>
      <c r="C4" s="186"/>
      <c r="D4" s="186"/>
      <c r="E4" s="186"/>
      <c r="F4" s="186"/>
      <c r="G4" s="186"/>
      <c r="H4" s="186"/>
      <c r="I4" s="186"/>
      <c r="J4" s="186"/>
      <c r="K4" s="186"/>
      <c r="L4" s="186"/>
      <c r="M4" s="186"/>
      <c r="N4" s="186"/>
      <c r="O4" s="186"/>
      <c r="P4" s="186"/>
      <c r="Q4" s="186"/>
      <c r="R4" s="187"/>
    </row>
    <row r="5" spans="1:18" ht="13.5">
      <c r="A5" s="173"/>
      <c r="B5" s="189" t="s">
        <v>118</v>
      </c>
      <c r="C5" s="186"/>
      <c r="D5" s="186"/>
      <c r="E5" s="186"/>
      <c r="F5" s="186"/>
      <c r="G5" s="186"/>
      <c r="H5" s="186"/>
      <c r="I5" s="186"/>
      <c r="J5" s="186"/>
      <c r="K5" s="186"/>
      <c r="L5" s="186"/>
      <c r="M5" s="186"/>
      <c r="N5" s="186"/>
      <c r="O5" s="186"/>
      <c r="P5" s="186"/>
      <c r="Q5" s="186"/>
      <c r="R5" s="187"/>
    </row>
    <row r="6" spans="1:18" ht="13.5">
      <c r="A6" s="173"/>
      <c r="B6" s="189" t="s">
        <v>119</v>
      </c>
      <c r="C6" s="186"/>
      <c r="D6" s="186"/>
      <c r="E6" s="186"/>
      <c r="F6" s="186"/>
      <c r="G6" s="186"/>
      <c r="H6" s="186"/>
      <c r="I6" s="186"/>
      <c r="J6" s="186"/>
      <c r="K6" s="186"/>
      <c r="L6" s="186"/>
      <c r="M6" s="186"/>
      <c r="N6" s="186"/>
      <c r="O6" s="186"/>
      <c r="P6" s="186"/>
      <c r="Q6" s="186"/>
      <c r="R6" s="187"/>
    </row>
    <row r="7" spans="1:18" ht="13.5">
      <c r="A7" s="173"/>
      <c r="B7" s="189" t="s">
        <v>120</v>
      </c>
      <c r="C7" s="186"/>
      <c r="D7" s="186"/>
      <c r="E7" s="186"/>
      <c r="F7" s="186"/>
      <c r="G7" s="186"/>
      <c r="H7" s="186"/>
      <c r="I7" s="186"/>
      <c r="J7" s="186"/>
      <c r="K7" s="186"/>
      <c r="L7" s="186"/>
      <c r="M7" s="186"/>
      <c r="N7" s="186"/>
      <c r="O7" s="186"/>
      <c r="P7" s="186"/>
      <c r="Q7" s="186"/>
      <c r="R7" s="187"/>
    </row>
    <row r="8" spans="1:18" ht="13.5">
      <c r="A8" s="173"/>
      <c r="B8" s="189" t="s">
        <v>121</v>
      </c>
      <c r="C8" s="186"/>
      <c r="D8" s="186"/>
      <c r="E8" s="186"/>
      <c r="F8" s="186"/>
      <c r="G8" s="186"/>
      <c r="H8" s="186"/>
      <c r="I8" s="186"/>
      <c r="J8" s="186"/>
      <c r="K8" s="186"/>
      <c r="L8" s="186"/>
      <c r="M8" s="186"/>
      <c r="N8" s="186"/>
      <c r="O8" s="186"/>
      <c r="P8" s="186"/>
      <c r="Q8" s="186"/>
      <c r="R8" s="187"/>
    </row>
    <row r="9" spans="1:18" ht="13.5">
      <c r="A9" s="173"/>
      <c r="B9" s="189" t="s">
        <v>122</v>
      </c>
      <c r="C9" s="186"/>
      <c r="D9" s="186"/>
      <c r="E9" s="186"/>
      <c r="F9" s="186"/>
      <c r="G9" s="186"/>
      <c r="H9" s="186"/>
      <c r="I9" s="186"/>
      <c r="J9" s="186"/>
      <c r="K9" s="186"/>
      <c r="L9" s="186"/>
      <c r="M9" s="186"/>
      <c r="N9" s="186"/>
      <c r="O9" s="186"/>
      <c r="P9" s="186"/>
      <c r="Q9" s="186"/>
      <c r="R9" s="187"/>
    </row>
    <row r="10" spans="1:18" ht="13.5">
      <c r="A10" s="173"/>
      <c r="B10" s="189" t="s">
        <v>123</v>
      </c>
      <c r="C10" s="186"/>
      <c r="D10" s="186"/>
      <c r="E10" s="186"/>
      <c r="F10" s="186"/>
      <c r="G10" s="186"/>
      <c r="H10" s="186"/>
      <c r="I10" s="186"/>
      <c r="J10" s="186"/>
      <c r="K10" s="186"/>
      <c r="L10" s="186"/>
      <c r="M10" s="186"/>
      <c r="N10" s="186"/>
      <c r="O10" s="186"/>
      <c r="P10" s="186"/>
      <c r="Q10" s="186"/>
      <c r="R10" s="187"/>
    </row>
    <row r="11" spans="1:18" ht="13.5">
      <c r="A11" s="173"/>
      <c r="B11" s="189" t="s">
        <v>124</v>
      </c>
      <c r="C11" s="186"/>
      <c r="D11" s="186"/>
      <c r="E11" s="186"/>
      <c r="F11" s="186"/>
      <c r="G11" s="186"/>
      <c r="H11" s="186"/>
      <c r="I11" s="186"/>
      <c r="J11" s="186"/>
      <c r="K11" s="186"/>
      <c r="L11" s="186"/>
      <c r="M11" s="186"/>
      <c r="N11" s="186"/>
      <c r="O11" s="186"/>
      <c r="P11" s="186"/>
      <c r="Q11" s="186"/>
      <c r="R11" s="187"/>
    </row>
    <row r="12" spans="1:18" ht="14.25">
      <c r="A12" s="173"/>
      <c r="B12" s="185"/>
      <c r="C12" s="186"/>
      <c r="D12" s="186"/>
      <c r="E12" s="186"/>
      <c r="F12" s="186"/>
      <c r="G12" s="186"/>
      <c r="H12" s="186"/>
      <c r="I12" s="186"/>
      <c r="J12" s="186"/>
      <c r="K12" s="186"/>
      <c r="L12" s="186"/>
      <c r="M12" s="186"/>
      <c r="N12" s="186"/>
      <c r="O12" s="186"/>
      <c r="P12" s="186"/>
      <c r="Q12" s="186"/>
      <c r="R12" s="187"/>
    </row>
    <row r="13" spans="1:18" ht="13.5">
      <c r="A13" s="188" t="s">
        <v>125</v>
      </c>
      <c r="B13" s="186"/>
      <c r="C13" s="186"/>
      <c r="D13" s="186"/>
      <c r="E13" s="186"/>
      <c r="F13" s="186"/>
      <c r="G13" s="186"/>
      <c r="H13" s="186"/>
      <c r="I13" s="186"/>
      <c r="J13" s="186"/>
      <c r="K13" s="186"/>
      <c r="L13" s="186"/>
      <c r="M13" s="186"/>
      <c r="N13" s="186"/>
      <c r="O13" s="186"/>
      <c r="P13" s="186"/>
      <c r="Q13" s="186"/>
      <c r="R13" s="187"/>
    </row>
    <row r="14" spans="1:18" ht="13.5">
      <c r="A14" s="173"/>
      <c r="B14" s="190" t="s">
        <v>263</v>
      </c>
      <c r="C14" s="186"/>
      <c r="D14" s="186"/>
      <c r="E14" s="186"/>
      <c r="F14" s="186"/>
      <c r="G14" s="186"/>
      <c r="H14" s="186"/>
      <c r="I14" s="186"/>
      <c r="J14" s="186"/>
      <c r="K14" s="186"/>
      <c r="L14" s="186"/>
      <c r="M14" s="186"/>
      <c r="N14" s="186"/>
      <c r="O14" s="186"/>
      <c r="P14" s="186"/>
      <c r="Q14" s="186"/>
      <c r="R14" s="187"/>
    </row>
    <row r="15" spans="1:18" ht="13.5">
      <c r="A15" s="173"/>
      <c r="B15" s="190" t="s">
        <v>264</v>
      </c>
      <c r="C15" s="186"/>
      <c r="D15" s="186"/>
      <c r="E15" s="186"/>
      <c r="F15" s="186"/>
      <c r="G15" s="186"/>
      <c r="H15" s="186"/>
      <c r="I15" s="186"/>
      <c r="J15" s="186"/>
      <c r="K15" s="186"/>
      <c r="L15" s="186"/>
      <c r="M15" s="186"/>
      <c r="N15" s="186"/>
      <c r="O15" s="186"/>
      <c r="P15" s="186"/>
      <c r="Q15" s="186"/>
      <c r="R15" s="187"/>
    </row>
    <row r="16" spans="1:18" ht="13.5">
      <c r="A16" s="173"/>
      <c r="B16" s="190" t="s">
        <v>109</v>
      </c>
      <c r="C16" s="186"/>
      <c r="D16" s="186"/>
      <c r="E16" s="186"/>
      <c r="F16" s="186"/>
      <c r="G16" s="186"/>
      <c r="H16" s="186"/>
      <c r="I16" s="186"/>
      <c r="J16" s="186"/>
      <c r="K16" s="186"/>
      <c r="L16" s="186"/>
      <c r="M16" s="186"/>
      <c r="N16" s="186"/>
      <c r="O16" s="186"/>
      <c r="P16" s="186"/>
      <c r="Q16" s="186"/>
      <c r="R16" s="187"/>
    </row>
    <row r="17" spans="1:18" ht="13.5">
      <c r="A17" s="173"/>
      <c r="B17" s="190" t="s">
        <v>110</v>
      </c>
      <c r="C17" s="186"/>
      <c r="D17" s="186"/>
      <c r="E17" s="186"/>
      <c r="F17" s="186"/>
      <c r="G17" s="186"/>
      <c r="H17" s="186"/>
      <c r="I17" s="186"/>
      <c r="J17" s="186"/>
      <c r="K17" s="186"/>
      <c r="L17" s="186"/>
      <c r="M17" s="186"/>
      <c r="N17" s="186"/>
      <c r="O17" s="186"/>
      <c r="P17" s="186"/>
      <c r="Q17" s="186"/>
      <c r="R17" s="187"/>
    </row>
    <row r="18" spans="1:18" ht="13.5">
      <c r="A18" s="173"/>
      <c r="B18" s="190" t="s">
        <v>111</v>
      </c>
      <c r="C18" s="186"/>
      <c r="D18" s="186"/>
      <c r="E18" s="186"/>
      <c r="F18" s="186"/>
      <c r="G18" s="186"/>
      <c r="H18" s="186"/>
      <c r="I18" s="186"/>
      <c r="J18" s="186"/>
      <c r="K18" s="186"/>
      <c r="L18" s="186"/>
      <c r="M18" s="186"/>
      <c r="N18" s="186"/>
      <c r="O18" s="186"/>
      <c r="P18" s="186"/>
      <c r="Q18" s="186"/>
      <c r="R18" s="187"/>
    </row>
    <row r="19" spans="1:18" ht="13.5">
      <c r="A19" s="173"/>
      <c r="B19" s="190" t="s">
        <v>112</v>
      </c>
      <c r="C19" s="186"/>
      <c r="D19" s="186"/>
      <c r="E19" s="186"/>
      <c r="F19" s="186"/>
      <c r="G19" s="186"/>
      <c r="H19" s="186"/>
      <c r="I19" s="186"/>
      <c r="J19" s="186"/>
      <c r="K19" s="186"/>
      <c r="L19" s="186"/>
      <c r="M19" s="186"/>
      <c r="N19" s="186"/>
      <c r="O19" s="186"/>
      <c r="P19" s="186"/>
      <c r="Q19" s="186"/>
      <c r="R19" s="187"/>
    </row>
    <row r="20" spans="1:18" ht="13.5">
      <c r="A20" s="173"/>
      <c r="B20" s="190" t="s">
        <v>126</v>
      </c>
      <c r="C20" s="186"/>
      <c r="D20" s="186"/>
      <c r="E20" s="186"/>
      <c r="F20" s="186"/>
      <c r="G20" s="186"/>
      <c r="H20" s="186"/>
      <c r="I20" s="186"/>
      <c r="J20" s="186"/>
      <c r="K20" s="186"/>
      <c r="L20" s="186"/>
      <c r="M20" s="186"/>
      <c r="N20" s="186"/>
      <c r="O20" s="186"/>
      <c r="P20" s="186"/>
      <c r="Q20" s="186"/>
      <c r="R20" s="187"/>
    </row>
    <row r="21" spans="1:18" ht="13.5">
      <c r="A21" s="173"/>
      <c r="B21" s="190" t="s">
        <v>113</v>
      </c>
      <c r="C21" s="186"/>
      <c r="D21" s="186"/>
      <c r="E21" s="186"/>
      <c r="F21" s="186"/>
      <c r="G21" s="186"/>
      <c r="H21" s="186"/>
      <c r="I21" s="186"/>
      <c r="J21" s="186"/>
      <c r="K21" s="186"/>
      <c r="L21" s="186"/>
      <c r="M21" s="186"/>
      <c r="N21" s="186"/>
      <c r="O21" s="186"/>
      <c r="P21" s="186"/>
      <c r="Q21" s="186"/>
      <c r="R21" s="187"/>
    </row>
    <row r="22" spans="1:18" ht="13.5">
      <c r="A22" s="173"/>
      <c r="B22" s="191"/>
      <c r="C22" s="186"/>
      <c r="D22" s="186"/>
      <c r="E22" s="186"/>
      <c r="F22" s="186"/>
      <c r="G22" s="186"/>
      <c r="H22" s="186"/>
      <c r="I22" s="186"/>
      <c r="J22" s="186"/>
      <c r="K22" s="186"/>
      <c r="L22" s="186"/>
      <c r="M22" s="186"/>
      <c r="N22" s="186"/>
      <c r="O22" s="186"/>
      <c r="P22" s="186"/>
      <c r="Q22" s="186"/>
      <c r="R22" s="187"/>
    </row>
    <row r="23" spans="1:18" ht="13.5">
      <c r="A23" s="192" t="s">
        <v>127</v>
      </c>
      <c r="B23" s="186"/>
      <c r="C23" s="186"/>
      <c r="D23" s="186"/>
      <c r="E23" s="186"/>
      <c r="F23" s="186"/>
      <c r="G23" s="186"/>
      <c r="H23" s="186"/>
      <c r="I23" s="186"/>
      <c r="J23" s="186"/>
      <c r="K23" s="186"/>
      <c r="L23" s="186"/>
      <c r="M23" s="186"/>
      <c r="N23" s="186"/>
      <c r="O23" s="186"/>
      <c r="P23" s="186"/>
      <c r="Q23" s="186"/>
      <c r="R23" s="187"/>
    </row>
    <row r="24" spans="1:18" ht="13.5">
      <c r="A24" s="173"/>
      <c r="B24" s="193" t="s">
        <v>128</v>
      </c>
      <c r="C24" s="186"/>
      <c r="D24" s="186"/>
      <c r="E24" s="186"/>
      <c r="F24" s="186"/>
      <c r="G24" s="186"/>
      <c r="H24" s="186"/>
      <c r="I24" s="186"/>
      <c r="J24" s="186"/>
      <c r="K24" s="186"/>
      <c r="L24" s="186"/>
      <c r="M24" s="186"/>
      <c r="N24" s="186"/>
      <c r="O24" s="186"/>
      <c r="P24" s="186"/>
      <c r="Q24" s="186"/>
      <c r="R24" s="187"/>
    </row>
    <row r="25" spans="1:18" ht="13.5">
      <c r="A25" s="173"/>
      <c r="B25" s="193" t="s">
        <v>265</v>
      </c>
      <c r="C25" s="186"/>
      <c r="D25" s="186"/>
      <c r="E25" s="186"/>
      <c r="F25" s="186"/>
      <c r="G25" s="186"/>
      <c r="H25" s="186"/>
      <c r="I25" s="186"/>
      <c r="J25" s="186"/>
      <c r="K25" s="186"/>
      <c r="L25" s="186"/>
      <c r="M25" s="186"/>
      <c r="N25" s="186"/>
      <c r="O25" s="186"/>
      <c r="P25" s="186"/>
      <c r="Q25" s="186"/>
      <c r="R25" s="187"/>
    </row>
    <row r="26" spans="1:18" ht="13.5">
      <c r="A26" s="173"/>
      <c r="B26" s="193" t="s">
        <v>129</v>
      </c>
      <c r="C26" s="186"/>
      <c r="D26" s="186"/>
      <c r="E26" s="186"/>
      <c r="F26" s="186"/>
      <c r="G26" s="186"/>
      <c r="H26" s="186"/>
      <c r="I26" s="186"/>
      <c r="J26" s="186"/>
      <c r="K26" s="186"/>
      <c r="L26" s="186"/>
      <c r="M26" s="186"/>
      <c r="N26" s="186"/>
      <c r="O26" s="186"/>
      <c r="P26" s="186"/>
      <c r="Q26" s="186"/>
      <c r="R26" s="187"/>
    </row>
    <row r="27" spans="1:18" ht="13.5">
      <c r="A27" s="173"/>
      <c r="B27" s="190"/>
      <c r="C27" s="186"/>
      <c r="D27" s="186"/>
      <c r="E27" s="186"/>
      <c r="F27" s="186"/>
      <c r="G27" s="186"/>
      <c r="H27" s="186"/>
      <c r="I27" s="186"/>
      <c r="J27" s="186"/>
      <c r="K27" s="186"/>
      <c r="L27" s="186"/>
      <c r="M27" s="186"/>
      <c r="N27" s="186"/>
      <c r="O27" s="186"/>
      <c r="P27" s="186"/>
      <c r="Q27" s="186"/>
      <c r="R27" s="187"/>
    </row>
    <row r="28" spans="1:18" ht="13.5">
      <c r="A28" s="173"/>
      <c r="B28" s="191"/>
      <c r="C28" s="186"/>
      <c r="D28" s="186"/>
      <c r="E28" s="186"/>
      <c r="F28" s="186"/>
      <c r="G28" s="186"/>
      <c r="H28" s="186"/>
      <c r="I28" s="186"/>
      <c r="J28" s="186"/>
      <c r="K28" s="186"/>
      <c r="L28" s="186"/>
      <c r="M28" s="186"/>
      <c r="N28" s="186"/>
      <c r="O28" s="186"/>
      <c r="P28" s="186"/>
      <c r="Q28" s="186"/>
      <c r="R28" s="187"/>
    </row>
    <row r="29" spans="1:18" ht="13.5">
      <c r="A29" s="192" t="s">
        <v>114</v>
      </c>
      <c r="B29" s="186"/>
      <c r="C29" s="186"/>
      <c r="D29" s="186"/>
      <c r="E29" s="186"/>
      <c r="F29" s="186"/>
      <c r="G29" s="186"/>
      <c r="H29" s="186"/>
      <c r="I29" s="186"/>
      <c r="J29" s="186"/>
      <c r="K29" s="186"/>
      <c r="L29" s="186"/>
      <c r="M29" s="186"/>
      <c r="N29" s="186"/>
      <c r="O29" s="186"/>
      <c r="P29" s="186"/>
      <c r="Q29" s="186"/>
      <c r="R29" s="187"/>
    </row>
    <row r="30" spans="1:18" ht="13.5">
      <c r="A30" s="173"/>
      <c r="B30" s="190" t="s">
        <v>130</v>
      </c>
      <c r="C30" s="186"/>
      <c r="D30" s="186"/>
      <c r="E30" s="186"/>
      <c r="F30" s="186"/>
      <c r="G30" s="186"/>
      <c r="H30" s="186"/>
      <c r="I30" s="186"/>
      <c r="J30" s="186"/>
      <c r="K30" s="186"/>
      <c r="L30" s="186"/>
      <c r="M30" s="186"/>
      <c r="N30" s="186"/>
      <c r="O30" s="186"/>
      <c r="P30" s="186"/>
      <c r="Q30" s="186"/>
      <c r="R30" s="187"/>
    </row>
    <row r="31" spans="1:18" ht="13.5">
      <c r="A31" s="173"/>
      <c r="B31" s="190" t="s">
        <v>131</v>
      </c>
      <c r="C31" s="186"/>
      <c r="D31" s="186"/>
      <c r="E31" s="186"/>
      <c r="F31" s="186"/>
      <c r="G31" s="186"/>
      <c r="H31" s="186"/>
      <c r="I31" s="186"/>
      <c r="J31" s="186"/>
      <c r="K31" s="186"/>
      <c r="L31" s="186"/>
      <c r="M31" s="186"/>
      <c r="N31" s="186"/>
      <c r="O31" s="186"/>
      <c r="P31" s="186"/>
      <c r="Q31" s="186"/>
      <c r="R31" s="187"/>
    </row>
    <row r="32" spans="1:18" ht="13.5">
      <c r="A32" s="173"/>
      <c r="B32" s="190" t="s">
        <v>244</v>
      </c>
      <c r="C32" s="186"/>
      <c r="D32" s="186"/>
      <c r="E32" s="186"/>
      <c r="F32" s="186"/>
      <c r="G32" s="186"/>
      <c r="H32" s="186"/>
      <c r="I32" s="186"/>
      <c r="J32" s="186"/>
      <c r="K32" s="186"/>
      <c r="L32" s="186"/>
      <c r="M32" s="186"/>
      <c r="N32" s="186"/>
      <c r="O32" s="186"/>
      <c r="P32" s="186"/>
      <c r="Q32" s="186"/>
      <c r="R32" s="187"/>
    </row>
    <row r="33" spans="1:18" ht="13.5">
      <c r="A33" s="173"/>
      <c r="B33" s="193" t="s">
        <v>132</v>
      </c>
      <c r="C33" s="186"/>
      <c r="D33" s="186"/>
      <c r="E33" s="186"/>
      <c r="F33" s="186"/>
      <c r="G33" s="186"/>
      <c r="H33" s="186"/>
      <c r="I33" s="186"/>
      <c r="J33" s="186"/>
      <c r="K33" s="186"/>
      <c r="L33" s="186"/>
      <c r="M33" s="186"/>
      <c r="N33" s="186"/>
      <c r="O33" s="186"/>
      <c r="P33" s="186"/>
      <c r="Q33" s="186"/>
      <c r="R33" s="187"/>
    </row>
    <row r="34" spans="1:18" ht="13.5">
      <c r="A34" s="173"/>
      <c r="B34" s="190" t="s">
        <v>133</v>
      </c>
      <c r="C34" s="186"/>
      <c r="D34" s="186"/>
      <c r="E34" s="186"/>
      <c r="F34" s="186"/>
      <c r="G34" s="186"/>
      <c r="H34" s="186"/>
      <c r="I34" s="186"/>
      <c r="J34" s="186"/>
      <c r="K34" s="186"/>
      <c r="L34" s="186"/>
      <c r="M34" s="186"/>
      <c r="N34" s="186"/>
      <c r="O34" s="186"/>
      <c r="P34" s="186"/>
      <c r="Q34" s="186"/>
      <c r="R34" s="187"/>
    </row>
    <row r="35" spans="1:18" ht="14.25">
      <c r="A35" s="167"/>
      <c r="B35" s="194"/>
      <c r="C35" s="168"/>
      <c r="D35" s="168"/>
      <c r="E35" s="168"/>
      <c r="F35" s="168"/>
      <c r="G35" s="168"/>
      <c r="H35" s="168"/>
      <c r="I35" s="168"/>
      <c r="J35" s="168"/>
      <c r="K35" s="168"/>
      <c r="L35" s="168"/>
      <c r="M35" s="168"/>
      <c r="N35" s="168"/>
      <c r="O35" s="168"/>
      <c r="P35" s="168"/>
      <c r="Q35" s="168"/>
      <c r="R35" s="195"/>
    </row>
    <row r="36" ht="13.5">
      <c r="B36" s="196"/>
    </row>
    <row r="37" ht="13.5">
      <c r="B37" s="196"/>
    </row>
    <row r="38" ht="13.5">
      <c r="B38" s="196"/>
    </row>
    <row r="39" ht="13.5">
      <c r="B39" s="196"/>
    </row>
    <row r="40" ht="13.5">
      <c r="B40" s="196"/>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BA47"/>
  <sheetViews>
    <sheetView workbookViewId="0" topLeftCell="A1">
      <pane xSplit="4" ySplit="6" topLeftCell="E7" activePane="bottomRight" state="frozen"/>
      <selection pane="topLeft" activeCell="I40" sqref="I40"/>
      <selection pane="topRight" activeCell="I40" sqref="I40"/>
      <selection pane="bottomLeft" activeCell="I40" sqref="I40"/>
      <selection pane="bottomRight" activeCell="AW45" sqref="AW45"/>
    </sheetView>
  </sheetViews>
  <sheetFormatPr defaultColWidth="9.33203125" defaultRowHeight="11.25"/>
  <cols>
    <col min="1" max="3" width="4" style="1" bestFit="1" customWidth="1"/>
    <col min="4" max="4" width="21.33203125" style="2" bestFit="1" customWidth="1"/>
    <col min="5" max="5" width="10" style="3" bestFit="1" customWidth="1"/>
    <col min="6" max="37" width="11" style="3" customWidth="1"/>
    <col min="38" max="38" width="10" style="3" bestFit="1" customWidth="1"/>
    <col min="39" max="39" width="10.66015625" style="3" customWidth="1"/>
    <col min="40" max="42" width="11" style="3" bestFit="1" customWidth="1"/>
    <col min="43" max="43" width="10.66015625" style="3" customWidth="1"/>
    <col min="44" max="44" width="12" style="3" customWidth="1"/>
    <col min="45" max="45" width="11.83203125" style="3" customWidth="1"/>
    <col min="46" max="46" width="13.33203125" style="3" customWidth="1"/>
    <col min="47" max="48" width="11.83203125" style="3" customWidth="1"/>
    <col min="49" max="49" width="13.33203125" style="2" customWidth="1"/>
    <col min="50" max="50" width="13.33203125" style="2" bestFit="1" customWidth="1"/>
    <col min="51" max="52" width="10.66015625" style="2" customWidth="1"/>
    <col min="53" max="53" width="11.83203125" style="2" customWidth="1"/>
    <col min="54" max="54" width="4.5" style="2" customWidth="1"/>
    <col min="55" max="16384" width="9.33203125" style="2" customWidth="1"/>
  </cols>
  <sheetData>
    <row r="1" ht="11.25">
      <c r="A1" s="77" t="s">
        <v>261</v>
      </c>
    </row>
    <row r="2" ht="12" thickBot="1">
      <c r="A2" s="77"/>
    </row>
    <row r="3" spans="1:53" ht="12" thickBot="1">
      <c r="A3" s="4"/>
      <c r="B3" s="5"/>
      <c r="C3" s="5"/>
      <c r="D3" s="6"/>
      <c r="E3" s="7" t="s">
        <v>0</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8"/>
      <c r="AL3" s="9" t="s">
        <v>1</v>
      </c>
      <c r="AM3" s="10"/>
      <c r="AN3" s="10"/>
      <c r="AO3" s="10"/>
      <c r="AP3" s="10"/>
      <c r="AQ3" s="10"/>
      <c r="AR3" s="10"/>
      <c r="AS3" s="10"/>
      <c r="AT3" s="10"/>
      <c r="AU3" s="10"/>
      <c r="AV3" s="10"/>
      <c r="AW3" s="10"/>
      <c r="AX3" s="11"/>
      <c r="AY3" s="12"/>
      <c r="AZ3" s="12"/>
      <c r="BA3" s="13"/>
    </row>
    <row r="4" spans="1:53" ht="11.25">
      <c r="A4" s="14"/>
      <c r="B4" s="15"/>
      <c r="C4" s="15"/>
      <c r="D4" s="16"/>
      <c r="E4" s="17" t="s">
        <v>2</v>
      </c>
      <c r="F4" s="17"/>
      <c r="G4" s="17"/>
      <c r="H4" s="17"/>
      <c r="I4" s="17"/>
      <c r="J4" s="17"/>
      <c r="K4" s="17"/>
      <c r="L4" s="17"/>
      <c r="M4" s="17"/>
      <c r="N4" s="17"/>
      <c r="O4" s="17"/>
      <c r="P4" s="17"/>
      <c r="Q4" s="17"/>
      <c r="R4" s="17"/>
      <c r="S4" s="17"/>
      <c r="T4" s="18"/>
      <c r="U4" s="19" t="s">
        <v>3</v>
      </c>
      <c r="V4" s="19"/>
      <c r="W4" s="19"/>
      <c r="X4" s="19"/>
      <c r="Y4" s="19"/>
      <c r="Z4" s="19"/>
      <c r="AA4" s="19"/>
      <c r="AB4" s="19"/>
      <c r="AC4" s="19"/>
      <c r="AD4" s="19"/>
      <c r="AE4" s="19"/>
      <c r="AF4" s="19"/>
      <c r="AG4" s="19"/>
      <c r="AH4" s="19"/>
      <c r="AI4" s="19"/>
      <c r="AJ4" s="20"/>
      <c r="AK4" s="21"/>
      <c r="AL4" s="22" t="s">
        <v>2</v>
      </c>
      <c r="AM4" s="23"/>
      <c r="AN4" s="23"/>
      <c r="AO4" s="23"/>
      <c r="AP4" s="23"/>
      <c r="AQ4" s="24"/>
      <c r="AR4" s="25" t="s">
        <v>3</v>
      </c>
      <c r="AS4" s="25"/>
      <c r="AT4" s="25"/>
      <c r="AU4" s="25"/>
      <c r="AV4" s="25"/>
      <c r="AW4" s="20"/>
      <c r="AX4" s="26"/>
      <c r="AY4" s="27"/>
      <c r="AZ4" s="27"/>
      <c r="BA4" s="28"/>
    </row>
    <row r="5" spans="1:53" s="1" customFormat="1" ht="11.25">
      <c r="A5" s="14"/>
      <c r="B5" s="15"/>
      <c r="C5" s="15"/>
      <c r="D5" s="29"/>
      <c r="E5" s="30" t="s">
        <v>4</v>
      </c>
      <c r="F5" s="30" t="s">
        <v>5</v>
      </c>
      <c r="G5" s="30" t="s">
        <v>6</v>
      </c>
      <c r="H5" s="30" t="s">
        <v>7</v>
      </c>
      <c r="I5" s="30" t="s">
        <v>8</v>
      </c>
      <c r="J5" s="30" t="s">
        <v>9</v>
      </c>
      <c r="K5" s="30" t="s">
        <v>10</v>
      </c>
      <c r="L5" s="30" t="s">
        <v>11</v>
      </c>
      <c r="M5" s="30" t="s">
        <v>12</v>
      </c>
      <c r="N5" s="30" t="s">
        <v>13</v>
      </c>
      <c r="O5" s="30" t="s">
        <v>14</v>
      </c>
      <c r="P5" s="30" t="s">
        <v>15</v>
      </c>
      <c r="Q5" s="30" t="s">
        <v>16</v>
      </c>
      <c r="R5" s="30" t="s">
        <v>17</v>
      </c>
      <c r="S5" s="30">
        <v>15</v>
      </c>
      <c r="T5" s="31">
        <v>16</v>
      </c>
      <c r="U5" s="30" t="s">
        <v>4</v>
      </c>
      <c r="V5" s="30" t="s">
        <v>5</v>
      </c>
      <c r="W5" s="30" t="s">
        <v>6</v>
      </c>
      <c r="X5" s="30" t="s">
        <v>7</v>
      </c>
      <c r="Y5" s="30" t="s">
        <v>8</v>
      </c>
      <c r="Z5" s="30" t="s">
        <v>9</v>
      </c>
      <c r="AA5" s="30" t="s">
        <v>10</v>
      </c>
      <c r="AB5" s="30" t="s">
        <v>11</v>
      </c>
      <c r="AC5" s="30" t="s">
        <v>12</v>
      </c>
      <c r="AD5" s="30" t="s">
        <v>13</v>
      </c>
      <c r="AE5" s="30" t="s">
        <v>14</v>
      </c>
      <c r="AF5" s="30" t="s">
        <v>15</v>
      </c>
      <c r="AG5" s="30" t="s">
        <v>16</v>
      </c>
      <c r="AH5" s="30" t="s">
        <v>17</v>
      </c>
      <c r="AI5" s="30">
        <v>15</v>
      </c>
      <c r="AJ5" s="32">
        <v>16</v>
      </c>
      <c r="AK5" s="33"/>
      <c r="AL5" s="30">
        <v>17</v>
      </c>
      <c r="AM5" s="30">
        <v>18</v>
      </c>
      <c r="AN5" s="30">
        <v>19</v>
      </c>
      <c r="AO5" s="30">
        <v>20</v>
      </c>
      <c r="AP5" s="30">
        <v>21</v>
      </c>
      <c r="AQ5" s="31"/>
      <c r="AR5" s="30">
        <v>17</v>
      </c>
      <c r="AS5" s="30">
        <v>18</v>
      </c>
      <c r="AT5" s="30">
        <v>19</v>
      </c>
      <c r="AU5" s="30">
        <v>20</v>
      </c>
      <c r="AV5" s="30">
        <v>21</v>
      </c>
      <c r="AW5" s="34"/>
      <c r="AX5" s="35"/>
      <c r="AY5" s="36"/>
      <c r="AZ5" s="36"/>
      <c r="BA5" s="37"/>
    </row>
    <row r="6" spans="1:53" s="49" customFormat="1" ht="34.5" thickBot="1">
      <c r="A6" s="38"/>
      <c r="B6" s="39"/>
      <c r="C6" s="39"/>
      <c r="D6" s="40"/>
      <c r="E6" s="41" t="s">
        <v>18</v>
      </c>
      <c r="F6" s="41" t="s">
        <v>19</v>
      </c>
      <c r="G6" s="41" t="s">
        <v>20</v>
      </c>
      <c r="H6" s="41" t="s">
        <v>21</v>
      </c>
      <c r="I6" s="41" t="s">
        <v>22</v>
      </c>
      <c r="J6" s="41" t="s">
        <v>23</v>
      </c>
      <c r="K6" s="41" t="s">
        <v>24</v>
      </c>
      <c r="L6" s="41" t="s">
        <v>25</v>
      </c>
      <c r="M6" s="41" t="s">
        <v>26</v>
      </c>
      <c r="N6" s="41" t="s">
        <v>27</v>
      </c>
      <c r="O6" s="41" t="s">
        <v>28</v>
      </c>
      <c r="P6" s="41" t="s">
        <v>29</v>
      </c>
      <c r="Q6" s="41" t="s">
        <v>30</v>
      </c>
      <c r="R6" s="41" t="s">
        <v>31</v>
      </c>
      <c r="S6" s="41" t="s">
        <v>32</v>
      </c>
      <c r="T6" s="450" t="s">
        <v>256</v>
      </c>
      <c r="U6" s="41" t="s">
        <v>18</v>
      </c>
      <c r="V6" s="41" t="s">
        <v>19</v>
      </c>
      <c r="W6" s="41" t="s">
        <v>20</v>
      </c>
      <c r="X6" s="41" t="s">
        <v>21</v>
      </c>
      <c r="Y6" s="41" t="s">
        <v>22</v>
      </c>
      <c r="Z6" s="41" t="s">
        <v>23</v>
      </c>
      <c r="AA6" s="41" t="s">
        <v>24</v>
      </c>
      <c r="AB6" s="41" t="s">
        <v>25</v>
      </c>
      <c r="AC6" s="41" t="s">
        <v>26</v>
      </c>
      <c r="AD6" s="41" t="s">
        <v>27</v>
      </c>
      <c r="AE6" s="41" t="s">
        <v>28</v>
      </c>
      <c r="AF6" s="41" t="s">
        <v>29</v>
      </c>
      <c r="AG6" s="41" t="s">
        <v>30</v>
      </c>
      <c r="AH6" s="41" t="s">
        <v>31</v>
      </c>
      <c r="AI6" s="41" t="s">
        <v>32</v>
      </c>
      <c r="AJ6" s="43" t="s">
        <v>255</v>
      </c>
      <c r="AK6" s="44" t="s">
        <v>34</v>
      </c>
      <c r="AL6" s="41" t="s">
        <v>35</v>
      </c>
      <c r="AM6" s="41" t="s">
        <v>36</v>
      </c>
      <c r="AN6" s="41" t="s">
        <v>37</v>
      </c>
      <c r="AO6" s="41" t="s">
        <v>38</v>
      </c>
      <c r="AP6" s="41" t="s">
        <v>39</v>
      </c>
      <c r="AQ6" s="42" t="s">
        <v>40</v>
      </c>
      <c r="AR6" s="41" t="s">
        <v>35</v>
      </c>
      <c r="AS6" s="41" t="s">
        <v>36</v>
      </c>
      <c r="AT6" s="41" t="s">
        <v>37</v>
      </c>
      <c r="AU6" s="41" t="s">
        <v>38</v>
      </c>
      <c r="AV6" s="41" t="s">
        <v>39</v>
      </c>
      <c r="AW6" s="45" t="s">
        <v>40</v>
      </c>
      <c r="AX6" s="46" t="s">
        <v>41</v>
      </c>
      <c r="AY6" s="47" t="s">
        <v>42</v>
      </c>
      <c r="AZ6" s="47" t="s">
        <v>43</v>
      </c>
      <c r="BA6" s="48" t="s">
        <v>44</v>
      </c>
    </row>
    <row r="7" spans="1:53" ht="11.25">
      <c r="A7" s="33" t="s">
        <v>45</v>
      </c>
      <c r="B7" s="50" t="s">
        <v>46</v>
      </c>
      <c r="C7" s="15" t="s">
        <v>4</v>
      </c>
      <c r="D7" s="395" t="s">
        <v>18</v>
      </c>
      <c r="E7" s="78">
        <v>0.08541364520011109</v>
      </c>
      <c r="F7" s="78">
        <v>0.000746427809767541</v>
      </c>
      <c r="G7" s="78">
        <v>0</v>
      </c>
      <c r="H7" s="78">
        <v>0</v>
      </c>
      <c r="I7" s="78">
        <v>0.011595069055838812</v>
      </c>
      <c r="J7" s="78">
        <v>0.0006046036373199458</v>
      </c>
      <c r="K7" s="78">
        <v>0</v>
      </c>
      <c r="L7" s="78">
        <v>6.119117361028652E-05</v>
      </c>
      <c r="M7" s="78">
        <v>0</v>
      </c>
      <c r="N7" s="78">
        <v>3.5983157003869627E-07</v>
      </c>
      <c r="O7" s="78">
        <v>9.205041140780748E-06</v>
      </c>
      <c r="P7" s="78">
        <v>0</v>
      </c>
      <c r="Q7" s="78">
        <v>1.4726250626834484E-05</v>
      </c>
      <c r="R7" s="78">
        <v>0.002393003314119669</v>
      </c>
      <c r="S7" s="78">
        <v>0</v>
      </c>
      <c r="T7" s="451">
        <v>0.005537194882442989</v>
      </c>
      <c r="U7" s="78">
        <v>0.0005622331488022242</v>
      </c>
      <c r="V7" s="78">
        <v>8.800126721824795E-06</v>
      </c>
      <c r="W7" s="78">
        <v>0</v>
      </c>
      <c r="X7" s="78">
        <v>0</v>
      </c>
      <c r="Y7" s="78">
        <v>8.200306088753226E-05</v>
      </c>
      <c r="Z7" s="78">
        <v>5.250358332854375E-06</v>
      </c>
      <c r="AA7" s="78">
        <v>0</v>
      </c>
      <c r="AB7" s="78">
        <v>3.4772859528137316E-07</v>
      </c>
      <c r="AC7" s="78">
        <v>0</v>
      </c>
      <c r="AD7" s="78">
        <v>0</v>
      </c>
      <c r="AE7" s="78">
        <v>1.79278233005051E-07</v>
      </c>
      <c r="AF7" s="78">
        <v>0</v>
      </c>
      <c r="AG7" s="78">
        <v>1.6108392730346794E-07</v>
      </c>
      <c r="AH7" s="78">
        <v>1.7750125680848305E-05</v>
      </c>
      <c r="AI7" s="78">
        <v>0</v>
      </c>
      <c r="AJ7" s="440">
        <v>3.630486145072312E-05</v>
      </c>
      <c r="AK7" s="441">
        <v>0.00024423580507546304</v>
      </c>
      <c r="AL7" s="78">
        <v>0.0004907940151906344</v>
      </c>
      <c r="AM7" s="78">
        <v>0.004874527738967649</v>
      </c>
      <c r="AN7" s="78">
        <v>0</v>
      </c>
      <c r="AO7" s="78">
        <v>0.00017860804322028873</v>
      </c>
      <c r="AP7" s="78">
        <v>0.006476178825112588</v>
      </c>
      <c r="AQ7" s="78">
        <v>0.0028594126269175157</v>
      </c>
      <c r="AR7" s="78">
        <v>1.4341209645180546E-05</v>
      </c>
      <c r="AS7" s="78">
        <v>4.2635444209891256E-05</v>
      </c>
      <c r="AT7" s="78">
        <v>0</v>
      </c>
      <c r="AU7" s="78">
        <v>7.262613627057272E-06</v>
      </c>
      <c r="AV7" s="78">
        <v>1.8569546562622185E-05</v>
      </c>
      <c r="AW7" s="440">
        <v>2.590854645364051E-05</v>
      </c>
      <c r="AX7" s="441">
        <v>0.00013431339362982687</v>
      </c>
      <c r="AY7" s="441">
        <v>1.5589275776606546E-06</v>
      </c>
      <c r="AZ7" s="441">
        <v>0.001495713265417957</v>
      </c>
      <c r="BA7" s="441">
        <v>0.00020211134456812492</v>
      </c>
    </row>
    <row r="8" spans="1:53" ht="11.25">
      <c r="A8" s="33" t="s">
        <v>47</v>
      </c>
      <c r="B8" s="50" t="s">
        <v>48</v>
      </c>
      <c r="C8" s="15" t="s">
        <v>5</v>
      </c>
      <c r="D8" s="395" t="s">
        <v>19</v>
      </c>
      <c r="E8" s="78">
        <v>5.142921796731159E-05</v>
      </c>
      <c r="F8" s="78">
        <v>0.03705480912774579</v>
      </c>
      <c r="G8" s="78">
        <v>0.00010141782113953063</v>
      </c>
      <c r="H8" s="78">
        <v>7.620789513793629E-05</v>
      </c>
      <c r="I8" s="78">
        <v>0.0002694961257388516</v>
      </c>
      <c r="J8" s="78">
        <v>5.2422280692480856E-05</v>
      </c>
      <c r="K8" s="78">
        <v>0</v>
      </c>
      <c r="L8" s="78">
        <v>0</v>
      </c>
      <c r="M8" s="78">
        <v>0</v>
      </c>
      <c r="N8" s="78">
        <v>0</v>
      </c>
      <c r="O8" s="78">
        <v>0</v>
      </c>
      <c r="P8" s="78">
        <v>0</v>
      </c>
      <c r="Q8" s="78">
        <v>2.3251974673949185E-06</v>
      </c>
      <c r="R8" s="78">
        <v>0.00018109358860485313</v>
      </c>
      <c r="S8" s="78">
        <v>0</v>
      </c>
      <c r="T8" s="337">
        <v>0.00016584553282916585</v>
      </c>
      <c r="U8" s="78">
        <v>9.919427466517717E-08</v>
      </c>
      <c r="V8" s="78">
        <v>7.600109441575959E-05</v>
      </c>
      <c r="W8" s="78">
        <v>0</v>
      </c>
      <c r="X8" s="78">
        <v>0</v>
      </c>
      <c r="Y8" s="78">
        <v>1.0962428179617631E-06</v>
      </c>
      <c r="Z8" s="78">
        <v>6.562947916067969E-08</v>
      </c>
      <c r="AA8" s="78">
        <v>0</v>
      </c>
      <c r="AB8" s="78">
        <v>0</v>
      </c>
      <c r="AC8" s="78">
        <v>0</v>
      </c>
      <c r="AD8" s="78">
        <v>0</v>
      </c>
      <c r="AE8" s="78">
        <v>0</v>
      </c>
      <c r="AF8" s="78">
        <v>0</v>
      </c>
      <c r="AG8" s="78">
        <v>0</v>
      </c>
      <c r="AH8" s="78">
        <v>1.701449882009705E-07</v>
      </c>
      <c r="AI8" s="78">
        <v>0</v>
      </c>
      <c r="AJ8" s="338">
        <v>4.915259309096028E-07</v>
      </c>
      <c r="AK8" s="79">
        <v>6.74182625599849E-06</v>
      </c>
      <c r="AL8" s="78">
        <v>1.598677573910861E-05</v>
      </c>
      <c r="AM8" s="78">
        <v>0.0004009668569430009</v>
      </c>
      <c r="AN8" s="78">
        <v>0</v>
      </c>
      <c r="AO8" s="78">
        <v>0</v>
      </c>
      <c r="AP8" s="78">
        <v>0.08169007623081805</v>
      </c>
      <c r="AQ8" s="78">
        <v>0.0007810547751569258</v>
      </c>
      <c r="AR8" s="78">
        <v>1.8544667644630017E-07</v>
      </c>
      <c r="AS8" s="78">
        <v>4.2972556506624256E-07</v>
      </c>
      <c r="AT8" s="78">
        <v>0</v>
      </c>
      <c r="AU8" s="78">
        <v>0</v>
      </c>
      <c r="AV8" s="78">
        <v>0.0002625527555659637</v>
      </c>
      <c r="AW8" s="338">
        <v>1.2940879004920257E-06</v>
      </c>
      <c r="AX8" s="79">
        <v>3.112635061676568E-05</v>
      </c>
      <c r="AY8" s="79">
        <v>1.0844713583726293E-07</v>
      </c>
      <c r="AZ8" s="79">
        <v>4.751449523216046E-05</v>
      </c>
      <c r="BA8" s="79">
        <v>1.949578989477454E-05</v>
      </c>
    </row>
    <row r="9" spans="1:53" ht="11.25">
      <c r="A9" s="33" t="s">
        <v>49</v>
      </c>
      <c r="B9" s="50" t="s">
        <v>50</v>
      </c>
      <c r="C9" s="15" t="s">
        <v>6</v>
      </c>
      <c r="D9" s="395" t="s">
        <v>20</v>
      </c>
      <c r="E9" s="78">
        <v>0</v>
      </c>
      <c r="F9" s="78">
        <v>0</v>
      </c>
      <c r="G9" s="78">
        <v>0.036287296403724065</v>
      </c>
      <c r="H9" s="78">
        <v>0</v>
      </c>
      <c r="I9" s="78">
        <v>0.0013074175493407343</v>
      </c>
      <c r="J9" s="78">
        <v>0</v>
      </c>
      <c r="K9" s="78">
        <v>0</v>
      </c>
      <c r="L9" s="78">
        <v>0</v>
      </c>
      <c r="M9" s="78">
        <v>0</v>
      </c>
      <c r="N9" s="78">
        <v>0</v>
      </c>
      <c r="O9" s="78">
        <v>1.1506301425975935E-06</v>
      </c>
      <c r="P9" s="78">
        <v>0</v>
      </c>
      <c r="Q9" s="78">
        <v>5.42546075725481E-06</v>
      </c>
      <c r="R9" s="78">
        <v>0.0014014022314635531</v>
      </c>
      <c r="S9" s="78">
        <v>0</v>
      </c>
      <c r="T9" s="337">
        <v>0.0008499892919498452</v>
      </c>
      <c r="U9" s="78">
        <v>0</v>
      </c>
      <c r="V9" s="78">
        <v>0</v>
      </c>
      <c r="W9" s="78">
        <v>0.00044590602530516696</v>
      </c>
      <c r="X9" s="78">
        <v>0</v>
      </c>
      <c r="Y9" s="78">
        <v>3.424307394299875E-05</v>
      </c>
      <c r="Z9" s="78">
        <v>0</v>
      </c>
      <c r="AA9" s="78">
        <v>0</v>
      </c>
      <c r="AB9" s="78">
        <v>0</v>
      </c>
      <c r="AC9" s="78">
        <v>0</v>
      </c>
      <c r="AD9" s="78">
        <v>0</v>
      </c>
      <c r="AE9" s="78">
        <v>5.1222352287157424E-08</v>
      </c>
      <c r="AF9" s="78">
        <v>0</v>
      </c>
      <c r="AG9" s="78">
        <v>8.054196365173397E-08</v>
      </c>
      <c r="AH9" s="78">
        <v>1.585350948884337E-05</v>
      </c>
      <c r="AI9" s="78">
        <v>0</v>
      </c>
      <c r="AJ9" s="338">
        <v>1.5011526013010637E-05</v>
      </c>
      <c r="AK9" s="79">
        <v>4.657327585973918E-05</v>
      </c>
      <c r="AL9" s="78">
        <v>0.0006602538380251856</v>
      </c>
      <c r="AM9" s="78">
        <v>0.0009736982570746321</v>
      </c>
      <c r="AN9" s="78">
        <v>0</v>
      </c>
      <c r="AO9" s="78">
        <v>0</v>
      </c>
      <c r="AP9" s="78">
        <v>0.00048169925145465526</v>
      </c>
      <c r="AQ9" s="78">
        <v>0.0005761302035611705</v>
      </c>
      <c r="AR9" s="78">
        <v>1.1064985027962577E-05</v>
      </c>
      <c r="AS9" s="78">
        <v>1.2443518733254387E-05</v>
      </c>
      <c r="AT9" s="78">
        <v>0</v>
      </c>
      <c r="AU9" s="78">
        <v>0</v>
      </c>
      <c r="AV9" s="78">
        <v>1.0316414757012325E-05</v>
      </c>
      <c r="AW9" s="338">
        <v>7.3317910031060955E-06</v>
      </c>
      <c r="AX9" s="79">
        <v>2.9093010763664856E-05</v>
      </c>
      <c r="AY9" s="79">
        <v>1.9140919475276906E-05</v>
      </c>
      <c r="AZ9" s="79">
        <v>0.00015999581916590152</v>
      </c>
      <c r="BA9" s="79">
        <v>5.124557142259968E-05</v>
      </c>
    </row>
    <row r="10" spans="1:53" ht="11.25">
      <c r="A10" s="33" t="s">
        <v>51</v>
      </c>
      <c r="B10" s="50" t="s">
        <v>52</v>
      </c>
      <c r="C10" s="15" t="s">
        <v>7</v>
      </c>
      <c r="D10" s="395" t="s">
        <v>21</v>
      </c>
      <c r="E10" s="78">
        <v>0</v>
      </c>
      <c r="F10" s="78">
        <v>0.0005864789933887822</v>
      </c>
      <c r="G10" s="78">
        <v>0</v>
      </c>
      <c r="H10" s="78">
        <v>0.0008128842148046537</v>
      </c>
      <c r="I10" s="78">
        <v>0.013723393835365581</v>
      </c>
      <c r="J10" s="78">
        <v>0.007644042229641917</v>
      </c>
      <c r="K10" s="78">
        <v>0.15107436964860296</v>
      </c>
      <c r="L10" s="78">
        <v>0</v>
      </c>
      <c r="M10" s="78">
        <v>0</v>
      </c>
      <c r="N10" s="78">
        <v>0</v>
      </c>
      <c r="O10" s="78">
        <v>1.1506301425975935E-06</v>
      </c>
      <c r="P10" s="78">
        <v>0</v>
      </c>
      <c r="Q10" s="78">
        <v>8.525724047114701E-06</v>
      </c>
      <c r="R10" s="78">
        <v>2.7819399135752917E-05</v>
      </c>
      <c r="S10" s="78">
        <v>3.715759278250918E-05</v>
      </c>
      <c r="T10" s="337">
        <v>0.010437709011844412</v>
      </c>
      <c r="U10" s="78">
        <v>0</v>
      </c>
      <c r="V10" s="78">
        <v>8.000115201658904E-07</v>
      </c>
      <c r="W10" s="78">
        <v>0</v>
      </c>
      <c r="X10" s="78">
        <v>2.063951538417878E-06</v>
      </c>
      <c r="Y10" s="78">
        <v>2.9482443138516824E-05</v>
      </c>
      <c r="Z10" s="78">
        <v>5.512876249497094E-06</v>
      </c>
      <c r="AA10" s="78">
        <v>8.403050643505618E-05</v>
      </c>
      <c r="AB10" s="78">
        <v>0</v>
      </c>
      <c r="AC10" s="78">
        <v>0</v>
      </c>
      <c r="AD10" s="78">
        <v>0</v>
      </c>
      <c r="AE10" s="78">
        <v>0</v>
      </c>
      <c r="AF10" s="78">
        <v>0</v>
      </c>
      <c r="AG10" s="78">
        <v>0</v>
      </c>
      <c r="AH10" s="78">
        <v>1.501279307655622E-08</v>
      </c>
      <c r="AI10" s="78">
        <v>2.6086114960986913E-07</v>
      </c>
      <c r="AJ10" s="338">
        <v>1.2046166275984573E-05</v>
      </c>
      <c r="AK10" s="79">
        <v>0.0004061311061892892</v>
      </c>
      <c r="AL10" s="78">
        <v>-0.00026058444454747035</v>
      </c>
      <c r="AM10" s="78">
        <v>-2.5426274231330803E-05</v>
      </c>
      <c r="AN10" s="78">
        <v>0</v>
      </c>
      <c r="AO10" s="78">
        <v>-7.049064105760729E-05</v>
      </c>
      <c r="AP10" s="78">
        <v>0.08811273291688011</v>
      </c>
      <c r="AQ10" s="78">
        <v>0.0005587768841767979</v>
      </c>
      <c r="AR10" s="78">
        <v>-3.09077794077167E-07</v>
      </c>
      <c r="AS10" s="78">
        <v>-1.8522653666648386E-08</v>
      </c>
      <c r="AT10" s="78">
        <v>0</v>
      </c>
      <c r="AU10" s="78">
        <v>-5.474331879691411E-08</v>
      </c>
      <c r="AV10" s="78">
        <v>-3.9202376076646836E-05</v>
      </c>
      <c r="AW10" s="338">
        <v>-1.8957975612303563E-07</v>
      </c>
      <c r="AX10" s="79">
        <v>2.1195487065217686E-05</v>
      </c>
      <c r="AY10" s="79">
        <v>1.1942740834078579E-05</v>
      </c>
      <c r="AZ10" s="79">
        <v>0.005007095166843205</v>
      </c>
      <c r="BA10" s="79">
        <v>4.091870681369666E-05</v>
      </c>
    </row>
    <row r="11" spans="1:53" ht="11.25">
      <c r="A11" s="33"/>
      <c r="B11" s="50"/>
      <c r="C11" s="15" t="s">
        <v>8</v>
      </c>
      <c r="D11" s="395" t="s">
        <v>22</v>
      </c>
      <c r="E11" s="78">
        <v>0.0749015130475926</v>
      </c>
      <c r="F11" s="78">
        <v>0.009703561526978034</v>
      </c>
      <c r="G11" s="78">
        <v>0.07312224904160158</v>
      </c>
      <c r="H11" s="78">
        <v>0.03967891073515216</v>
      </c>
      <c r="I11" s="78">
        <v>0.15068446823874845</v>
      </c>
      <c r="J11" s="78">
        <v>0.0906280757135</v>
      </c>
      <c r="K11" s="78">
        <v>0.023245287134832482</v>
      </c>
      <c r="L11" s="78">
        <v>0.015911526304555754</v>
      </c>
      <c r="M11" s="78">
        <v>0.012682685028421235</v>
      </c>
      <c r="N11" s="78">
        <v>0.0008474033474411297</v>
      </c>
      <c r="O11" s="78">
        <v>0.020034196727838</v>
      </c>
      <c r="P11" s="78">
        <v>0.01478211926415262</v>
      </c>
      <c r="Q11" s="78">
        <v>0.021230603008960534</v>
      </c>
      <c r="R11" s="78">
        <v>0.046026393387435825</v>
      </c>
      <c r="S11" s="78">
        <v>0.053975119275872833</v>
      </c>
      <c r="T11" s="337">
        <v>0.0794849433375304</v>
      </c>
      <c r="U11" s="78">
        <v>0.006495737076449127</v>
      </c>
      <c r="V11" s="78">
        <v>0.0012904185820275813</v>
      </c>
      <c r="W11" s="78">
        <v>0.004974799262204916</v>
      </c>
      <c r="X11" s="78">
        <v>0.0023890239057186937</v>
      </c>
      <c r="Y11" s="78">
        <v>0.01457143370576743</v>
      </c>
      <c r="Z11" s="78">
        <v>0.010624936862390126</v>
      </c>
      <c r="AA11" s="78">
        <v>0.0009654429081864915</v>
      </c>
      <c r="AB11" s="78">
        <v>0.0008388083039674925</v>
      </c>
      <c r="AC11" s="78">
        <v>0.0008466558117725252</v>
      </c>
      <c r="AD11" s="78">
        <v>4.7156680016479454E-05</v>
      </c>
      <c r="AE11" s="78">
        <v>0.0009652596176753381</v>
      </c>
      <c r="AF11" s="78">
        <v>0.0017304425513932314</v>
      </c>
      <c r="AG11" s="78">
        <v>0.001910697003710085</v>
      </c>
      <c r="AH11" s="78">
        <v>0.003889274225584961</v>
      </c>
      <c r="AI11" s="78">
        <v>0.0028086919978494605</v>
      </c>
      <c r="AJ11" s="338">
        <v>0.00660618629135259</v>
      </c>
      <c r="AK11" s="79">
        <v>0.0093609675476549</v>
      </c>
      <c r="AL11" s="78">
        <v>0.10607865173928127</v>
      </c>
      <c r="AM11" s="78">
        <v>0.07807247256431842</v>
      </c>
      <c r="AN11" s="78">
        <v>0.0015891562628361404</v>
      </c>
      <c r="AO11" s="78">
        <v>0.09504615112764783</v>
      </c>
      <c r="AP11" s="78">
        <v>0.19456062146849457</v>
      </c>
      <c r="AQ11" s="78">
        <v>0.06992874882463637</v>
      </c>
      <c r="AR11" s="78">
        <v>0.006700250235563641</v>
      </c>
      <c r="AS11" s="78">
        <v>0.006081450265102332</v>
      </c>
      <c r="AT11" s="78">
        <v>0.00013329388077921412</v>
      </c>
      <c r="AU11" s="78">
        <v>0.01226859816666815</v>
      </c>
      <c r="AV11" s="78">
        <v>0.0248604962814483</v>
      </c>
      <c r="AW11" s="338">
        <v>0.006500442559516122</v>
      </c>
      <c r="AX11" s="79">
        <v>0.008927097207632613</v>
      </c>
      <c r="AY11" s="79">
        <v>0.03482889570138734</v>
      </c>
      <c r="AZ11" s="79">
        <v>0.025206177590751305</v>
      </c>
      <c r="BA11" s="79">
        <v>0.014814684014407742</v>
      </c>
    </row>
    <row r="12" spans="1:53" ht="11.25">
      <c r="A12" s="33"/>
      <c r="B12" s="50"/>
      <c r="C12" s="15" t="s">
        <v>9</v>
      </c>
      <c r="D12" s="395" t="s">
        <v>23</v>
      </c>
      <c r="E12" s="78">
        <v>0.003420042994826221</v>
      </c>
      <c r="F12" s="78">
        <v>0.0003732139048837705</v>
      </c>
      <c r="G12" s="78">
        <v>0.0009938946471674003</v>
      </c>
      <c r="H12" s="78">
        <v>0.003988213178885333</v>
      </c>
      <c r="I12" s="78">
        <v>0.002942847175700248</v>
      </c>
      <c r="J12" s="78">
        <v>0.001469134416406776</v>
      </c>
      <c r="K12" s="78">
        <v>0.03147212274355105</v>
      </c>
      <c r="L12" s="78">
        <v>0.004282289453191302</v>
      </c>
      <c r="M12" s="78">
        <v>0.002603394610466659</v>
      </c>
      <c r="N12" s="78">
        <v>0.03012329988578946</v>
      </c>
      <c r="O12" s="78">
        <v>0.009329884511252587</v>
      </c>
      <c r="P12" s="78">
        <v>0.004037809871318155</v>
      </c>
      <c r="Q12" s="78">
        <v>0.010857897106911804</v>
      </c>
      <c r="R12" s="78">
        <v>0.004295823465582923</v>
      </c>
      <c r="S12" s="78">
        <v>7.4315185565018356E-06</v>
      </c>
      <c r="T12" s="337">
        <v>0.006754183756740379</v>
      </c>
      <c r="U12" s="78">
        <v>0</v>
      </c>
      <c r="V12" s="78">
        <v>0</v>
      </c>
      <c r="W12" s="78">
        <v>0</v>
      </c>
      <c r="X12" s="78">
        <v>0</v>
      </c>
      <c r="Y12" s="78">
        <v>0</v>
      </c>
      <c r="Z12" s="78">
        <v>0</v>
      </c>
      <c r="AA12" s="78">
        <v>0</v>
      </c>
      <c r="AB12" s="78">
        <v>0</v>
      </c>
      <c r="AC12" s="78">
        <v>0</v>
      </c>
      <c r="AD12" s="78">
        <v>0</v>
      </c>
      <c r="AE12" s="78">
        <v>0</v>
      </c>
      <c r="AF12" s="78">
        <v>0</v>
      </c>
      <c r="AG12" s="78">
        <v>0</v>
      </c>
      <c r="AH12" s="78">
        <v>0</v>
      </c>
      <c r="AI12" s="78">
        <v>0</v>
      </c>
      <c r="AJ12" s="338">
        <v>0</v>
      </c>
      <c r="AK12" s="79">
        <v>0.0002553048318716591</v>
      </c>
      <c r="AL12" s="78">
        <v>0</v>
      </c>
      <c r="AM12" s="78">
        <v>0</v>
      </c>
      <c r="AN12" s="78">
        <v>0</v>
      </c>
      <c r="AO12" s="78">
        <v>0.48664404774407327</v>
      </c>
      <c r="AP12" s="78">
        <v>0</v>
      </c>
      <c r="AQ12" s="78">
        <v>0.10585452303132549</v>
      </c>
      <c r="AR12" s="78">
        <v>0</v>
      </c>
      <c r="AS12" s="78">
        <v>0</v>
      </c>
      <c r="AT12" s="78">
        <v>0</v>
      </c>
      <c r="AU12" s="78">
        <v>0</v>
      </c>
      <c r="AV12" s="78">
        <v>0</v>
      </c>
      <c r="AW12" s="338">
        <v>0</v>
      </c>
      <c r="AX12" s="79">
        <v>0.0040498065526838175</v>
      </c>
      <c r="AY12" s="79">
        <v>0</v>
      </c>
      <c r="AZ12" s="79">
        <v>0</v>
      </c>
      <c r="BA12" s="79">
        <v>0.0023793917218755643</v>
      </c>
    </row>
    <row r="13" spans="1:53" ht="11.25">
      <c r="A13" s="33"/>
      <c r="B13" s="50"/>
      <c r="C13" s="15" t="s">
        <v>10</v>
      </c>
      <c r="D13" s="395" t="s">
        <v>24</v>
      </c>
      <c r="E13" s="78">
        <v>0.010023554581829028</v>
      </c>
      <c r="F13" s="78">
        <v>0.0025591810620601407</v>
      </c>
      <c r="G13" s="78">
        <v>0.0034279223545161355</v>
      </c>
      <c r="H13" s="78">
        <v>0.030102118579484836</v>
      </c>
      <c r="I13" s="78">
        <v>0.01784294487067694</v>
      </c>
      <c r="J13" s="78">
        <v>0.005806641291370463</v>
      </c>
      <c r="K13" s="78">
        <v>0.061116362777000124</v>
      </c>
      <c r="L13" s="78">
        <v>0.024088925344582797</v>
      </c>
      <c r="M13" s="78">
        <v>0.005813910298704921</v>
      </c>
      <c r="N13" s="78">
        <v>0.003011790241223888</v>
      </c>
      <c r="O13" s="78">
        <v>0.02350564786805494</v>
      </c>
      <c r="P13" s="78">
        <v>0.012741962697591869</v>
      </c>
      <c r="Q13" s="78">
        <v>0.033328605431816295</v>
      </c>
      <c r="R13" s="78">
        <v>0.026877819472696664</v>
      </c>
      <c r="S13" s="78">
        <v>0.021432499516951295</v>
      </c>
      <c r="T13" s="337">
        <v>0.019768892008846708</v>
      </c>
      <c r="U13" s="78">
        <v>7.836347698548997E-06</v>
      </c>
      <c r="V13" s="78">
        <v>6.400092161327123E-06</v>
      </c>
      <c r="W13" s="78">
        <v>5.1253566127030685E-06</v>
      </c>
      <c r="X13" s="78">
        <v>3.302322461468605E-05</v>
      </c>
      <c r="Y13" s="78">
        <v>1.4964909745509177E-05</v>
      </c>
      <c r="Z13" s="78">
        <v>3.921361379850611E-06</v>
      </c>
      <c r="AA13" s="78">
        <v>3.751430884985726E-05</v>
      </c>
      <c r="AB13" s="78">
        <v>1.5222785171206782E-05</v>
      </c>
      <c r="AC13" s="78">
        <v>3.0918047078511343E-06</v>
      </c>
      <c r="AD13" s="78">
        <v>2.822148352708065E-06</v>
      </c>
      <c r="AE13" s="78">
        <v>1.626309685117248E-05</v>
      </c>
      <c r="AF13" s="78">
        <v>6.554538878668089E-06</v>
      </c>
      <c r="AG13" s="78">
        <v>1.1087943662722044E-05</v>
      </c>
      <c r="AH13" s="78">
        <v>1.3736705665048944E-05</v>
      </c>
      <c r="AI13" s="78">
        <v>6.260667590636858E-06</v>
      </c>
      <c r="AJ13" s="338">
        <v>1.2651121267873315E-05</v>
      </c>
      <c r="AK13" s="79">
        <v>0.0007594273328546187</v>
      </c>
      <c r="AL13" s="78">
        <v>7.194049082598875E-05</v>
      </c>
      <c r="AM13" s="78">
        <v>0.03127852452976941</v>
      </c>
      <c r="AN13" s="78">
        <v>0.0060644404621200835</v>
      </c>
      <c r="AO13" s="78">
        <v>0</v>
      </c>
      <c r="AP13" s="78">
        <v>0</v>
      </c>
      <c r="AQ13" s="78">
        <v>0.01879053683607236</v>
      </c>
      <c r="AR13" s="78">
        <v>2.4726223526173356E-07</v>
      </c>
      <c r="AS13" s="78">
        <v>1.98970345687137E-05</v>
      </c>
      <c r="AT13" s="78">
        <v>0</v>
      </c>
      <c r="AU13" s="78">
        <v>0</v>
      </c>
      <c r="AV13" s="78">
        <v>0</v>
      </c>
      <c r="AW13" s="338">
        <v>1.107599118653605E-05</v>
      </c>
      <c r="AX13" s="79">
        <v>0.0007295448993406204</v>
      </c>
      <c r="AY13" s="79">
        <v>2.139119754390011E-05</v>
      </c>
      <c r="AZ13" s="79">
        <v>1.7659278135065444E-06</v>
      </c>
      <c r="BA13" s="79">
        <v>0.0011435742229917389</v>
      </c>
    </row>
    <row r="14" spans="1:53" ht="11.25">
      <c r="A14" s="33"/>
      <c r="B14" s="50"/>
      <c r="C14" s="15" t="s">
        <v>11</v>
      </c>
      <c r="D14" s="395" t="s">
        <v>25</v>
      </c>
      <c r="E14" s="78">
        <v>0.014492753623188406</v>
      </c>
      <c r="F14" s="78">
        <v>0.003945404137342717</v>
      </c>
      <c r="G14" s="78">
        <v>0.01947222165878988</v>
      </c>
      <c r="H14" s="78">
        <v>0.018950363257633492</v>
      </c>
      <c r="I14" s="78">
        <v>0.022031887123992917</v>
      </c>
      <c r="J14" s="78">
        <v>0.023779620226787524</v>
      </c>
      <c r="K14" s="78">
        <v>0.009477540038902724</v>
      </c>
      <c r="L14" s="78">
        <v>0.006810067696378138</v>
      </c>
      <c r="M14" s="78">
        <v>0.0023697306583988346</v>
      </c>
      <c r="N14" s="78">
        <v>0.00045986474650945385</v>
      </c>
      <c r="O14" s="78">
        <v>0.0050633479425007104</v>
      </c>
      <c r="P14" s="78">
        <v>0.004272221800051777</v>
      </c>
      <c r="Q14" s="78">
        <v>0.005460338719265733</v>
      </c>
      <c r="R14" s="78">
        <v>0.0165413077284297</v>
      </c>
      <c r="S14" s="78">
        <v>0.0038643896493809546</v>
      </c>
      <c r="T14" s="337">
        <v>0.015132944265011427</v>
      </c>
      <c r="U14" s="78">
        <v>0.0006176827483400583</v>
      </c>
      <c r="V14" s="78">
        <v>0.0002904041818202182</v>
      </c>
      <c r="W14" s="78">
        <v>0.0007957116141221513</v>
      </c>
      <c r="X14" s="78">
        <v>0.0006057697765256472</v>
      </c>
      <c r="Y14" s="78">
        <v>0.0007964460203991733</v>
      </c>
      <c r="Z14" s="78">
        <v>0.0009477717159291655</v>
      </c>
      <c r="AA14" s="78">
        <v>0.0002945897064677257</v>
      </c>
      <c r="AB14" s="78">
        <v>0.0002893391686570426</v>
      </c>
      <c r="AC14" s="78">
        <v>9.360189413929967E-05</v>
      </c>
      <c r="AD14" s="78">
        <v>1.8414912156217987E-05</v>
      </c>
      <c r="AE14" s="78">
        <v>0.00020686146971168526</v>
      </c>
      <c r="AF14" s="78">
        <v>0.0002319553876825954</v>
      </c>
      <c r="AG14" s="78">
        <v>0.0002289808026618797</v>
      </c>
      <c r="AH14" s="78">
        <v>0.0006152492815990683</v>
      </c>
      <c r="AI14" s="78">
        <v>0.00027390420709036254</v>
      </c>
      <c r="AJ14" s="338">
        <v>0.0005325505215738293</v>
      </c>
      <c r="AK14" s="79">
        <v>0.0010844382409756633</v>
      </c>
      <c r="AL14" s="78">
        <v>0.02479069313863572</v>
      </c>
      <c r="AM14" s="78">
        <v>0.051575185127056375</v>
      </c>
      <c r="AN14" s="78">
        <v>1.990836880487427E-05</v>
      </c>
      <c r="AO14" s="78">
        <v>0.03699091647120993</v>
      </c>
      <c r="AP14" s="78">
        <v>0.009932179803803131</v>
      </c>
      <c r="AQ14" s="78">
        <v>0.03813094079233909</v>
      </c>
      <c r="AR14" s="78">
        <v>0.0013413976262949046</v>
      </c>
      <c r="AS14" s="78">
        <v>0.0023506692269962804</v>
      </c>
      <c r="AT14" s="78">
        <v>1.072741848736826E-06</v>
      </c>
      <c r="AU14" s="78">
        <v>0.0015730948850616578</v>
      </c>
      <c r="AV14" s="78">
        <v>0.0013973583788373194</v>
      </c>
      <c r="AW14" s="338">
        <v>0.001713341470508596</v>
      </c>
      <c r="AX14" s="79">
        <v>0.0031066143146261586</v>
      </c>
      <c r="AY14" s="79">
        <v>0.002197559204714316</v>
      </c>
      <c r="AZ14" s="79">
        <v>0.000378943275418627</v>
      </c>
      <c r="BA14" s="79">
        <v>0.0028537840787675483</v>
      </c>
    </row>
    <row r="15" spans="1:53" ht="11.25">
      <c r="A15" s="33"/>
      <c r="B15" s="50"/>
      <c r="C15" s="15" t="s">
        <v>12</v>
      </c>
      <c r="D15" s="395" t="s">
        <v>26</v>
      </c>
      <c r="E15" s="78">
        <v>0.016231061190483537</v>
      </c>
      <c r="F15" s="78">
        <v>0.016794625719769675</v>
      </c>
      <c r="G15" s="78">
        <v>0.01947222165878988</v>
      </c>
      <c r="H15" s="78">
        <v>0.09144947416552354</v>
      </c>
      <c r="I15" s="78">
        <v>0.013856843882529158</v>
      </c>
      <c r="J15" s="78">
        <v>0.015480299488489595</v>
      </c>
      <c r="K15" s="78">
        <v>0.026927411878056317</v>
      </c>
      <c r="L15" s="78">
        <v>0.052963874625113004</v>
      </c>
      <c r="M15" s="78">
        <v>0.10054978561670062</v>
      </c>
      <c r="N15" s="78">
        <v>0.05544680645883275</v>
      </c>
      <c r="O15" s="78">
        <v>0.03754103434746039</v>
      </c>
      <c r="P15" s="78">
        <v>0.018035550758554425</v>
      </c>
      <c r="Q15" s="78">
        <v>0.0038923805604190935</v>
      </c>
      <c r="R15" s="78">
        <v>0.017111872904935096</v>
      </c>
      <c r="S15" s="78">
        <v>0.5431919858503886</v>
      </c>
      <c r="T15" s="337">
        <v>0.027616897314143834</v>
      </c>
      <c r="U15" s="78">
        <v>1.0712981663839133E-05</v>
      </c>
      <c r="V15" s="78">
        <v>1.2000172802488356E-05</v>
      </c>
      <c r="W15" s="78">
        <v>1.3454061108345553E-05</v>
      </c>
      <c r="X15" s="78">
        <v>5.1598788460446946E-05</v>
      </c>
      <c r="Y15" s="78">
        <v>7.608813079186318E-06</v>
      </c>
      <c r="Z15" s="78">
        <v>9.959273462633142E-06</v>
      </c>
      <c r="AA15" s="78">
        <v>1.6033406974964742E-05</v>
      </c>
      <c r="AB15" s="78">
        <v>3.324671735995796E-05</v>
      </c>
      <c r="AC15" s="78">
        <v>6.477829541126812E-05</v>
      </c>
      <c r="AD15" s="78">
        <v>3.441759694950674E-05</v>
      </c>
      <c r="AE15" s="78">
        <v>2.3126892057651578E-05</v>
      </c>
      <c r="AF15" s="78">
        <v>8.591760422037902E-06</v>
      </c>
      <c r="AG15" s="78">
        <v>2.4431062307692638E-06</v>
      </c>
      <c r="AH15" s="78">
        <v>1.3141198206345546E-05</v>
      </c>
      <c r="AI15" s="78">
        <v>0.00035242341312293314</v>
      </c>
      <c r="AJ15" s="338">
        <v>1.8392792306960213E-05</v>
      </c>
      <c r="AK15" s="79">
        <v>0.00106160272123807</v>
      </c>
      <c r="AL15" s="78">
        <v>0</v>
      </c>
      <c r="AM15" s="78">
        <v>0.04074350084309135</v>
      </c>
      <c r="AN15" s="78">
        <v>0</v>
      </c>
      <c r="AO15" s="78">
        <v>0</v>
      </c>
      <c r="AP15" s="78">
        <v>0</v>
      </c>
      <c r="AQ15" s="78">
        <v>0.023075874306851443</v>
      </c>
      <c r="AR15" s="78">
        <v>0</v>
      </c>
      <c r="AS15" s="78">
        <v>2.5453830668708214E-05</v>
      </c>
      <c r="AT15" s="78">
        <v>0</v>
      </c>
      <c r="AU15" s="78">
        <v>0</v>
      </c>
      <c r="AV15" s="78">
        <v>0</v>
      </c>
      <c r="AW15" s="338">
        <v>1.4158722873058454E-05</v>
      </c>
      <c r="AX15" s="79">
        <v>0.0008964591122526194</v>
      </c>
      <c r="AY15" s="79">
        <v>0.0003407680125846394</v>
      </c>
      <c r="AZ15" s="79">
        <v>0.0002488992475271216</v>
      </c>
      <c r="BA15" s="79">
        <v>0.0015391643393472198</v>
      </c>
    </row>
    <row r="16" spans="1:53" ht="11.25">
      <c r="A16" s="33"/>
      <c r="B16" s="50"/>
      <c r="C16" s="15" t="s">
        <v>13</v>
      </c>
      <c r="D16" s="395" t="s">
        <v>27</v>
      </c>
      <c r="E16" s="78">
        <v>0.0003857191347548369</v>
      </c>
      <c r="F16" s="78">
        <v>0.0010663254425250586</v>
      </c>
      <c r="G16" s="78">
        <v>0.00032453702764649806</v>
      </c>
      <c r="H16" s="78">
        <v>0.004978915815678504</v>
      </c>
      <c r="I16" s="78">
        <v>0.002769684864238783</v>
      </c>
      <c r="J16" s="78">
        <v>0.002719842663261548</v>
      </c>
      <c r="K16" s="78">
        <v>0.008671308331363958</v>
      </c>
      <c r="L16" s="78">
        <v>0.031017368823242738</v>
      </c>
      <c r="M16" s="78">
        <v>0.01706354646502233</v>
      </c>
      <c r="N16" s="78">
        <v>0.007851524858244353</v>
      </c>
      <c r="O16" s="78">
        <v>0.025745924755692456</v>
      </c>
      <c r="P16" s="78">
        <v>0.020742879737664716</v>
      </c>
      <c r="Q16" s="78">
        <v>0.000882799971787604</v>
      </c>
      <c r="R16" s="78">
        <v>0.010782424613106387</v>
      </c>
      <c r="S16" s="78">
        <v>0.007052511110120242</v>
      </c>
      <c r="T16" s="337">
        <v>0.009111879709933386</v>
      </c>
      <c r="U16" s="78">
        <v>9.919427466517717E-08</v>
      </c>
      <c r="V16" s="78">
        <v>0</v>
      </c>
      <c r="W16" s="78">
        <v>0</v>
      </c>
      <c r="X16" s="78">
        <v>2.063951538417878E-06</v>
      </c>
      <c r="Y16" s="78">
        <v>5.669043856126251E-07</v>
      </c>
      <c r="Z16" s="78">
        <v>7.219242707674765E-07</v>
      </c>
      <c r="AA16" s="78">
        <v>1.8544663489115848E-06</v>
      </c>
      <c r="AB16" s="78">
        <v>7.659688223836914E-06</v>
      </c>
      <c r="AC16" s="78">
        <v>3.839821975879634E-06</v>
      </c>
      <c r="AD16" s="78">
        <v>1.5923853833715898E-06</v>
      </c>
      <c r="AE16" s="78">
        <v>5.045401700285006E-06</v>
      </c>
      <c r="AF16" s="78">
        <v>5.535928106983183E-06</v>
      </c>
      <c r="AG16" s="78">
        <v>2.6847321217244656E-07</v>
      </c>
      <c r="AH16" s="78">
        <v>2.367017041737031E-06</v>
      </c>
      <c r="AI16" s="78">
        <v>1.0434445984394765E-06</v>
      </c>
      <c r="AJ16" s="338">
        <v>2.423060797868657E-06</v>
      </c>
      <c r="AK16" s="79">
        <v>0.0003467560523201641</v>
      </c>
      <c r="AL16" s="78">
        <v>0</v>
      </c>
      <c r="AM16" s="78">
        <v>0.22201747059423946</v>
      </c>
      <c r="AN16" s="78">
        <v>0.0004593563331595255</v>
      </c>
      <c r="AO16" s="78">
        <v>0</v>
      </c>
      <c r="AP16" s="78">
        <v>0</v>
      </c>
      <c r="AQ16" s="78">
        <v>0.12582518918744195</v>
      </c>
      <c r="AR16" s="78">
        <v>0</v>
      </c>
      <c r="AS16" s="78">
        <v>5.825745031234251E-05</v>
      </c>
      <c r="AT16" s="78">
        <v>1.141214732698751E-07</v>
      </c>
      <c r="AU16" s="78">
        <v>0</v>
      </c>
      <c r="AV16" s="78">
        <v>0</v>
      </c>
      <c r="AW16" s="338">
        <v>3.24263808951314E-05</v>
      </c>
      <c r="AX16" s="79">
        <v>0.004845034671080307</v>
      </c>
      <c r="AY16" s="79">
        <v>1.0709154663929715E-05</v>
      </c>
      <c r="AZ16" s="79">
        <v>8.139823515381728E-07</v>
      </c>
      <c r="BA16" s="79">
        <v>0.002888692727084146</v>
      </c>
    </row>
    <row r="17" spans="1:53" ht="11.25">
      <c r="A17" s="33"/>
      <c r="B17" s="50"/>
      <c r="C17" s="15" t="s">
        <v>14</v>
      </c>
      <c r="D17" s="395" t="s">
        <v>28</v>
      </c>
      <c r="E17" s="78">
        <v>0.02050482920356713</v>
      </c>
      <c r="F17" s="78">
        <v>0.008317338451695458</v>
      </c>
      <c r="G17" s="78">
        <v>0.012170138536743676</v>
      </c>
      <c r="H17" s="78">
        <v>0.030737184372300972</v>
      </c>
      <c r="I17" s="78">
        <v>0.019260237695442575</v>
      </c>
      <c r="J17" s="78">
        <v>0.02377918337444842</v>
      </c>
      <c r="K17" s="78">
        <v>0.019149593702848626</v>
      </c>
      <c r="L17" s="78">
        <v>0.015043922878724194</v>
      </c>
      <c r="M17" s="78">
        <v>0.011552859040532592</v>
      </c>
      <c r="N17" s="78">
        <v>0.0005170779661456066</v>
      </c>
      <c r="O17" s="78">
        <v>0.07140810664960666</v>
      </c>
      <c r="P17" s="78">
        <v>0.012860456639589084</v>
      </c>
      <c r="Q17" s="78">
        <v>0.014237184092859087</v>
      </c>
      <c r="R17" s="78">
        <v>0.01015889558055408</v>
      </c>
      <c r="S17" s="78">
        <v>0.024680073126142597</v>
      </c>
      <c r="T17" s="337">
        <v>0.017807124422703</v>
      </c>
      <c r="U17" s="78">
        <v>0.00041740950779106553</v>
      </c>
      <c r="V17" s="78">
        <v>0.00029600426246137945</v>
      </c>
      <c r="W17" s="78">
        <v>0.00029342666607725065</v>
      </c>
      <c r="X17" s="78">
        <v>0.0006511767103708404</v>
      </c>
      <c r="Y17" s="78">
        <v>0.00035237888687149094</v>
      </c>
      <c r="Z17" s="78">
        <v>0.0004907936525333529</v>
      </c>
      <c r="AA17" s="78">
        <v>0.00033094497384951325</v>
      </c>
      <c r="AB17" s="78">
        <v>0.0003476899587707864</v>
      </c>
      <c r="AC17" s="78">
        <v>0.00022819513456656115</v>
      </c>
      <c r="AD17" s="78">
        <v>1.0232258552556057E-05</v>
      </c>
      <c r="AE17" s="78">
        <v>0.0016530989753634315</v>
      </c>
      <c r="AF17" s="78">
        <v>0.00024869603427811254</v>
      </c>
      <c r="AG17" s="78">
        <v>0.00031814075642434917</v>
      </c>
      <c r="AH17" s="78">
        <v>0.00020414396025501152</v>
      </c>
      <c r="AI17" s="78">
        <v>0.00040589994879295635</v>
      </c>
      <c r="AJ17" s="338">
        <v>0.00034904066561469314</v>
      </c>
      <c r="AK17" s="79">
        <v>0.001008947665325317</v>
      </c>
      <c r="AL17" s="78">
        <v>0.018058661874897085</v>
      </c>
      <c r="AM17" s="78">
        <v>0.03842092959190281</v>
      </c>
      <c r="AN17" s="78">
        <v>-0.0006039847771243474</v>
      </c>
      <c r="AO17" s="78">
        <v>0.005095330256988397</v>
      </c>
      <c r="AP17" s="78">
        <v>0.016675969324168306</v>
      </c>
      <c r="AQ17" s="78">
        <v>0.023460030177163405</v>
      </c>
      <c r="AR17" s="78">
        <v>0.00043511971850183564</v>
      </c>
      <c r="AS17" s="78">
        <v>0.0007913840824382857</v>
      </c>
      <c r="AT17" s="78">
        <v>-1.2233821934530611E-05</v>
      </c>
      <c r="AU17" s="78">
        <v>0.0001055086230945858</v>
      </c>
      <c r="AV17" s="78">
        <v>0.0005302637185104336</v>
      </c>
      <c r="AW17" s="338">
        <v>0.00047845190951551115</v>
      </c>
      <c r="AX17" s="79">
        <v>0.001357686387118268</v>
      </c>
      <c r="AY17" s="79">
        <v>0.0030234248117910123</v>
      </c>
      <c r="AZ17" s="79">
        <v>0.0019396371658492075</v>
      </c>
      <c r="BA17" s="79">
        <v>0.001806736675608841</v>
      </c>
    </row>
    <row r="18" spans="1:53" ht="11.25">
      <c r="A18" s="33"/>
      <c r="B18" s="50"/>
      <c r="C18" s="15" t="s">
        <v>15</v>
      </c>
      <c r="D18" s="395" t="s">
        <v>262</v>
      </c>
      <c r="E18" s="78">
        <v>0.001455446868474918</v>
      </c>
      <c r="F18" s="78">
        <v>0.000799744081893794</v>
      </c>
      <c r="G18" s="78">
        <v>0.0020283564227906127</v>
      </c>
      <c r="H18" s="78">
        <v>0.0026418736981151246</v>
      </c>
      <c r="I18" s="78">
        <v>0.004324146375757725</v>
      </c>
      <c r="J18" s="78">
        <v>0.005195921721303061</v>
      </c>
      <c r="K18" s="78">
        <v>0.01069097783998982</v>
      </c>
      <c r="L18" s="78">
        <v>0.019308729139455413</v>
      </c>
      <c r="M18" s="78">
        <v>0.026474260835152783</v>
      </c>
      <c r="N18" s="78">
        <v>0.001042791889972142</v>
      </c>
      <c r="O18" s="78">
        <v>0.007281762857428871</v>
      </c>
      <c r="P18" s="78">
        <v>0.03950484987976729</v>
      </c>
      <c r="Q18" s="78">
        <v>0.015952404757974072</v>
      </c>
      <c r="R18" s="78">
        <v>0.012966247445262992</v>
      </c>
      <c r="S18" s="78">
        <v>0.004941959840073721</v>
      </c>
      <c r="T18" s="337">
        <v>0.009416209425042054</v>
      </c>
      <c r="U18" s="78">
        <v>6.943599226562401E-06</v>
      </c>
      <c r="V18" s="78">
        <v>4.800069120995342E-06</v>
      </c>
      <c r="W18" s="78">
        <v>1.3454061108345553E-05</v>
      </c>
      <c r="X18" s="78">
        <v>2.992729730705923E-05</v>
      </c>
      <c r="Y18" s="78">
        <v>2.1470649833413096E-05</v>
      </c>
      <c r="Z18" s="78">
        <v>3.2060000569992026E-05</v>
      </c>
      <c r="AA18" s="78">
        <v>5.899521072474979E-05</v>
      </c>
      <c r="AB18" s="78">
        <v>0.00010604756243317212</v>
      </c>
      <c r="AC18" s="78">
        <v>0.0001495037179699629</v>
      </c>
      <c r="AD18" s="78">
        <v>5.549699553928709E-06</v>
      </c>
      <c r="AE18" s="78">
        <v>3.954365596568553E-05</v>
      </c>
      <c r="AF18" s="78">
        <v>0.00027785930354569995</v>
      </c>
      <c r="AG18" s="78">
        <v>9.283803676923202E-05</v>
      </c>
      <c r="AH18" s="78">
        <v>0.00012167868788548818</v>
      </c>
      <c r="AI18" s="78">
        <v>6.573700970168702E-05</v>
      </c>
      <c r="AJ18" s="338">
        <v>7.490423076353854E-05</v>
      </c>
      <c r="AK18" s="79">
        <v>0.00042800098352913015</v>
      </c>
      <c r="AL18" s="78">
        <v>0.0032740916713694434</v>
      </c>
      <c r="AM18" s="78">
        <v>0.017367334298434216</v>
      </c>
      <c r="AN18" s="78">
        <v>3.95239674802651E-05</v>
      </c>
      <c r="AO18" s="78">
        <v>0.03343828341952958</v>
      </c>
      <c r="AP18" s="78">
        <v>-0.0003287788541674631</v>
      </c>
      <c r="AQ18" s="78">
        <v>0.017220657142750583</v>
      </c>
      <c r="AR18" s="78">
        <v>3.4802159613089E-05</v>
      </c>
      <c r="AS18" s="78">
        <v>0.00010458631166336346</v>
      </c>
      <c r="AT18" s="78">
        <v>1.0841539960638135E-06</v>
      </c>
      <c r="AU18" s="78">
        <v>0.00019759600919746147</v>
      </c>
      <c r="AV18" s="78">
        <v>-1.5474622135518488E-05</v>
      </c>
      <c r="AW18" s="338">
        <v>0.00010409783195725424</v>
      </c>
      <c r="AX18" s="79">
        <v>0.0007589470728889673</v>
      </c>
      <c r="AY18" s="79">
        <v>4.975012356534437E-05</v>
      </c>
      <c r="AZ18" s="79">
        <v>0.00030317393517036184</v>
      </c>
      <c r="BA18" s="79">
        <v>0.0008070348543395071</v>
      </c>
    </row>
    <row r="19" spans="1:53" ht="11.25">
      <c r="A19" s="33"/>
      <c r="B19" s="50"/>
      <c r="C19" s="15" t="s">
        <v>16</v>
      </c>
      <c r="D19" s="395" t="s">
        <v>30</v>
      </c>
      <c r="E19" s="78">
        <v>0</v>
      </c>
      <c r="F19" s="78">
        <v>0</v>
      </c>
      <c r="G19" s="78">
        <v>0</v>
      </c>
      <c r="H19" s="78">
        <v>0</v>
      </c>
      <c r="I19" s="78">
        <v>0</v>
      </c>
      <c r="J19" s="78">
        <v>0</v>
      </c>
      <c r="K19" s="78">
        <v>0</v>
      </c>
      <c r="L19" s="78">
        <v>0</v>
      </c>
      <c r="M19" s="78">
        <v>0</v>
      </c>
      <c r="N19" s="78">
        <v>0</v>
      </c>
      <c r="O19" s="78">
        <v>0</v>
      </c>
      <c r="P19" s="78">
        <v>0</v>
      </c>
      <c r="Q19" s="78">
        <v>0</v>
      </c>
      <c r="R19" s="78">
        <v>0</v>
      </c>
      <c r="S19" s="78">
        <v>0.2680251482587952</v>
      </c>
      <c r="T19" s="337">
        <v>0.0009917733356021713</v>
      </c>
      <c r="U19" s="78">
        <v>0</v>
      </c>
      <c r="V19" s="78">
        <v>0</v>
      </c>
      <c r="W19" s="78">
        <v>0</v>
      </c>
      <c r="X19" s="78">
        <v>0</v>
      </c>
      <c r="Y19" s="78">
        <v>0</v>
      </c>
      <c r="Z19" s="78">
        <v>0</v>
      </c>
      <c r="AA19" s="78">
        <v>0</v>
      </c>
      <c r="AB19" s="78">
        <v>0</v>
      </c>
      <c r="AC19" s="78">
        <v>0</v>
      </c>
      <c r="AD19" s="78">
        <v>0</v>
      </c>
      <c r="AE19" s="78">
        <v>0</v>
      </c>
      <c r="AF19" s="78">
        <v>0</v>
      </c>
      <c r="AG19" s="78">
        <v>0</v>
      </c>
      <c r="AH19" s="78">
        <v>0</v>
      </c>
      <c r="AI19" s="78">
        <v>0</v>
      </c>
      <c r="AJ19" s="338">
        <v>0</v>
      </c>
      <c r="AK19" s="79">
        <v>3.748854544385469E-05</v>
      </c>
      <c r="AL19" s="78">
        <v>0</v>
      </c>
      <c r="AM19" s="78">
        <v>0.002216476006194499</v>
      </c>
      <c r="AN19" s="78">
        <v>0.3600817882633725</v>
      </c>
      <c r="AO19" s="78">
        <v>0</v>
      </c>
      <c r="AP19" s="78">
        <v>0</v>
      </c>
      <c r="AQ19" s="78">
        <v>0.06496601028642612</v>
      </c>
      <c r="AR19" s="78">
        <v>0</v>
      </c>
      <c r="AS19" s="78">
        <v>0</v>
      </c>
      <c r="AT19" s="78">
        <v>0</v>
      </c>
      <c r="AU19" s="78">
        <v>0</v>
      </c>
      <c r="AV19" s="78">
        <v>0</v>
      </c>
      <c r="AW19" s="338">
        <v>0</v>
      </c>
      <c r="AX19" s="79">
        <v>0.002485484480260081</v>
      </c>
      <c r="AY19" s="79">
        <v>0</v>
      </c>
      <c r="AZ19" s="79">
        <v>0</v>
      </c>
      <c r="BA19" s="79">
        <v>0.001341102664081187</v>
      </c>
    </row>
    <row r="20" spans="1:53" ht="11.25">
      <c r="A20" s="33"/>
      <c r="B20" s="50"/>
      <c r="C20" s="15" t="s">
        <v>17</v>
      </c>
      <c r="D20" s="395" t="s">
        <v>31</v>
      </c>
      <c r="E20" s="78">
        <v>0.01641620637516586</v>
      </c>
      <c r="F20" s="78">
        <v>0.011889528684154403</v>
      </c>
      <c r="G20" s="78">
        <v>0.01152106448145068</v>
      </c>
      <c r="H20" s="78">
        <v>0.09838439262307574</v>
      </c>
      <c r="I20" s="78">
        <v>0.056833652762135325</v>
      </c>
      <c r="J20" s="78">
        <v>0.05738972864043252</v>
      </c>
      <c r="K20" s="78">
        <v>0.06156174444181861</v>
      </c>
      <c r="L20" s="78">
        <v>0.048842212002648704</v>
      </c>
      <c r="M20" s="78">
        <v>0.07618322765554691</v>
      </c>
      <c r="N20" s="78">
        <v>0.014884792726220711</v>
      </c>
      <c r="O20" s="78">
        <v>0.04471233671119989</v>
      </c>
      <c r="P20" s="78">
        <v>0.08508122630926146</v>
      </c>
      <c r="Q20" s="78">
        <v>0.03616999673697289</v>
      </c>
      <c r="R20" s="78">
        <v>0.049428117414449</v>
      </c>
      <c r="S20" s="78">
        <v>0.07030216554450737</v>
      </c>
      <c r="T20" s="337">
        <v>0.05155255177729984</v>
      </c>
      <c r="U20" s="78">
        <v>2.7080036983593368E-05</v>
      </c>
      <c r="V20" s="78">
        <v>3.0400437766303835E-05</v>
      </c>
      <c r="W20" s="78">
        <v>3.2033478829394175E-05</v>
      </c>
      <c r="X20" s="78">
        <v>0.000169244026150266</v>
      </c>
      <c r="Y20" s="78">
        <v>8.401454693045898E-05</v>
      </c>
      <c r="Z20" s="78">
        <v>9.268523194466989E-05</v>
      </c>
      <c r="AA20" s="78">
        <v>0.00010609092904398357</v>
      </c>
      <c r="AB20" s="78">
        <v>8.306849776166137E-05</v>
      </c>
      <c r="AC20" s="78">
        <v>0.00011718937199113171</v>
      </c>
      <c r="AD20" s="78">
        <v>2.9593142223648256E-05</v>
      </c>
      <c r="AE20" s="78">
        <v>8.146915131272388E-05</v>
      </c>
      <c r="AF20" s="78">
        <v>0.00025113184264518516</v>
      </c>
      <c r="AG20" s="78">
        <v>6.470204413355962E-05</v>
      </c>
      <c r="AH20" s="78">
        <v>0.0001395939542901786</v>
      </c>
      <c r="AI20" s="78">
        <v>0.00013408263089947271</v>
      </c>
      <c r="AJ20" s="338">
        <v>0.00010158814728968821</v>
      </c>
      <c r="AK20" s="79">
        <v>0.0020464093266195746</v>
      </c>
      <c r="AL20" s="78">
        <v>0.5901694118625074</v>
      </c>
      <c r="AM20" s="78">
        <v>0.22317052469220489</v>
      </c>
      <c r="AN20" s="78">
        <v>0.6261922697560551</v>
      </c>
      <c r="AO20" s="78">
        <v>0.019626880653391087</v>
      </c>
      <c r="AP20" s="78">
        <v>0</v>
      </c>
      <c r="AQ20" s="78">
        <v>0.2605837117910988</v>
      </c>
      <c r="AR20" s="78">
        <v>0.006731467092765435</v>
      </c>
      <c r="AS20" s="78">
        <v>0.0015842351590469698</v>
      </c>
      <c r="AT20" s="78">
        <v>0.0003425470141668571</v>
      </c>
      <c r="AU20" s="78">
        <v>2.4369900751092932E-05</v>
      </c>
      <c r="AV20" s="78">
        <v>0</v>
      </c>
      <c r="AW20" s="338">
        <v>0.0011729855886703445</v>
      </c>
      <c r="AX20" s="79">
        <v>0.01109758048293074</v>
      </c>
      <c r="AY20" s="79">
        <v>0.000867671977941961</v>
      </c>
      <c r="AZ20" s="79">
        <v>0.0021477821105552485</v>
      </c>
      <c r="BA20" s="79">
        <v>0.007771703102894039</v>
      </c>
    </row>
    <row r="21" spans="1:53" ht="11.25">
      <c r="A21" s="33"/>
      <c r="B21" s="50"/>
      <c r="C21" s="52">
        <v>15</v>
      </c>
      <c r="D21" s="402" t="s">
        <v>32</v>
      </c>
      <c r="E21" s="78">
        <v>0.009478404871375527</v>
      </c>
      <c r="F21" s="78">
        <v>0.01599488163787588</v>
      </c>
      <c r="G21" s="78">
        <v>0.0038741607675300705</v>
      </c>
      <c r="H21" s="78">
        <v>0.005182136869379668</v>
      </c>
      <c r="I21" s="78">
        <v>0.003585189542568039</v>
      </c>
      <c r="J21" s="78">
        <v>0.0072687860703515746</v>
      </c>
      <c r="K21" s="78">
        <v>0.0033849006526204804</v>
      </c>
      <c r="L21" s="78">
        <v>0.004738673623034689</v>
      </c>
      <c r="M21" s="78">
        <v>0.002730356526619119</v>
      </c>
      <c r="N21" s="78">
        <v>0.0034162409259473826</v>
      </c>
      <c r="O21" s="78">
        <v>0.006547085511380307</v>
      </c>
      <c r="P21" s="78">
        <v>0.012295034459841502</v>
      </c>
      <c r="Q21" s="78">
        <v>0.0003077011315185942</v>
      </c>
      <c r="R21" s="78">
        <v>0.0050238089920055335</v>
      </c>
      <c r="S21" s="78">
        <v>0</v>
      </c>
      <c r="T21" s="337">
        <v>0.004384168321088831</v>
      </c>
      <c r="U21" s="78">
        <v>0</v>
      </c>
      <c r="V21" s="78">
        <v>0</v>
      </c>
      <c r="W21" s="78">
        <v>0</v>
      </c>
      <c r="X21" s="78">
        <v>0</v>
      </c>
      <c r="Y21" s="78">
        <v>0</v>
      </c>
      <c r="Z21" s="78">
        <v>0</v>
      </c>
      <c r="AA21" s="78">
        <v>0</v>
      </c>
      <c r="AB21" s="78">
        <v>0</v>
      </c>
      <c r="AC21" s="78">
        <v>0</v>
      </c>
      <c r="AD21" s="78">
        <v>0</v>
      </c>
      <c r="AE21" s="78">
        <v>0</v>
      </c>
      <c r="AF21" s="78">
        <v>0</v>
      </c>
      <c r="AG21" s="78">
        <v>0</v>
      </c>
      <c r="AH21" s="78">
        <v>0</v>
      </c>
      <c r="AI21" s="78">
        <v>0</v>
      </c>
      <c r="AJ21" s="338">
        <v>0</v>
      </c>
      <c r="AK21" s="79">
        <v>0.00016571941131978034</v>
      </c>
      <c r="AL21" s="78">
        <v>0</v>
      </c>
      <c r="AM21" s="78">
        <v>8.012020225412153E-05</v>
      </c>
      <c r="AN21" s="78">
        <v>0</v>
      </c>
      <c r="AO21" s="78">
        <v>0</v>
      </c>
      <c r="AP21" s="78">
        <v>0</v>
      </c>
      <c r="AQ21" s="78">
        <v>4.5377635166299706E-05</v>
      </c>
      <c r="AR21" s="78">
        <v>0</v>
      </c>
      <c r="AS21" s="78">
        <v>0</v>
      </c>
      <c r="AT21" s="78">
        <v>0</v>
      </c>
      <c r="AU21" s="78">
        <v>0</v>
      </c>
      <c r="AV21" s="78">
        <v>0</v>
      </c>
      <c r="AW21" s="338">
        <v>0</v>
      </c>
      <c r="AX21" s="79">
        <v>1.736067944752753E-06</v>
      </c>
      <c r="AY21" s="79">
        <v>2.114719148826627E-05</v>
      </c>
      <c r="AZ21" s="79">
        <v>0.00037670827302965776</v>
      </c>
      <c r="BA21" s="79">
        <v>0.00013986950734808337</v>
      </c>
    </row>
    <row r="22" spans="1:53" ht="11.25">
      <c r="A22" s="33"/>
      <c r="B22" s="55"/>
      <c r="C22" s="56">
        <v>16</v>
      </c>
      <c r="D22" s="57" t="s">
        <v>33</v>
      </c>
      <c r="E22" s="446">
        <v>0.25277460630933646</v>
      </c>
      <c r="F22" s="447">
        <v>0.10983152058008104</v>
      </c>
      <c r="G22" s="447">
        <v>0.18279548082189</v>
      </c>
      <c r="H22" s="447">
        <v>0.32698267540517195</v>
      </c>
      <c r="I22" s="447">
        <v>0.32102727909807416</v>
      </c>
      <c r="J22" s="447">
        <v>0.24181830175400582</v>
      </c>
      <c r="K22" s="447">
        <v>0.40677161918958715</v>
      </c>
      <c r="L22" s="447">
        <v>0.223068781064537</v>
      </c>
      <c r="M22" s="447">
        <v>0.258023756735566</v>
      </c>
      <c r="N22" s="447">
        <v>0.11760195287789692</v>
      </c>
      <c r="O22" s="447">
        <v>0.2511808341838408</v>
      </c>
      <c r="P22" s="447">
        <v>0.2243541114177929</v>
      </c>
      <c r="Q22" s="447">
        <v>0.14235091415138432</v>
      </c>
      <c r="R22" s="447">
        <v>0.20321602953778203</v>
      </c>
      <c r="S22" s="447">
        <v>0.9975104412835719</v>
      </c>
      <c r="T22" s="452">
        <v>0.25901230639300843</v>
      </c>
      <c r="U22" s="447">
        <v>0.00814583383550435</v>
      </c>
      <c r="V22" s="447">
        <v>0.0020160290308180438</v>
      </c>
      <c r="W22" s="447">
        <v>0.006573910525368273</v>
      </c>
      <c r="X22" s="447">
        <v>0.003933891632224475</v>
      </c>
      <c r="Y22" s="447">
        <v>0.015995709257799286</v>
      </c>
      <c r="Z22" s="447">
        <v>0.01221367888654207</v>
      </c>
      <c r="AA22" s="447">
        <v>0.0018954964168812535</v>
      </c>
      <c r="AB22" s="447">
        <v>0.001721430410940438</v>
      </c>
      <c r="AC22" s="447">
        <v>0.0015068558525344795</v>
      </c>
      <c r="AD22" s="447">
        <v>0.00014977882318841686</v>
      </c>
      <c r="AE22" s="447">
        <v>0.0029908987612232655</v>
      </c>
      <c r="AF22" s="447">
        <v>0.0027607673469525135</v>
      </c>
      <c r="AG22" s="447">
        <v>0.0026293997926957243</v>
      </c>
      <c r="AH22" s="447">
        <v>0.005032973823478808</v>
      </c>
      <c r="AI22" s="447">
        <v>0.004048304180795559</v>
      </c>
      <c r="AJ22" s="448">
        <v>0.007761590910637669</v>
      </c>
      <c r="AK22" s="449">
        <v>0.01725874467253322</v>
      </c>
      <c r="AL22" s="447">
        <v>0.7433499009619243</v>
      </c>
      <c r="AM22" s="447">
        <v>0.7111663050282195</v>
      </c>
      <c r="AN22" s="447">
        <v>0.9938424586367042</v>
      </c>
      <c r="AO22" s="447">
        <v>0.6769497270750028</v>
      </c>
      <c r="AP22" s="447">
        <v>0.397600678966564</v>
      </c>
      <c r="AQ22" s="447">
        <v>0.7526569745010843</v>
      </c>
      <c r="AR22" s="447">
        <v>0.015268566658529678</v>
      </c>
      <c r="AS22" s="447">
        <v>0.01107142352665154</v>
      </c>
      <c r="AT22" s="447">
        <v>0.0004658780903296111</v>
      </c>
      <c r="AU22" s="447">
        <v>0.014176375455081209</v>
      </c>
      <c r="AV22" s="447">
        <v>0.027024880097469485</v>
      </c>
      <c r="AW22" s="448">
        <v>0.01006132530072367</v>
      </c>
      <c r="AX22" s="449">
        <v>0.038471719490834416</v>
      </c>
      <c r="AY22" s="449">
        <v>0.04139406841070357</v>
      </c>
      <c r="AZ22" s="449">
        <v>0.0373142202551258</v>
      </c>
      <c r="BA22" s="449">
        <v>0.03779950932144481</v>
      </c>
    </row>
    <row r="23" spans="1:53" ht="11.25">
      <c r="A23" s="33"/>
      <c r="B23" s="58" t="s">
        <v>53</v>
      </c>
      <c r="C23" s="15" t="s">
        <v>4</v>
      </c>
      <c r="D23" s="395" t="s">
        <v>18</v>
      </c>
      <c r="E23" s="78">
        <v>0.10269900535892451</v>
      </c>
      <c r="F23" s="78">
        <v>0.0009063766261462998</v>
      </c>
      <c r="G23" s="78">
        <v>0</v>
      </c>
      <c r="H23" s="78">
        <v>0</v>
      </c>
      <c r="I23" s="78">
        <v>0.013942162104059604</v>
      </c>
      <c r="J23" s="78">
        <v>0.0007264854399299638</v>
      </c>
      <c r="K23" s="78">
        <v>0</v>
      </c>
      <c r="L23" s="78">
        <v>7.357510160284452E-05</v>
      </c>
      <c r="M23" s="78">
        <v>0</v>
      </c>
      <c r="N23" s="78">
        <v>7.196631400773925E-07</v>
      </c>
      <c r="O23" s="78">
        <v>1.1506301425975935E-05</v>
      </c>
      <c r="P23" s="78">
        <v>0</v>
      </c>
      <c r="Q23" s="78">
        <v>1.7826513916694375E-05</v>
      </c>
      <c r="R23" s="78">
        <v>0.0028774353509932126</v>
      </c>
      <c r="S23" s="78">
        <v>0</v>
      </c>
      <c r="T23" s="337">
        <v>0.006658047795412115</v>
      </c>
      <c r="U23" s="78">
        <v>0.13788946524068946</v>
      </c>
      <c r="V23" s="78">
        <v>0.002195231611335203</v>
      </c>
      <c r="W23" s="78">
        <v>0</v>
      </c>
      <c r="X23" s="78">
        <v>0</v>
      </c>
      <c r="Y23" s="78">
        <v>0.02011067011793503</v>
      </c>
      <c r="Z23" s="78">
        <v>0.0012859440146743577</v>
      </c>
      <c r="AA23" s="78">
        <v>0</v>
      </c>
      <c r="AB23" s="78">
        <v>8.601453169390634E-05</v>
      </c>
      <c r="AC23" s="78">
        <v>0</v>
      </c>
      <c r="AD23" s="78">
        <v>1.2297629693364753E-06</v>
      </c>
      <c r="AE23" s="78">
        <v>4.407683414309896E-05</v>
      </c>
      <c r="AF23" s="78">
        <v>0</v>
      </c>
      <c r="AG23" s="78">
        <v>4.185497377768442E-05</v>
      </c>
      <c r="AH23" s="78">
        <v>0.00435167826087161</v>
      </c>
      <c r="AI23" s="78">
        <v>0</v>
      </c>
      <c r="AJ23" s="338">
        <v>0.008903473705577264</v>
      </c>
      <c r="AK23" s="79">
        <v>0.008818597707955362</v>
      </c>
      <c r="AL23" s="78">
        <v>0.0005899120247731077</v>
      </c>
      <c r="AM23" s="78">
        <v>0.005861122055994143</v>
      </c>
      <c r="AN23" s="78">
        <v>0</v>
      </c>
      <c r="AO23" s="78">
        <v>0.00021480593997960057</v>
      </c>
      <c r="AP23" s="78">
        <v>0.00779129424178244</v>
      </c>
      <c r="AQ23" s="78">
        <v>0.003438184679101382</v>
      </c>
      <c r="AR23" s="78">
        <v>0.003513040023039895</v>
      </c>
      <c r="AS23" s="78">
        <v>0.010456045403884482</v>
      </c>
      <c r="AT23" s="78">
        <v>0</v>
      </c>
      <c r="AU23" s="78">
        <v>0.001781931522385419</v>
      </c>
      <c r="AV23" s="78">
        <v>0.004524779512425606</v>
      </c>
      <c r="AW23" s="338">
        <v>0.006353825285299708</v>
      </c>
      <c r="AX23" s="79">
        <v>0.006242278040136091</v>
      </c>
      <c r="AY23" s="79">
        <v>0.00027235142576330617</v>
      </c>
      <c r="AZ23" s="79">
        <v>0.021696244301985575</v>
      </c>
      <c r="BA23" s="79">
        <v>0.010478859216972076</v>
      </c>
    </row>
    <row r="24" spans="1:53" ht="11.25">
      <c r="A24" s="33"/>
      <c r="B24" s="58" t="s">
        <v>54</v>
      </c>
      <c r="C24" s="15" t="s">
        <v>5</v>
      </c>
      <c r="D24" s="395" t="s">
        <v>19</v>
      </c>
      <c r="E24" s="78">
        <v>2.5714608983655795E-05</v>
      </c>
      <c r="F24" s="78">
        <v>0.018127532522925996</v>
      </c>
      <c r="G24" s="78">
        <v>6.085069268371838E-05</v>
      </c>
      <c r="H24" s="78">
        <v>2.540263171264543E-05</v>
      </c>
      <c r="I24" s="78">
        <v>0.00013155564586314676</v>
      </c>
      <c r="J24" s="78">
        <v>2.577428800713642E-05</v>
      </c>
      <c r="K24" s="78">
        <v>0</v>
      </c>
      <c r="L24" s="78">
        <v>0</v>
      </c>
      <c r="M24" s="78">
        <v>0</v>
      </c>
      <c r="N24" s="78">
        <v>0</v>
      </c>
      <c r="O24" s="78">
        <v>0</v>
      </c>
      <c r="P24" s="78">
        <v>0</v>
      </c>
      <c r="Q24" s="78">
        <v>1.5501316449299456E-06</v>
      </c>
      <c r="R24" s="78">
        <v>8.827309341152367E-05</v>
      </c>
      <c r="S24" s="78">
        <v>0</v>
      </c>
      <c r="T24" s="337">
        <v>8.098409785804898E-05</v>
      </c>
      <c r="U24" s="78">
        <v>9.532569795323526E-05</v>
      </c>
      <c r="V24" s="78">
        <v>0.10405269835885637</v>
      </c>
      <c r="W24" s="78">
        <v>0.00011339851505605538</v>
      </c>
      <c r="X24" s="78">
        <v>0.0005159878846044695</v>
      </c>
      <c r="Y24" s="78">
        <v>0.0014939228293823592</v>
      </c>
      <c r="Z24" s="78">
        <v>9.809966397542596E-05</v>
      </c>
      <c r="AA24" s="78">
        <v>0</v>
      </c>
      <c r="AB24" s="78">
        <v>0</v>
      </c>
      <c r="AC24" s="78">
        <v>0</v>
      </c>
      <c r="AD24" s="78">
        <v>0</v>
      </c>
      <c r="AE24" s="78">
        <v>0</v>
      </c>
      <c r="AF24" s="78">
        <v>0</v>
      </c>
      <c r="AG24" s="78">
        <v>4.751975855452304E-06</v>
      </c>
      <c r="AH24" s="78">
        <v>0.00023220287051509508</v>
      </c>
      <c r="AI24" s="78">
        <v>0</v>
      </c>
      <c r="AJ24" s="338">
        <v>0.0006716156306110251</v>
      </c>
      <c r="AK24" s="79">
        <v>0.0006492900484831898</v>
      </c>
      <c r="AL24" s="78">
        <v>7.993387869554305E-06</v>
      </c>
      <c r="AM24" s="78">
        <v>0.00019581889614848653</v>
      </c>
      <c r="AN24" s="78">
        <v>0</v>
      </c>
      <c r="AO24" s="78">
        <v>0</v>
      </c>
      <c r="AP24" s="78">
        <v>0.039889285632364074</v>
      </c>
      <c r="AQ24" s="78">
        <v>0.000381410419782494</v>
      </c>
      <c r="AR24" s="78">
        <v>0.0002210524383239898</v>
      </c>
      <c r="AS24" s="78">
        <v>0.0005830635011802246</v>
      </c>
      <c r="AT24" s="78">
        <v>0</v>
      </c>
      <c r="AU24" s="78">
        <v>0</v>
      </c>
      <c r="AV24" s="78">
        <v>0.3573559647962663</v>
      </c>
      <c r="AW24" s="338">
        <v>0.0017592980761722476</v>
      </c>
      <c r="AX24" s="79">
        <v>0.0017065825350700687</v>
      </c>
      <c r="AY24" s="79">
        <v>2.141830932785943E-05</v>
      </c>
      <c r="AZ24" s="79">
        <v>0.0032748579449037142</v>
      </c>
      <c r="BA24" s="79">
        <v>0.0012992848392114561</v>
      </c>
    </row>
    <row r="25" spans="1:53" ht="11.25">
      <c r="A25" s="33"/>
      <c r="B25" s="58" t="s">
        <v>55</v>
      </c>
      <c r="C25" s="15" t="s">
        <v>6</v>
      </c>
      <c r="D25" s="395" t="s">
        <v>20</v>
      </c>
      <c r="E25" s="78">
        <v>0</v>
      </c>
      <c r="F25" s="78">
        <v>0</v>
      </c>
      <c r="G25" s="78">
        <v>0.013062615362771547</v>
      </c>
      <c r="H25" s="78">
        <v>0</v>
      </c>
      <c r="I25" s="78">
        <v>0.00047051315261773983</v>
      </c>
      <c r="J25" s="78">
        <v>0</v>
      </c>
      <c r="K25" s="78">
        <v>0</v>
      </c>
      <c r="L25" s="78">
        <v>0</v>
      </c>
      <c r="M25" s="78">
        <v>0</v>
      </c>
      <c r="N25" s="78">
        <v>0</v>
      </c>
      <c r="O25" s="78">
        <v>5.753150712987968E-07</v>
      </c>
      <c r="P25" s="78">
        <v>0</v>
      </c>
      <c r="Q25" s="78">
        <v>2.3251974673949185E-06</v>
      </c>
      <c r="R25" s="78">
        <v>0.0005042266093355216</v>
      </c>
      <c r="S25" s="78">
        <v>0</v>
      </c>
      <c r="T25" s="337">
        <v>0.00030589714926075953</v>
      </c>
      <c r="U25" s="78">
        <v>0</v>
      </c>
      <c r="V25" s="78">
        <v>0</v>
      </c>
      <c r="W25" s="78">
        <v>0.0463883213624223</v>
      </c>
      <c r="X25" s="78">
        <v>0</v>
      </c>
      <c r="Y25" s="78">
        <v>0.003560658144299692</v>
      </c>
      <c r="Z25" s="78">
        <v>0</v>
      </c>
      <c r="AA25" s="78">
        <v>0</v>
      </c>
      <c r="AB25" s="78">
        <v>0</v>
      </c>
      <c r="AC25" s="78">
        <v>0</v>
      </c>
      <c r="AD25" s="78">
        <v>0</v>
      </c>
      <c r="AE25" s="78">
        <v>4.353899944408381E-06</v>
      </c>
      <c r="AF25" s="78">
        <v>0</v>
      </c>
      <c r="AG25" s="78">
        <v>9.074394571428693E-06</v>
      </c>
      <c r="AH25" s="78">
        <v>0.0016484747395068972</v>
      </c>
      <c r="AI25" s="78">
        <v>0</v>
      </c>
      <c r="AJ25" s="338">
        <v>0.0015609502416957235</v>
      </c>
      <c r="AK25" s="79">
        <v>0.00151350985062932</v>
      </c>
      <c r="AL25" s="78">
        <v>0.00023660428093880741</v>
      </c>
      <c r="AM25" s="78">
        <v>0.00035048015415273254</v>
      </c>
      <c r="AN25" s="78">
        <v>0</v>
      </c>
      <c r="AO25" s="78">
        <v>0</v>
      </c>
      <c r="AP25" s="78">
        <v>0.00017585845688027098</v>
      </c>
      <c r="AQ25" s="78">
        <v>0.0002073592164049061</v>
      </c>
      <c r="AR25" s="78">
        <v>0.001152303831878494</v>
      </c>
      <c r="AS25" s="78">
        <v>0.0012939296081295897</v>
      </c>
      <c r="AT25" s="78">
        <v>0</v>
      </c>
      <c r="AU25" s="78">
        <v>0</v>
      </c>
      <c r="AV25" s="78">
        <v>0.00103783132455544</v>
      </c>
      <c r="AW25" s="338">
        <v>0.0007623084419688186</v>
      </c>
      <c r="AX25" s="79">
        <v>0.0007410770675718033</v>
      </c>
      <c r="AY25" s="79">
        <v>0.0005321772073374085</v>
      </c>
      <c r="AZ25" s="79">
        <v>0.0042548926961556745</v>
      </c>
      <c r="BA25" s="79">
        <v>0.0016224320263215533</v>
      </c>
    </row>
    <row r="26" spans="1:53" ht="11.25">
      <c r="A26" s="33"/>
      <c r="B26" s="58" t="s">
        <v>56</v>
      </c>
      <c r="C26" s="15" t="s">
        <v>7</v>
      </c>
      <c r="D26" s="395" t="s">
        <v>21</v>
      </c>
      <c r="E26" s="78">
        <v>0</v>
      </c>
      <c r="F26" s="78">
        <v>5.331627212625293E-05</v>
      </c>
      <c r="G26" s="78">
        <v>0</v>
      </c>
      <c r="H26" s="78">
        <v>2.540263171264543E-05</v>
      </c>
      <c r="I26" s="78">
        <v>0.0005939298891901532</v>
      </c>
      <c r="J26" s="78">
        <v>0.0003306972207017334</v>
      </c>
      <c r="K26" s="78">
        <v>0.00653711210892763</v>
      </c>
      <c r="L26" s="78">
        <v>0</v>
      </c>
      <c r="M26" s="78">
        <v>0</v>
      </c>
      <c r="N26" s="78">
        <v>0</v>
      </c>
      <c r="O26" s="78">
        <v>0</v>
      </c>
      <c r="P26" s="78">
        <v>0</v>
      </c>
      <c r="Q26" s="78">
        <v>7.750658224649728E-07</v>
      </c>
      <c r="R26" s="78">
        <v>1.203724001066232E-06</v>
      </c>
      <c r="S26" s="78">
        <v>0</v>
      </c>
      <c r="T26" s="337">
        <v>0.0004516960242500213</v>
      </c>
      <c r="U26" s="78">
        <v>0</v>
      </c>
      <c r="V26" s="78">
        <v>0.0004904070618616908</v>
      </c>
      <c r="W26" s="78">
        <v>0</v>
      </c>
      <c r="X26" s="78">
        <v>0.0030794156953194737</v>
      </c>
      <c r="Y26" s="78">
        <v>0.04243385877014301</v>
      </c>
      <c r="Z26" s="78">
        <v>0.007942364716436924</v>
      </c>
      <c r="AA26" s="78">
        <v>0.12098175293972517</v>
      </c>
      <c r="AB26" s="78">
        <v>0</v>
      </c>
      <c r="AC26" s="78">
        <v>0</v>
      </c>
      <c r="AD26" s="78">
        <v>0</v>
      </c>
      <c r="AE26" s="78">
        <v>1.4086146878968291E-06</v>
      </c>
      <c r="AF26" s="78">
        <v>0</v>
      </c>
      <c r="AG26" s="78">
        <v>1.1195332947591022E-05</v>
      </c>
      <c r="AH26" s="78">
        <v>2.5982140551159967E-05</v>
      </c>
      <c r="AI26" s="78">
        <v>0.00034668446783151603</v>
      </c>
      <c r="AJ26" s="338">
        <v>0.01734006367367345</v>
      </c>
      <c r="AK26" s="79">
        <v>0.01670169166328508</v>
      </c>
      <c r="AL26" s="78">
        <v>-1.1190743017376026E-05</v>
      </c>
      <c r="AM26" s="78">
        <v>-1.097537017179747E-06</v>
      </c>
      <c r="AN26" s="78">
        <v>0</v>
      </c>
      <c r="AO26" s="78">
        <v>-3.0958727491516714E-06</v>
      </c>
      <c r="AP26" s="78">
        <v>0.003815363912315444</v>
      </c>
      <c r="AQ26" s="78">
        <v>2.4191045231349274E-05</v>
      </c>
      <c r="AR26" s="78">
        <v>-0.0004251055979737354</v>
      </c>
      <c r="AS26" s="78">
        <v>-2.8550818361771824E-05</v>
      </c>
      <c r="AT26" s="78">
        <v>0</v>
      </c>
      <c r="AU26" s="78">
        <v>-7.405858644575864E-05</v>
      </c>
      <c r="AV26" s="78">
        <v>-0.05653188958547614</v>
      </c>
      <c r="AW26" s="338">
        <v>-0.0002726177499544483</v>
      </c>
      <c r="AX26" s="79">
        <v>-0.00026126237118351075</v>
      </c>
      <c r="AY26" s="79">
        <v>0.0004096319438413014</v>
      </c>
      <c r="AZ26" s="79">
        <v>0.206907415605482</v>
      </c>
      <c r="BA26" s="79">
        <v>0.001007235702968914</v>
      </c>
    </row>
    <row r="27" spans="1:53" ht="11.25">
      <c r="A27" s="33"/>
      <c r="B27" s="58" t="s">
        <v>52</v>
      </c>
      <c r="C27" s="15" t="s">
        <v>8</v>
      </c>
      <c r="D27" s="395" t="s">
        <v>22</v>
      </c>
      <c r="E27" s="78">
        <v>0.13097993231914914</v>
      </c>
      <c r="F27" s="78">
        <v>0.02276604819791</v>
      </c>
      <c r="G27" s="78">
        <v>0.15669053366057484</v>
      </c>
      <c r="H27" s="78">
        <v>0.13351623228166437</v>
      </c>
      <c r="I27" s="78">
        <v>0.290224033301049</v>
      </c>
      <c r="J27" s="78">
        <v>0.20168118254180786</v>
      </c>
      <c r="K27" s="78">
        <v>0.07630115072079115</v>
      </c>
      <c r="L27" s="78">
        <v>0.02975785049976434</v>
      </c>
      <c r="M27" s="78">
        <v>0.020173438081416355</v>
      </c>
      <c r="N27" s="78">
        <v>0.0017685721667401923</v>
      </c>
      <c r="O27" s="78">
        <v>0.061815303150770516</v>
      </c>
      <c r="P27" s="78">
        <v>0.02871417329223826</v>
      </c>
      <c r="Q27" s="78">
        <v>0.04767507380564295</v>
      </c>
      <c r="R27" s="78">
        <v>0.08609114303892429</v>
      </c>
      <c r="S27" s="78">
        <v>0.10434595205184227</v>
      </c>
      <c r="T27" s="337">
        <v>0.15636888094331158</v>
      </c>
      <c r="U27" s="78">
        <v>0.20743625751111447</v>
      </c>
      <c r="V27" s="78">
        <v>0.06252330033552483</v>
      </c>
      <c r="W27" s="78">
        <v>0.24902313906309761</v>
      </c>
      <c r="X27" s="78">
        <v>0.14565409204191884</v>
      </c>
      <c r="Y27" s="78">
        <v>0.41748323153176287</v>
      </c>
      <c r="Z27" s="78">
        <v>0.28117155380138165</v>
      </c>
      <c r="AA27" s="78">
        <v>0.07174041705480068</v>
      </c>
      <c r="AB27" s="78">
        <v>0.04281695205493014</v>
      </c>
      <c r="AC27" s="78">
        <v>0.03208540282699662</v>
      </c>
      <c r="AD27" s="78">
        <v>0.0026139715546680802</v>
      </c>
      <c r="AE27" s="78">
        <v>0.089281917428851</v>
      </c>
      <c r="AF27" s="78">
        <v>0.06093648505678068</v>
      </c>
      <c r="AG27" s="78">
        <v>0.07635324459541946</v>
      </c>
      <c r="AH27" s="78">
        <v>0.12386027191140794</v>
      </c>
      <c r="AI27" s="78">
        <v>0.1045575834031789</v>
      </c>
      <c r="AJ27" s="338">
        <v>0.19883445698321692</v>
      </c>
      <c r="AK27" s="79">
        <v>0.197229279045856</v>
      </c>
      <c r="AL27" s="78">
        <v>0.1321498856146196</v>
      </c>
      <c r="AM27" s="78">
        <v>0.1256523485645862</v>
      </c>
      <c r="AN27" s="78">
        <v>0.0021416134971714014</v>
      </c>
      <c r="AO27" s="78">
        <v>0.2038451215832579</v>
      </c>
      <c r="AP27" s="78">
        <v>0.5264208216412947</v>
      </c>
      <c r="AQ27" s="78">
        <v>0.12373325948589418</v>
      </c>
      <c r="AR27" s="78">
        <v>0.17406507212608494</v>
      </c>
      <c r="AS27" s="78">
        <v>0.19612360274964052</v>
      </c>
      <c r="AT27" s="78">
        <v>0.0035375031919776074</v>
      </c>
      <c r="AU27" s="78">
        <v>0.29288577908720553</v>
      </c>
      <c r="AV27" s="78">
        <v>0.5388655451348304</v>
      </c>
      <c r="AW27" s="338">
        <v>0.18383687220833764</v>
      </c>
      <c r="AX27" s="79">
        <v>0.18153741444618524</v>
      </c>
      <c r="AY27" s="79">
        <v>0.7276756860206531</v>
      </c>
      <c r="AZ27" s="79">
        <v>0.5823176351180351</v>
      </c>
      <c r="BA27" s="79">
        <v>0.3043679246633118</v>
      </c>
    </row>
    <row r="28" spans="1:53" ht="11.25">
      <c r="A28" s="33"/>
      <c r="B28" s="58"/>
      <c r="C28" s="15" t="s">
        <v>9</v>
      </c>
      <c r="D28" s="395" t="s">
        <v>23</v>
      </c>
      <c r="E28" s="78">
        <v>0</v>
      </c>
      <c r="F28" s="78">
        <v>0</v>
      </c>
      <c r="G28" s="78">
        <v>0</v>
      </c>
      <c r="H28" s="78">
        <v>0</v>
      </c>
      <c r="I28" s="78">
        <v>0</v>
      </c>
      <c r="J28" s="78">
        <v>0</v>
      </c>
      <c r="K28" s="78">
        <v>0</v>
      </c>
      <c r="L28" s="78">
        <v>0</v>
      </c>
      <c r="M28" s="78">
        <v>0</v>
      </c>
      <c r="N28" s="78">
        <v>0</v>
      </c>
      <c r="O28" s="78">
        <v>0</v>
      </c>
      <c r="P28" s="78">
        <v>0</v>
      </c>
      <c r="Q28" s="78">
        <v>0</v>
      </c>
      <c r="R28" s="78">
        <v>0</v>
      </c>
      <c r="S28" s="78">
        <v>0</v>
      </c>
      <c r="T28" s="337">
        <v>0</v>
      </c>
      <c r="U28" s="78">
        <v>0.006034880476354714</v>
      </c>
      <c r="V28" s="78">
        <v>0.001605623120972942</v>
      </c>
      <c r="W28" s="78">
        <v>0.0015151835486303445</v>
      </c>
      <c r="X28" s="78">
        <v>0.006752217457934088</v>
      </c>
      <c r="Y28" s="78">
        <v>0.003950391249061731</v>
      </c>
      <c r="Z28" s="78">
        <v>0.0023191160903613577</v>
      </c>
      <c r="AA28" s="78">
        <v>0.04803998940327021</v>
      </c>
      <c r="AB28" s="78">
        <v>0.006200377559845105</v>
      </c>
      <c r="AC28" s="78">
        <v>0.003996955469983488</v>
      </c>
      <c r="AD28" s="78">
        <v>0.046731465820543494</v>
      </c>
      <c r="AE28" s="78">
        <v>0.012394323805275768</v>
      </c>
      <c r="AF28" s="78">
        <v>0.005103992852363928</v>
      </c>
      <c r="AG28" s="78">
        <v>0.0154227658411008</v>
      </c>
      <c r="AH28" s="78">
        <v>0.006033221179261802</v>
      </c>
      <c r="AI28" s="78">
        <v>1.1217029433224371E-05</v>
      </c>
      <c r="AJ28" s="338">
        <v>0.009586479774464137</v>
      </c>
      <c r="AK28" s="79">
        <v>0.009224115542869437</v>
      </c>
      <c r="AL28" s="78">
        <v>0</v>
      </c>
      <c r="AM28" s="78">
        <v>0</v>
      </c>
      <c r="AN28" s="78">
        <v>0</v>
      </c>
      <c r="AO28" s="78">
        <v>0</v>
      </c>
      <c r="AP28" s="78">
        <v>0</v>
      </c>
      <c r="AQ28" s="78">
        <v>0</v>
      </c>
      <c r="AR28" s="78">
        <v>0</v>
      </c>
      <c r="AS28" s="78">
        <v>0</v>
      </c>
      <c r="AT28" s="78">
        <v>0</v>
      </c>
      <c r="AU28" s="78">
        <v>0.47511840432422586</v>
      </c>
      <c r="AV28" s="78">
        <v>0</v>
      </c>
      <c r="AW28" s="338">
        <v>0.1073065208458747</v>
      </c>
      <c r="AX28" s="79">
        <v>0.10320116342870772</v>
      </c>
      <c r="AY28" s="79">
        <v>0</v>
      </c>
      <c r="AZ28" s="79">
        <v>0</v>
      </c>
      <c r="BA28" s="79">
        <v>0.06335219188933064</v>
      </c>
    </row>
    <row r="29" spans="1:53" ht="11.25">
      <c r="A29" s="33"/>
      <c r="B29" s="58"/>
      <c r="C29" s="15" t="s">
        <v>10</v>
      </c>
      <c r="D29" s="395" t="s">
        <v>24</v>
      </c>
      <c r="E29" s="78">
        <v>0.0008948683926312216</v>
      </c>
      <c r="F29" s="78">
        <v>0.00021326508850501172</v>
      </c>
      <c r="G29" s="78">
        <v>0.00032453702764649806</v>
      </c>
      <c r="H29" s="78">
        <v>0.0025656658029771886</v>
      </c>
      <c r="I29" s="78">
        <v>0.001577825794224237</v>
      </c>
      <c r="J29" s="78">
        <v>0.000428552144661031</v>
      </c>
      <c r="K29" s="78">
        <v>0.004128415350215419</v>
      </c>
      <c r="L29" s="78">
        <v>0.0021427837758887834</v>
      </c>
      <c r="M29" s="78">
        <v>0.0003889897005522168</v>
      </c>
      <c r="N29" s="78">
        <v>0.00027347199322940916</v>
      </c>
      <c r="O29" s="78">
        <v>0.00187437650229148</v>
      </c>
      <c r="P29" s="78">
        <v>0.0008732488334142613</v>
      </c>
      <c r="Q29" s="78">
        <v>0.001823729880260081</v>
      </c>
      <c r="R29" s="78">
        <v>0.00185279873186339</v>
      </c>
      <c r="S29" s="78">
        <v>0.0011890429690402937</v>
      </c>
      <c r="T29" s="337">
        <v>0.0015351780071719188</v>
      </c>
      <c r="U29" s="78">
        <v>0.00934142242804373</v>
      </c>
      <c r="V29" s="78">
        <v>0.006601695064408927</v>
      </c>
      <c r="W29" s="78">
        <v>0.005470677514483937</v>
      </c>
      <c r="X29" s="78">
        <v>0.039370907571090234</v>
      </c>
      <c r="Y29" s="78">
        <v>0.01808379910960358</v>
      </c>
      <c r="Z29" s="78">
        <v>0.006454544423864316</v>
      </c>
      <c r="AA29" s="78">
        <v>0.06195972972234737</v>
      </c>
      <c r="AB29" s="78">
        <v>0.019054078152272245</v>
      </c>
      <c r="AC29" s="78">
        <v>0.005911655270956041</v>
      </c>
      <c r="AD29" s="78">
        <v>0.0033228668417229</v>
      </c>
      <c r="AE29" s="78">
        <v>0.023171916505311987</v>
      </c>
      <c r="AF29" s="78">
        <v>0.010408873463874061</v>
      </c>
      <c r="AG29" s="78">
        <v>0.03276562524833772</v>
      </c>
      <c r="AH29" s="78">
        <v>0.024838821277357395</v>
      </c>
      <c r="AI29" s="78">
        <v>0.018740264987972998</v>
      </c>
      <c r="AJ29" s="338">
        <v>0.018896894820040474</v>
      </c>
      <c r="AK29" s="79">
        <v>0.018240630443536163</v>
      </c>
      <c r="AL29" s="78">
        <v>3.197355147821722E-06</v>
      </c>
      <c r="AM29" s="78">
        <v>0.0026009798078798036</v>
      </c>
      <c r="AN29" s="78">
        <v>0.0002008403088256434</v>
      </c>
      <c r="AO29" s="78">
        <v>0</v>
      </c>
      <c r="AP29" s="78">
        <v>0</v>
      </c>
      <c r="AQ29" s="78">
        <v>0.001508754568326079</v>
      </c>
      <c r="AR29" s="78">
        <v>0.0004837067477307663</v>
      </c>
      <c r="AS29" s="78">
        <v>0.02832121895598152</v>
      </c>
      <c r="AT29" s="78">
        <v>0.006996479398198214</v>
      </c>
      <c r="AU29" s="78">
        <v>0</v>
      </c>
      <c r="AV29" s="78">
        <v>0</v>
      </c>
      <c r="AW29" s="338">
        <v>0.01703316410578829</v>
      </c>
      <c r="AX29" s="79">
        <v>0.01643922769503373</v>
      </c>
      <c r="AY29" s="79">
        <v>0.0005800837295935194</v>
      </c>
      <c r="AZ29" s="79">
        <v>3.931948647260665E-05</v>
      </c>
      <c r="BA29" s="79">
        <v>0.02690437403617143</v>
      </c>
    </row>
    <row r="30" spans="1:53" ht="11.25">
      <c r="A30" s="33"/>
      <c r="B30" s="58"/>
      <c r="C30" s="15" t="s">
        <v>11</v>
      </c>
      <c r="D30" s="395" t="s">
        <v>25</v>
      </c>
      <c r="E30" s="78">
        <v>0.026743193343002028</v>
      </c>
      <c r="F30" s="78">
        <v>0.0072510130091703985</v>
      </c>
      <c r="G30" s="78">
        <v>0.03594247581184966</v>
      </c>
      <c r="H30" s="78">
        <v>0.03497942386831276</v>
      </c>
      <c r="I30" s="78">
        <v>0.04065560598249124</v>
      </c>
      <c r="J30" s="78">
        <v>0.0438805069059802</v>
      </c>
      <c r="K30" s="78">
        <v>0.017488956352596847</v>
      </c>
      <c r="L30" s="78">
        <v>0.012566408813860092</v>
      </c>
      <c r="M30" s="78">
        <v>0.00437208215516502</v>
      </c>
      <c r="N30" s="78">
        <v>0.0008488426737212845</v>
      </c>
      <c r="O30" s="78">
        <v>0.009343116757892459</v>
      </c>
      <c r="P30" s="78">
        <v>0.007884999053336441</v>
      </c>
      <c r="Q30" s="78">
        <v>0.010075080626222182</v>
      </c>
      <c r="R30" s="78">
        <v>0.030523498230592593</v>
      </c>
      <c r="S30" s="78">
        <v>0.007134257814241762</v>
      </c>
      <c r="T30" s="337">
        <v>0.027924829377917834</v>
      </c>
      <c r="U30" s="78">
        <v>0.04354866724060474</v>
      </c>
      <c r="V30" s="78">
        <v>0.020489095042968617</v>
      </c>
      <c r="W30" s="78">
        <v>0.05610856017841366</v>
      </c>
      <c r="X30" s="78">
        <v>0.04270006140255827</v>
      </c>
      <c r="Y30" s="78">
        <v>0.056150120625300455</v>
      </c>
      <c r="Z30" s="78">
        <v>0.06681896424835763</v>
      </c>
      <c r="AA30" s="78">
        <v>0.0207692504134977</v>
      </c>
      <c r="AB30" s="78">
        <v>0.020398957131033544</v>
      </c>
      <c r="AC30" s="78">
        <v>0.006599432214999312</v>
      </c>
      <c r="AD30" s="78">
        <v>0.0012980305803265643</v>
      </c>
      <c r="AE30" s="78">
        <v>0.014583643975557309</v>
      </c>
      <c r="AF30" s="78">
        <v>0.01635319805916561</v>
      </c>
      <c r="AG30" s="78">
        <v>0.01614361641578382</v>
      </c>
      <c r="AH30" s="78">
        <v>0.043375792464669806</v>
      </c>
      <c r="AI30" s="78">
        <v>0.019306855404925632</v>
      </c>
      <c r="AJ30" s="338">
        <v>0.037545409164009454</v>
      </c>
      <c r="AK30" s="79">
        <v>0.03718175596870738</v>
      </c>
      <c r="AL30" s="78">
        <v>0.0457477574550332</v>
      </c>
      <c r="AM30" s="78">
        <v>0.0951711846777979</v>
      </c>
      <c r="AN30" s="78">
        <v>3.63034960559472E-05</v>
      </c>
      <c r="AO30" s="78">
        <v>0.06825875494952656</v>
      </c>
      <c r="AP30" s="78">
        <v>0.01831986359500562</v>
      </c>
      <c r="AQ30" s="78">
        <v>0.07036253000829229</v>
      </c>
      <c r="AR30" s="78">
        <v>0.09456828539155551</v>
      </c>
      <c r="AS30" s="78">
        <v>0.16572475329983205</v>
      </c>
      <c r="AT30" s="78">
        <v>7.517181444286673E-05</v>
      </c>
      <c r="AU30" s="78">
        <v>0.11090492749721867</v>
      </c>
      <c r="AV30" s="78">
        <v>0.098520729287992</v>
      </c>
      <c r="AW30" s="338">
        <v>0.1207923344958735</v>
      </c>
      <c r="AX30" s="79">
        <v>0.11886297950171862</v>
      </c>
      <c r="AY30" s="79">
        <v>0.11466117027663007</v>
      </c>
      <c r="AZ30" s="79">
        <v>0.009341937485493178</v>
      </c>
      <c r="BA30" s="79">
        <v>0.10761249642462846</v>
      </c>
    </row>
    <row r="31" spans="1:53" ht="11.25">
      <c r="A31" s="33"/>
      <c r="B31" s="58"/>
      <c r="C31" s="15" t="s">
        <v>12</v>
      </c>
      <c r="D31" s="395" t="s">
        <v>26</v>
      </c>
      <c r="E31" s="78">
        <v>0.0007405807387292868</v>
      </c>
      <c r="F31" s="78">
        <v>0.000746427809767541</v>
      </c>
      <c r="G31" s="78">
        <v>0.0008924768260278696</v>
      </c>
      <c r="H31" s="78">
        <v>0.00416603160087385</v>
      </c>
      <c r="I31" s="78">
        <v>0.0006317477521876125</v>
      </c>
      <c r="J31" s="78">
        <v>0.0007055165276529714</v>
      </c>
      <c r="K31" s="78">
        <v>0.001227980875856678</v>
      </c>
      <c r="L31" s="78">
        <v>0.0024145017253725557</v>
      </c>
      <c r="M31" s="78">
        <v>0.004584135568313277</v>
      </c>
      <c r="N31" s="78">
        <v>0.0025278167795218416</v>
      </c>
      <c r="O31" s="78">
        <v>0.0017115623371139204</v>
      </c>
      <c r="P31" s="78">
        <v>0.0008217297281980806</v>
      </c>
      <c r="Q31" s="78">
        <v>0.00017749007334447878</v>
      </c>
      <c r="R31" s="78">
        <v>0.000780146899802148</v>
      </c>
      <c r="S31" s="78">
        <v>0.024761819830264115</v>
      </c>
      <c r="T31" s="337">
        <v>0.0012590346079561197</v>
      </c>
      <c r="U31" s="78">
        <v>0.01790823676522709</v>
      </c>
      <c r="V31" s="78">
        <v>0.019600282244064314</v>
      </c>
      <c r="W31" s="78">
        <v>0.022843714422817574</v>
      </c>
      <c r="X31" s="78">
        <v>0.08689855162200792</v>
      </c>
      <c r="Y31" s="78">
        <v>0.01270821706528503</v>
      </c>
      <c r="Z31" s="78">
        <v>0.016623110295540866</v>
      </c>
      <c r="AA31" s="78">
        <v>0.026765899160996927</v>
      </c>
      <c r="AB31" s="78">
        <v>0.05549098321400093</v>
      </c>
      <c r="AC31" s="78">
        <v>0.10811736869666419</v>
      </c>
      <c r="AD31" s="78">
        <v>0.05745600794944009</v>
      </c>
      <c r="AE31" s="78">
        <v>0.03859035676726925</v>
      </c>
      <c r="AF31" s="78">
        <v>0.01435397512632213</v>
      </c>
      <c r="AG31" s="78">
        <v>0.004057543044847054</v>
      </c>
      <c r="AH31" s="78">
        <v>0.021939125315942352</v>
      </c>
      <c r="AI31" s="78">
        <v>0.5881730250267578</v>
      </c>
      <c r="AJ31" s="338">
        <v>0.030703986124060927</v>
      </c>
      <c r="AK31" s="79">
        <v>0.029590981404758434</v>
      </c>
      <c r="AL31" s="78">
        <v>0</v>
      </c>
      <c r="AM31" s="78">
        <v>0.001857398478740525</v>
      </c>
      <c r="AN31" s="78">
        <v>0</v>
      </c>
      <c r="AO31" s="78">
        <v>0</v>
      </c>
      <c r="AP31" s="78">
        <v>0</v>
      </c>
      <c r="AQ31" s="78">
        <v>0.0010519737613666831</v>
      </c>
      <c r="AR31" s="78">
        <v>1.545388970385835E-05</v>
      </c>
      <c r="AS31" s="78">
        <v>0.04248741857084887</v>
      </c>
      <c r="AT31" s="78">
        <v>0</v>
      </c>
      <c r="AU31" s="78">
        <v>0</v>
      </c>
      <c r="AV31" s="78">
        <v>0</v>
      </c>
      <c r="AW31" s="338">
        <v>0.02363419108982482</v>
      </c>
      <c r="AX31" s="79">
        <v>0.022770235454373552</v>
      </c>
      <c r="AY31" s="79">
        <v>0.008532593535891888</v>
      </c>
      <c r="AZ31" s="79">
        <v>0.006637819132128154</v>
      </c>
      <c r="BA31" s="79">
        <v>0.041687921540326564</v>
      </c>
    </row>
    <row r="32" spans="1:53" ht="11.25">
      <c r="A32" s="33"/>
      <c r="B32" s="58"/>
      <c r="C32" s="15" t="s">
        <v>13</v>
      </c>
      <c r="D32" s="395" t="s">
        <v>27</v>
      </c>
      <c r="E32" s="78">
        <v>0</v>
      </c>
      <c r="F32" s="78">
        <v>0</v>
      </c>
      <c r="G32" s="78">
        <v>0</v>
      </c>
      <c r="H32" s="78">
        <v>2.540263171264543E-05</v>
      </c>
      <c r="I32" s="78">
        <v>1.3471298136386228E-05</v>
      </c>
      <c r="J32" s="78">
        <v>1.3105570173120214E-05</v>
      </c>
      <c r="K32" s="78">
        <v>4.181133996255158E-05</v>
      </c>
      <c r="L32" s="78">
        <v>0.00015042830179195439</v>
      </c>
      <c r="M32" s="78">
        <v>8.306550897208796E-05</v>
      </c>
      <c r="N32" s="78">
        <v>3.814214642410181E-05</v>
      </c>
      <c r="O32" s="78">
        <v>0.0001248433704718389</v>
      </c>
      <c r="P32" s="78">
        <v>0.00010046225517155218</v>
      </c>
      <c r="Q32" s="78">
        <v>4.650394934789837E-06</v>
      </c>
      <c r="R32" s="78">
        <v>5.22951204907663E-05</v>
      </c>
      <c r="S32" s="78">
        <v>3.715759278250918E-05</v>
      </c>
      <c r="T32" s="337">
        <v>4.421814239583795E-05</v>
      </c>
      <c r="U32" s="78">
        <v>0.00022814683172990747</v>
      </c>
      <c r="V32" s="78">
        <v>0.001372019757084502</v>
      </c>
      <c r="W32" s="78">
        <v>0.0004664074517559792</v>
      </c>
      <c r="X32" s="78">
        <v>0.008180471922519259</v>
      </c>
      <c r="Y32" s="78">
        <v>0.00198871424507573</v>
      </c>
      <c r="Z32" s="78">
        <v>0.002553380516225404</v>
      </c>
      <c r="AA32" s="78">
        <v>0.0065903870568757485</v>
      </c>
      <c r="AB32" s="78">
        <v>0.027002690202277396</v>
      </c>
      <c r="AC32" s="78">
        <v>0.013575840199176055</v>
      </c>
      <c r="AD32" s="78">
        <v>0.005614608966040995</v>
      </c>
      <c r="AE32" s="78">
        <v>0.01779057300755166</v>
      </c>
      <c r="AF32" s="78">
        <v>0.01952222903215192</v>
      </c>
      <c r="AG32" s="78">
        <v>0.0009588789245951101</v>
      </c>
      <c r="AH32" s="78">
        <v>0.008335367942115033</v>
      </c>
      <c r="AI32" s="78">
        <v>0.003246677868044431</v>
      </c>
      <c r="AJ32" s="338">
        <v>0.00854221402940319</v>
      </c>
      <c r="AK32" s="79">
        <v>0.008220993954658655</v>
      </c>
      <c r="AL32" s="78">
        <v>0</v>
      </c>
      <c r="AM32" s="78">
        <v>0.0010778728122886098</v>
      </c>
      <c r="AN32" s="78">
        <v>2.3421610358675612E-06</v>
      </c>
      <c r="AO32" s="78">
        <v>0</v>
      </c>
      <c r="AP32" s="78">
        <v>0</v>
      </c>
      <c r="AQ32" s="78">
        <v>0.0006108886432833019</v>
      </c>
      <c r="AR32" s="78">
        <v>0</v>
      </c>
      <c r="AS32" s="78">
        <v>0.20542885049933907</v>
      </c>
      <c r="AT32" s="78">
        <v>0.00040579313465302186</v>
      </c>
      <c r="AU32" s="78">
        <v>0</v>
      </c>
      <c r="AV32" s="78">
        <v>0</v>
      </c>
      <c r="AW32" s="338">
        <v>0.11434330926325717</v>
      </c>
      <c r="AX32" s="79">
        <v>0.10999210830283096</v>
      </c>
      <c r="AY32" s="79">
        <v>0.00025029598951240283</v>
      </c>
      <c r="AZ32" s="79">
        <v>1.9370020704399908E-05</v>
      </c>
      <c r="BA32" s="79">
        <v>0.06592859233087597</v>
      </c>
    </row>
    <row r="33" spans="1:53" ht="11.25">
      <c r="A33" s="33"/>
      <c r="B33" s="58"/>
      <c r="C33" s="15" t="s">
        <v>14</v>
      </c>
      <c r="D33" s="395" t="s">
        <v>28</v>
      </c>
      <c r="E33" s="78">
        <v>0.007822384052828093</v>
      </c>
      <c r="F33" s="78">
        <v>0.003145660055448923</v>
      </c>
      <c r="G33" s="78">
        <v>0.004644936208190504</v>
      </c>
      <c r="H33" s="78">
        <v>0.011736015851242189</v>
      </c>
      <c r="I33" s="78">
        <v>0.007350908512765879</v>
      </c>
      <c r="J33" s="78">
        <v>0.009075607344885748</v>
      </c>
      <c r="K33" s="78">
        <v>0.007307895071715537</v>
      </c>
      <c r="L33" s="78">
        <v>0.005741771790431885</v>
      </c>
      <c r="M33" s="78">
        <v>0.004409225268933027</v>
      </c>
      <c r="N33" s="78">
        <v>0.00019754753195124427</v>
      </c>
      <c r="O33" s="78">
        <v>0.027253825557566603</v>
      </c>
      <c r="P33" s="78">
        <v>0.004908482749471607</v>
      </c>
      <c r="Q33" s="78">
        <v>0.005433211415479459</v>
      </c>
      <c r="R33" s="78">
        <v>0.003877195007434333</v>
      </c>
      <c r="S33" s="78">
        <v>0.009423165529644327</v>
      </c>
      <c r="T33" s="337">
        <v>0.006796256989243882</v>
      </c>
      <c r="U33" s="78">
        <v>0.027595252046204298</v>
      </c>
      <c r="V33" s="78">
        <v>0.019590682105822325</v>
      </c>
      <c r="W33" s="78">
        <v>0.019378332683053712</v>
      </c>
      <c r="X33" s="78">
        <v>0.04301997389101304</v>
      </c>
      <c r="Y33" s="78">
        <v>0.02329341135731738</v>
      </c>
      <c r="Z33" s="78">
        <v>0.03244266965560816</v>
      </c>
      <c r="AA33" s="78">
        <v>0.021874280549155394</v>
      </c>
      <c r="AB33" s="78">
        <v>0.0229828607086759</v>
      </c>
      <c r="AC33" s="78">
        <v>0.015084092350610853</v>
      </c>
      <c r="AD33" s="78">
        <v>0.0006765745936299507</v>
      </c>
      <c r="AE33" s="78">
        <v>0.10927284902360208</v>
      </c>
      <c r="AF33" s="78">
        <v>0.016439337100510265</v>
      </c>
      <c r="AG33" s="78">
        <v>0.021029345625540437</v>
      </c>
      <c r="AH33" s="78">
        <v>0.013494319116563585</v>
      </c>
      <c r="AI33" s="78">
        <v>0.026836612488414503</v>
      </c>
      <c r="AJ33" s="338">
        <v>0.023072404362287236</v>
      </c>
      <c r="AK33" s="79">
        <v>0.022457173977942675</v>
      </c>
      <c r="AL33" s="78">
        <v>0.006891899021129721</v>
      </c>
      <c r="AM33" s="78">
        <v>0.014663643318030009</v>
      </c>
      <c r="AN33" s="78">
        <v>-0.00023041009190347134</v>
      </c>
      <c r="AO33" s="78">
        <v>0.0019444462305248766</v>
      </c>
      <c r="AP33" s="78">
        <v>0.006361488527147193</v>
      </c>
      <c r="AQ33" s="78">
        <v>0.008953639389942245</v>
      </c>
      <c r="AR33" s="78">
        <v>0.028760863234497877</v>
      </c>
      <c r="AS33" s="78">
        <v>0.052312297141980844</v>
      </c>
      <c r="AT33" s="78">
        <v>-0.0008085049895277571</v>
      </c>
      <c r="AU33" s="78">
        <v>0.006974134584770467</v>
      </c>
      <c r="AV33" s="78">
        <v>0.03505362988211433</v>
      </c>
      <c r="AW33" s="338">
        <v>0.03162670257406159</v>
      </c>
      <c r="AX33" s="79">
        <v>0.030759271337086593</v>
      </c>
      <c r="AY33" s="79">
        <v>0.07383044406892515</v>
      </c>
      <c r="AZ33" s="79">
        <v>0.04865553293328446</v>
      </c>
      <c r="BA33" s="79">
        <v>0.04058551756931564</v>
      </c>
    </row>
    <row r="34" spans="1:53" ht="11.25">
      <c r="A34" s="33"/>
      <c r="B34" s="58"/>
      <c r="C34" s="15" t="s">
        <v>15</v>
      </c>
      <c r="D34" s="395" t="s">
        <v>262</v>
      </c>
      <c r="E34" s="78">
        <v>0.001650877896750702</v>
      </c>
      <c r="F34" s="78">
        <v>0.0009063766261462998</v>
      </c>
      <c r="G34" s="78">
        <v>0.0023123263219812984</v>
      </c>
      <c r="H34" s="78">
        <v>0.0030229131738048064</v>
      </c>
      <c r="I34" s="78">
        <v>0.004901026653244015</v>
      </c>
      <c r="J34" s="78">
        <v>0.00588920638346112</v>
      </c>
      <c r="K34" s="78">
        <v>0.012118017051755168</v>
      </c>
      <c r="L34" s="78">
        <v>0.021886043094612482</v>
      </c>
      <c r="M34" s="78">
        <v>0.03000690861916085</v>
      </c>
      <c r="N34" s="78">
        <v>0.0011820467075771173</v>
      </c>
      <c r="O34" s="78">
        <v>0.008253470012852539</v>
      </c>
      <c r="P34" s="78">
        <v>0.04477783029864337</v>
      </c>
      <c r="Q34" s="78">
        <v>0.018082285638107817</v>
      </c>
      <c r="R34" s="78">
        <v>0.014696801317462545</v>
      </c>
      <c r="S34" s="78">
        <v>0.005603364991602384</v>
      </c>
      <c r="T34" s="337">
        <v>0.010672934130037197</v>
      </c>
      <c r="U34" s="78">
        <v>0.0025879786260144724</v>
      </c>
      <c r="V34" s="78">
        <v>0.0017944258397320921</v>
      </c>
      <c r="W34" s="78">
        <v>0.005077947064035565</v>
      </c>
      <c r="X34" s="78">
        <v>0.011367213097836462</v>
      </c>
      <c r="Y34" s="78">
        <v>0.008018070234385388</v>
      </c>
      <c r="Z34" s="78">
        <v>0.011973212474897339</v>
      </c>
      <c r="AA34" s="78">
        <v>0.02202881941156469</v>
      </c>
      <c r="AB34" s="78">
        <v>0.039600066524343926</v>
      </c>
      <c r="AC34" s="78">
        <v>0.05582754571594802</v>
      </c>
      <c r="AD34" s="78">
        <v>0.002071583020423036</v>
      </c>
      <c r="AE34" s="78">
        <v>0.014762486818567918</v>
      </c>
      <c r="AF34" s="78">
        <v>0.10375653466489676</v>
      </c>
      <c r="AG34" s="78">
        <v>0.03466770426193707</v>
      </c>
      <c r="AH34" s="78">
        <v>0.045438825467928365</v>
      </c>
      <c r="AI34" s="78">
        <v>0.024520426341028478</v>
      </c>
      <c r="AJ34" s="338">
        <v>0.02797109546654291</v>
      </c>
      <c r="AK34" s="79">
        <v>0.027317233455859805</v>
      </c>
      <c r="AL34" s="78">
        <v>0.0037105306490471082</v>
      </c>
      <c r="AM34" s="78">
        <v>0.019685241017299744</v>
      </c>
      <c r="AN34" s="78">
        <v>4.508659994045056E-05</v>
      </c>
      <c r="AO34" s="78">
        <v>0.037900626771345265</v>
      </c>
      <c r="AP34" s="78">
        <v>-0.0003746549733536208</v>
      </c>
      <c r="AQ34" s="78">
        <v>0.019518910041635536</v>
      </c>
      <c r="AR34" s="78">
        <v>0.012994990405298038</v>
      </c>
      <c r="AS34" s="78">
        <v>0.039055893229911924</v>
      </c>
      <c r="AT34" s="78">
        <v>0.0004051540544027106</v>
      </c>
      <c r="AU34" s="78">
        <v>0.07378791722985377</v>
      </c>
      <c r="AV34" s="78">
        <v>-0.005851470450177391</v>
      </c>
      <c r="AW34" s="338">
        <v>0.03887302195624952</v>
      </c>
      <c r="AX34" s="79">
        <v>0.038132567916038265</v>
      </c>
      <c r="AY34" s="79">
        <v>0.004470096047968121</v>
      </c>
      <c r="AZ34" s="79">
        <v>0.00954862002122866</v>
      </c>
      <c r="BA34" s="79">
        <v>0.04694076671781862</v>
      </c>
    </row>
    <row r="35" spans="1:53" ht="11.25">
      <c r="A35" s="33"/>
      <c r="B35" s="58"/>
      <c r="C35" s="15" t="s">
        <v>16</v>
      </c>
      <c r="D35" s="395" t="s">
        <v>30</v>
      </c>
      <c r="E35" s="78">
        <v>0</v>
      </c>
      <c r="F35" s="78">
        <v>0</v>
      </c>
      <c r="G35" s="78">
        <v>0</v>
      </c>
      <c r="H35" s="78">
        <v>0</v>
      </c>
      <c r="I35" s="78">
        <v>0</v>
      </c>
      <c r="J35" s="78">
        <v>0</v>
      </c>
      <c r="K35" s="78">
        <v>0</v>
      </c>
      <c r="L35" s="78">
        <v>0</v>
      </c>
      <c r="M35" s="78">
        <v>0</v>
      </c>
      <c r="N35" s="78">
        <v>0</v>
      </c>
      <c r="O35" s="78">
        <v>0</v>
      </c>
      <c r="P35" s="78">
        <v>0</v>
      </c>
      <c r="Q35" s="78">
        <v>0</v>
      </c>
      <c r="R35" s="78">
        <v>0</v>
      </c>
      <c r="S35" s="78">
        <v>0</v>
      </c>
      <c r="T35" s="337">
        <v>0</v>
      </c>
      <c r="U35" s="78">
        <v>0</v>
      </c>
      <c r="V35" s="78">
        <v>0</v>
      </c>
      <c r="W35" s="78">
        <v>0</v>
      </c>
      <c r="X35" s="78">
        <v>0</v>
      </c>
      <c r="Y35" s="78">
        <v>0</v>
      </c>
      <c r="Z35" s="78">
        <v>0</v>
      </c>
      <c r="AA35" s="78">
        <v>0</v>
      </c>
      <c r="AB35" s="78">
        <v>0</v>
      </c>
      <c r="AC35" s="78">
        <v>0</v>
      </c>
      <c r="AD35" s="78">
        <v>0</v>
      </c>
      <c r="AE35" s="78">
        <v>0</v>
      </c>
      <c r="AF35" s="78">
        <v>0</v>
      </c>
      <c r="AG35" s="78">
        <v>0</v>
      </c>
      <c r="AH35" s="78">
        <v>0</v>
      </c>
      <c r="AI35" s="78">
        <v>0.2800607910823051</v>
      </c>
      <c r="AJ35" s="338">
        <v>0.0011597862218691878</v>
      </c>
      <c r="AK35" s="79">
        <v>0.0011159468717647602</v>
      </c>
      <c r="AL35" s="78">
        <v>0</v>
      </c>
      <c r="AM35" s="78">
        <v>0</v>
      </c>
      <c r="AN35" s="78">
        <v>0</v>
      </c>
      <c r="AO35" s="78">
        <v>0</v>
      </c>
      <c r="AP35" s="78">
        <v>0</v>
      </c>
      <c r="AQ35" s="78">
        <v>0</v>
      </c>
      <c r="AR35" s="78">
        <v>0</v>
      </c>
      <c r="AS35" s="78">
        <v>0.002824367571867146</v>
      </c>
      <c r="AT35" s="78">
        <v>0.4041230125403066</v>
      </c>
      <c r="AU35" s="78">
        <v>0</v>
      </c>
      <c r="AV35" s="78">
        <v>0</v>
      </c>
      <c r="AW35" s="338">
        <v>0.07454206566868833</v>
      </c>
      <c r="AX35" s="79">
        <v>0.07169021827142306</v>
      </c>
      <c r="AY35" s="79">
        <v>0</v>
      </c>
      <c r="AZ35" s="79">
        <v>0</v>
      </c>
      <c r="BA35" s="79">
        <v>0.0387168176271677</v>
      </c>
    </row>
    <row r="36" spans="1:53" ht="11.25">
      <c r="A36" s="33"/>
      <c r="B36" s="58"/>
      <c r="C36" s="15" t="s">
        <v>17</v>
      </c>
      <c r="D36" s="395" t="s">
        <v>31</v>
      </c>
      <c r="E36" s="78">
        <v>0.008670966149288735</v>
      </c>
      <c r="F36" s="78">
        <v>0.005918106206014076</v>
      </c>
      <c r="G36" s="78">
        <v>0.004462384130139348</v>
      </c>
      <c r="H36" s="78">
        <v>0.0528374739623025</v>
      </c>
      <c r="I36" s="78">
        <v>0.013345004716357608</v>
      </c>
      <c r="J36" s="78">
        <v>0.030587963931723475</v>
      </c>
      <c r="K36" s="78">
        <v>0.0250431747532222</v>
      </c>
      <c r="L36" s="78">
        <v>0.02484580188483384</v>
      </c>
      <c r="M36" s="78">
        <v>0.04067711221069735</v>
      </c>
      <c r="N36" s="78">
        <v>0.007805106585709361</v>
      </c>
      <c r="O36" s="78">
        <v>0.02250172306863854</v>
      </c>
      <c r="P36" s="78">
        <v>0.03876168678702388</v>
      </c>
      <c r="Q36" s="78">
        <v>0.019785105250063363</v>
      </c>
      <c r="R36" s="78">
        <v>0.020150473524959953</v>
      </c>
      <c r="S36" s="78">
        <v>0.0117417993192729</v>
      </c>
      <c r="T36" s="337">
        <v>0.018946181570912206</v>
      </c>
      <c r="U36" s="78">
        <v>0.025065302070868954</v>
      </c>
      <c r="V36" s="78">
        <v>0.026676384139931616</v>
      </c>
      <c r="W36" s="78">
        <v>0.019814628664710062</v>
      </c>
      <c r="X36" s="78">
        <v>0.1691294768398838</v>
      </c>
      <c r="Y36" s="78">
        <v>0.0701359899119433</v>
      </c>
      <c r="Z36" s="78">
        <v>0.08885409469129542</v>
      </c>
      <c r="AA36" s="78">
        <v>0.10135643782049669</v>
      </c>
      <c r="AB36" s="78">
        <v>0.07317853628245562</v>
      </c>
      <c r="AC36" s="78">
        <v>0.11739238387767464</v>
      </c>
      <c r="AD36" s="78">
        <v>0.02264507604404866</v>
      </c>
      <c r="AE36" s="78">
        <v>0.07641109769142394</v>
      </c>
      <c r="AF36" s="78">
        <v>0.15043311108574917</v>
      </c>
      <c r="AG36" s="78">
        <v>0.059466843343518136</v>
      </c>
      <c r="AH36" s="78">
        <v>0.07702461614152192</v>
      </c>
      <c r="AI36" s="78">
        <v>0.09061638098457866</v>
      </c>
      <c r="AJ36" s="338">
        <v>0.07616883191941308</v>
      </c>
      <c r="AK36" s="79">
        <v>0.07400584381416715</v>
      </c>
      <c r="AL36" s="78">
        <v>0.06732350999253417</v>
      </c>
      <c r="AM36" s="78">
        <v>0.02171870272587952</v>
      </c>
      <c r="AN36" s="78">
        <v>0.00396176539216998</v>
      </c>
      <c r="AO36" s="78">
        <v>0.010889613323112191</v>
      </c>
      <c r="AP36" s="78">
        <v>0</v>
      </c>
      <c r="AQ36" s="78">
        <v>0.017551924239655247</v>
      </c>
      <c r="AR36" s="78">
        <v>0.6693817708513307</v>
      </c>
      <c r="AS36" s="78">
        <v>0.24425140645195076</v>
      </c>
      <c r="AT36" s="78">
        <v>0.5847995127652171</v>
      </c>
      <c r="AU36" s="78">
        <v>0.024444588885704856</v>
      </c>
      <c r="AV36" s="78">
        <v>0</v>
      </c>
      <c r="AW36" s="338">
        <v>0.26929523490747215</v>
      </c>
      <c r="AX36" s="79">
        <v>0.25966398175039035</v>
      </c>
      <c r="AY36" s="79">
        <v>0.026755358891494586</v>
      </c>
      <c r="AZ36" s="79">
        <v>0.06022386390965601</v>
      </c>
      <c r="BA36" s="79">
        <v>0.20771141666554338</v>
      </c>
    </row>
    <row r="37" spans="1:53" ht="11.25">
      <c r="A37" s="33"/>
      <c r="B37" s="58"/>
      <c r="C37" s="52">
        <v>15</v>
      </c>
      <c r="D37" s="402" t="s">
        <v>32</v>
      </c>
      <c r="E37" s="78">
        <v>0</v>
      </c>
      <c r="F37" s="78">
        <v>0</v>
      </c>
      <c r="G37" s="78">
        <v>0</v>
      </c>
      <c r="H37" s="78">
        <v>0</v>
      </c>
      <c r="I37" s="78">
        <v>0</v>
      </c>
      <c r="J37" s="78">
        <v>0</v>
      </c>
      <c r="K37" s="78">
        <v>0</v>
      </c>
      <c r="L37" s="78">
        <v>0</v>
      </c>
      <c r="M37" s="78">
        <v>0</v>
      </c>
      <c r="N37" s="78">
        <v>0</v>
      </c>
      <c r="O37" s="78">
        <v>0</v>
      </c>
      <c r="P37" s="78">
        <v>0</v>
      </c>
      <c r="Q37" s="78">
        <v>0</v>
      </c>
      <c r="R37" s="78">
        <v>0</v>
      </c>
      <c r="S37" s="78">
        <v>0</v>
      </c>
      <c r="T37" s="337">
        <v>0</v>
      </c>
      <c r="U37" s="78">
        <v>0.0129218397720833</v>
      </c>
      <c r="V37" s="78">
        <v>0.02319313398112933</v>
      </c>
      <c r="W37" s="78">
        <v>0.0047095620574975315</v>
      </c>
      <c r="X37" s="78">
        <v>0.00919077620057481</v>
      </c>
      <c r="Y37" s="78">
        <v>0.003184762970685258</v>
      </c>
      <c r="Z37" s="78">
        <v>0.007729626759737581</v>
      </c>
      <c r="AA37" s="78">
        <v>0.0043530893110607285</v>
      </c>
      <c r="AB37" s="78">
        <v>0.006134328444996938</v>
      </c>
      <c r="AC37" s="78">
        <v>0.0026417975194051885</v>
      </c>
      <c r="AD37" s="78">
        <v>0.0035677631007319187</v>
      </c>
      <c r="AE37" s="78">
        <v>0.00661313862556189</v>
      </c>
      <c r="AF37" s="78">
        <v>0.010394723631632612</v>
      </c>
      <c r="AG37" s="78">
        <v>0.0004069248476897773</v>
      </c>
      <c r="AH37" s="78">
        <v>0.005348222461029053</v>
      </c>
      <c r="AI37" s="78">
        <v>0</v>
      </c>
      <c r="AJ37" s="338">
        <v>0.004829595521691039</v>
      </c>
      <c r="AK37" s="79">
        <v>0.004647039180750071</v>
      </c>
      <c r="AL37" s="78">
        <v>0</v>
      </c>
      <c r="AM37" s="78">
        <v>0</v>
      </c>
      <c r="AN37" s="78">
        <v>0</v>
      </c>
      <c r="AO37" s="78">
        <v>0</v>
      </c>
      <c r="AP37" s="78">
        <v>0</v>
      </c>
      <c r="AQ37" s="78">
        <v>0</v>
      </c>
      <c r="AR37" s="78">
        <v>0</v>
      </c>
      <c r="AS37" s="78">
        <v>9.428030716324029E-05</v>
      </c>
      <c r="AT37" s="78">
        <v>0</v>
      </c>
      <c r="AU37" s="78">
        <v>0</v>
      </c>
      <c r="AV37" s="78">
        <v>0</v>
      </c>
      <c r="AW37" s="338">
        <v>5.244353036229627E-05</v>
      </c>
      <c r="AX37" s="79">
        <v>5.0437133783056585E-05</v>
      </c>
      <c r="AY37" s="79">
        <v>0.0006146241423576876</v>
      </c>
      <c r="AZ37" s="79">
        <v>0.009768271089344579</v>
      </c>
      <c r="BA37" s="79">
        <v>0.003984659428590997</v>
      </c>
    </row>
    <row r="38" spans="1:53" ht="12" thickBot="1">
      <c r="A38" s="33"/>
      <c r="B38" s="59"/>
      <c r="C38" s="60">
        <v>16</v>
      </c>
      <c r="D38" s="61" t="s">
        <v>33</v>
      </c>
      <c r="E38" s="438">
        <v>0.2802275228602874</v>
      </c>
      <c r="F38" s="439">
        <v>0.060034122414160805</v>
      </c>
      <c r="G38" s="439">
        <v>0.21839313604186528</v>
      </c>
      <c r="H38" s="439">
        <v>0.2428999644363156</v>
      </c>
      <c r="I38" s="439">
        <v>0.3738377848021866</v>
      </c>
      <c r="J38" s="439">
        <v>0.29334459829898435</v>
      </c>
      <c r="K38" s="439">
        <v>0.15019451362504319</v>
      </c>
      <c r="L38" s="439">
        <v>0.09957916498815877</v>
      </c>
      <c r="M38" s="439">
        <v>0.10469495711321018</v>
      </c>
      <c r="N38" s="439">
        <v>0.014642266248014629</v>
      </c>
      <c r="O38" s="439">
        <v>0.13289030237409516</v>
      </c>
      <c r="P38" s="439">
        <v>0.12684261299749747</v>
      </c>
      <c r="Q38" s="439">
        <v>0.1030791039929066</v>
      </c>
      <c r="R38" s="439">
        <v>0.16149549064927135</v>
      </c>
      <c r="S38" s="439">
        <v>0.16423656009869056</v>
      </c>
      <c r="T38" s="453">
        <v>0.2310441388357275</v>
      </c>
      <c r="U38" s="439">
        <v>0.49065277470688834</v>
      </c>
      <c r="V38" s="439">
        <v>0.29018497866369275</v>
      </c>
      <c r="W38" s="439">
        <v>0.43090987252597435</v>
      </c>
      <c r="X38" s="439">
        <v>0.5658591456272607</v>
      </c>
      <c r="Y38" s="439">
        <v>0.6825958181621808</v>
      </c>
      <c r="Z38" s="439">
        <v>0.5262666813523564</v>
      </c>
      <c r="AA38" s="439">
        <v>0.5064600528437913</v>
      </c>
      <c r="AB38" s="439">
        <v>0.31294584480652565</v>
      </c>
      <c r="AC38" s="439">
        <v>0.3612324741424144</v>
      </c>
      <c r="AD38" s="439">
        <v>0.14599917823454503</v>
      </c>
      <c r="AE38" s="439">
        <v>0.4029221429977482</v>
      </c>
      <c r="AF38" s="439">
        <v>0.4077024600734471</v>
      </c>
      <c r="AG38" s="439">
        <v>0.2613393688259215</v>
      </c>
      <c r="AH38" s="439">
        <v>0.375946921289242</v>
      </c>
      <c r="AI38" s="439">
        <v>1.1564165190844713</v>
      </c>
      <c r="AJ38" s="442">
        <v>0.46578725763855605</v>
      </c>
      <c r="AK38" s="443">
        <v>0.4569140829312235</v>
      </c>
      <c r="AL38" s="439">
        <v>0.25665009903807573</v>
      </c>
      <c r="AM38" s="439">
        <v>0.2888336949717805</v>
      </c>
      <c r="AN38" s="439">
        <v>0.006157541363295819</v>
      </c>
      <c r="AO38" s="439">
        <v>0.3230502729249972</v>
      </c>
      <c r="AP38" s="439">
        <v>0.6023993210334361</v>
      </c>
      <c r="AQ38" s="439">
        <v>0.2473430254989157</v>
      </c>
      <c r="AR38" s="439">
        <v>0.9847314333414703</v>
      </c>
      <c r="AS38" s="439">
        <v>0.9889285764733484</v>
      </c>
      <c r="AT38" s="439">
        <v>0.9995341219096704</v>
      </c>
      <c r="AU38" s="439">
        <v>0.9858236245449188</v>
      </c>
      <c r="AV38" s="439">
        <v>0.9729751199025305</v>
      </c>
      <c r="AW38" s="442">
        <v>0.9899386746992763</v>
      </c>
      <c r="AX38" s="443">
        <v>0.9615282805091656</v>
      </c>
      <c r="AY38" s="443">
        <v>0.9586059315892964</v>
      </c>
      <c r="AZ38" s="443">
        <v>0.9626857797448742</v>
      </c>
      <c r="BA38" s="443">
        <v>0.9622004906785552</v>
      </c>
    </row>
    <row r="39" spans="1:53" ht="12" thickBot="1">
      <c r="A39" s="64"/>
      <c r="B39" s="65"/>
      <c r="C39" s="65"/>
      <c r="D39" s="66" t="s">
        <v>57</v>
      </c>
      <c r="E39" s="436">
        <v>0.5330021291696239</v>
      </c>
      <c r="F39" s="437">
        <v>0.16986564299424184</v>
      </c>
      <c r="G39" s="437">
        <v>0.4011886168637553</v>
      </c>
      <c r="H39" s="437">
        <v>0.5698826398414876</v>
      </c>
      <c r="I39" s="437">
        <v>0.6948650639002607</v>
      </c>
      <c r="J39" s="437">
        <v>0.5351629000529902</v>
      </c>
      <c r="K39" s="437">
        <v>0.5569661328146304</v>
      </c>
      <c r="L39" s="437">
        <v>0.3226479460526958</v>
      </c>
      <c r="M39" s="437">
        <v>0.3627187138487762</v>
      </c>
      <c r="N39" s="437">
        <v>0.13224421912591156</v>
      </c>
      <c r="O39" s="437">
        <v>0.38407113655793595</v>
      </c>
      <c r="P39" s="437">
        <v>0.3511967244152904</v>
      </c>
      <c r="Q39" s="437">
        <v>0.2454300181442909</v>
      </c>
      <c r="R39" s="437">
        <v>0.3647115201870534</v>
      </c>
      <c r="S39" s="437">
        <v>1.1617470013822624</v>
      </c>
      <c r="T39" s="454">
        <v>0.4900564452287359</v>
      </c>
      <c r="U39" s="437">
        <v>0.4987986085423927</v>
      </c>
      <c r="V39" s="437">
        <v>0.2922010076945108</v>
      </c>
      <c r="W39" s="437">
        <v>0.4374837830513426</v>
      </c>
      <c r="X39" s="437">
        <v>0.5697930372594852</v>
      </c>
      <c r="Y39" s="437">
        <v>0.6985915274199801</v>
      </c>
      <c r="Z39" s="437">
        <v>0.5384803602388986</v>
      </c>
      <c r="AA39" s="437">
        <v>0.5083555492606726</v>
      </c>
      <c r="AB39" s="437">
        <v>0.31466727521746607</v>
      </c>
      <c r="AC39" s="437">
        <v>0.3627393299949489</v>
      </c>
      <c r="AD39" s="437">
        <v>0.14614895705773345</v>
      </c>
      <c r="AE39" s="437">
        <v>0.40591304175897147</v>
      </c>
      <c r="AF39" s="437">
        <v>0.41046322742039965</v>
      </c>
      <c r="AG39" s="437">
        <v>0.2639687686186173</v>
      </c>
      <c r="AH39" s="437">
        <v>0.38097989511272085</v>
      </c>
      <c r="AI39" s="437">
        <v>1.1604648232652668</v>
      </c>
      <c r="AJ39" s="444">
        <v>0.4735488485491937</v>
      </c>
      <c r="AK39" s="445">
        <v>0.47417282760375673</v>
      </c>
      <c r="AL39" s="437">
        <v>1</v>
      </c>
      <c r="AM39" s="437">
        <v>1</v>
      </c>
      <c r="AN39" s="437">
        <v>1</v>
      </c>
      <c r="AO39" s="437">
        <v>1</v>
      </c>
      <c r="AP39" s="437">
        <v>1</v>
      </c>
      <c r="AQ39" s="437">
        <v>1</v>
      </c>
      <c r="AR39" s="437">
        <v>1</v>
      </c>
      <c r="AS39" s="437">
        <v>1</v>
      </c>
      <c r="AT39" s="437">
        <v>1</v>
      </c>
      <c r="AU39" s="437">
        <v>1</v>
      </c>
      <c r="AV39" s="437">
        <v>1</v>
      </c>
      <c r="AW39" s="444">
        <v>1</v>
      </c>
      <c r="AX39" s="445">
        <v>1</v>
      </c>
      <c r="AY39" s="445">
        <v>1</v>
      </c>
      <c r="AZ39" s="445">
        <v>1</v>
      </c>
      <c r="BA39" s="445">
        <v>1</v>
      </c>
    </row>
    <row r="40" spans="1:53" ht="11.25">
      <c r="A40" s="67" t="s">
        <v>58</v>
      </c>
      <c r="B40" s="15"/>
      <c r="C40" s="15">
        <v>17</v>
      </c>
      <c r="D40" s="16" t="s">
        <v>59</v>
      </c>
      <c r="E40" s="78">
        <v>0.002232028059781323</v>
      </c>
      <c r="F40" s="78">
        <v>0.005438259756877799</v>
      </c>
      <c r="G40" s="78">
        <v>0.014523031987180787</v>
      </c>
      <c r="H40" s="78">
        <v>0.07303256617385562</v>
      </c>
      <c r="I40" s="78">
        <v>0.015212954561592038</v>
      </c>
      <c r="J40" s="78">
        <v>0.015290705573318457</v>
      </c>
      <c r="K40" s="78">
        <v>0.01523205293679216</v>
      </c>
      <c r="L40" s="78">
        <v>0.020693179442388146</v>
      </c>
      <c r="M40" s="78">
        <v>0.026135920835193303</v>
      </c>
      <c r="N40" s="78">
        <v>0.002752351679225988</v>
      </c>
      <c r="O40" s="78">
        <v>0.021885560627277527</v>
      </c>
      <c r="P40" s="78">
        <v>0.08238033721830319</v>
      </c>
      <c r="Q40" s="78">
        <v>0.01358612880198851</v>
      </c>
      <c r="R40" s="78">
        <v>0.017322257110899224</v>
      </c>
      <c r="S40" s="78">
        <v>0.004444048096788097</v>
      </c>
      <c r="T40" s="337">
        <v>0.01720099488620483</v>
      </c>
      <c r="U40" s="78">
        <v>0.0011579939624412783</v>
      </c>
      <c r="V40" s="78">
        <v>0.005933685445070409</v>
      </c>
      <c r="W40" s="78">
        <v>0.029331134555346482</v>
      </c>
      <c r="X40" s="78">
        <v>0.050247932178552446</v>
      </c>
      <c r="Y40" s="78">
        <v>0.013989625881969182</v>
      </c>
      <c r="Z40" s="78">
        <v>0.015150368375805424</v>
      </c>
      <c r="AA40" s="78">
        <v>0.01722134721030502</v>
      </c>
      <c r="AB40" s="78">
        <v>0.02249908330049069</v>
      </c>
      <c r="AC40" s="78">
        <v>0.025960612502470327</v>
      </c>
      <c r="AD40" s="78">
        <v>0.0027459030486092035</v>
      </c>
      <c r="AE40" s="78">
        <v>0.0209138047159088</v>
      </c>
      <c r="AF40" s="78">
        <v>0.04865943515021165</v>
      </c>
      <c r="AG40" s="78">
        <v>0.014158176469804926</v>
      </c>
      <c r="AH40" s="78">
        <v>0.017489278401143143</v>
      </c>
      <c r="AI40" s="78">
        <v>0.004468029770517838</v>
      </c>
      <c r="AJ40" s="338">
        <v>0.017475806931639113</v>
      </c>
      <c r="AK40" s="79">
        <v>0.017465419171166074</v>
      </c>
      <c r="AW40" s="3"/>
      <c r="AX40" s="3"/>
      <c r="AY40" s="3"/>
      <c r="AZ40" s="3"/>
      <c r="BA40" s="3"/>
    </row>
    <row r="41" spans="1:53" ht="11.25">
      <c r="A41" s="35" t="s">
        <v>60</v>
      </c>
      <c r="B41" s="15"/>
      <c r="C41" s="15">
        <v>18</v>
      </c>
      <c r="D41" s="16" t="s">
        <v>61</v>
      </c>
      <c r="E41" s="78">
        <v>0.11066539122206108</v>
      </c>
      <c r="F41" s="78">
        <v>0.15429729153337599</v>
      </c>
      <c r="G41" s="78">
        <v>0.14703555708809152</v>
      </c>
      <c r="H41" s="78">
        <v>0.16308489559518366</v>
      </c>
      <c r="I41" s="78">
        <v>0.1571903334455006</v>
      </c>
      <c r="J41" s="78">
        <v>0.35409066346075296</v>
      </c>
      <c r="K41" s="78">
        <v>0.16999945463469615</v>
      </c>
      <c r="L41" s="78">
        <v>0.4192600675871082</v>
      </c>
      <c r="M41" s="78">
        <v>0.28408809266058827</v>
      </c>
      <c r="N41" s="78">
        <v>0.03306276398143557</v>
      </c>
      <c r="O41" s="78">
        <v>0.3540604011787055</v>
      </c>
      <c r="P41" s="78">
        <v>0.24767037046100585</v>
      </c>
      <c r="Q41" s="78">
        <v>0.4274022971400846</v>
      </c>
      <c r="R41" s="78">
        <v>0.4239086603528222</v>
      </c>
      <c r="S41" s="78">
        <v>0.026909528693093147</v>
      </c>
      <c r="T41" s="337">
        <v>0.26046630781040886</v>
      </c>
      <c r="U41" s="78">
        <v>0.08791905985253581</v>
      </c>
      <c r="V41" s="78">
        <v>0.14711011838570476</v>
      </c>
      <c r="W41" s="78">
        <v>0.17106326163600102</v>
      </c>
      <c r="X41" s="78">
        <v>0.18548422883030707</v>
      </c>
      <c r="Y41" s="78">
        <v>0.15252174541063068</v>
      </c>
      <c r="Z41" s="78">
        <v>0.35274401200323796</v>
      </c>
      <c r="AA41" s="78">
        <v>0.17486844975924198</v>
      </c>
      <c r="AB41" s="78">
        <v>0.3952295674242752</v>
      </c>
      <c r="AC41" s="78">
        <v>0.2781743072724283</v>
      </c>
      <c r="AD41" s="78">
        <v>0.032120352424210456</v>
      </c>
      <c r="AE41" s="78">
        <v>0.3617868292682677</v>
      </c>
      <c r="AF41" s="78">
        <v>0.2696029760795204</v>
      </c>
      <c r="AG41" s="78">
        <v>0.4196212412139457</v>
      </c>
      <c r="AH41" s="78">
        <v>0.40532719254048744</v>
      </c>
      <c r="AI41" s="78">
        <v>0.02690574069306112</v>
      </c>
      <c r="AJ41" s="338">
        <v>0.26936228561502373</v>
      </c>
      <c r="AK41" s="79">
        <v>0.26902602201907483</v>
      </c>
      <c r="AL41" s="304"/>
      <c r="AW41" s="3"/>
      <c r="AX41" s="3"/>
      <c r="AY41" s="3"/>
      <c r="AZ41" s="3"/>
      <c r="BA41" s="3"/>
    </row>
    <row r="42" spans="1:53" ht="11.25">
      <c r="A42" s="35" t="s">
        <v>62</v>
      </c>
      <c r="B42" s="15"/>
      <c r="C42" s="15">
        <v>19</v>
      </c>
      <c r="D42" s="16" t="s">
        <v>63</v>
      </c>
      <c r="E42" s="78">
        <v>0.2029705516297919</v>
      </c>
      <c r="F42" s="78">
        <v>0.6617615696310514</v>
      </c>
      <c r="G42" s="78">
        <v>0.2973570515811038</v>
      </c>
      <c r="H42" s="78">
        <v>0.07016206879032667</v>
      </c>
      <c r="I42" s="78">
        <v>0.052604436940432445</v>
      </c>
      <c r="J42" s="78">
        <v>0.012979756699458259</v>
      </c>
      <c r="K42" s="78">
        <v>0.07614844843571052</v>
      </c>
      <c r="L42" s="78">
        <v>0.14119863310573616</v>
      </c>
      <c r="M42" s="78">
        <v>0.19990086165270649</v>
      </c>
      <c r="N42" s="78">
        <v>0.4515119762741456</v>
      </c>
      <c r="O42" s="78">
        <v>0.09173283748845056</v>
      </c>
      <c r="P42" s="78">
        <v>0.12037567731523639</v>
      </c>
      <c r="Q42" s="78">
        <v>0</v>
      </c>
      <c r="R42" s="78">
        <v>0.07831441725648028</v>
      </c>
      <c r="S42" s="78">
        <v>-0.28244972577696525</v>
      </c>
      <c r="T42" s="337">
        <v>0.10096008366688515</v>
      </c>
      <c r="U42" s="78">
        <v>0.2644036286456004</v>
      </c>
      <c r="V42" s="78">
        <v>0.5303388368792511</v>
      </c>
      <c r="W42" s="78">
        <v>0.2306698777025845</v>
      </c>
      <c r="X42" s="78">
        <v>0.04733776050938324</v>
      </c>
      <c r="Y42" s="78">
        <v>0.04595606645373419</v>
      </c>
      <c r="Z42" s="78">
        <v>0.009753475823355041</v>
      </c>
      <c r="AA42" s="78">
        <v>0.08687722818478227</v>
      </c>
      <c r="AB42" s="78">
        <v>0.17665301336094968</v>
      </c>
      <c r="AC42" s="78">
        <v>0.20602584758709327</v>
      </c>
      <c r="AD42" s="78">
        <v>0.43755895077695556</v>
      </c>
      <c r="AE42" s="78">
        <v>0.06592951896525522</v>
      </c>
      <c r="AF42" s="78">
        <v>0.10352289635506964</v>
      </c>
      <c r="AG42" s="78">
        <v>0</v>
      </c>
      <c r="AH42" s="78">
        <v>0.07770634707512833</v>
      </c>
      <c r="AI42" s="78">
        <v>-0.3138209193425151</v>
      </c>
      <c r="AJ42" s="338">
        <v>0.10361274151882809</v>
      </c>
      <c r="AK42" s="79">
        <v>0.10351247235362697</v>
      </c>
      <c r="AW42" s="3"/>
      <c r="AX42" s="3"/>
      <c r="AY42" s="3"/>
      <c r="AZ42" s="3"/>
      <c r="BA42" s="3"/>
    </row>
    <row r="43" spans="1:53" ht="11.25">
      <c r="A43" s="35" t="s">
        <v>64</v>
      </c>
      <c r="B43" s="15"/>
      <c r="C43" s="15">
        <v>20</v>
      </c>
      <c r="D43" s="16" t="s">
        <v>65</v>
      </c>
      <c r="E43" s="78">
        <v>0.11139054319540018</v>
      </c>
      <c r="F43" s="78">
        <v>0.02708466624013649</v>
      </c>
      <c r="G43" s="78">
        <v>0.098314435812661</v>
      </c>
      <c r="H43" s="78">
        <v>0.053955189757658895</v>
      </c>
      <c r="I43" s="78">
        <v>0.04809386744411025</v>
      </c>
      <c r="J43" s="78">
        <v>0.052691381733368924</v>
      </c>
      <c r="K43" s="78">
        <v>0.1414541256885237</v>
      </c>
      <c r="L43" s="78">
        <v>0.055013050474705096</v>
      </c>
      <c r="M43" s="78">
        <v>0.10807362980741633</v>
      </c>
      <c r="N43" s="78">
        <v>0.3262574853962357</v>
      </c>
      <c r="O43" s="78">
        <v>0.09828164894504475</v>
      </c>
      <c r="P43" s="78">
        <v>0.16500796614164406</v>
      </c>
      <c r="Q43" s="78">
        <v>0.31127185976269034</v>
      </c>
      <c r="R43" s="78">
        <v>0.08634780374537386</v>
      </c>
      <c r="S43" s="78">
        <v>0.07821673280718182</v>
      </c>
      <c r="T43" s="337">
        <v>0.09804119128955392</v>
      </c>
      <c r="U43" s="78">
        <v>0.10944114243236464</v>
      </c>
      <c r="V43" s="78">
        <v>0.04299341910523512</v>
      </c>
      <c r="W43" s="78">
        <v>0.09189764406576602</v>
      </c>
      <c r="X43" s="78">
        <v>0.08341253747362012</v>
      </c>
      <c r="Y43" s="78">
        <v>0.044662329174206296</v>
      </c>
      <c r="Z43" s="78">
        <v>0.053930499464455245</v>
      </c>
      <c r="AA43" s="78">
        <v>0.16194676004831968</v>
      </c>
      <c r="AB43" s="78">
        <v>0.05598788737665801</v>
      </c>
      <c r="AC43" s="78">
        <v>0.10810562482555613</v>
      </c>
      <c r="AD43" s="78">
        <v>0.3270243392321962</v>
      </c>
      <c r="AE43" s="78">
        <v>0.09636240879668091</v>
      </c>
      <c r="AF43" s="78">
        <v>0.13299303318948336</v>
      </c>
      <c r="AG43" s="78">
        <v>0.2994691425481072</v>
      </c>
      <c r="AH43" s="78">
        <v>0.09467779420894619</v>
      </c>
      <c r="AI43" s="78">
        <v>0.11087668389132838</v>
      </c>
      <c r="AJ43" s="338">
        <v>0.10055168870485294</v>
      </c>
      <c r="AK43" s="79">
        <v>0.10045679313440188</v>
      </c>
      <c r="AW43" s="3"/>
      <c r="AX43" s="3"/>
      <c r="AY43" s="3"/>
      <c r="AZ43" s="3"/>
      <c r="BA43" s="3"/>
    </row>
    <row r="44" spans="1:53" ht="11.25">
      <c r="A44" s="35" t="s">
        <v>66</v>
      </c>
      <c r="B44" s="15"/>
      <c r="C44" s="15">
        <v>21</v>
      </c>
      <c r="D44" s="16" t="s">
        <v>67</v>
      </c>
      <c r="E44" s="78">
        <v>0.04798346036350171</v>
      </c>
      <c r="F44" s="78">
        <v>0.007837492002559182</v>
      </c>
      <c r="G44" s="78">
        <v>0.04180442587371453</v>
      </c>
      <c r="H44" s="78">
        <v>0.06993344510491287</v>
      </c>
      <c r="I44" s="78">
        <v>0.03333549903161012</v>
      </c>
      <c r="J44" s="78">
        <v>0.034537109077223696</v>
      </c>
      <c r="K44" s="78">
        <v>0.05255958115944664</v>
      </c>
      <c r="L44" s="78">
        <v>0.041763340222196806</v>
      </c>
      <c r="M44" s="78">
        <v>0.04488779065330685</v>
      </c>
      <c r="N44" s="78">
        <v>0.05528416258917526</v>
      </c>
      <c r="O44" s="78">
        <v>0.05459049648540023</v>
      </c>
      <c r="P44" s="78">
        <v>0.03350802603260387</v>
      </c>
      <c r="Q44" s="78">
        <v>0.0023096961509456193</v>
      </c>
      <c r="R44" s="78">
        <v>0.03539791169935468</v>
      </c>
      <c r="S44" s="78">
        <v>0.011288476687326288</v>
      </c>
      <c r="T44" s="337">
        <v>0.03715434914579239</v>
      </c>
      <c r="U44" s="78">
        <v>0.04755869498821919</v>
      </c>
      <c r="V44" s="78">
        <v>0.012833784806501214</v>
      </c>
      <c r="W44" s="78">
        <v>0.041995890745335766</v>
      </c>
      <c r="X44" s="78">
        <v>0.06574408032899387</v>
      </c>
      <c r="Y44" s="78">
        <v>0.045196988311572206</v>
      </c>
      <c r="Z44" s="78">
        <v>0.034715599000010186</v>
      </c>
      <c r="AA44" s="78">
        <v>0.06020281603033165</v>
      </c>
      <c r="AB44" s="78">
        <v>0.035657345846746076</v>
      </c>
      <c r="AC44" s="78">
        <v>0.04575354835704739</v>
      </c>
      <c r="AD44" s="78">
        <v>0.05555321777965445</v>
      </c>
      <c r="AE44" s="78">
        <v>0.05346609620674407</v>
      </c>
      <c r="AF44" s="78">
        <v>0.034926724019767603</v>
      </c>
      <c r="AG44" s="78">
        <v>0.0027826711495249744</v>
      </c>
      <c r="AH44" s="78">
        <v>0.028948623424708247</v>
      </c>
      <c r="AI44" s="78">
        <v>0.011261636689807659</v>
      </c>
      <c r="AJ44" s="338">
        <v>0.03908440170005316</v>
      </c>
      <c r="AK44" s="79">
        <v>0.039011446660537505</v>
      </c>
      <c r="AW44" s="3"/>
      <c r="AX44" s="3"/>
      <c r="AY44" s="3"/>
      <c r="AZ44" s="3"/>
      <c r="BA44" s="3"/>
    </row>
    <row r="45" spans="1:53" ht="12" thickBot="1">
      <c r="A45" s="35"/>
      <c r="B45" s="68"/>
      <c r="C45" s="69">
        <v>22</v>
      </c>
      <c r="D45" s="70" t="s">
        <v>68</v>
      </c>
      <c r="E45" s="78">
        <v>-0.008244103640160047</v>
      </c>
      <c r="F45" s="78">
        <v>-0.026284922158242695</v>
      </c>
      <c r="G45" s="78">
        <v>-0.0002231192065069674</v>
      </c>
      <c r="H45" s="78">
        <v>-5.080526342529086E-05</v>
      </c>
      <c r="I45" s="78">
        <v>-0.0013021553235062085</v>
      </c>
      <c r="J45" s="78">
        <v>-0.004752516597112493</v>
      </c>
      <c r="K45" s="78">
        <v>-0.012359795669799487</v>
      </c>
      <c r="L45" s="78">
        <v>-0.0005762168848301981</v>
      </c>
      <c r="M45" s="78">
        <v>-0.025805009457987423</v>
      </c>
      <c r="N45" s="78">
        <v>-0.0011129590461296877</v>
      </c>
      <c r="O45" s="78">
        <v>-0.004622081282814533</v>
      </c>
      <c r="P45" s="78">
        <v>-0.00013910158408368765</v>
      </c>
      <c r="Q45" s="78">
        <v>0</v>
      </c>
      <c r="R45" s="78">
        <v>-0.00600257035198361</v>
      </c>
      <c r="S45" s="78">
        <v>-0.00015606188968653853</v>
      </c>
      <c r="T45" s="337">
        <v>-0.0038793720275811213</v>
      </c>
      <c r="U45" s="78">
        <v>-0.009279128423553999</v>
      </c>
      <c r="V45" s="78">
        <v>-0.03141085231627336</v>
      </c>
      <c r="W45" s="78">
        <v>-0.002441591756376424</v>
      </c>
      <c r="X45" s="78">
        <v>-0.0020195765803418934</v>
      </c>
      <c r="Y45" s="78">
        <v>-0.0009182826520926432</v>
      </c>
      <c r="Z45" s="78">
        <v>-0.004774314905762384</v>
      </c>
      <c r="AA45" s="78">
        <v>-0.009472150493653146</v>
      </c>
      <c r="AB45" s="78">
        <v>-0.0006941725265857346</v>
      </c>
      <c r="AC45" s="78">
        <v>-0.026759270539544355</v>
      </c>
      <c r="AD45" s="78">
        <v>-0.0011517203193593527</v>
      </c>
      <c r="AE45" s="78">
        <v>-0.004371699711828168</v>
      </c>
      <c r="AF45" s="78">
        <v>-0.00016829221445228878</v>
      </c>
      <c r="AG45" s="78">
        <v>0</v>
      </c>
      <c r="AH45" s="78">
        <v>-0.005129130763134151</v>
      </c>
      <c r="AI45" s="78">
        <v>-0.00015599496746670173</v>
      </c>
      <c r="AJ45" s="338">
        <v>-0.003635773019590711</v>
      </c>
      <c r="AK45" s="79">
        <v>-0.0036449809425639396</v>
      </c>
      <c r="AW45" s="3"/>
      <c r="AX45" s="3"/>
      <c r="AY45" s="3"/>
      <c r="AZ45" s="3"/>
      <c r="BA45" s="3"/>
    </row>
    <row r="46" spans="1:53" ht="12" thickBot="1">
      <c r="A46" s="71"/>
      <c r="B46" s="72"/>
      <c r="C46" s="72">
        <v>23</v>
      </c>
      <c r="D46" s="73" t="s">
        <v>69</v>
      </c>
      <c r="E46" s="436">
        <v>0.46699787083037614</v>
      </c>
      <c r="F46" s="437">
        <v>0.8301343570057581</v>
      </c>
      <c r="G46" s="437">
        <v>0.5988113831362447</v>
      </c>
      <c r="H46" s="437">
        <v>0.43011736015851243</v>
      </c>
      <c r="I46" s="437">
        <v>0.30513493609973924</v>
      </c>
      <c r="J46" s="437">
        <v>0.46483709994700984</v>
      </c>
      <c r="K46" s="437">
        <v>0.4430338671853697</v>
      </c>
      <c r="L46" s="437">
        <v>0.6773520539473042</v>
      </c>
      <c r="M46" s="437">
        <v>0.6372812861512238</v>
      </c>
      <c r="N46" s="437">
        <v>0.8677557808740884</v>
      </c>
      <c r="O46" s="437">
        <v>0.6159288634420641</v>
      </c>
      <c r="P46" s="437">
        <v>0.6488032755847096</v>
      </c>
      <c r="Q46" s="437">
        <v>0.7545699818557091</v>
      </c>
      <c r="R46" s="437">
        <v>0.6352884798129467</v>
      </c>
      <c r="S46" s="437">
        <v>-0.16174700138226245</v>
      </c>
      <c r="T46" s="454">
        <v>0.5099435547712641</v>
      </c>
      <c r="U46" s="437">
        <v>0.5012013914576073</v>
      </c>
      <c r="V46" s="437">
        <v>0.7077989923054891</v>
      </c>
      <c r="W46" s="437">
        <v>0.5625162169486574</v>
      </c>
      <c r="X46" s="437">
        <v>0.43020696274051484</v>
      </c>
      <c r="Y46" s="437">
        <v>0.3014084725800199</v>
      </c>
      <c r="Z46" s="437">
        <v>0.4615196397611015</v>
      </c>
      <c r="AA46" s="437">
        <v>0.49164445073932744</v>
      </c>
      <c r="AB46" s="437">
        <v>0.6853327247825339</v>
      </c>
      <c r="AC46" s="437">
        <v>0.6372606700050512</v>
      </c>
      <c r="AD46" s="437">
        <v>0.8538510429422665</v>
      </c>
      <c r="AE46" s="437">
        <v>0.5940869582410285</v>
      </c>
      <c r="AF46" s="437">
        <v>0.5895367725796004</v>
      </c>
      <c r="AG46" s="437">
        <v>0.7360312313813827</v>
      </c>
      <c r="AH46" s="437">
        <v>0.6190201048872792</v>
      </c>
      <c r="AI46" s="437">
        <v>-0.16046482326526684</v>
      </c>
      <c r="AJ46" s="444">
        <v>0.5264511514508063</v>
      </c>
      <c r="AK46" s="445">
        <v>0.5258271723962433</v>
      </c>
      <c r="AW46" s="3"/>
      <c r="AX46" s="3"/>
      <c r="AY46" s="3"/>
      <c r="AZ46" s="3"/>
      <c r="BA46" s="3"/>
    </row>
    <row r="47" spans="1:53" ht="12" thickBot="1">
      <c r="A47" s="74"/>
      <c r="B47" s="75"/>
      <c r="C47" s="75">
        <v>24</v>
      </c>
      <c r="D47" s="76" t="s">
        <v>44</v>
      </c>
      <c r="E47" s="436">
        <v>1</v>
      </c>
      <c r="F47" s="437">
        <v>1</v>
      </c>
      <c r="G47" s="437">
        <v>1</v>
      </c>
      <c r="H47" s="437">
        <v>1</v>
      </c>
      <c r="I47" s="437">
        <v>1</v>
      </c>
      <c r="J47" s="437">
        <v>1</v>
      </c>
      <c r="K47" s="437">
        <v>1</v>
      </c>
      <c r="L47" s="437">
        <v>1</v>
      </c>
      <c r="M47" s="437">
        <v>1</v>
      </c>
      <c r="N47" s="437">
        <v>1</v>
      </c>
      <c r="O47" s="437">
        <v>1</v>
      </c>
      <c r="P47" s="437">
        <v>1</v>
      </c>
      <c r="Q47" s="437">
        <v>1</v>
      </c>
      <c r="R47" s="437">
        <v>1</v>
      </c>
      <c r="S47" s="437">
        <v>1</v>
      </c>
      <c r="T47" s="454">
        <v>1</v>
      </c>
      <c r="U47" s="437">
        <v>1</v>
      </c>
      <c r="V47" s="437">
        <v>1</v>
      </c>
      <c r="W47" s="437">
        <v>1</v>
      </c>
      <c r="X47" s="437">
        <v>1</v>
      </c>
      <c r="Y47" s="437">
        <v>1</v>
      </c>
      <c r="Z47" s="437">
        <v>1</v>
      </c>
      <c r="AA47" s="437">
        <v>1</v>
      </c>
      <c r="AB47" s="437">
        <v>1</v>
      </c>
      <c r="AC47" s="437">
        <v>1</v>
      </c>
      <c r="AD47" s="437">
        <v>1</v>
      </c>
      <c r="AE47" s="437">
        <v>1</v>
      </c>
      <c r="AF47" s="437">
        <v>1</v>
      </c>
      <c r="AG47" s="437">
        <v>1</v>
      </c>
      <c r="AH47" s="437">
        <v>1</v>
      </c>
      <c r="AI47" s="437">
        <v>1</v>
      </c>
      <c r="AJ47" s="444">
        <v>1</v>
      </c>
      <c r="AK47" s="445">
        <v>1</v>
      </c>
      <c r="AW47" s="3"/>
      <c r="AX47" s="3"/>
      <c r="AY47" s="3"/>
      <c r="AZ47" s="3"/>
      <c r="BA47" s="3"/>
    </row>
  </sheetData>
  <printOptions/>
  <pageMargins left="0.3937007874015748" right="0.3937007874015748" top="0.5511811023622047" bottom="0.5118110236220472" header="0.5118110236220472" footer="0.5118110236220472"/>
  <pageSetup fitToWidth="4"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AM43"/>
  <sheetViews>
    <sheetView workbookViewId="0" topLeftCell="A1">
      <pane xSplit="3" ySplit="5" topLeftCell="D6" activePane="bottomRight" state="frozen"/>
      <selection pane="topLeft" activeCell="A1" sqref="A1"/>
      <selection pane="topRight" activeCell="D1" sqref="D1"/>
      <selection pane="bottomLeft" activeCell="A7" sqref="A7"/>
      <selection pane="bottomRight" activeCell="AI33" sqref="AI32:AI33"/>
    </sheetView>
  </sheetViews>
  <sheetFormatPr defaultColWidth="9.33203125" defaultRowHeight="11.25"/>
  <cols>
    <col min="1" max="2" width="4" style="82" bestFit="1" customWidth="1"/>
    <col min="3" max="3" width="21.33203125" style="2" bestFit="1" customWidth="1"/>
    <col min="4" max="4" width="11" style="3" bestFit="1" customWidth="1"/>
    <col min="5" max="20" width="11" style="3" customWidth="1"/>
    <col min="21" max="21" width="12" style="3" customWidth="1"/>
    <col min="22" max="26" width="11" style="3" customWidth="1"/>
    <col min="27" max="27" width="11.83203125" style="3" customWidth="1"/>
    <col min="28" max="34" width="11" style="3" customWidth="1"/>
    <col min="35" max="35" width="11" style="3" bestFit="1" customWidth="1"/>
    <col min="36" max="37" width="11" style="3" customWidth="1"/>
    <col min="38" max="38" width="11" style="2" bestFit="1" customWidth="1"/>
    <col min="39" max="40" width="10.66015625" style="2" bestFit="1" customWidth="1"/>
    <col min="41" max="41" width="10" style="2" bestFit="1" customWidth="1"/>
    <col min="42" max="16384" width="9.33203125" style="2" customWidth="1"/>
  </cols>
  <sheetData>
    <row r="1" ht="11.25">
      <c r="A1" s="77" t="s">
        <v>259</v>
      </c>
    </row>
    <row r="2" spans="1:33" ht="12" thickBot="1">
      <c r="A2" s="77"/>
      <c r="S2" s="455">
        <f>AVERAGE(S6:S20)</f>
        <v>1.3200953434245761</v>
      </c>
      <c r="AG2" s="489">
        <f>SUM(U21:AI21)</f>
        <v>0.19898757282415644</v>
      </c>
    </row>
    <row r="3" spans="1:39" ht="11.25">
      <c r="A3" s="4"/>
      <c r="B3" s="5"/>
      <c r="C3" s="6"/>
      <c r="D3" s="17" t="s">
        <v>2</v>
      </c>
      <c r="E3" s="17"/>
      <c r="F3" s="17"/>
      <c r="G3" s="17"/>
      <c r="H3" s="17"/>
      <c r="I3" s="17"/>
      <c r="J3" s="17"/>
      <c r="K3" s="17"/>
      <c r="L3" s="17"/>
      <c r="M3" s="17"/>
      <c r="N3" s="17"/>
      <c r="O3" s="17"/>
      <c r="P3" s="17"/>
      <c r="Q3" s="17"/>
      <c r="R3" s="17"/>
      <c r="S3" s="329"/>
      <c r="T3" s="329"/>
      <c r="U3" s="19" t="s">
        <v>3</v>
      </c>
      <c r="V3" s="19"/>
      <c r="W3" s="19"/>
      <c r="X3" s="19"/>
      <c r="Y3" s="19"/>
      <c r="Z3" s="19"/>
      <c r="AA3" s="19"/>
      <c r="AB3" s="19"/>
      <c r="AC3" s="19"/>
      <c r="AD3" s="19"/>
      <c r="AE3" s="19"/>
      <c r="AF3" s="19"/>
      <c r="AG3" s="19"/>
      <c r="AH3" s="19"/>
      <c r="AI3" s="19"/>
      <c r="AJ3" s="305"/>
      <c r="AK3" s="318"/>
      <c r="AL3" s="306"/>
      <c r="AM3" s="6"/>
    </row>
    <row r="4" spans="1:39" ht="11.25">
      <c r="A4" s="14"/>
      <c r="B4" s="15"/>
      <c r="C4" s="29"/>
      <c r="D4" s="30" t="s">
        <v>4</v>
      </c>
      <c r="E4" s="30" t="s">
        <v>5</v>
      </c>
      <c r="F4" s="30" t="s">
        <v>6</v>
      </c>
      <c r="G4" s="30" t="s">
        <v>7</v>
      </c>
      <c r="H4" s="30" t="s">
        <v>8</v>
      </c>
      <c r="I4" s="30" t="s">
        <v>9</v>
      </c>
      <c r="J4" s="30" t="s">
        <v>10</v>
      </c>
      <c r="K4" s="30" t="s">
        <v>11</v>
      </c>
      <c r="L4" s="30" t="s">
        <v>12</v>
      </c>
      <c r="M4" s="30" t="s">
        <v>13</v>
      </c>
      <c r="N4" s="30" t="s">
        <v>14</v>
      </c>
      <c r="O4" s="30" t="s">
        <v>15</v>
      </c>
      <c r="P4" s="30" t="s">
        <v>16</v>
      </c>
      <c r="Q4" s="30" t="s">
        <v>17</v>
      </c>
      <c r="R4" s="30">
        <v>15</v>
      </c>
      <c r="S4" s="330"/>
      <c r="T4" s="331"/>
      <c r="U4" s="30" t="s">
        <v>4</v>
      </c>
      <c r="V4" s="30" t="s">
        <v>5</v>
      </c>
      <c r="W4" s="30" t="s">
        <v>6</v>
      </c>
      <c r="X4" s="30" t="s">
        <v>7</v>
      </c>
      <c r="Y4" s="30" t="s">
        <v>8</v>
      </c>
      <c r="Z4" s="30" t="s">
        <v>9</v>
      </c>
      <c r="AA4" s="30" t="s">
        <v>10</v>
      </c>
      <c r="AB4" s="30" t="s">
        <v>11</v>
      </c>
      <c r="AC4" s="30" t="s">
        <v>12</v>
      </c>
      <c r="AD4" s="30" t="s">
        <v>13</v>
      </c>
      <c r="AE4" s="30" t="s">
        <v>14</v>
      </c>
      <c r="AF4" s="30" t="s">
        <v>15</v>
      </c>
      <c r="AG4" s="30" t="s">
        <v>16</v>
      </c>
      <c r="AH4" s="30" t="s">
        <v>17</v>
      </c>
      <c r="AI4" s="30">
        <v>15</v>
      </c>
      <c r="AJ4" s="34"/>
      <c r="AK4" s="334"/>
      <c r="AL4" s="92"/>
      <c r="AM4" s="16"/>
    </row>
    <row r="5" spans="1:39" ht="23.25" thickBot="1">
      <c r="A5" s="38"/>
      <c r="B5" s="39"/>
      <c r="C5" s="40"/>
      <c r="D5" s="41" t="s">
        <v>18</v>
      </c>
      <c r="E5" s="41" t="s">
        <v>19</v>
      </c>
      <c r="F5" s="41" t="s">
        <v>20</v>
      </c>
      <c r="G5" s="41" t="s">
        <v>21</v>
      </c>
      <c r="H5" s="41" t="s">
        <v>22</v>
      </c>
      <c r="I5" s="41" t="s">
        <v>23</v>
      </c>
      <c r="J5" s="41" t="s">
        <v>24</v>
      </c>
      <c r="K5" s="41" t="s">
        <v>25</v>
      </c>
      <c r="L5" s="41" t="s">
        <v>26</v>
      </c>
      <c r="M5" s="41" t="s">
        <v>27</v>
      </c>
      <c r="N5" s="41" t="s">
        <v>28</v>
      </c>
      <c r="O5" s="41" t="s">
        <v>29</v>
      </c>
      <c r="P5" s="41" t="s">
        <v>30</v>
      </c>
      <c r="Q5" s="41" t="s">
        <v>31</v>
      </c>
      <c r="R5" s="41" t="s">
        <v>32</v>
      </c>
      <c r="S5" s="332" t="s">
        <v>251</v>
      </c>
      <c r="T5" s="333" t="s">
        <v>252</v>
      </c>
      <c r="U5" s="41" t="s">
        <v>18</v>
      </c>
      <c r="V5" s="41" t="s">
        <v>19</v>
      </c>
      <c r="W5" s="41" t="s">
        <v>20</v>
      </c>
      <c r="X5" s="41" t="s">
        <v>21</v>
      </c>
      <c r="Y5" s="41" t="s">
        <v>22</v>
      </c>
      <c r="Z5" s="41" t="s">
        <v>23</v>
      </c>
      <c r="AA5" s="41" t="s">
        <v>24</v>
      </c>
      <c r="AB5" s="41" t="s">
        <v>25</v>
      </c>
      <c r="AC5" s="41" t="s">
        <v>26</v>
      </c>
      <c r="AD5" s="41" t="s">
        <v>27</v>
      </c>
      <c r="AE5" s="41" t="s">
        <v>28</v>
      </c>
      <c r="AF5" s="41" t="s">
        <v>29</v>
      </c>
      <c r="AG5" s="41" t="s">
        <v>30</v>
      </c>
      <c r="AH5" s="41" t="s">
        <v>31</v>
      </c>
      <c r="AI5" s="41" t="s">
        <v>32</v>
      </c>
      <c r="AJ5" s="335" t="s">
        <v>251</v>
      </c>
      <c r="AK5" s="336" t="s">
        <v>252</v>
      </c>
      <c r="AL5" s="346" t="s">
        <v>254</v>
      </c>
      <c r="AM5" s="347" t="s">
        <v>252</v>
      </c>
    </row>
    <row r="6" spans="1:39" ht="11.25">
      <c r="A6" s="50" t="s">
        <v>46</v>
      </c>
      <c r="B6" s="15" t="s">
        <v>4</v>
      </c>
      <c r="C6" s="395" t="s">
        <v>18</v>
      </c>
      <c r="D6" s="85">
        <v>1.0524329130717753</v>
      </c>
      <c r="E6" s="85">
        <v>0.0005640130880282598</v>
      </c>
      <c r="F6" s="85">
        <v>0.0004410771101413576</v>
      </c>
      <c r="G6" s="85">
        <v>0.00046252515231665054</v>
      </c>
      <c r="H6" s="85">
        <v>0.007976704642913201</v>
      </c>
      <c r="I6" s="85">
        <v>0.0009834872507438475</v>
      </c>
      <c r="J6" s="85">
        <v>0.0003217123220384102</v>
      </c>
      <c r="K6" s="85">
        <v>0.00025198834440459867</v>
      </c>
      <c r="L6" s="85">
        <v>0.0002491259334436293</v>
      </c>
      <c r="M6" s="85">
        <v>7.936470458905437E-05</v>
      </c>
      <c r="N6" s="85">
        <v>0.0002535553305759104</v>
      </c>
      <c r="O6" s="85">
        <v>0.0002709785326353221</v>
      </c>
      <c r="P6" s="85">
        <v>0.0002220428570700308</v>
      </c>
      <c r="Q6" s="85">
        <v>0.001819703932150066</v>
      </c>
      <c r="R6" s="85">
        <v>0.000619216925688751</v>
      </c>
      <c r="S6" s="320">
        <v>1.0669484091985144</v>
      </c>
      <c r="T6" s="86">
        <v>0.8082358706232908</v>
      </c>
      <c r="U6" s="85">
        <v>0.0008125657638544138</v>
      </c>
      <c r="V6" s="85">
        <v>5.3193078704914273E-05</v>
      </c>
      <c r="W6" s="85">
        <v>0.00012796753549624505</v>
      </c>
      <c r="X6" s="85">
        <v>9.418566947551771E-05</v>
      </c>
      <c r="Y6" s="85">
        <v>0.000357981383176349</v>
      </c>
      <c r="Z6" s="85">
        <v>0.0001933805890761479</v>
      </c>
      <c r="AA6" s="85">
        <v>5.8902223024633984E-05</v>
      </c>
      <c r="AB6" s="85">
        <v>3.791050641402898E-05</v>
      </c>
      <c r="AC6" s="85">
        <v>3.9325069903344446E-05</v>
      </c>
      <c r="AD6" s="85">
        <v>1.5716925821005302E-05</v>
      </c>
      <c r="AE6" s="85">
        <v>5.684097836256788E-05</v>
      </c>
      <c r="AF6" s="85">
        <v>5.9796292890841E-05</v>
      </c>
      <c r="AG6" s="85">
        <v>5.3982158315944073E-05</v>
      </c>
      <c r="AH6" s="85">
        <v>0.00010818215102992145</v>
      </c>
      <c r="AI6" s="85">
        <v>0.00010684382326911687</v>
      </c>
      <c r="AJ6" s="320">
        <v>0.0021767741488149914</v>
      </c>
      <c r="AK6" s="86">
        <v>0.16408870045909257</v>
      </c>
      <c r="AL6" s="307">
        <v>1.0691251833473294</v>
      </c>
      <c r="AM6" s="86">
        <v>0.8018271403807479</v>
      </c>
    </row>
    <row r="7" spans="1:39" ht="11.25">
      <c r="A7" s="50" t="s">
        <v>48</v>
      </c>
      <c r="B7" s="15" t="s">
        <v>5</v>
      </c>
      <c r="C7" s="395" t="s">
        <v>19</v>
      </c>
      <c r="D7" s="85">
        <v>6.514973886185997E-05</v>
      </c>
      <c r="E7" s="85">
        <v>1.0320081650159971</v>
      </c>
      <c r="F7" s="85">
        <v>0.0001061737544021934</v>
      </c>
      <c r="G7" s="85">
        <v>9.360533678186942E-05</v>
      </c>
      <c r="H7" s="85">
        <v>0.0002706129690175361</v>
      </c>
      <c r="I7" s="85">
        <v>7.252163665469596E-05</v>
      </c>
      <c r="J7" s="85">
        <v>2.0684503486428656E-05</v>
      </c>
      <c r="K7" s="85">
        <v>1.3955223848013594E-05</v>
      </c>
      <c r="L7" s="85">
        <v>1.834108222725687E-05</v>
      </c>
      <c r="M7" s="85">
        <v>6.1539989878728095E-06</v>
      </c>
      <c r="N7" s="85">
        <v>1.4730001615497352E-05</v>
      </c>
      <c r="O7" s="85">
        <v>1.9633199347498778E-05</v>
      </c>
      <c r="P7" s="85">
        <v>1.4113467031247787E-05</v>
      </c>
      <c r="Q7" s="85">
        <v>0.00017503507503346567</v>
      </c>
      <c r="R7" s="85">
        <v>3.592086794924664E-05</v>
      </c>
      <c r="S7" s="320">
        <v>1.0329347958712418</v>
      </c>
      <c r="T7" s="86">
        <v>0.7824698428157577</v>
      </c>
      <c r="U7" s="85">
        <v>4.216739018766643E-06</v>
      </c>
      <c r="V7" s="85">
        <v>8.709490387736753E-05</v>
      </c>
      <c r="W7" s="85">
        <v>3.6086994894553814E-06</v>
      </c>
      <c r="X7" s="85">
        <v>2.6016120034496595E-06</v>
      </c>
      <c r="Y7" s="85">
        <v>8.775629188313748E-06</v>
      </c>
      <c r="Z7" s="85">
        <v>5.508597906850756E-06</v>
      </c>
      <c r="AA7" s="85">
        <v>1.6101626058929498E-06</v>
      </c>
      <c r="AB7" s="85">
        <v>1.0334307204993702E-06</v>
      </c>
      <c r="AC7" s="85">
        <v>1.084266894206388E-06</v>
      </c>
      <c r="AD7" s="85">
        <v>4.394290790381261E-07</v>
      </c>
      <c r="AE7" s="85">
        <v>1.529166458535362E-06</v>
      </c>
      <c r="AF7" s="85">
        <v>1.6775362860373613E-06</v>
      </c>
      <c r="AG7" s="85">
        <v>1.507816266076433E-06</v>
      </c>
      <c r="AH7" s="85">
        <v>2.6807486953883207E-06</v>
      </c>
      <c r="AI7" s="85">
        <v>2.9961774308251205E-06</v>
      </c>
      <c r="AJ7" s="320">
        <v>0.00012636491592070317</v>
      </c>
      <c r="AK7" s="86">
        <v>0.009525588517457627</v>
      </c>
      <c r="AL7" s="307">
        <v>1.0330611607871625</v>
      </c>
      <c r="AM7" s="86">
        <v>0.7747796883793754</v>
      </c>
    </row>
    <row r="8" spans="1:39" ht="11.25">
      <c r="A8" s="50" t="s">
        <v>50</v>
      </c>
      <c r="B8" s="15" t="s">
        <v>6</v>
      </c>
      <c r="C8" s="395" t="s">
        <v>20</v>
      </c>
      <c r="D8" s="85">
        <v>9.711215611459943E-05</v>
      </c>
      <c r="E8" s="85">
        <v>2.96122609134248E-05</v>
      </c>
      <c r="F8" s="85">
        <v>1.027076231382419</v>
      </c>
      <c r="G8" s="85">
        <v>0.00017148094172189654</v>
      </c>
      <c r="H8" s="85">
        <v>0.0011743452683161235</v>
      </c>
      <c r="I8" s="85">
        <v>0.00015366240844936964</v>
      </c>
      <c r="J8" s="85">
        <v>0.0001142820784008257</v>
      </c>
      <c r="K8" s="85">
        <v>8.493637413099726E-05</v>
      </c>
      <c r="L8" s="85">
        <v>0.00011573433121119274</v>
      </c>
      <c r="M8" s="85">
        <v>3.0134758594010443E-05</v>
      </c>
      <c r="N8" s="85">
        <v>8.86704190447541E-05</v>
      </c>
      <c r="O8" s="85">
        <v>0.00012325825873623397</v>
      </c>
      <c r="P8" s="85">
        <v>7.381349514432011E-05</v>
      </c>
      <c r="Q8" s="85">
        <v>0.0011487005832945822</v>
      </c>
      <c r="R8" s="85">
        <v>0.00021280439626813292</v>
      </c>
      <c r="S8" s="320">
        <v>1.0306947791127599</v>
      </c>
      <c r="T8" s="86">
        <v>0.7807729829869283</v>
      </c>
      <c r="U8" s="85">
        <v>2.9764453024202873E-05</v>
      </c>
      <c r="V8" s="85">
        <v>9.573569808730396E-06</v>
      </c>
      <c r="W8" s="85">
        <v>0.0005044961056696189</v>
      </c>
      <c r="X8" s="85">
        <v>2.338729645878338E-05</v>
      </c>
      <c r="Y8" s="85">
        <v>9.062756382423474E-05</v>
      </c>
      <c r="Z8" s="85">
        <v>3.921792061896051E-05</v>
      </c>
      <c r="AA8" s="85">
        <v>1.4587954642265945E-05</v>
      </c>
      <c r="AB8" s="85">
        <v>9.438442663329266E-06</v>
      </c>
      <c r="AC8" s="85">
        <v>1.0361878618139081E-05</v>
      </c>
      <c r="AD8" s="85">
        <v>3.7213456423157248E-06</v>
      </c>
      <c r="AE8" s="85">
        <v>1.4202930315197988E-05</v>
      </c>
      <c r="AF8" s="85">
        <v>1.5123414330291929E-05</v>
      </c>
      <c r="AG8" s="85">
        <v>1.2506836807097087E-05</v>
      </c>
      <c r="AH8" s="85">
        <v>3.636147190687543E-05</v>
      </c>
      <c r="AI8" s="85">
        <v>2.549763150264547E-05</v>
      </c>
      <c r="AJ8" s="320">
        <v>0.0008388688158326885</v>
      </c>
      <c r="AK8" s="86">
        <v>0.06323526669984483</v>
      </c>
      <c r="AL8" s="307">
        <v>1.0315336479285926</v>
      </c>
      <c r="AM8" s="86">
        <v>0.7736340776629136</v>
      </c>
    </row>
    <row r="9" spans="1:39" ht="11.25">
      <c r="A9" s="50" t="s">
        <v>52</v>
      </c>
      <c r="B9" s="15" t="s">
        <v>7</v>
      </c>
      <c r="C9" s="395" t="s">
        <v>21</v>
      </c>
      <c r="D9" s="85">
        <v>0.00022463719719771806</v>
      </c>
      <c r="E9" s="85">
        <v>0.00010172951232049163</v>
      </c>
      <c r="F9" s="85">
        <v>0.00013329731426421507</v>
      </c>
      <c r="G9" s="85">
        <v>1.000516092010715</v>
      </c>
      <c r="H9" s="85">
        <v>0.0013537911152794705</v>
      </c>
      <c r="I9" s="85">
        <v>0.000736727490150052</v>
      </c>
      <c r="J9" s="85">
        <v>0.01140656292341677</v>
      </c>
      <c r="K9" s="85">
        <v>0.00033506210849169557</v>
      </c>
      <c r="L9" s="85">
        <v>0.00013622924580219584</v>
      </c>
      <c r="M9" s="85">
        <v>7.334150700244762E-05</v>
      </c>
      <c r="N9" s="85">
        <v>0.00034891879880876174</v>
      </c>
      <c r="O9" s="85">
        <v>0.0002194026131169226</v>
      </c>
      <c r="P9" s="85">
        <v>0.00043427008419815187</v>
      </c>
      <c r="Q9" s="85">
        <v>0.00039171491084342676</v>
      </c>
      <c r="R9" s="85">
        <v>0.0005251772322225807</v>
      </c>
      <c r="S9" s="320">
        <v>1.0169369540638298</v>
      </c>
      <c r="T9" s="86">
        <v>0.7703511410211505</v>
      </c>
      <c r="U9" s="85">
        <v>3.109923945720855E-05</v>
      </c>
      <c r="V9" s="85">
        <v>1.0862657960486686E-05</v>
      </c>
      <c r="W9" s="85">
        <v>2.8570647438558805E-05</v>
      </c>
      <c r="X9" s="85">
        <v>2.673456374464329E-05</v>
      </c>
      <c r="Y9" s="85">
        <v>8.535623495172595E-05</v>
      </c>
      <c r="Z9" s="85">
        <v>4.50323623707098E-05</v>
      </c>
      <c r="AA9" s="85">
        <v>0.00010325410250666452</v>
      </c>
      <c r="AB9" s="85">
        <v>1.0223730959596176E-05</v>
      </c>
      <c r="AC9" s="85">
        <v>8.993898398944509E-06</v>
      </c>
      <c r="AD9" s="85">
        <v>3.884152260611573E-06</v>
      </c>
      <c r="AE9" s="85">
        <v>1.5585262843697617E-05</v>
      </c>
      <c r="AF9" s="85">
        <v>1.3756130022327779E-05</v>
      </c>
      <c r="AG9" s="85">
        <v>1.4730739725423832E-05</v>
      </c>
      <c r="AH9" s="85">
        <v>2.0902740658303464E-05</v>
      </c>
      <c r="AI9" s="85">
        <v>2.6088676938368274E-05</v>
      </c>
      <c r="AJ9" s="320">
        <v>0.0004450751402372708</v>
      </c>
      <c r="AK9" s="86">
        <v>0.0335504725687503</v>
      </c>
      <c r="AL9" s="307">
        <v>1.017382029204067</v>
      </c>
      <c r="AM9" s="86">
        <v>0.7630205852951459</v>
      </c>
    </row>
    <row r="10" spans="1:39" ht="11.25">
      <c r="A10" s="50"/>
      <c r="B10" s="15" t="s">
        <v>8</v>
      </c>
      <c r="C10" s="395" t="s">
        <v>22</v>
      </c>
      <c r="D10" s="85">
        <v>0.05767626541469684</v>
      </c>
      <c r="E10" s="85">
        <v>0.00890374620043</v>
      </c>
      <c r="F10" s="85">
        <v>0.0537070093902073</v>
      </c>
      <c r="G10" s="85">
        <v>0.03622021519460522</v>
      </c>
      <c r="H10" s="85">
        <v>1.1076832344091465</v>
      </c>
      <c r="I10" s="85">
        <v>0.06686648132498398</v>
      </c>
      <c r="J10" s="85">
        <v>0.02456698565784636</v>
      </c>
      <c r="K10" s="85">
        <v>0.01563118791226763</v>
      </c>
      <c r="L10" s="85">
        <v>0.0143839779053093</v>
      </c>
      <c r="M10" s="85">
        <v>0.004286304438103124</v>
      </c>
      <c r="N10" s="85">
        <v>0.019880009260347067</v>
      </c>
      <c r="O10" s="85">
        <v>0.016111625935741537</v>
      </c>
      <c r="P10" s="85">
        <v>0.018499760299045504</v>
      </c>
      <c r="Q10" s="85">
        <v>0.03577303477973369</v>
      </c>
      <c r="R10" s="85">
        <v>0.05343873738581503</v>
      </c>
      <c r="S10" s="320">
        <v>1.5336285755082788</v>
      </c>
      <c r="T10" s="86">
        <v>1.1617559164550624</v>
      </c>
      <c r="U10" s="85">
        <v>0.014634302794830406</v>
      </c>
      <c r="V10" s="85">
        <v>0.004007975642451278</v>
      </c>
      <c r="W10" s="85">
        <v>0.012456049582824626</v>
      </c>
      <c r="X10" s="85">
        <v>0.00866097256554805</v>
      </c>
      <c r="Y10" s="85">
        <v>0.027339652379283187</v>
      </c>
      <c r="Z10" s="85">
        <v>0.01974061140535369</v>
      </c>
      <c r="AA10" s="85">
        <v>0.005402508041140413</v>
      </c>
      <c r="AB10" s="85">
        <v>0.003483150919252076</v>
      </c>
      <c r="AC10" s="85">
        <v>0.0036507967830328985</v>
      </c>
      <c r="AD10" s="85">
        <v>0.0015160488551474722</v>
      </c>
      <c r="AE10" s="85">
        <v>0.005057220386896621</v>
      </c>
      <c r="AF10" s="85">
        <v>0.005682115363897496</v>
      </c>
      <c r="AG10" s="85">
        <v>0.0052543468933309865</v>
      </c>
      <c r="AH10" s="85">
        <v>0.008786766998410049</v>
      </c>
      <c r="AI10" s="85">
        <v>0.010356683869162019</v>
      </c>
      <c r="AJ10" s="320">
        <v>0.13602920248056127</v>
      </c>
      <c r="AK10" s="86">
        <v>10.25409782253858</v>
      </c>
      <c r="AL10" s="307">
        <v>1.66965777798884</v>
      </c>
      <c r="AM10" s="86">
        <v>1.2522171794211054</v>
      </c>
    </row>
    <row r="11" spans="1:39" ht="11.25">
      <c r="A11" s="50"/>
      <c r="B11" s="15" t="s">
        <v>9</v>
      </c>
      <c r="C11" s="395" t="s">
        <v>23</v>
      </c>
      <c r="D11" s="85">
        <v>0.004846328874950231</v>
      </c>
      <c r="E11" s="85">
        <v>0.0009387708786248893</v>
      </c>
      <c r="F11" s="85">
        <v>0.0018764542558909719</v>
      </c>
      <c r="G11" s="85">
        <v>0.006900583936758184</v>
      </c>
      <c r="H11" s="85">
        <v>0.005012358258898383</v>
      </c>
      <c r="I11" s="85">
        <v>1.002992433870862</v>
      </c>
      <c r="J11" s="85">
        <v>0.03500002680435601</v>
      </c>
      <c r="K11" s="85">
        <v>0.0070610984235288535</v>
      </c>
      <c r="L11" s="85">
        <v>0.004649328356172473</v>
      </c>
      <c r="M11" s="85">
        <v>0.030951038130399348</v>
      </c>
      <c r="N11" s="85">
        <v>0.012395801685297178</v>
      </c>
      <c r="O11" s="85">
        <v>0.006298193619200495</v>
      </c>
      <c r="P11" s="85">
        <v>0.012691543637503152</v>
      </c>
      <c r="Q11" s="85">
        <v>0.006465619314336985</v>
      </c>
      <c r="R11" s="85">
        <v>0.0078111540454167</v>
      </c>
      <c r="S11" s="320">
        <v>1.1458907340921962</v>
      </c>
      <c r="T11" s="86">
        <v>0.8680363428292532</v>
      </c>
      <c r="U11" s="85">
        <v>8.808600561858577E-05</v>
      </c>
      <c r="V11" s="85">
        <v>2.87396879116529E-05</v>
      </c>
      <c r="W11" s="85">
        <v>7.463637127616687E-05</v>
      </c>
      <c r="X11" s="85">
        <v>6.353151154307584E-05</v>
      </c>
      <c r="Y11" s="85">
        <v>0.00014756810225150337</v>
      </c>
      <c r="Z11" s="85">
        <v>0.0001125557203357709</v>
      </c>
      <c r="AA11" s="85">
        <v>4.0485704523962616E-05</v>
      </c>
      <c r="AB11" s="85">
        <v>2.8886565829828874E-05</v>
      </c>
      <c r="AC11" s="85">
        <v>2.736760338375063E-05</v>
      </c>
      <c r="AD11" s="85">
        <v>9.949170129678768E-06</v>
      </c>
      <c r="AE11" s="85">
        <v>5.396212902094501E-05</v>
      </c>
      <c r="AF11" s="85">
        <v>4.0558410483822884E-05</v>
      </c>
      <c r="AG11" s="85">
        <v>3.5372034353238454E-05</v>
      </c>
      <c r="AH11" s="85">
        <v>5.522315859762656E-05</v>
      </c>
      <c r="AI11" s="85">
        <v>7.160251163606013E-05</v>
      </c>
      <c r="AJ11" s="320">
        <v>0.0008785246868956697</v>
      </c>
      <c r="AK11" s="86">
        <v>0.06622458938719863</v>
      </c>
      <c r="AL11" s="307">
        <v>1.1467692587790919</v>
      </c>
      <c r="AM11" s="86">
        <v>0.8600589807121448</v>
      </c>
    </row>
    <row r="12" spans="1:39" ht="11.25">
      <c r="A12" s="50"/>
      <c r="B12" s="15" t="s">
        <v>10</v>
      </c>
      <c r="C12" s="395" t="s">
        <v>24</v>
      </c>
      <c r="D12" s="85">
        <v>0.014715829261176459</v>
      </c>
      <c r="E12" s="85">
        <v>0.004533187474512739</v>
      </c>
      <c r="F12" s="85">
        <v>0.006651592958808209</v>
      </c>
      <c r="G12" s="85">
        <v>0.03866208390671177</v>
      </c>
      <c r="H12" s="85">
        <v>0.02494842855711362</v>
      </c>
      <c r="I12" s="85">
        <v>0.011371355041298868</v>
      </c>
      <c r="J12" s="85">
        <v>1.0699302524425722</v>
      </c>
      <c r="K12" s="85">
        <v>0.02946560447164665</v>
      </c>
      <c r="L12" s="85">
        <v>0.011002905811689969</v>
      </c>
      <c r="M12" s="85">
        <v>0.0048620660397822625</v>
      </c>
      <c r="N12" s="85">
        <v>0.029926564142439164</v>
      </c>
      <c r="O12" s="85">
        <v>0.018537698966717434</v>
      </c>
      <c r="P12" s="85">
        <v>0.03814938262983007</v>
      </c>
      <c r="Q12" s="85">
        <v>0.03252590812157484</v>
      </c>
      <c r="R12" s="85">
        <v>0.043022635133018995</v>
      </c>
      <c r="S12" s="320">
        <v>1.378305494958893</v>
      </c>
      <c r="T12" s="86">
        <v>1.0440954146412704</v>
      </c>
      <c r="U12" s="85">
        <v>0.00041736229884166914</v>
      </c>
      <c r="V12" s="85">
        <v>0.00013463328839315395</v>
      </c>
      <c r="W12" s="85">
        <v>0.00035697991933895945</v>
      </c>
      <c r="X12" s="85">
        <v>0.00031631106263756376</v>
      </c>
      <c r="Y12" s="85">
        <v>0.0007262655492323598</v>
      </c>
      <c r="Z12" s="85">
        <v>0.0005378878479472652</v>
      </c>
      <c r="AA12" s="85">
        <v>0.0002197957969303558</v>
      </c>
      <c r="AB12" s="85">
        <v>0.00013936203650088573</v>
      </c>
      <c r="AC12" s="85">
        <v>0.0001249902480688809</v>
      </c>
      <c r="AD12" s="85">
        <v>4.908182189148561E-05</v>
      </c>
      <c r="AE12" s="85">
        <v>0.00022189612740182365</v>
      </c>
      <c r="AF12" s="85">
        <v>0.00019120016321944042</v>
      </c>
      <c r="AG12" s="85">
        <v>0.0001715549967644494</v>
      </c>
      <c r="AH12" s="85">
        <v>0.00027254634919917563</v>
      </c>
      <c r="AI12" s="85">
        <v>0.0003324656790266651</v>
      </c>
      <c r="AJ12" s="320">
        <v>0.004212333185394134</v>
      </c>
      <c r="AK12" s="86">
        <v>0.3175323809630466</v>
      </c>
      <c r="AL12" s="307">
        <v>1.3825178281442871</v>
      </c>
      <c r="AM12" s="86">
        <v>1.0368667148926392</v>
      </c>
    </row>
    <row r="13" spans="1:39" ht="11.25">
      <c r="A13" s="50"/>
      <c r="B13" s="15" t="s">
        <v>11</v>
      </c>
      <c r="C13" s="395" t="s">
        <v>25</v>
      </c>
      <c r="D13" s="85">
        <v>0.017629874189670706</v>
      </c>
      <c r="E13" s="85">
        <v>0.004840726693310834</v>
      </c>
      <c r="F13" s="85">
        <v>0.02181314883312118</v>
      </c>
      <c r="G13" s="85">
        <v>0.022775886678953913</v>
      </c>
      <c r="H13" s="85">
        <v>0.02653300605393615</v>
      </c>
      <c r="I13" s="85">
        <v>0.026909204947008047</v>
      </c>
      <c r="J13" s="85">
        <v>0.01337511796822242</v>
      </c>
      <c r="K13" s="85">
        <v>1.009035510258541</v>
      </c>
      <c r="L13" s="85">
        <v>0.005033177277060968</v>
      </c>
      <c r="M13" s="85">
        <v>0.0019441048884639288</v>
      </c>
      <c r="N13" s="85">
        <v>0.0077195770274424156</v>
      </c>
      <c r="O13" s="85">
        <v>0.0070533318609412995</v>
      </c>
      <c r="P13" s="85">
        <v>0.007501731162559016</v>
      </c>
      <c r="Q13" s="85">
        <v>0.019028430429697922</v>
      </c>
      <c r="R13" s="85">
        <v>0.011414264286393798</v>
      </c>
      <c r="S13" s="320">
        <v>1.2026070925553236</v>
      </c>
      <c r="T13" s="86">
        <v>0.911000177786806</v>
      </c>
      <c r="U13" s="85">
        <v>0.001473895795057165</v>
      </c>
      <c r="V13" s="85">
        <v>0.0005935765199848565</v>
      </c>
      <c r="W13" s="85">
        <v>0.0015535681832542021</v>
      </c>
      <c r="X13" s="85">
        <v>0.001291658469305863</v>
      </c>
      <c r="Y13" s="85">
        <v>0.0021556841364476476</v>
      </c>
      <c r="Z13" s="85">
        <v>0.0019514379512679566</v>
      </c>
      <c r="AA13" s="85">
        <v>0.0007847984738458027</v>
      </c>
      <c r="AB13" s="85">
        <v>0.0005950066765412785</v>
      </c>
      <c r="AC13" s="85">
        <v>0.0004287348056016465</v>
      </c>
      <c r="AD13" s="85">
        <v>0.0001763715082541604</v>
      </c>
      <c r="AE13" s="85">
        <v>0.0006501636281320049</v>
      </c>
      <c r="AF13" s="85">
        <v>0.000699301576587896</v>
      </c>
      <c r="AG13" s="85">
        <v>0.0005970059629302093</v>
      </c>
      <c r="AH13" s="85">
        <v>0.0011631315891374749</v>
      </c>
      <c r="AI13" s="85">
        <v>0.0011283191664315049</v>
      </c>
      <c r="AJ13" s="320">
        <v>0.01524265444277967</v>
      </c>
      <c r="AK13" s="86">
        <v>1.149015556080691</v>
      </c>
      <c r="AL13" s="307">
        <v>1.2178497469981033</v>
      </c>
      <c r="AM13" s="86">
        <v>0.913368233448175</v>
      </c>
    </row>
    <row r="14" spans="1:39" ht="11.25">
      <c r="A14" s="50"/>
      <c r="B14" s="15" t="s">
        <v>12</v>
      </c>
      <c r="C14" s="395" t="s">
        <v>26</v>
      </c>
      <c r="D14" s="85">
        <v>0.028219347129046675</v>
      </c>
      <c r="E14" s="85">
        <v>0.02884341933283602</v>
      </c>
      <c r="F14" s="85">
        <v>0.027753181773568253</v>
      </c>
      <c r="G14" s="85">
        <v>0.11128180009025344</v>
      </c>
      <c r="H14" s="85">
        <v>0.02479346717227244</v>
      </c>
      <c r="I14" s="85">
        <v>0.027102511820223406</v>
      </c>
      <c r="J14" s="85">
        <v>0.04039801172490923</v>
      </c>
      <c r="K14" s="85">
        <v>0.06727566586936269</v>
      </c>
      <c r="L14" s="85">
        <v>1.1175492520566361</v>
      </c>
      <c r="M14" s="85">
        <v>0.06486603546125783</v>
      </c>
      <c r="N14" s="85">
        <v>0.0530219798678138</v>
      </c>
      <c r="O14" s="85">
        <v>0.03273784671937795</v>
      </c>
      <c r="P14" s="85">
        <v>0.0089945779044914</v>
      </c>
      <c r="Q14" s="85">
        <v>0.027423474700972342</v>
      </c>
      <c r="R14" s="85">
        <v>0.6075215795414332</v>
      </c>
      <c r="S14" s="320">
        <v>2.2677821511644547</v>
      </c>
      <c r="T14" s="86">
        <v>1.7178926980239173</v>
      </c>
      <c r="U14" s="85">
        <v>0.0004974237021859988</v>
      </c>
      <c r="V14" s="85">
        <v>0.0001855973993135155</v>
      </c>
      <c r="W14" s="85">
        <v>0.0004418537213504358</v>
      </c>
      <c r="X14" s="85">
        <v>0.00041624811455127713</v>
      </c>
      <c r="Y14" s="85">
        <v>0.0008001851961553353</v>
      </c>
      <c r="Z14" s="85">
        <v>0.0006259101014344037</v>
      </c>
      <c r="AA14" s="85">
        <v>0.0002494874345109275</v>
      </c>
      <c r="AB14" s="85">
        <v>0.00020292935492283824</v>
      </c>
      <c r="AC14" s="85">
        <v>0.00022965766260610055</v>
      </c>
      <c r="AD14" s="85">
        <v>9.868531274745201E-05</v>
      </c>
      <c r="AE14" s="85">
        <v>0.0003058973285526283</v>
      </c>
      <c r="AF14" s="85">
        <v>0.00023738524628181453</v>
      </c>
      <c r="AG14" s="85">
        <v>0.00019461666393514912</v>
      </c>
      <c r="AH14" s="85">
        <v>0.0003262433748345086</v>
      </c>
      <c r="AI14" s="85">
        <v>0.0008192849076392909</v>
      </c>
      <c r="AJ14" s="320">
        <v>0.005631405521021675</v>
      </c>
      <c r="AK14" s="86">
        <v>0.42450431258826143</v>
      </c>
      <c r="AL14" s="307">
        <v>2.2734135566854765</v>
      </c>
      <c r="AM14" s="86">
        <v>1.7050245560137887</v>
      </c>
    </row>
    <row r="15" spans="1:39" ht="11.25">
      <c r="A15" s="50"/>
      <c r="B15" s="15" t="s">
        <v>13</v>
      </c>
      <c r="C15" s="395" t="s">
        <v>27</v>
      </c>
      <c r="D15" s="85">
        <v>0.002787539256555639</v>
      </c>
      <c r="E15" s="85">
        <v>0.002407605302265282</v>
      </c>
      <c r="F15" s="85">
        <v>0.002406229034854077</v>
      </c>
      <c r="G15" s="85">
        <v>0.01048174429288492</v>
      </c>
      <c r="H15" s="85">
        <v>0.006148487486534687</v>
      </c>
      <c r="I15" s="85">
        <v>0.005991247951974355</v>
      </c>
      <c r="J15" s="85">
        <v>0.012459105265481754</v>
      </c>
      <c r="K15" s="85">
        <v>0.03466171651315364</v>
      </c>
      <c r="L15" s="85">
        <v>0.02159453873289834</v>
      </c>
      <c r="M15" s="85">
        <v>1.0096469627421296</v>
      </c>
      <c r="N15" s="85">
        <v>0.030174652781125685</v>
      </c>
      <c r="O15" s="85">
        <v>0.024353273014623915</v>
      </c>
      <c r="P15" s="85">
        <v>0.002970700700576841</v>
      </c>
      <c r="Q15" s="85">
        <v>0.01369282292347312</v>
      </c>
      <c r="R15" s="85">
        <v>0.021824021368670614</v>
      </c>
      <c r="S15" s="320">
        <v>1.2016006473672025</v>
      </c>
      <c r="T15" s="86">
        <v>0.9102377743792535</v>
      </c>
      <c r="U15" s="85">
        <v>0.00014861246507147128</v>
      </c>
      <c r="V15" s="85">
        <v>5.690788246831841E-05</v>
      </c>
      <c r="W15" s="85">
        <v>0.00013493080397045484</v>
      </c>
      <c r="X15" s="85">
        <v>0.0001278630370661177</v>
      </c>
      <c r="Y15" s="85">
        <v>0.0002350295542782226</v>
      </c>
      <c r="Z15" s="85">
        <v>0.00019338105549734555</v>
      </c>
      <c r="AA15" s="85">
        <v>8.037279833568011E-05</v>
      </c>
      <c r="AB15" s="85">
        <v>6.86277949780739E-05</v>
      </c>
      <c r="AC15" s="85">
        <v>5.9429141381654745E-05</v>
      </c>
      <c r="AD15" s="85">
        <v>2.0589819754708754E-05</v>
      </c>
      <c r="AE15" s="85">
        <v>0.00011813550293081534</v>
      </c>
      <c r="AF15" s="85">
        <v>8.592832763797893E-05</v>
      </c>
      <c r="AG15" s="85">
        <v>6.644585718027082E-05</v>
      </c>
      <c r="AH15" s="85">
        <v>0.00010607083518504499</v>
      </c>
      <c r="AI15" s="85">
        <v>0.00014234945451554686</v>
      </c>
      <c r="AJ15" s="320">
        <v>0.001644674330251705</v>
      </c>
      <c r="AK15" s="86">
        <v>0.12397816910695393</v>
      </c>
      <c r="AL15" s="307">
        <v>1.2032453216974541</v>
      </c>
      <c r="AM15" s="86">
        <v>0.9024151432412263</v>
      </c>
    </row>
    <row r="16" spans="1:39" ht="11.25">
      <c r="A16" s="50"/>
      <c r="B16" s="15" t="s">
        <v>14</v>
      </c>
      <c r="C16" s="395" t="s">
        <v>28</v>
      </c>
      <c r="D16" s="85">
        <v>0.022847084615445615</v>
      </c>
      <c r="E16" s="85">
        <v>0.009258990625043945</v>
      </c>
      <c r="F16" s="85">
        <v>0.013910316872449067</v>
      </c>
      <c r="G16" s="85">
        <v>0.03323168126201886</v>
      </c>
      <c r="H16" s="85">
        <v>0.0224810763259655</v>
      </c>
      <c r="I16" s="85">
        <v>0.0255069194510992</v>
      </c>
      <c r="J16" s="85">
        <v>0.022419508634603506</v>
      </c>
      <c r="K16" s="85">
        <v>0.016930484478461412</v>
      </c>
      <c r="L16" s="85">
        <v>0.014104448661538864</v>
      </c>
      <c r="M16" s="85">
        <v>0.0024410033110531843</v>
      </c>
      <c r="N16" s="85">
        <v>1.0693240257503696</v>
      </c>
      <c r="O16" s="85">
        <v>0.015048734033394524</v>
      </c>
      <c r="P16" s="85">
        <v>0.015516740968605757</v>
      </c>
      <c r="Q16" s="85">
        <v>0.012486447152221575</v>
      </c>
      <c r="R16" s="85">
        <v>0.03712457398540727</v>
      </c>
      <c r="S16" s="320">
        <v>1.3326320361276778</v>
      </c>
      <c r="T16" s="86">
        <v>1.0094968085188294</v>
      </c>
      <c r="U16" s="85">
        <v>0.0011381689028128836</v>
      </c>
      <c r="V16" s="85">
        <v>0.0005938538328208598</v>
      </c>
      <c r="W16" s="85">
        <v>0.000890994929771721</v>
      </c>
      <c r="X16" s="85">
        <v>0.0012618385207875964</v>
      </c>
      <c r="Y16" s="85">
        <v>0.0014080378381474841</v>
      </c>
      <c r="Z16" s="85">
        <v>0.0013162696560679017</v>
      </c>
      <c r="AA16" s="85">
        <v>0.0007456420794609217</v>
      </c>
      <c r="AB16" s="85">
        <v>0.000642126008653624</v>
      </c>
      <c r="AC16" s="85">
        <v>0.000521794681943345</v>
      </c>
      <c r="AD16" s="85">
        <v>0.00013250967588410926</v>
      </c>
      <c r="AE16" s="85">
        <v>0.002254224291831588</v>
      </c>
      <c r="AF16" s="85">
        <v>0.0006284035593855358</v>
      </c>
      <c r="AG16" s="85">
        <v>0.000640309949168068</v>
      </c>
      <c r="AH16" s="85">
        <v>0.0006508158583502188</v>
      </c>
      <c r="AI16" s="85">
        <v>0.001270914398552253</v>
      </c>
      <c r="AJ16" s="320">
        <v>0.014095904183638108</v>
      </c>
      <c r="AK16" s="86">
        <v>1.0625716960798253</v>
      </c>
      <c r="AL16" s="307">
        <v>1.346727940311316</v>
      </c>
      <c r="AM16" s="86">
        <v>1.0100248596425265</v>
      </c>
    </row>
    <row r="17" spans="1:39" ht="11.25">
      <c r="A17" s="50"/>
      <c r="B17" s="15" t="s">
        <v>15</v>
      </c>
      <c r="C17" s="395" t="s">
        <v>262</v>
      </c>
      <c r="D17" s="85">
        <v>0.0037144888011545387</v>
      </c>
      <c r="E17" s="85">
        <v>0.0022262163140555906</v>
      </c>
      <c r="F17" s="85">
        <v>0.004009341266047825</v>
      </c>
      <c r="G17" s="85">
        <v>0.008572670434976002</v>
      </c>
      <c r="H17" s="85">
        <v>0.007505131802648375</v>
      </c>
      <c r="I17" s="85">
        <v>0.008113555600009942</v>
      </c>
      <c r="J17" s="85">
        <v>0.01443680602550511</v>
      </c>
      <c r="K17" s="85">
        <v>0.02286336268496967</v>
      </c>
      <c r="L17" s="85">
        <v>0.03147286554173108</v>
      </c>
      <c r="M17" s="85">
        <v>0.003421921946298999</v>
      </c>
      <c r="N17" s="85">
        <v>0.010760839030051983</v>
      </c>
      <c r="O17" s="85">
        <v>1.0426116334398854</v>
      </c>
      <c r="P17" s="85">
        <v>0.01772340949751784</v>
      </c>
      <c r="Q17" s="85">
        <v>0.015665628211234784</v>
      </c>
      <c r="R17" s="85">
        <v>0.02862593296063686</v>
      </c>
      <c r="S17" s="320">
        <v>1.221723803556724</v>
      </c>
      <c r="T17" s="86">
        <v>0.9254814886228915</v>
      </c>
      <c r="U17" s="85">
        <v>0.00018971460881603804</v>
      </c>
      <c r="V17" s="85">
        <v>7.977388021106076E-05</v>
      </c>
      <c r="W17" s="85">
        <v>0.00018100330590684708</v>
      </c>
      <c r="X17" s="85">
        <v>0.00021560340522038053</v>
      </c>
      <c r="Y17" s="85">
        <v>0.0003199525891561854</v>
      </c>
      <c r="Z17" s="85">
        <v>0.00027508277603205123</v>
      </c>
      <c r="AA17" s="85">
        <v>0.0001810199741156125</v>
      </c>
      <c r="AB17" s="85">
        <v>0.00020900178012249658</v>
      </c>
      <c r="AC17" s="85">
        <v>0.00027112731971816847</v>
      </c>
      <c r="AD17" s="85">
        <v>4.662819474811959E-05</v>
      </c>
      <c r="AE17" s="85">
        <v>0.00016454897435102598</v>
      </c>
      <c r="AF17" s="85">
        <v>0.0004336268382805531</v>
      </c>
      <c r="AG17" s="85">
        <v>0.00019043317250067309</v>
      </c>
      <c r="AH17" s="85">
        <v>0.00027509017113618186</v>
      </c>
      <c r="AI17" s="85">
        <v>0.00039910558822180375</v>
      </c>
      <c r="AJ17" s="320">
        <v>0.0034317125785371977</v>
      </c>
      <c r="AK17" s="86">
        <v>0.25868795697883396</v>
      </c>
      <c r="AL17" s="307">
        <v>1.2251555161352612</v>
      </c>
      <c r="AM17" s="86">
        <v>0.9188474458610643</v>
      </c>
    </row>
    <row r="18" spans="1:39" ht="11.25">
      <c r="A18" s="50"/>
      <c r="B18" s="15" t="s">
        <v>16</v>
      </c>
      <c r="C18" s="395" t="s">
        <v>30</v>
      </c>
      <c r="D18" s="85">
        <v>0.002396020222848368</v>
      </c>
      <c r="E18" s="85">
        <v>0.0037481836099757253</v>
      </c>
      <c r="F18" s="85">
        <v>0.0010330009199848685</v>
      </c>
      <c r="G18" s="85">
        <v>0.001527820669127971</v>
      </c>
      <c r="H18" s="85">
        <v>0.0011121051543462413</v>
      </c>
      <c r="I18" s="85">
        <v>0.001873317459485342</v>
      </c>
      <c r="J18" s="85">
        <v>0.0011040324441910488</v>
      </c>
      <c r="K18" s="85">
        <v>0.0013350187064934999</v>
      </c>
      <c r="L18" s="85">
        <v>0.0009395358587336376</v>
      </c>
      <c r="M18" s="85">
        <v>0.0009052888189585628</v>
      </c>
      <c r="N18" s="85">
        <v>0.001775503347488672</v>
      </c>
      <c r="O18" s="85">
        <v>0.0030666206084273505</v>
      </c>
      <c r="P18" s="85">
        <v>1.0002703763099292</v>
      </c>
      <c r="Q18" s="85">
        <v>0.0013629632258592786</v>
      </c>
      <c r="R18" s="85">
        <v>0.26882122587279383</v>
      </c>
      <c r="S18" s="320">
        <v>1.2912710132286436</v>
      </c>
      <c r="T18" s="86">
        <v>0.9781649633569975</v>
      </c>
      <c r="U18" s="85">
        <v>1.9394940243293472E-05</v>
      </c>
      <c r="V18" s="85">
        <v>6.100150348857176E-06</v>
      </c>
      <c r="W18" s="85">
        <v>1.6040020212002152E-05</v>
      </c>
      <c r="X18" s="85">
        <v>1.2759399069198435E-05</v>
      </c>
      <c r="Y18" s="85">
        <v>3.180193070774298E-05</v>
      </c>
      <c r="Z18" s="85">
        <v>2.391759761506982E-05</v>
      </c>
      <c r="AA18" s="85">
        <v>8.14143059097863E-06</v>
      </c>
      <c r="AB18" s="85">
        <v>5.8573397314128015E-06</v>
      </c>
      <c r="AC18" s="85">
        <v>5.8694457884291236E-06</v>
      </c>
      <c r="AD18" s="85">
        <v>2.0877004005974963E-06</v>
      </c>
      <c r="AE18" s="85">
        <v>9.86348956419705E-06</v>
      </c>
      <c r="AF18" s="85">
        <v>8.877008679556194E-06</v>
      </c>
      <c r="AG18" s="85">
        <v>7.375042764429872E-06</v>
      </c>
      <c r="AH18" s="85">
        <v>1.1806145726857658E-05</v>
      </c>
      <c r="AI18" s="85">
        <v>1.4993552034502246E-05</v>
      </c>
      <c r="AJ18" s="320">
        <v>0.00018488519347712514</v>
      </c>
      <c r="AK18" s="86">
        <v>0.01393694019579604</v>
      </c>
      <c r="AL18" s="307">
        <v>1.2914558984221207</v>
      </c>
      <c r="AM18" s="86">
        <v>0.9685716940251375</v>
      </c>
    </row>
    <row r="19" spans="1:39" ht="11.25">
      <c r="A19" s="50"/>
      <c r="B19" s="15" t="s">
        <v>17</v>
      </c>
      <c r="C19" s="395" t="s">
        <v>31</v>
      </c>
      <c r="D19" s="85">
        <v>0.027650615430469636</v>
      </c>
      <c r="E19" s="85">
        <v>0.01780229661201515</v>
      </c>
      <c r="F19" s="85">
        <v>0.020498789121278845</v>
      </c>
      <c r="G19" s="85">
        <v>0.1188915259505746</v>
      </c>
      <c r="H19" s="85">
        <v>0.07229949607950366</v>
      </c>
      <c r="I19" s="85">
        <v>0.06992036170675574</v>
      </c>
      <c r="J19" s="85">
        <v>0.0790024369048521</v>
      </c>
      <c r="K19" s="85">
        <v>0.06285855791615458</v>
      </c>
      <c r="L19" s="85">
        <v>0.09357699828161091</v>
      </c>
      <c r="M19" s="85">
        <v>0.02369648347849722</v>
      </c>
      <c r="N19" s="85">
        <v>0.05944840058048022</v>
      </c>
      <c r="O19" s="85">
        <v>0.09858106602007832</v>
      </c>
      <c r="P19" s="85">
        <v>0.04493719043220359</v>
      </c>
      <c r="Q19" s="85">
        <v>1.061089402525054</v>
      </c>
      <c r="R19" s="85">
        <v>0.14148987987692882</v>
      </c>
      <c r="S19" s="320">
        <v>1.9917435009164572</v>
      </c>
      <c r="T19" s="86">
        <v>1.5087876120746697</v>
      </c>
      <c r="U19" s="85">
        <v>0.0011967731422545176</v>
      </c>
      <c r="V19" s="85">
        <v>0.0004026558800375651</v>
      </c>
      <c r="W19" s="85">
        <v>0.001046397623285225</v>
      </c>
      <c r="X19" s="85">
        <v>0.00099945469412847</v>
      </c>
      <c r="Y19" s="85">
        <v>0.0021440449338163197</v>
      </c>
      <c r="Z19" s="85">
        <v>0.0016348810859973322</v>
      </c>
      <c r="AA19" s="85">
        <v>0.0006457520393005476</v>
      </c>
      <c r="AB19" s="85">
        <v>0.00046214834954440374</v>
      </c>
      <c r="AC19" s="85">
        <v>0.0005162897905259894</v>
      </c>
      <c r="AD19" s="85">
        <v>0.00018052710539838448</v>
      </c>
      <c r="AE19" s="85">
        <v>0.000652449563039058</v>
      </c>
      <c r="AF19" s="85">
        <v>0.0008317837094234642</v>
      </c>
      <c r="AG19" s="85">
        <v>0.0005386037999229432</v>
      </c>
      <c r="AH19" s="85">
        <v>0.0009029900321265571</v>
      </c>
      <c r="AI19" s="85">
        <v>0.0012046360562004842</v>
      </c>
      <c r="AJ19" s="320">
        <v>0.01335938780500126</v>
      </c>
      <c r="AK19" s="86">
        <v>1.0070519190266345</v>
      </c>
      <c r="AL19" s="307">
        <v>2.0051028887214586</v>
      </c>
      <c r="AM19" s="86">
        <v>1.5037957579476373</v>
      </c>
    </row>
    <row r="20" spans="1:39" ht="11.25">
      <c r="A20" s="50"/>
      <c r="B20" s="141">
        <v>15</v>
      </c>
      <c r="C20" s="402" t="s">
        <v>32</v>
      </c>
      <c r="D20" s="85">
        <v>0.008939535108604284</v>
      </c>
      <c r="E20" s="85">
        <v>0.013984447483101911</v>
      </c>
      <c r="F20" s="85">
        <v>0.0038541193865414486</v>
      </c>
      <c r="G20" s="85">
        <v>0.005700288495513726</v>
      </c>
      <c r="H20" s="85">
        <v>0.004149256745387316</v>
      </c>
      <c r="I20" s="85">
        <v>0.006989334663762729</v>
      </c>
      <c r="J20" s="85">
        <v>0.004119137518860863</v>
      </c>
      <c r="K20" s="85">
        <v>0.004980945687993632</v>
      </c>
      <c r="L20" s="85">
        <v>0.0035054018805222575</v>
      </c>
      <c r="M20" s="85">
        <v>0.003377626408714638</v>
      </c>
      <c r="N20" s="85">
        <v>0.006624390879076435</v>
      </c>
      <c r="O20" s="85">
        <v>0.011441540573149259</v>
      </c>
      <c r="P20" s="85">
        <v>0.0010087721681554388</v>
      </c>
      <c r="Q20" s="85">
        <v>0.005085206499142579</v>
      </c>
      <c r="R20" s="85">
        <v>1.00297016014792</v>
      </c>
      <c r="S20" s="320">
        <v>1.0867301636464464</v>
      </c>
      <c r="T20" s="86">
        <v>0.8232209658639228</v>
      </c>
      <c r="U20" s="85">
        <v>7.236238975816714E-05</v>
      </c>
      <c r="V20" s="85">
        <v>2.2759619343506883E-05</v>
      </c>
      <c r="W20" s="85">
        <v>5.984520600475333E-05</v>
      </c>
      <c r="X20" s="85">
        <v>4.760523089750679E-05</v>
      </c>
      <c r="Y20" s="85">
        <v>0.00011865278655507434</v>
      </c>
      <c r="Z20" s="85">
        <v>8.923639356399449E-05</v>
      </c>
      <c r="AA20" s="85">
        <v>3.0375622003639617E-05</v>
      </c>
      <c r="AB20" s="85">
        <v>2.18536945859915E-05</v>
      </c>
      <c r="AC20" s="85">
        <v>2.1898862202146057E-05</v>
      </c>
      <c r="AD20" s="85">
        <v>7.789195954782907E-06</v>
      </c>
      <c r="AE20" s="85">
        <v>3.680061228684865E-05</v>
      </c>
      <c r="AF20" s="85">
        <v>3.312005883487053E-05</v>
      </c>
      <c r="AG20" s="85">
        <v>2.7516234250186115E-05</v>
      </c>
      <c r="AH20" s="85">
        <v>4.40486491792109E-05</v>
      </c>
      <c r="AI20" s="85">
        <v>5.594084037228113E-05</v>
      </c>
      <c r="AJ20" s="320">
        <v>0.0006898053957929604</v>
      </c>
      <c r="AK20" s="86">
        <v>0.05199862880903639</v>
      </c>
      <c r="AL20" s="307">
        <v>1.0874199690422393</v>
      </c>
      <c r="AM20" s="86">
        <v>0.8155479430763687</v>
      </c>
    </row>
    <row r="21" spans="1:39" ht="11.25">
      <c r="A21" s="301"/>
      <c r="B21" s="308"/>
      <c r="C21" s="309" t="s">
        <v>248</v>
      </c>
      <c r="D21" s="322">
        <v>1.2442427404685688</v>
      </c>
      <c r="E21" s="310">
        <v>1.130191110403431</v>
      </c>
      <c r="F21" s="310">
        <v>1.185269963373979</v>
      </c>
      <c r="G21" s="310">
        <v>1.3954900043539136</v>
      </c>
      <c r="H21" s="310">
        <v>1.3134415020412793</v>
      </c>
      <c r="I21" s="310">
        <v>1.255583122623462</v>
      </c>
      <c r="J21" s="310">
        <v>1.3286746632187432</v>
      </c>
      <c r="K21" s="310">
        <v>1.2727850949734487</v>
      </c>
      <c r="L21" s="310">
        <v>1.3183318609565884</v>
      </c>
      <c r="M21" s="310">
        <v>1.1505878306328319</v>
      </c>
      <c r="N21" s="310">
        <v>1.301757618901977</v>
      </c>
      <c r="O21" s="310">
        <v>1.2764748373953734</v>
      </c>
      <c r="P21" s="310">
        <v>1.1690084256138618</v>
      </c>
      <c r="Q21" s="310">
        <v>1.2341340923846227</v>
      </c>
      <c r="R21" s="323">
        <v>2.2254572840265636</v>
      </c>
      <c r="S21" s="310">
        <v>19.801430151368642</v>
      </c>
      <c r="T21" s="323"/>
      <c r="U21" s="310">
        <v>0.02075374324084478</v>
      </c>
      <c r="V21" s="310">
        <v>0.0062732979936361245</v>
      </c>
      <c r="W21" s="310">
        <v>0.01787694265528927</v>
      </c>
      <c r="X21" s="310">
        <v>0.013560755152437494</v>
      </c>
      <c r="Y21" s="310">
        <v>0.035969615807171694</v>
      </c>
      <c r="Z21" s="310">
        <v>0.02678431106108545</v>
      </c>
      <c r="AA21" s="310">
        <v>0.0085667338375383</v>
      </c>
      <c r="AB21" s="310">
        <v>0.005917556631420363</v>
      </c>
      <c r="AC21" s="310">
        <v>0.005917721458067644</v>
      </c>
      <c r="AD21" s="310">
        <v>0.002264030213113922</v>
      </c>
      <c r="AE21" s="310">
        <v>0.009613320371987553</v>
      </c>
      <c r="AF21" s="310">
        <v>0.008962653636241926</v>
      </c>
      <c r="AG21" s="310">
        <v>0.0078063081582151455</v>
      </c>
      <c r="AH21" s="310">
        <v>0.012762860274173391</v>
      </c>
      <c r="AI21" s="310">
        <v>0.015957722332933365</v>
      </c>
      <c r="AJ21" s="463">
        <v>0.1989875728241564</v>
      </c>
      <c r="AK21" s="324"/>
      <c r="AL21" s="310">
        <v>20.000417724192804</v>
      </c>
      <c r="AM21" s="466"/>
    </row>
    <row r="22" spans="1:39" ht="11.25">
      <c r="A22" s="55"/>
      <c r="B22" s="56"/>
      <c r="C22" s="302" t="s">
        <v>250</v>
      </c>
      <c r="D22" s="87">
        <v>0.9425400571755436</v>
      </c>
      <c r="E22" s="87">
        <v>0.8561435475346063</v>
      </c>
      <c r="F22" s="87">
        <v>0.8978669376252516</v>
      </c>
      <c r="G22" s="87">
        <v>1.0571130421032693</v>
      </c>
      <c r="H22" s="87">
        <v>0.9949595751424776</v>
      </c>
      <c r="I22" s="87">
        <v>0.9511306352814204</v>
      </c>
      <c r="J22" s="87">
        <v>1.0064990152695417</v>
      </c>
      <c r="K22" s="87">
        <v>0.9641614912992604</v>
      </c>
      <c r="L22" s="87">
        <v>0.9986641249234218</v>
      </c>
      <c r="M22" s="87">
        <v>0.8715944922947688</v>
      </c>
      <c r="N22" s="87">
        <v>0.9861087878129866</v>
      </c>
      <c r="O22" s="87">
        <v>0.9669565488231759</v>
      </c>
      <c r="P22" s="87">
        <v>0.885548480597798</v>
      </c>
      <c r="Q22" s="87">
        <v>0.9348825435464732</v>
      </c>
      <c r="R22" s="87">
        <v>1.6858307205700067</v>
      </c>
      <c r="S22" s="325"/>
      <c r="T22" s="88"/>
      <c r="U22" s="87">
        <v>1.5644502025650124</v>
      </c>
      <c r="V22" s="87">
        <v>0.4728911889773978</v>
      </c>
      <c r="W22" s="87">
        <v>1.3475923949597823</v>
      </c>
      <c r="X22" s="87">
        <v>1.0222313102251628</v>
      </c>
      <c r="Y22" s="87">
        <v>2.711446898165675</v>
      </c>
      <c r="Z22" s="87">
        <v>2.0190440046792153</v>
      </c>
      <c r="AA22" s="87">
        <v>0.6457740337213406</v>
      </c>
      <c r="AB22" s="87">
        <v>0.44607483880284743</v>
      </c>
      <c r="AC22" s="87">
        <v>0.4460872636979005</v>
      </c>
      <c r="AD22" s="87">
        <v>0.1706662014854535</v>
      </c>
      <c r="AE22" s="87">
        <v>0.7246673927081939</v>
      </c>
      <c r="AF22" s="87">
        <v>0.6756190983968239</v>
      </c>
      <c r="AG22" s="87">
        <v>0.5884519355221377</v>
      </c>
      <c r="AH22" s="87">
        <v>0.9620847241640426</v>
      </c>
      <c r="AI22" s="87">
        <v>1.2029185119290136</v>
      </c>
      <c r="AJ22" s="325"/>
      <c r="AK22" s="89"/>
      <c r="AL22" s="94"/>
      <c r="AM22" s="467"/>
    </row>
    <row r="23" spans="1:39" ht="11.25">
      <c r="A23" s="58" t="s">
        <v>53</v>
      </c>
      <c r="B23" s="15" t="s">
        <v>4</v>
      </c>
      <c r="C23" s="395" t="s">
        <v>18</v>
      </c>
      <c r="D23" s="85">
        <v>0.12994391323622642</v>
      </c>
      <c r="E23" s="85">
        <v>0.0025629862850596956</v>
      </c>
      <c r="F23" s="85">
        <v>0.007161119767745612</v>
      </c>
      <c r="G23" s="85">
        <v>0.0071263934375707695</v>
      </c>
      <c r="H23" s="85">
        <v>0.030010845774933802</v>
      </c>
      <c r="I23" s="85">
        <v>0.010280005124436088</v>
      </c>
      <c r="J23" s="85">
        <v>0.00471868905219699</v>
      </c>
      <c r="K23" s="85">
        <v>0.002576553395385145</v>
      </c>
      <c r="L23" s="85">
        <v>0.002469986320918718</v>
      </c>
      <c r="M23" s="85">
        <v>0.0007720862592837163</v>
      </c>
      <c r="N23" s="85">
        <v>0.0037670329242045085</v>
      </c>
      <c r="O23" s="85">
        <v>0.0028545969360284896</v>
      </c>
      <c r="P23" s="85">
        <v>0.0029390151432778463</v>
      </c>
      <c r="Q23" s="85">
        <v>0.008209887617986772</v>
      </c>
      <c r="R23" s="85">
        <v>0.007508131992242778</v>
      </c>
      <c r="S23" s="320">
        <v>0.22290124326749736</v>
      </c>
      <c r="T23" s="86">
        <v>0.5422424135266303</v>
      </c>
      <c r="U23" s="85">
        <v>1.1423766510369726</v>
      </c>
      <c r="V23" s="85">
        <v>0.004977443058470532</v>
      </c>
      <c r="W23" s="85">
        <v>0.007945878568084925</v>
      </c>
      <c r="X23" s="85">
        <v>0.006489005598139359</v>
      </c>
      <c r="Y23" s="85">
        <v>0.03298434890634312</v>
      </c>
      <c r="Z23" s="85">
        <v>0.010709107839736925</v>
      </c>
      <c r="AA23" s="85">
        <v>0.004071720155179263</v>
      </c>
      <c r="AB23" s="85">
        <v>0.0025984127328236035</v>
      </c>
      <c r="AC23" s="85">
        <v>0.002632959304108704</v>
      </c>
      <c r="AD23" s="85">
        <v>0.0009811805110064586</v>
      </c>
      <c r="AE23" s="85">
        <v>0.004137684946822193</v>
      </c>
      <c r="AF23" s="85">
        <v>0.003806861671571997</v>
      </c>
      <c r="AG23" s="85">
        <v>0.0033258050530555728</v>
      </c>
      <c r="AH23" s="85">
        <v>0.009153454588664412</v>
      </c>
      <c r="AI23" s="85">
        <v>0.00659945481023274</v>
      </c>
      <c r="AJ23" s="320">
        <v>1.2427899687812125</v>
      </c>
      <c r="AK23" s="86">
        <v>0.7144189978155218</v>
      </c>
      <c r="AL23" s="307">
        <v>1.4656912120487098</v>
      </c>
      <c r="AM23" s="86">
        <v>0.6815094082590111</v>
      </c>
    </row>
    <row r="24" spans="1:39" ht="11.25">
      <c r="A24" s="58" t="s">
        <v>54</v>
      </c>
      <c r="B24" s="15" t="s">
        <v>5</v>
      </c>
      <c r="C24" s="395" t="s">
        <v>19</v>
      </c>
      <c r="D24" s="85">
        <v>0.0004884920624038798</v>
      </c>
      <c r="E24" s="85">
        <v>0.0205825425620203</v>
      </c>
      <c r="F24" s="85">
        <v>0.0005114127510827572</v>
      </c>
      <c r="G24" s="85">
        <v>0.0004650646776114829</v>
      </c>
      <c r="H24" s="85">
        <v>0.000959569309172558</v>
      </c>
      <c r="I24" s="85">
        <v>0.0006028515473615515</v>
      </c>
      <c r="J24" s="85">
        <v>0.0002911573541185888</v>
      </c>
      <c r="K24" s="85">
        <v>0.00014482059531303255</v>
      </c>
      <c r="L24" s="85">
        <v>0.00013885165084761186</v>
      </c>
      <c r="M24" s="85">
        <v>4.3808298693220214E-05</v>
      </c>
      <c r="N24" s="85">
        <v>0.0002289983563557193</v>
      </c>
      <c r="O24" s="85">
        <v>0.00016331990307693158</v>
      </c>
      <c r="P24" s="85">
        <v>0.00017678629385783158</v>
      </c>
      <c r="Q24" s="85">
        <v>0.0003846101592760802</v>
      </c>
      <c r="R24" s="85">
        <v>0.0004430356560693193</v>
      </c>
      <c r="S24" s="320">
        <v>0.025625321177260862</v>
      </c>
      <c r="T24" s="86">
        <v>0.06233763346881761</v>
      </c>
      <c r="U24" s="85">
        <v>0.0006061596656236678</v>
      </c>
      <c r="V24" s="85">
        <v>1.0958421966098695</v>
      </c>
      <c r="W24" s="85">
        <v>0.0006452995262107637</v>
      </c>
      <c r="X24" s="85">
        <v>0.0008991041740698279</v>
      </c>
      <c r="Y24" s="85">
        <v>0.002267783027937309</v>
      </c>
      <c r="Z24" s="85">
        <v>0.0007182886995215124</v>
      </c>
      <c r="AA24" s="85">
        <v>0.0002698336262419084</v>
      </c>
      <c r="AB24" s="85">
        <v>0.00016260229496953125</v>
      </c>
      <c r="AC24" s="85">
        <v>0.00016630077601208283</v>
      </c>
      <c r="AD24" s="85">
        <v>6.339834228653952E-05</v>
      </c>
      <c r="AE24" s="85">
        <v>0.00027035050461030746</v>
      </c>
      <c r="AF24" s="85">
        <v>0.00024308379825999449</v>
      </c>
      <c r="AG24" s="85">
        <v>0.0002208577300631424</v>
      </c>
      <c r="AH24" s="85">
        <v>0.0005368854773337752</v>
      </c>
      <c r="AI24" s="85">
        <v>0.0004303452760590649</v>
      </c>
      <c r="AJ24" s="320">
        <v>1.1033424895290689</v>
      </c>
      <c r="AK24" s="86">
        <v>0.6342574814871296</v>
      </c>
      <c r="AL24" s="307">
        <v>1.1289678107063297</v>
      </c>
      <c r="AM24" s="86">
        <v>0.524941528128895</v>
      </c>
    </row>
    <row r="25" spans="1:39" ht="11.25">
      <c r="A25" s="58" t="s">
        <v>55</v>
      </c>
      <c r="B25" s="15" t="s">
        <v>6</v>
      </c>
      <c r="C25" s="395" t="s">
        <v>20</v>
      </c>
      <c r="D25" s="85">
        <v>0.0010670864033695843</v>
      </c>
      <c r="E25" s="85">
        <v>0.00021362849510590988</v>
      </c>
      <c r="F25" s="85">
        <v>0.014990572264711245</v>
      </c>
      <c r="G25" s="85">
        <v>0.0011156774789426195</v>
      </c>
      <c r="H25" s="85">
        <v>0.0024259911555087085</v>
      </c>
      <c r="I25" s="85">
        <v>0.0013930574913011496</v>
      </c>
      <c r="J25" s="85">
        <v>0.0007288784594099173</v>
      </c>
      <c r="K25" s="85">
        <v>0.0003942322966489095</v>
      </c>
      <c r="L25" s="85">
        <v>0.00040971151327850465</v>
      </c>
      <c r="M25" s="85">
        <v>0.0001208481508501102</v>
      </c>
      <c r="N25" s="85">
        <v>0.0005846476781883333</v>
      </c>
      <c r="O25" s="85">
        <v>0.0004652581629337615</v>
      </c>
      <c r="P25" s="85">
        <v>0.0004505354737447616</v>
      </c>
      <c r="Q25" s="85">
        <v>0.0012490454824418084</v>
      </c>
      <c r="R25" s="85">
        <v>0.0011322135880309557</v>
      </c>
      <c r="S25" s="320">
        <v>0.026741384094466275</v>
      </c>
      <c r="T25" s="86">
        <v>0.06505263245671819</v>
      </c>
      <c r="U25" s="85">
        <v>0.0012087080128368088</v>
      </c>
      <c r="V25" s="85">
        <v>0.0004440000252581713</v>
      </c>
      <c r="W25" s="85">
        <v>1.041322554753694</v>
      </c>
      <c r="X25" s="85">
        <v>0.0011750994886171795</v>
      </c>
      <c r="Y25" s="85">
        <v>0.0052100646682258275</v>
      </c>
      <c r="Z25" s="85">
        <v>0.001550339451668341</v>
      </c>
      <c r="AA25" s="85">
        <v>0.0007310199161339512</v>
      </c>
      <c r="AB25" s="85">
        <v>0.0004700898113182579</v>
      </c>
      <c r="AC25" s="85">
        <v>0.0005293916841358127</v>
      </c>
      <c r="AD25" s="85">
        <v>0.00017391063235146177</v>
      </c>
      <c r="AE25" s="85">
        <v>0.0007251401399849383</v>
      </c>
      <c r="AF25" s="85">
        <v>0.0007371286783746939</v>
      </c>
      <c r="AG25" s="85">
        <v>0.0005780434485289152</v>
      </c>
      <c r="AH25" s="85">
        <v>0.0022639417994041525</v>
      </c>
      <c r="AI25" s="85">
        <v>0.0011970231013175186</v>
      </c>
      <c r="AJ25" s="320">
        <v>1.05831645561185</v>
      </c>
      <c r="AK25" s="86">
        <v>0.6083742229842521</v>
      </c>
      <c r="AL25" s="307">
        <v>1.0850578397063164</v>
      </c>
      <c r="AM25" s="86">
        <v>0.5045245002400119</v>
      </c>
    </row>
    <row r="26" spans="1:39" ht="11.25">
      <c r="A26" s="58" t="s">
        <v>56</v>
      </c>
      <c r="B26" s="15" t="s">
        <v>7</v>
      </c>
      <c r="C26" s="395" t="s">
        <v>21</v>
      </c>
      <c r="D26" s="85">
        <v>0.0009763700400573848</v>
      </c>
      <c r="E26" s="85">
        <v>0.0002494810264041736</v>
      </c>
      <c r="F26" s="85">
        <v>0.0008962066729038958</v>
      </c>
      <c r="G26" s="85">
        <v>0.0011101739495640215</v>
      </c>
      <c r="H26" s="85">
        <v>0.0023253842591641214</v>
      </c>
      <c r="I26" s="85">
        <v>0.0015030749643949863</v>
      </c>
      <c r="J26" s="85">
        <v>0.007576882605398968</v>
      </c>
      <c r="K26" s="85">
        <v>0.00047800622481322734</v>
      </c>
      <c r="L26" s="85">
        <v>0.0003215921248889087</v>
      </c>
      <c r="M26" s="85">
        <v>0.00012113599619412262</v>
      </c>
      <c r="N26" s="85">
        <v>0.0006452078455563382</v>
      </c>
      <c r="O26" s="85">
        <v>0.0004231621490333726</v>
      </c>
      <c r="P26" s="85">
        <v>0.0005963735816849783</v>
      </c>
      <c r="Q26" s="85">
        <v>0.0007700482545541644</v>
      </c>
      <c r="R26" s="85">
        <v>0.0011253709890586153</v>
      </c>
      <c r="S26" s="320">
        <v>0.01911847068367128</v>
      </c>
      <c r="T26" s="86">
        <v>0.046508693870366116</v>
      </c>
      <c r="U26" s="85">
        <v>0.0010539773787985984</v>
      </c>
      <c r="V26" s="85">
        <v>0.0004238284205213701</v>
      </c>
      <c r="W26" s="85">
        <v>0.001070641870278221</v>
      </c>
      <c r="X26" s="85">
        <v>1.0012629925172136</v>
      </c>
      <c r="Y26" s="85">
        <v>0.00428850347084444</v>
      </c>
      <c r="Z26" s="85">
        <v>0.0017013735654464977</v>
      </c>
      <c r="AA26" s="85">
        <v>0.007982401799143836</v>
      </c>
      <c r="AB26" s="85">
        <v>0.00045058129556292296</v>
      </c>
      <c r="AC26" s="85">
        <v>0.00034737292899718526</v>
      </c>
      <c r="AD26" s="85">
        <v>0.00015925434399064476</v>
      </c>
      <c r="AE26" s="85">
        <v>0.0006983473434830512</v>
      </c>
      <c r="AF26" s="85">
        <v>0.00052347299325185</v>
      </c>
      <c r="AG26" s="85">
        <v>0.0006570416878021075</v>
      </c>
      <c r="AH26" s="85">
        <v>0.0007996087759809061</v>
      </c>
      <c r="AI26" s="85">
        <v>0.001051531681398599</v>
      </c>
      <c r="AJ26" s="320">
        <v>1.0224709300727137</v>
      </c>
      <c r="AK26" s="86">
        <v>0.587768388470674</v>
      </c>
      <c r="AL26" s="307">
        <v>1.041589400756385</v>
      </c>
      <c r="AM26" s="86">
        <v>0.4843127736067447</v>
      </c>
    </row>
    <row r="27" spans="1:39" ht="11.25">
      <c r="A27" s="58" t="s">
        <v>52</v>
      </c>
      <c r="B27" s="15" t="s">
        <v>8</v>
      </c>
      <c r="C27" s="395" t="s">
        <v>22</v>
      </c>
      <c r="D27" s="85">
        <v>0.30758143173422264</v>
      </c>
      <c r="E27" s="85">
        <v>0.056632024606742166</v>
      </c>
      <c r="F27" s="85">
        <v>0.3048709504028885</v>
      </c>
      <c r="G27" s="85">
        <v>0.28697424069235095</v>
      </c>
      <c r="H27" s="85">
        <v>0.5568765572953305</v>
      </c>
      <c r="I27" s="85">
        <v>0.39047810118004483</v>
      </c>
      <c r="J27" s="85">
        <v>0.18943820608722245</v>
      </c>
      <c r="K27" s="85">
        <v>0.09039428231844403</v>
      </c>
      <c r="L27" s="85">
        <v>0.08093470657980785</v>
      </c>
      <c r="M27" s="85">
        <v>0.026117494160972782</v>
      </c>
      <c r="N27" s="85">
        <v>0.1507458084659464</v>
      </c>
      <c r="O27" s="85">
        <v>0.09819719558074377</v>
      </c>
      <c r="P27" s="85">
        <v>0.11454087355064187</v>
      </c>
      <c r="Q27" s="85">
        <v>0.18925478033698068</v>
      </c>
      <c r="R27" s="85">
        <v>0.2897041864824151</v>
      </c>
      <c r="S27" s="320">
        <v>3.132740839474755</v>
      </c>
      <c r="T27" s="86">
        <v>7.620885953119903</v>
      </c>
      <c r="U27" s="85">
        <v>0.35286607262751746</v>
      </c>
      <c r="V27" s="85">
        <v>0.11717092740434244</v>
      </c>
      <c r="W27" s="85">
        <v>0.37675364532086136</v>
      </c>
      <c r="X27" s="85">
        <v>0.2687221023039103</v>
      </c>
      <c r="Y27" s="85">
        <v>1.6196560309699795</v>
      </c>
      <c r="Z27" s="85">
        <v>0.42901275289649315</v>
      </c>
      <c r="AA27" s="85">
        <v>0.16504128257213346</v>
      </c>
      <c r="AB27" s="85">
        <v>0.09898632865955583</v>
      </c>
      <c r="AC27" s="85">
        <v>0.09360804268915017</v>
      </c>
      <c r="AD27" s="85">
        <v>0.03578425872670104</v>
      </c>
      <c r="AE27" s="85">
        <v>0.17464084709651953</v>
      </c>
      <c r="AF27" s="85">
        <v>0.14298535463598264</v>
      </c>
      <c r="AG27" s="85">
        <v>0.1404331201415751</v>
      </c>
      <c r="AH27" s="85">
        <v>0.21285232271494683</v>
      </c>
      <c r="AI27" s="85">
        <v>0.2702998978407645</v>
      </c>
      <c r="AJ27" s="320">
        <v>4.498812986600434</v>
      </c>
      <c r="AK27" s="86">
        <v>2.5861469322917854</v>
      </c>
      <c r="AL27" s="307">
        <v>7.631553826075189</v>
      </c>
      <c r="AM27" s="86">
        <v>3.5484798498829018</v>
      </c>
    </row>
    <row r="28" spans="1:39" ht="11.25">
      <c r="A28" s="58"/>
      <c r="B28" s="15" t="s">
        <v>9</v>
      </c>
      <c r="C28" s="395" t="s">
        <v>23</v>
      </c>
      <c r="D28" s="85">
        <v>0.003961688392259195</v>
      </c>
      <c r="E28" s="85">
        <v>0.000789047153274892</v>
      </c>
      <c r="F28" s="85">
        <v>0.0029331127139296436</v>
      </c>
      <c r="G28" s="85">
        <v>0.0037060481541254923</v>
      </c>
      <c r="H28" s="85">
        <v>0.005228580635972028</v>
      </c>
      <c r="I28" s="85">
        <v>0.004042581654547322</v>
      </c>
      <c r="J28" s="85">
        <v>0.0026568942595782317</v>
      </c>
      <c r="K28" s="85">
        <v>0.0017082554040204552</v>
      </c>
      <c r="L28" s="85">
        <v>0.001732839417641861</v>
      </c>
      <c r="M28" s="85">
        <v>0.00045527436658794856</v>
      </c>
      <c r="N28" s="85">
        <v>0.0023406008006658756</v>
      </c>
      <c r="O28" s="85">
        <v>0.001986875535647775</v>
      </c>
      <c r="P28" s="85">
        <v>0.00165236667966818</v>
      </c>
      <c r="Q28" s="85">
        <v>0.0024307613290468722</v>
      </c>
      <c r="R28" s="85">
        <v>0.0037663426273795374</v>
      </c>
      <c r="S28" s="320">
        <v>0.039391269124345304</v>
      </c>
      <c r="T28" s="86">
        <v>0.09582547198370253</v>
      </c>
      <c r="U28" s="85">
        <v>0.011648512344684059</v>
      </c>
      <c r="V28" s="85">
        <v>0.00441660435050479</v>
      </c>
      <c r="W28" s="85">
        <v>0.006045194784919579</v>
      </c>
      <c r="X28" s="85">
        <v>0.014909677392088911</v>
      </c>
      <c r="Y28" s="85">
        <v>0.011554554560221376</v>
      </c>
      <c r="Z28" s="85">
        <v>1.0083200111870334</v>
      </c>
      <c r="AA28" s="85">
        <v>0.05525597137637873</v>
      </c>
      <c r="AB28" s="85">
        <v>0.011448221108037898</v>
      </c>
      <c r="AC28" s="85">
        <v>0.008519536342036201</v>
      </c>
      <c r="AD28" s="85">
        <v>0.04843191527225139</v>
      </c>
      <c r="AE28" s="85">
        <v>0.018982944750117286</v>
      </c>
      <c r="AF28" s="85">
        <v>0.010779715743347159</v>
      </c>
      <c r="AG28" s="85">
        <v>0.01978430462127862</v>
      </c>
      <c r="AH28" s="85">
        <v>0.011466652810268383</v>
      </c>
      <c r="AI28" s="85">
        <v>0.01469095938935688</v>
      </c>
      <c r="AJ28" s="320">
        <v>1.2562547760325251</v>
      </c>
      <c r="AK28" s="86">
        <v>0.7221592550946304</v>
      </c>
      <c r="AL28" s="307">
        <v>1.2956460451568703</v>
      </c>
      <c r="AM28" s="86">
        <v>0.6024426989050146</v>
      </c>
    </row>
    <row r="29" spans="1:39" ht="11.25">
      <c r="A29" s="58"/>
      <c r="B29" s="15" t="s">
        <v>10</v>
      </c>
      <c r="C29" s="395" t="s">
        <v>24</v>
      </c>
      <c r="D29" s="85">
        <v>0.012311449671064822</v>
      </c>
      <c r="E29" s="85">
        <v>0.0027110276321869655</v>
      </c>
      <c r="F29" s="85">
        <v>0.009898569858495191</v>
      </c>
      <c r="G29" s="85">
        <v>0.01437893698683305</v>
      </c>
      <c r="H29" s="85">
        <v>0.01871212137707721</v>
      </c>
      <c r="I29" s="85">
        <v>0.013608219577428467</v>
      </c>
      <c r="J29" s="85">
        <v>0.012537166526192</v>
      </c>
      <c r="K29" s="85">
        <v>0.007217697174352411</v>
      </c>
      <c r="L29" s="85">
        <v>0.0056498319852798075</v>
      </c>
      <c r="M29" s="85">
        <v>0.001726025373544803</v>
      </c>
      <c r="N29" s="85">
        <v>0.008825090204083081</v>
      </c>
      <c r="O29" s="85">
        <v>0.006816395748331626</v>
      </c>
      <c r="P29" s="85">
        <v>0.006926437986091964</v>
      </c>
      <c r="Q29" s="85">
        <v>0.009460717249450596</v>
      </c>
      <c r="R29" s="85">
        <v>0.01360925617034161</v>
      </c>
      <c r="S29" s="320">
        <v>0.1443889435207536</v>
      </c>
      <c r="T29" s="86">
        <v>0.3512488673169741</v>
      </c>
      <c r="U29" s="85">
        <v>0.024178501952020856</v>
      </c>
      <c r="V29" s="85">
        <v>0.014107362826700406</v>
      </c>
      <c r="W29" s="85">
        <v>0.01881335855159705</v>
      </c>
      <c r="X29" s="85">
        <v>0.058427714653891856</v>
      </c>
      <c r="Y29" s="85">
        <v>0.04007812278917134</v>
      </c>
      <c r="Z29" s="85">
        <v>0.023877587334738166</v>
      </c>
      <c r="AA29" s="85">
        <v>1.076892258087035</v>
      </c>
      <c r="AB29" s="85">
        <v>0.028355831806613344</v>
      </c>
      <c r="AC29" s="85">
        <v>0.015701595786054276</v>
      </c>
      <c r="AD29" s="85">
        <v>0.006799388799606465</v>
      </c>
      <c r="AE29" s="85">
        <v>0.03645276947515557</v>
      </c>
      <c r="AF29" s="85">
        <v>0.02310040791554068</v>
      </c>
      <c r="AG29" s="85">
        <v>0.04247963737989063</v>
      </c>
      <c r="AH29" s="85">
        <v>0.03743070534469755</v>
      </c>
      <c r="AI29" s="85">
        <v>0.050132103702571235</v>
      </c>
      <c r="AJ29" s="320">
        <v>1.4968273464052844</v>
      </c>
      <c r="AK29" s="86">
        <v>0.860452626416384</v>
      </c>
      <c r="AL29" s="307">
        <v>1.6412162899260379</v>
      </c>
      <c r="AM29" s="86">
        <v>0.7631241378660678</v>
      </c>
    </row>
    <row r="30" spans="1:39" ht="11.25">
      <c r="A30" s="58"/>
      <c r="B30" s="15" t="s">
        <v>11</v>
      </c>
      <c r="C30" s="395" t="s">
        <v>25</v>
      </c>
      <c r="D30" s="85">
        <v>0.060252157021816244</v>
      </c>
      <c r="E30" s="85">
        <v>0.0140775301872748</v>
      </c>
      <c r="F30" s="85">
        <v>0.06291780955880477</v>
      </c>
      <c r="G30" s="85">
        <v>0.06616404999359671</v>
      </c>
      <c r="H30" s="85">
        <v>0.08872000454072948</v>
      </c>
      <c r="I30" s="85">
        <v>0.07907808502565572</v>
      </c>
      <c r="J30" s="85">
        <v>0.04077959447745941</v>
      </c>
      <c r="K30" s="85">
        <v>0.025881695287753505</v>
      </c>
      <c r="L30" s="85">
        <v>0.01867320828807708</v>
      </c>
      <c r="M30" s="85">
        <v>0.006241865579810651</v>
      </c>
      <c r="N30" s="85">
        <v>0.027116228331445006</v>
      </c>
      <c r="O30" s="85">
        <v>0.023786914785970652</v>
      </c>
      <c r="P30" s="85">
        <v>0.023770058294249285</v>
      </c>
      <c r="Q30" s="85">
        <v>0.05098507073331489</v>
      </c>
      <c r="R30" s="85">
        <v>0.04467773981124023</v>
      </c>
      <c r="S30" s="320">
        <v>0.6331220119171984</v>
      </c>
      <c r="T30" s="86">
        <v>1.5401691025420907</v>
      </c>
      <c r="U30" s="85">
        <v>0.07786725682573499</v>
      </c>
      <c r="V30" s="85">
        <v>0.03446881874985051</v>
      </c>
      <c r="W30" s="85">
        <v>0.08698811024163722</v>
      </c>
      <c r="X30" s="85">
        <v>0.07495940599134841</v>
      </c>
      <c r="Y30" s="85">
        <v>0.10537907073605993</v>
      </c>
      <c r="Z30" s="85">
        <v>0.10343175848538455</v>
      </c>
      <c r="AA30" s="85">
        <v>0.04516137817699737</v>
      </c>
      <c r="AB30" s="85">
        <v>1.0352363169359726</v>
      </c>
      <c r="AC30" s="85">
        <v>0.023398206465416745</v>
      </c>
      <c r="AD30" s="85">
        <v>0.009689912426996034</v>
      </c>
      <c r="AE30" s="85">
        <v>0.03587219185641906</v>
      </c>
      <c r="AF30" s="85">
        <v>0.03869816537936101</v>
      </c>
      <c r="AG30" s="85">
        <v>0.032639492661497925</v>
      </c>
      <c r="AH30" s="85">
        <v>0.06617437852682977</v>
      </c>
      <c r="AI30" s="85">
        <v>0.060729536546051004</v>
      </c>
      <c r="AJ30" s="320">
        <v>1.8306940000055572</v>
      </c>
      <c r="AK30" s="86">
        <v>1.052376190381937</v>
      </c>
      <c r="AL30" s="307">
        <v>2.4638160119227557</v>
      </c>
      <c r="AM30" s="86">
        <v>1.1456122398370165</v>
      </c>
    </row>
    <row r="31" spans="1:39" ht="11.25">
      <c r="A31" s="58"/>
      <c r="B31" s="15" t="s">
        <v>12</v>
      </c>
      <c r="C31" s="395" t="s">
        <v>26</v>
      </c>
      <c r="D31" s="85">
        <v>0.01758836670608127</v>
      </c>
      <c r="E31" s="85">
        <v>0.005194880296558863</v>
      </c>
      <c r="F31" s="85">
        <v>0.013994517988233873</v>
      </c>
      <c r="G31" s="85">
        <v>0.020464019962390365</v>
      </c>
      <c r="H31" s="85">
        <v>0.02225969575267333</v>
      </c>
      <c r="I31" s="85">
        <v>0.018087450195013517</v>
      </c>
      <c r="J31" s="85">
        <v>0.012532649554211272</v>
      </c>
      <c r="K31" s="85">
        <v>0.00994640249336204</v>
      </c>
      <c r="L31" s="85">
        <v>0.012618613807064787</v>
      </c>
      <c r="M31" s="85">
        <v>0.005062370252422046</v>
      </c>
      <c r="N31" s="85">
        <v>0.01139423748254162</v>
      </c>
      <c r="O31" s="85">
        <v>0.009282421755613973</v>
      </c>
      <c r="P31" s="85">
        <v>0.00675061616428628</v>
      </c>
      <c r="Q31" s="85">
        <v>0.011373205700525421</v>
      </c>
      <c r="R31" s="85">
        <v>0.045219493085243395</v>
      </c>
      <c r="S31" s="320">
        <v>0.221768941196222</v>
      </c>
      <c r="T31" s="86">
        <v>0.5394879102364323</v>
      </c>
      <c r="U31" s="85">
        <v>0.0477545240106155</v>
      </c>
      <c r="V31" s="85">
        <v>0.04604706393875616</v>
      </c>
      <c r="W31" s="85">
        <v>0.04617445335816043</v>
      </c>
      <c r="X31" s="85">
        <v>0.12435368114709752</v>
      </c>
      <c r="Y31" s="85">
        <v>0.043209999237148536</v>
      </c>
      <c r="Z31" s="85">
        <v>0.04560533329724622</v>
      </c>
      <c r="AA31" s="85">
        <v>0.049801213882918895</v>
      </c>
      <c r="AB31" s="85">
        <v>0.07796006467163788</v>
      </c>
      <c r="AC31" s="85">
        <v>1.1338096857979387</v>
      </c>
      <c r="AD31" s="85">
        <v>0.07037087363619418</v>
      </c>
      <c r="AE31" s="85">
        <v>0.06462747843008325</v>
      </c>
      <c r="AF31" s="85">
        <v>0.0390632075340742</v>
      </c>
      <c r="AG31" s="85">
        <v>0.016380193803077887</v>
      </c>
      <c r="AH31" s="85">
        <v>0.04378889946786597</v>
      </c>
      <c r="AI31" s="85">
        <v>0.6763688176673661</v>
      </c>
      <c r="AJ31" s="320">
        <v>2.5253154898801817</v>
      </c>
      <c r="AK31" s="86">
        <v>1.4516800157451402</v>
      </c>
      <c r="AL31" s="307">
        <v>2.7470844310764035</v>
      </c>
      <c r="AM31" s="86">
        <v>1.2773249028651499</v>
      </c>
    </row>
    <row r="32" spans="1:39" ht="11.25">
      <c r="A32" s="58"/>
      <c r="B32" s="15" t="s">
        <v>13</v>
      </c>
      <c r="C32" s="395" t="s">
        <v>27</v>
      </c>
      <c r="D32" s="85">
        <v>0.003846142469652421</v>
      </c>
      <c r="E32" s="85">
        <v>0.0010114430886915139</v>
      </c>
      <c r="F32" s="85">
        <v>0.0035758951008684316</v>
      </c>
      <c r="G32" s="85">
        <v>0.004675404897284637</v>
      </c>
      <c r="H32" s="85">
        <v>0.005751039013757636</v>
      </c>
      <c r="I32" s="85">
        <v>0.004972817450689277</v>
      </c>
      <c r="J32" s="85">
        <v>0.003279071503017063</v>
      </c>
      <c r="K32" s="85">
        <v>0.0026104630860133834</v>
      </c>
      <c r="L32" s="85">
        <v>0.0027377963446140827</v>
      </c>
      <c r="M32" s="85">
        <v>0.0006705640847063781</v>
      </c>
      <c r="N32" s="85">
        <v>0.0029945875542748955</v>
      </c>
      <c r="O32" s="85">
        <v>0.0031930365642156384</v>
      </c>
      <c r="P32" s="85">
        <v>0.0021808410793681533</v>
      </c>
      <c r="Q32" s="85">
        <v>0.0033247456949044864</v>
      </c>
      <c r="R32" s="85">
        <v>0.004964170947450373</v>
      </c>
      <c r="S32" s="320">
        <v>0.04978801887950837</v>
      </c>
      <c r="T32" s="86">
        <v>0.12111720475930914</v>
      </c>
      <c r="U32" s="85">
        <v>0.005853939390437555</v>
      </c>
      <c r="V32" s="85">
        <v>0.004722661370455639</v>
      </c>
      <c r="W32" s="85">
        <v>0.0060428222889831245</v>
      </c>
      <c r="X32" s="85">
        <v>0.016870603766508258</v>
      </c>
      <c r="Y32" s="85">
        <v>0.009782279137472424</v>
      </c>
      <c r="Z32" s="85">
        <v>0.009953302883288842</v>
      </c>
      <c r="AA32" s="85">
        <v>0.012347218182436373</v>
      </c>
      <c r="AB32" s="85">
        <v>0.03228575045478704</v>
      </c>
      <c r="AC32" s="85">
        <v>0.019881862061929018</v>
      </c>
      <c r="AD32" s="85">
        <v>1.007804602283443</v>
      </c>
      <c r="AE32" s="85">
        <v>0.024283126984044525</v>
      </c>
      <c r="AF32" s="85">
        <v>0.026535346935420125</v>
      </c>
      <c r="AG32" s="85">
        <v>0.004974058661136077</v>
      </c>
      <c r="AH32" s="85">
        <v>0.01432425808565499</v>
      </c>
      <c r="AI32" s="85">
        <v>0.02045261821989616</v>
      </c>
      <c r="AJ32" s="320">
        <v>1.216114450705893</v>
      </c>
      <c r="AK32" s="86">
        <v>0.6990845508306712</v>
      </c>
      <c r="AL32" s="307">
        <v>1.2659024695854013</v>
      </c>
      <c r="AM32" s="86">
        <v>0.5886126872213903</v>
      </c>
    </row>
    <row r="33" spans="1:39" ht="11.25">
      <c r="A33" s="58"/>
      <c r="B33" s="15" t="s">
        <v>14</v>
      </c>
      <c r="C33" s="395" t="s">
        <v>28</v>
      </c>
      <c r="D33" s="85">
        <v>0.024970018089088674</v>
      </c>
      <c r="E33" s="85">
        <v>0.007099890554281123</v>
      </c>
      <c r="F33" s="85">
        <v>0.01719486855872864</v>
      </c>
      <c r="G33" s="85">
        <v>0.027195864720323145</v>
      </c>
      <c r="H33" s="85">
        <v>0.02937530366364722</v>
      </c>
      <c r="I33" s="85">
        <v>0.025928410926852132</v>
      </c>
      <c r="J33" s="85">
        <v>0.018576120277576987</v>
      </c>
      <c r="K33" s="85">
        <v>0.012682799253349777</v>
      </c>
      <c r="L33" s="85">
        <v>0.011394604980934307</v>
      </c>
      <c r="M33" s="85">
        <v>0.002444076154549526</v>
      </c>
      <c r="N33" s="85">
        <v>0.03945659561988134</v>
      </c>
      <c r="O33" s="85">
        <v>0.012607483694933308</v>
      </c>
      <c r="P33" s="85">
        <v>0.012232970752062254</v>
      </c>
      <c r="Q33" s="85">
        <v>0.013601122854704346</v>
      </c>
      <c r="R33" s="85">
        <v>0.029331950592727023</v>
      </c>
      <c r="S33" s="320">
        <v>0.2840920806936398</v>
      </c>
      <c r="T33" s="86">
        <v>0.6910987719985677</v>
      </c>
      <c r="U33" s="85">
        <v>0.04545934917028402</v>
      </c>
      <c r="V33" s="85">
        <v>0.028161161518948936</v>
      </c>
      <c r="W33" s="85">
        <v>0.034336509981151245</v>
      </c>
      <c r="X33" s="85">
        <v>0.05953619349819506</v>
      </c>
      <c r="Y33" s="85">
        <v>0.04653365512257018</v>
      </c>
      <c r="Z33" s="85">
        <v>0.050068470795081935</v>
      </c>
      <c r="AA33" s="85">
        <v>0.03464217821764201</v>
      </c>
      <c r="AB33" s="85">
        <v>0.03128765507542059</v>
      </c>
      <c r="AC33" s="85">
        <v>0.02443510507461069</v>
      </c>
      <c r="AD33" s="85">
        <v>0.0054971542960752994</v>
      </c>
      <c r="AE33" s="85">
        <v>1.1197450109973008</v>
      </c>
      <c r="AF33" s="85">
        <v>0.027766526406196024</v>
      </c>
      <c r="AG33" s="85">
        <v>0.02932176929364608</v>
      </c>
      <c r="AH33" s="85">
        <v>0.025391384969614815</v>
      </c>
      <c r="AI33" s="85">
        <v>0.05798597707817066</v>
      </c>
      <c r="AJ33" s="320">
        <v>1.620168101494908</v>
      </c>
      <c r="AK33" s="86">
        <v>0.9313551770117624</v>
      </c>
      <c r="AL33" s="307">
        <v>1.9042601821885479</v>
      </c>
      <c r="AM33" s="86">
        <v>0.8854329065127701</v>
      </c>
    </row>
    <row r="34" spans="1:39" ht="11.25">
      <c r="A34" s="58"/>
      <c r="B34" s="15" t="s">
        <v>15</v>
      </c>
      <c r="C34" s="395" t="s">
        <v>262</v>
      </c>
      <c r="D34" s="85">
        <v>0.015189005020798528</v>
      </c>
      <c r="E34" s="85">
        <v>0.005488642078188481</v>
      </c>
      <c r="F34" s="85">
        <v>0.014425531314555913</v>
      </c>
      <c r="G34" s="85">
        <v>0.024074188199911317</v>
      </c>
      <c r="H34" s="85">
        <v>0.02524278875855445</v>
      </c>
      <c r="I34" s="85">
        <v>0.02371468514150479</v>
      </c>
      <c r="J34" s="85">
        <v>0.027026296043333477</v>
      </c>
      <c r="K34" s="85">
        <v>0.035406337311850944</v>
      </c>
      <c r="L34" s="85">
        <v>0.04734795058823795</v>
      </c>
      <c r="M34" s="85">
        <v>0.006268699638871829</v>
      </c>
      <c r="N34" s="85">
        <v>0.02091782011382013</v>
      </c>
      <c r="O34" s="85">
        <v>0.06207246507914579</v>
      </c>
      <c r="P34" s="85">
        <v>0.02818701050506455</v>
      </c>
      <c r="Q34" s="85">
        <v>0.02828623314079257</v>
      </c>
      <c r="R34" s="85">
        <v>0.050365673758639574</v>
      </c>
      <c r="S34" s="320">
        <v>0.41401332669327034</v>
      </c>
      <c r="T34" s="86">
        <v>1.0071526843344587</v>
      </c>
      <c r="U34" s="85">
        <v>0.018943807859145758</v>
      </c>
      <c r="V34" s="85">
        <v>0.01215065374549799</v>
      </c>
      <c r="W34" s="85">
        <v>0.020883167727127557</v>
      </c>
      <c r="X34" s="85">
        <v>0.04094515484970003</v>
      </c>
      <c r="Y34" s="85">
        <v>0.03164429533844081</v>
      </c>
      <c r="Z34" s="85">
        <v>0.03408887160799609</v>
      </c>
      <c r="AA34" s="85">
        <v>0.04195101058299643</v>
      </c>
      <c r="AB34" s="85">
        <v>0.058096202315173824</v>
      </c>
      <c r="AC34" s="85">
        <v>0.08081885350981718</v>
      </c>
      <c r="AD34" s="85">
        <v>0.01060692886577334</v>
      </c>
      <c r="AE34" s="85">
        <v>0.03313355815338584</v>
      </c>
      <c r="AF34" s="85">
        <v>1.1311785255189386</v>
      </c>
      <c r="AG34" s="85">
        <v>0.04836579232523333</v>
      </c>
      <c r="AH34" s="85">
        <v>0.06553724499738792</v>
      </c>
      <c r="AI34" s="85">
        <v>0.09927591604014013</v>
      </c>
      <c r="AJ34" s="320">
        <v>1.7276199834367552</v>
      </c>
      <c r="AK34" s="86">
        <v>0.9931239937375437</v>
      </c>
      <c r="AL34" s="307">
        <v>2.1416333101300253</v>
      </c>
      <c r="AM34" s="86">
        <v>0.9958054178781522</v>
      </c>
    </row>
    <row r="35" spans="1:39" ht="11.25">
      <c r="A35" s="58"/>
      <c r="B35" s="15" t="s">
        <v>16</v>
      </c>
      <c r="C35" s="395" t="s">
        <v>30</v>
      </c>
      <c r="D35" s="85">
        <v>0.0008995656008259934</v>
      </c>
      <c r="E35" s="85">
        <v>0.0002395726278111958</v>
      </c>
      <c r="F35" s="85">
        <v>0.0005085274411910189</v>
      </c>
      <c r="G35" s="85">
        <v>0.000613002312070044</v>
      </c>
      <c r="H35" s="85">
        <v>0.0009114447308240592</v>
      </c>
      <c r="I35" s="85">
        <v>0.0006902731363862548</v>
      </c>
      <c r="J35" s="85">
        <v>0.0004393194001649883</v>
      </c>
      <c r="K35" s="85">
        <v>0.0003071947843280099</v>
      </c>
      <c r="L35" s="85">
        <v>0.00034186528776234337</v>
      </c>
      <c r="M35" s="85">
        <v>7.988781363968539E-05</v>
      </c>
      <c r="N35" s="85">
        <v>0.0003726685101900511</v>
      </c>
      <c r="O35" s="85">
        <v>0.00040083100910138673</v>
      </c>
      <c r="P35" s="85">
        <v>0.0002919088011417243</v>
      </c>
      <c r="Q35" s="85">
        <v>0.00042975169077008927</v>
      </c>
      <c r="R35" s="85">
        <v>0.0006560261436677509</v>
      </c>
      <c r="S35" s="320">
        <v>0.007181839289874596</v>
      </c>
      <c r="T35" s="86">
        <v>0.017470956254059773</v>
      </c>
      <c r="U35" s="85">
        <v>0.004169040635516372</v>
      </c>
      <c r="V35" s="85">
        <v>0.006353371704722653</v>
      </c>
      <c r="W35" s="85">
        <v>0.0018570727333211063</v>
      </c>
      <c r="X35" s="85">
        <v>0.0031851829558932976</v>
      </c>
      <c r="Y35" s="85">
        <v>0.0019365450328320492</v>
      </c>
      <c r="Z35" s="85">
        <v>0.00277183754577228</v>
      </c>
      <c r="AA35" s="85">
        <v>0.0018222821268579954</v>
      </c>
      <c r="AB35" s="85">
        <v>0.0020455090856084973</v>
      </c>
      <c r="AC35" s="85">
        <v>0.0013183758734157845</v>
      </c>
      <c r="AD35" s="85">
        <v>0.0011229508178392286</v>
      </c>
      <c r="AE35" s="85">
        <v>0.0023216915400338695</v>
      </c>
      <c r="AF35" s="85">
        <v>0.0033472836289023013</v>
      </c>
      <c r="AG35" s="85">
        <v>1.000640818367186</v>
      </c>
      <c r="AH35" s="85">
        <v>0.0020126688929489934</v>
      </c>
      <c r="AI35" s="85">
        <v>0.2815731933223641</v>
      </c>
      <c r="AJ35" s="320">
        <v>1.3164778242632145</v>
      </c>
      <c r="AK35" s="86">
        <v>0.7567785317569279</v>
      </c>
      <c r="AL35" s="307">
        <v>1.323659663553089</v>
      </c>
      <c r="AM35" s="86">
        <v>0.615468324179601</v>
      </c>
    </row>
    <row r="36" spans="1:39" ht="11.25">
      <c r="A36" s="58"/>
      <c r="B36" s="15" t="s">
        <v>17</v>
      </c>
      <c r="C36" s="395" t="s">
        <v>31</v>
      </c>
      <c r="D36" s="85">
        <v>0.05440862308940946</v>
      </c>
      <c r="E36" s="85">
        <v>0.017851953432467014</v>
      </c>
      <c r="F36" s="85">
        <v>0.04406517820923109</v>
      </c>
      <c r="G36" s="85">
        <v>0.1061019733201541</v>
      </c>
      <c r="H36" s="85">
        <v>0.08300244335395383</v>
      </c>
      <c r="I36" s="85">
        <v>0.08512633730392885</v>
      </c>
      <c r="J36" s="85">
        <v>0.06426619148647615</v>
      </c>
      <c r="K36" s="85">
        <v>0.05237257706605928</v>
      </c>
      <c r="L36" s="85">
        <v>0.07250213750162815</v>
      </c>
      <c r="M36" s="85">
        <v>0.018000226098937318</v>
      </c>
      <c r="N36" s="85">
        <v>0.05505972367559852</v>
      </c>
      <c r="O36" s="85">
        <v>0.07172918111409711</v>
      </c>
      <c r="P36" s="85">
        <v>0.04380725359554916</v>
      </c>
      <c r="Q36" s="85">
        <v>0.054563867534054275</v>
      </c>
      <c r="R36" s="85">
        <v>0.09672054855906898</v>
      </c>
      <c r="S36" s="320">
        <v>0.9195782153406133</v>
      </c>
      <c r="T36" s="86">
        <v>2.237018975773091</v>
      </c>
      <c r="U36" s="85">
        <v>0.08124048622309485</v>
      </c>
      <c r="V36" s="85">
        <v>0.05717173508804917</v>
      </c>
      <c r="W36" s="85">
        <v>0.07257443830760284</v>
      </c>
      <c r="X36" s="85">
        <v>0.2415291212257762</v>
      </c>
      <c r="Y36" s="85">
        <v>0.15135083773078617</v>
      </c>
      <c r="Z36" s="85">
        <v>0.1548076325797387</v>
      </c>
      <c r="AA36" s="85">
        <v>0.15484395641608004</v>
      </c>
      <c r="AB36" s="85">
        <v>0.11495770178742691</v>
      </c>
      <c r="AC36" s="85">
        <v>0.1681799817120855</v>
      </c>
      <c r="AD36" s="85">
        <v>0.04426455481171719</v>
      </c>
      <c r="AE36" s="85">
        <v>0.127228245715992</v>
      </c>
      <c r="AF36" s="85">
        <v>0.20661657227153749</v>
      </c>
      <c r="AG36" s="85">
        <v>0.09513121271022136</v>
      </c>
      <c r="AH36" s="85">
        <v>1.127267475905629</v>
      </c>
      <c r="AI36" s="85">
        <v>0.2513189794072639</v>
      </c>
      <c r="AJ36" s="320">
        <v>3.048482931893001</v>
      </c>
      <c r="AK36" s="86">
        <v>1.7524233183154454</v>
      </c>
      <c r="AL36" s="307">
        <v>3.9680611472336142</v>
      </c>
      <c r="AM36" s="86">
        <v>1.8450482490147326</v>
      </c>
    </row>
    <row r="37" spans="1:39" ht="11.25">
      <c r="A37" s="58"/>
      <c r="B37" s="141">
        <v>15</v>
      </c>
      <c r="C37" s="402" t="s">
        <v>32</v>
      </c>
      <c r="D37" s="314">
        <v>0.0032120369200900616</v>
      </c>
      <c r="E37" s="85">
        <v>0.0008554308044527</v>
      </c>
      <c r="F37" s="85">
        <v>0.0018157752080389267</v>
      </c>
      <c r="G37" s="85">
        <v>0.0021888187550319856</v>
      </c>
      <c r="H37" s="85">
        <v>0.003254453175332927</v>
      </c>
      <c r="I37" s="85">
        <v>0.002464726082214755</v>
      </c>
      <c r="J37" s="85">
        <v>0.0015686572849673906</v>
      </c>
      <c r="K37" s="85">
        <v>0.0010968860836993444</v>
      </c>
      <c r="L37" s="85">
        <v>0.0012206824327003882</v>
      </c>
      <c r="M37" s="85">
        <v>0.00028525168885996515</v>
      </c>
      <c r="N37" s="85">
        <v>0.0013306700618457162</v>
      </c>
      <c r="O37" s="85">
        <v>0.001431228582738629</v>
      </c>
      <c r="P37" s="85">
        <v>0.0010423051367298942</v>
      </c>
      <c r="Q37" s="85">
        <v>0.0015344943114289518</v>
      </c>
      <c r="R37" s="85">
        <v>0.0023424419431671032</v>
      </c>
      <c r="S37" s="320">
        <v>0.025643858471298738</v>
      </c>
      <c r="T37" s="86">
        <v>0.06238272835887746</v>
      </c>
      <c r="U37" s="85">
        <v>0.014886198883481559</v>
      </c>
      <c r="V37" s="85">
        <v>0.02268568791857588</v>
      </c>
      <c r="W37" s="85">
        <v>0.006630962963949296</v>
      </c>
      <c r="X37" s="85">
        <v>0.01137318417042258</v>
      </c>
      <c r="Y37" s="85">
        <v>0.0069147309958962865</v>
      </c>
      <c r="Z37" s="85">
        <v>0.009897270999844046</v>
      </c>
      <c r="AA37" s="85">
        <v>0.00650673776866701</v>
      </c>
      <c r="AB37" s="85">
        <v>0.007303803855239976</v>
      </c>
      <c r="AC37" s="85">
        <v>0.004707463220113294</v>
      </c>
      <c r="AD37" s="85">
        <v>0.004009668092057958</v>
      </c>
      <c r="AE37" s="85">
        <v>0.008289955659489529</v>
      </c>
      <c r="AF37" s="85">
        <v>0.011951989480450306</v>
      </c>
      <c r="AG37" s="85">
        <v>0.0022881402452290256</v>
      </c>
      <c r="AH37" s="85">
        <v>0.00718654291152632</v>
      </c>
      <c r="AI37" s="85">
        <v>1.0054002641148525</v>
      </c>
      <c r="AJ37" s="320">
        <v>1.1300326012797957</v>
      </c>
      <c r="AK37" s="86">
        <v>0.6496003176601944</v>
      </c>
      <c r="AL37" s="307">
        <v>1.1556764597510945</v>
      </c>
      <c r="AM37" s="86">
        <v>0.5373603756025404</v>
      </c>
    </row>
    <row r="38" spans="1:39" ht="11.25">
      <c r="A38" s="317"/>
      <c r="B38" s="315"/>
      <c r="C38" s="316" t="s">
        <v>247</v>
      </c>
      <c r="D38" s="310">
        <v>0.6366963464573666</v>
      </c>
      <c r="E38" s="310">
        <v>0.1355600808305198</v>
      </c>
      <c r="F38" s="310">
        <v>0.49976004781140954</v>
      </c>
      <c r="G38" s="310">
        <v>0.5663538575377607</v>
      </c>
      <c r="H38" s="310">
        <v>0.8750562227966318</v>
      </c>
      <c r="I38" s="310">
        <v>0.6619706768017596</v>
      </c>
      <c r="J38" s="310">
        <v>0.3864157743713239</v>
      </c>
      <c r="K38" s="310">
        <v>0.24321820277539347</v>
      </c>
      <c r="L38" s="310">
        <v>0.25849437882368237</v>
      </c>
      <c r="M38" s="310">
        <v>0.0684096139179241</v>
      </c>
      <c r="N38" s="310">
        <v>0.32577991762459757</v>
      </c>
      <c r="O38" s="310">
        <v>0.2954103666016122</v>
      </c>
      <c r="P38" s="310">
        <v>0.2455453530374187</v>
      </c>
      <c r="Q38" s="310">
        <v>0.375858342090232</v>
      </c>
      <c r="R38" s="323">
        <v>0.5915665823467424</v>
      </c>
      <c r="S38" s="310">
        <v>6.166095763824376</v>
      </c>
      <c r="T38" s="323"/>
      <c r="U38" s="310">
        <v>1.8301131860167648</v>
      </c>
      <c r="V38" s="310">
        <v>1.4491435167305242</v>
      </c>
      <c r="W38" s="310">
        <v>1.7280841109775789</v>
      </c>
      <c r="X38" s="310">
        <v>1.9246382237328723</v>
      </c>
      <c r="Y38" s="310">
        <v>2.1127908217239297</v>
      </c>
      <c r="Z38" s="310">
        <v>1.8865139391689905</v>
      </c>
      <c r="AA38" s="310">
        <v>1.657320462886842</v>
      </c>
      <c r="AB38" s="310">
        <v>1.5016450718901486</v>
      </c>
      <c r="AC38" s="310">
        <v>1.5780547332258215</v>
      </c>
      <c r="AD38" s="310">
        <v>1.2457599518582902</v>
      </c>
      <c r="AE38" s="310">
        <v>1.6514093435934416</v>
      </c>
      <c r="AF38" s="310">
        <v>1.667333642591209</v>
      </c>
      <c r="AG38" s="310">
        <v>1.4372202881294218</v>
      </c>
      <c r="AH38" s="310">
        <v>1.6261864252687537</v>
      </c>
      <c r="AI38" s="310">
        <v>2.797506618197805</v>
      </c>
      <c r="AJ38" s="463">
        <v>26.093720335992394</v>
      </c>
      <c r="AK38" s="324"/>
      <c r="AL38" s="310">
        <v>32.25981609981677</v>
      </c>
      <c r="AM38" s="311"/>
    </row>
    <row r="39" spans="1:39" ht="12" thickBot="1">
      <c r="A39" s="59"/>
      <c r="B39" s="60"/>
      <c r="C39" s="61" t="s">
        <v>249</v>
      </c>
      <c r="D39" s="87">
        <v>1.5488642347872101</v>
      </c>
      <c r="E39" s="87">
        <v>0.32977126699644826</v>
      </c>
      <c r="F39" s="87">
        <v>1.2157451010007794</v>
      </c>
      <c r="G39" s="87">
        <v>1.3777450413448324</v>
      </c>
      <c r="H39" s="87">
        <v>2.1287122102379548</v>
      </c>
      <c r="I39" s="87">
        <v>1.610348027723108</v>
      </c>
      <c r="J39" s="87">
        <v>0.940017287693709</v>
      </c>
      <c r="K39" s="87">
        <v>0.5916666203977582</v>
      </c>
      <c r="L39" s="87">
        <v>0.628828326848813</v>
      </c>
      <c r="M39" s="87">
        <v>0.1664171702926034</v>
      </c>
      <c r="N39" s="87">
        <v>0.7925110072144101</v>
      </c>
      <c r="O39" s="87">
        <v>0.7186322867414993</v>
      </c>
      <c r="P39" s="87">
        <v>0.5973277802738625</v>
      </c>
      <c r="Q39" s="87">
        <v>0.9143346693429751</v>
      </c>
      <c r="R39" s="87">
        <v>1.4390789691040344</v>
      </c>
      <c r="S39" s="303"/>
      <c r="T39" s="327"/>
      <c r="U39" s="87">
        <v>1.0520423089070188</v>
      </c>
      <c r="V39" s="87">
        <v>0.8330415314896551</v>
      </c>
      <c r="W39" s="87">
        <v>0.993390797896656</v>
      </c>
      <c r="X39" s="87">
        <v>1.1063801169115703</v>
      </c>
      <c r="Y39" s="87">
        <v>1.2145398171584123</v>
      </c>
      <c r="Z39" s="87">
        <v>1.0844643356011747</v>
      </c>
      <c r="AA39" s="87">
        <v>0.9527122473606124</v>
      </c>
      <c r="AB39" s="87">
        <v>0.8632221005021963</v>
      </c>
      <c r="AC39" s="87">
        <v>0.9071462671322094</v>
      </c>
      <c r="AD39" s="87">
        <v>0.7161262954174937</v>
      </c>
      <c r="AE39" s="87">
        <v>0.949314234802062</v>
      </c>
      <c r="AF39" s="87">
        <v>0.9584683332552838</v>
      </c>
      <c r="AG39" s="87">
        <v>0.826187452166599</v>
      </c>
      <c r="AH39" s="87">
        <v>0.9348148161680525</v>
      </c>
      <c r="AI39" s="87">
        <v>1.608149345231003</v>
      </c>
      <c r="AJ39" s="326"/>
      <c r="AK39" s="328"/>
      <c r="AL39" s="95"/>
      <c r="AM39" s="70"/>
    </row>
    <row r="40" spans="1:39" ht="11.25">
      <c r="A40" s="312"/>
      <c r="B40" s="313"/>
      <c r="C40" s="339" t="s">
        <v>253</v>
      </c>
      <c r="D40" s="340">
        <v>1.8134626920758896</v>
      </c>
      <c r="E40" s="78">
        <v>1.329302176537752</v>
      </c>
      <c r="F40" s="78">
        <v>1.6454461780032752</v>
      </c>
      <c r="G40" s="78">
        <v>1.9043572220371887</v>
      </c>
      <c r="H40" s="78">
        <v>2.115191246050779</v>
      </c>
      <c r="I40" s="78">
        <v>1.8974774296066816</v>
      </c>
      <c r="J40" s="78">
        <v>1.6759563643477389</v>
      </c>
      <c r="K40" s="78">
        <v>1.5160032977488422</v>
      </c>
      <c r="L40" s="78">
        <v>1.5768262397802708</v>
      </c>
      <c r="M40" s="78">
        <v>1.218997444550756</v>
      </c>
      <c r="N40" s="78">
        <v>1.6275375365265745</v>
      </c>
      <c r="O40" s="78">
        <v>1.5718852039969855</v>
      </c>
      <c r="P40" s="78">
        <v>1.4145537786512805</v>
      </c>
      <c r="Q40" s="78">
        <v>1.6099924344748546</v>
      </c>
      <c r="R40" s="81">
        <v>2.8170238663733063</v>
      </c>
      <c r="S40" s="78">
        <v>25.96752591519302</v>
      </c>
      <c r="T40" s="81"/>
      <c r="U40" s="78">
        <v>1.8508669292576094</v>
      </c>
      <c r="V40" s="78">
        <v>1.4554168147241604</v>
      </c>
      <c r="W40" s="78">
        <v>1.745961053632868</v>
      </c>
      <c r="X40" s="78">
        <v>1.9381989788853098</v>
      </c>
      <c r="Y40" s="78">
        <v>2.1487604375311014</v>
      </c>
      <c r="Z40" s="78">
        <v>1.913298250230076</v>
      </c>
      <c r="AA40" s="78">
        <v>1.6658871967243805</v>
      </c>
      <c r="AB40" s="78">
        <v>1.507562628521569</v>
      </c>
      <c r="AC40" s="78">
        <v>1.5839724546838891</v>
      </c>
      <c r="AD40" s="78">
        <v>1.248023982071404</v>
      </c>
      <c r="AE40" s="78">
        <v>1.661022663965429</v>
      </c>
      <c r="AF40" s="78">
        <v>1.676296296227451</v>
      </c>
      <c r="AG40" s="78">
        <v>1.445026596287637</v>
      </c>
      <c r="AH40" s="78">
        <v>1.638949285542927</v>
      </c>
      <c r="AI40" s="78">
        <v>2.8134643405307385</v>
      </c>
      <c r="AJ40" s="464">
        <v>26.29270790881655</v>
      </c>
      <c r="AK40" s="80"/>
      <c r="AL40" s="78">
        <v>52.260233824009575</v>
      </c>
      <c r="AM40" s="16"/>
    </row>
    <row r="41" spans="1:39" ht="12" thickBot="1">
      <c r="A41" s="90"/>
      <c r="B41" s="91"/>
      <c r="C41" s="70" t="s">
        <v>249</v>
      </c>
      <c r="D41" s="87">
        <v>1.057042299001638</v>
      </c>
      <c r="E41" s="87">
        <v>0.7748318368473747</v>
      </c>
      <c r="F41" s="87">
        <v>0.959107798842577</v>
      </c>
      <c r="G41" s="87">
        <v>1.110023462240779</v>
      </c>
      <c r="H41" s="87">
        <v>1.2329156962111296</v>
      </c>
      <c r="I41" s="87">
        <v>1.1060133264716927</v>
      </c>
      <c r="J41" s="87">
        <v>0.9768917641027626</v>
      </c>
      <c r="K41" s="87">
        <v>0.883657335851848</v>
      </c>
      <c r="L41" s="87">
        <v>0.9191101867750443</v>
      </c>
      <c r="M41" s="87">
        <v>0.7105367355476484</v>
      </c>
      <c r="N41" s="87">
        <v>0.9486690996395302</v>
      </c>
      <c r="O41" s="87">
        <v>0.916230125416939</v>
      </c>
      <c r="P41" s="87">
        <v>0.8245238155604863</v>
      </c>
      <c r="Q41" s="87">
        <v>0.938442302534739</v>
      </c>
      <c r="R41" s="87">
        <v>1.642004214955811</v>
      </c>
      <c r="S41" s="465"/>
      <c r="T41" s="321"/>
      <c r="U41" s="87">
        <v>1.0559202968042163</v>
      </c>
      <c r="V41" s="87">
        <v>0.8303158539840577</v>
      </c>
      <c r="W41" s="87">
        <v>0.9960714543103832</v>
      </c>
      <c r="X41" s="87">
        <v>1.1057432647905696</v>
      </c>
      <c r="Y41" s="87">
        <v>1.2258686581369043</v>
      </c>
      <c r="Z41" s="87">
        <v>1.091537389491462</v>
      </c>
      <c r="AA41" s="87">
        <v>0.9503892880689763</v>
      </c>
      <c r="AB41" s="87">
        <v>0.8600650608620166</v>
      </c>
      <c r="AC41" s="87">
        <v>0.9036568961499472</v>
      </c>
      <c r="AD41" s="87">
        <v>0.7119981629885178</v>
      </c>
      <c r="AE41" s="87">
        <v>0.9476140702543135</v>
      </c>
      <c r="AF41" s="87">
        <v>0.9563276833490494</v>
      </c>
      <c r="AG41" s="87">
        <v>0.8243882303597299</v>
      </c>
      <c r="AH41" s="87">
        <v>0.9350211993531575</v>
      </c>
      <c r="AI41" s="87">
        <v>1.605082491096696</v>
      </c>
      <c r="AJ41" s="62"/>
      <c r="AK41" s="319"/>
      <c r="AL41" s="95"/>
      <c r="AM41" s="70"/>
    </row>
    <row r="42" ht="11.25">
      <c r="S42" s="3">
        <f>AVERAGEA(D38:R38)</f>
        <v>0.41107305092162505</v>
      </c>
    </row>
    <row r="43" ht="11.25">
      <c r="S43" s="3">
        <f>AVERAGEA(D40:R40)</f>
        <v>1.7156008740508117</v>
      </c>
    </row>
  </sheetData>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Z37"/>
  <sheetViews>
    <sheetView workbookViewId="0" topLeftCell="A1">
      <selection activeCell="D12" sqref="D12"/>
    </sheetView>
  </sheetViews>
  <sheetFormatPr defaultColWidth="9.33203125" defaultRowHeight="11.25"/>
  <cols>
    <col min="1" max="2" width="4" style="0" bestFit="1" customWidth="1"/>
    <col min="3" max="3" width="16.83203125" style="0" bestFit="1" customWidth="1"/>
    <col min="4" max="5" width="12" style="0" customWidth="1"/>
    <col min="8" max="9" width="4" style="0" bestFit="1" customWidth="1"/>
    <col min="10" max="10" width="16.83203125" style="0" bestFit="1" customWidth="1"/>
    <col min="11" max="11" width="11.83203125" style="0" bestFit="1" customWidth="1"/>
    <col min="12" max="12" width="10.66015625" style="2" bestFit="1" customWidth="1"/>
    <col min="13" max="14" width="10" style="0" bestFit="1" customWidth="1"/>
    <col min="15" max="15" width="12.5" style="0" customWidth="1"/>
    <col min="17" max="18" width="4" style="0" bestFit="1" customWidth="1"/>
    <col min="19" max="19" width="16.83203125" style="0" bestFit="1" customWidth="1"/>
    <col min="20" max="20" width="13.33203125" style="161" bestFit="1" customWidth="1"/>
    <col min="21" max="22" width="12.16015625" style="161" bestFit="1" customWidth="1"/>
    <col min="23" max="23" width="12.16015625" style="161" customWidth="1"/>
    <col min="24" max="24" width="12.16015625" style="161" bestFit="1" customWidth="1"/>
    <col min="25" max="25" width="12" style="161" customWidth="1"/>
    <col min="26" max="26" width="14" style="161" customWidth="1"/>
  </cols>
  <sheetData>
    <row r="1" spans="20:26" ht="11.25">
      <c r="T1" s="96"/>
      <c r="U1" s="96"/>
      <c r="V1" s="96"/>
      <c r="W1" s="96"/>
      <c r="X1" s="96"/>
      <c r="Y1" s="96"/>
      <c r="Z1" s="96"/>
    </row>
    <row r="2" spans="2:26" ht="11.25">
      <c r="B2" t="s">
        <v>71</v>
      </c>
      <c r="T2" s="96"/>
      <c r="U2" s="96"/>
      <c r="V2" s="96"/>
      <c r="W2" s="96"/>
      <c r="X2" s="96"/>
      <c r="Y2" s="96"/>
      <c r="Z2" s="96"/>
    </row>
    <row r="3" spans="8:26" ht="11.25">
      <c r="H3" t="s">
        <v>72</v>
      </c>
      <c r="Q3" t="s">
        <v>86</v>
      </c>
      <c r="T3" s="96"/>
      <c r="U3" s="96"/>
      <c r="V3" s="96"/>
      <c r="W3" s="96"/>
      <c r="X3" s="96"/>
      <c r="Y3" s="96"/>
      <c r="Z3" s="96"/>
    </row>
    <row r="4" spans="1:26" ht="11.25">
      <c r="A4" s="97"/>
      <c r="B4" s="98"/>
      <c r="C4" s="99"/>
      <c r="D4" s="98"/>
      <c r="E4" s="99"/>
      <c r="H4" s="97"/>
      <c r="I4" s="98"/>
      <c r="J4" s="98"/>
      <c r="K4" s="97"/>
      <c r="L4" s="100"/>
      <c r="M4" s="101"/>
      <c r="N4" s="99"/>
      <c r="Q4" s="97"/>
      <c r="R4" s="98"/>
      <c r="S4" s="99"/>
      <c r="T4" s="102"/>
      <c r="U4" s="103"/>
      <c r="V4" s="103"/>
      <c r="W4" s="103"/>
      <c r="X4" s="103"/>
      <c r="Y4" s="104"/>
      <c r="Z4" s="105"/>
    </row>
    <row r="5" spans="1:26" ht="22.5">
      <c r="A5" s="106"/>
      <c r="B5" s="107"/>
      <c r="C5" s="108" t="s">
        <v>73</v>
      </c>
      <c r="D5" s="109" t="s">
        <v>74</v>
      </c>
      <c r="E5" s="110" t="s">
        <v>75</v>
      </c>
      <c r="H5" s="106"/>
      <c r="I5" s="107"/>
      <c r="J5" s="111" t="s">
        <v>73</v>
      </c>
      <c r="K5" s="112" t="s">
        <v>76</v>
      </c>
      <c r="L5" s="113" t="s">
        <v>87</v>
      </c>
      <c r="M5" s="114" t="s">
        <v>88</v>
      </c>
      <c r="N5" s="110" t="s">
        <v>77</v>
      </c>
      <c r="Q5" s="106"/>
      <c r="R5" s="107"/>
      <c r="S5" s="108" t="s">
        <v>73</v>
      </c>
      <c r="T5" s="112" t="s">
        <v>61</v>
      </c>
      <c r="U5" s="109" t="s">
        <v>63</v>
      </c>
      <c r="V5" s="109" t="s">
        <v>65</v>
      </c>
      <c r="W5" s="109" t="s">
        <v>67</v>
      </c>
      <c r="X5" s="109" t="s">
        <v>78</v>
      </c>
      <c r="Y5" s="110" t="s">
        <v>79</v>
      </c>
      <c r="Z5" s="114" t="s">
        <v>80</v>
      </c>
    </row>
    <row r="6" spans="1:26" ht="11.25">
      <c r="A6" s="115"/>
      <c r="B6" s="116"/>
      <c r="C6" s="117"/>
      <c r="D6" s="118"/>
      <c r="E6" s="119"/>
      <c r="H6" s="115"/>
      <c r="I6" s="116"/>
      <c r="J6" s="120"/>
      <c r="K6" s="121" t="s">
        <v>81</v>
      </c>
      <c r="L6" s="122" t="s">
        <v>82</v>
      </c>
      <c r="M6" s="122" t="s">
        <v>83</v>
      </c>
      <c r="N6" s="123" t="s">
        <v>84</v>
      </c>
      <c r="Q6" s="115"/>
      <c r="R6" s="116"/>
      <c r="S6" s="117"/>
      <c r="T6" s="124" t="s">
        <v>85</v>
      </c>
      <c r="U6" s="125" t="s">
        <v>89</v>
      </c>
      <c r="V6" s="125" t="s">
        <v>90</v>
      </c>
      <c r="W6" s="125" t="s">
        <v>91</v>
      </c>
      <c r="X6" s="125" t="s">
        <v>92</v>
      </c>
      <c r="Y6" s="126" t="s">
        <v>93</v>
      </c>
      <c r="Z6" s="127" t="s">
        <v>94</v>
      </c>
    </row>
    <row r="7" spans="1:26" ht="11.25">
      <c r="A7" s="31" t="s">
        <v>46</v>
      </c>
      <c r="B7" s="15" t="s">
        <v>4</v>
      </c>
      <c r="C7" s="107" t="s">
        <v>18</v>
      </c>
      <c r="D7" s="458">
        <v>0.5774338266533106</v>
      </c>
      <c r="E7" s="129">
        <v>0.46476584277059485</v>
      </c>
      <c r="H7" s="130" t="s">
        <v>46</v>
      </c>
      <c r="I7" s="131" t="s">
        <v>4</v>
      </c>
      <c r="J7" s="395" t="s">
        <v>18</v>
      </c>
      <c r="K7" s="459">
        <v>256561</v>
      </c>
      <c r="L7" s="100">
        <v>108414</v>
      </c>
      <c r="M7" s="132">
        <v>0.4225661733466895</v>
      </c>
      <c r="N7" s="132">
        <v>0.5774338266533106</v>
      </c>
      <c r="O7" s="468"/>
      <c r="Q7" s="31" t="s">
        <v>46</v>
      </c>
      <c r="R7" s="15" t="s">
        <v>4</v>
      </c>
      <c r="S7" s="462" t="s">
        <v>18</v>
      </c>
      <c r="T7" s="134">
        <v>21518</v>
      </c>
      <c r="U7" s="134">
        <v>39466</v>
      </c>
      <c r="V7" s="134">
        <v>21659</v>
      </c>
      <c r="W7" s="134">
        <v>9330</v>
      </c>
      <c r="X7" s="134">
        <v>-1603</v>
      </c>
      <c r="Y7" s="135">
        <v>194442</v>
      </c>
      <c r="Z7" s="136">
        <v>0.46476584277059485</v>
      </c>
    </row>
    <row r="8" spans="1:26" ht="11.25">
      <c r="A8" s="31" t="s">
        <v>48</v>
      </c>
      <c r="B8" s="15" t="s">
        <v>5</v>
      </c>
      <c r="C8" s="107" t="s">
        <v>19</v>
      </c>
      <c r="D8" s="456">
        <v>0.8368468425789948</v>
      </c>
      <c r="E8" s="129">
        <v>0.8246960972488804</v>
      </c>
      <c r="H8" s="31" t="s">
        <v>48</v>
      </c>
      <c r="I8" s="15" t="s">
        <v>5</v>
      </c>
      <c r="J8" s="395" t="s">
        <v>19</v>
      </c>
      <c r="K8" s="460">
        <v>21109</v>
      </c>
      <c r="L8" s="83">
        <v>3444</v>
      </c>
      <c r="M8" s="137">
        <v>0.16315315742100525</v>
      </c>
      <c r="N8" s="137">
        <v>0.8368468425789948</v>
      </c>
      <c r="O8" s="468"/>
      <c r="Q8" s="31" t="s">
        <v>48</v>
      </c>
      <c r="R8" s="15" t="s">
        <v>5</v>
      </c>
      <c r="S8" s="395" t="s">
        <v>19</v>
      </c>
      <c r="T8" s="138">
        <v>2894</v>
      </c>
      <c r="U8" s="138">
        <v>12412</v>
      </c>
      <c r="V8" s="138">
        <v>508</v>
      </c>
      <c r="W8" s="138">
        <v>147</v>
      </c>
      <c r="X8" s="138">
        <v>-493</v>
      </c>
      <c r="Y8" s="139">
        <v>18756</v>
      </c>
      <c r="Z8" s="140">
        <v>0.8246960972488804</v>
      </c>
    </row>
    <row r="9" spans="1:26" ht="11.25">
      <c r="A9" s="31" t="s">
        <v>50</v>
      </c>
      <c r="B9" s="15" t="s">
        <v>6</v>
      </c>
      <c r="C9" s="107" t="s">
        <v>20</v>
      </c>
      <c r="D9" s="456">
        <v>0.7240911686334222</v>
      </c>
      <c r="E9" s="129">
        <v>0.584288351149064</v>
      </c>
      <c r="H9" s="31" t="s">
        <v>50</v>
      </c>
      <c r="I9" s="15" t="s">
        <v>6</v>
      </c>
      <c r="J9" s="395" t="s">
        <v>20</v>
      </c>
      <c r="K9" s="460">
        <v>42032</v>
      </c>
      <c r="L9" s="83">
        <v>11597</v>
      </c>
      <c r="M9" s="137">
        <v>0.27590883136657784</v>
      </c>
      <c r="N9" s="137">
        <v>0.7240911686334222</v>
      </c>
      <c r="O9" s="468"/>
      <c r="Q9" s="31" t="s">
        <v>50</v>
      </c>
      <c r="R9" s="15" t="s">
        <v>6</v>
      </c>
      <c r="S9" s="395" t="s">
        <v>20</v>
      </c>
      <c r="T9" s="138">
        <v>7249</v>
      </c>
      <c r="U9" s="138">
        <v>14660</v>
      </c>
      <c r="V9" s="138">
        <v>4847</v>
      </c>
      <c r="W9" s="138">
        <v>2061</v>
      </c>
      <c r="X9" s="138">
        <v>-11</v>
      </c>
      <c r="Y9" s="139">
        <v>49301</v>
      </c>
      <c r="Z9" s="140">
        <v>0.584288351149064</v>
      </c>
    </row>
    <row r="10" spans="1:26" ht="11.25">
      <c r="A10" s="31" t="s">
        <v>52</v>
      </c>
      <c r="B10" s="15" t="s">
        <v>7</v>
      </c>
      <c r="C10" s="107" t="s">
        <v>21</v>
      </c>
      <c r="D10" s="456">
        <v>0.07025894311858916</v>
      </c>
      <c r="E10" s="129">
        <v>0.3570847939846568</v>
      </c>
      <c r="H10" s="31" t="s">
        <v>52</v>
      </c>
      <c r="I10" s="15" t="s">
        <v>7</v>
      </c>
      <c r="J10" s="395" t="s">
        <v>21</v>
      </c>
      <c r="K10" s="460">
        <v>390356</v>
      </c>
      <c r="L10" s="83">
        <v>362930</v>
      </c>
      <c r="M10" s="137">
        <v>0.9297410568814108</v>
      </c>
      <c r="N10" s="137">
        <v>0.07025894311858916</v>
      </c>
      <c r="O10" s="468"/>
      <c r="Q10" s="31" t="s">
        <v>52</v>
      </c>
      <c r="R10" s="15" t="s">
        <v>7</v>
      </c>
      <c r="S10" s="395" t="s">
        <v>21</v>
      </c>
      <c r="T10" s="138">
        <v>6420</v>
      </c>
      <c r="U10" s="138">
        <v>2762</v>
      </c>
      <c r="V10" s="138">
        <v>2124</v>
      </c>
      <c r="W10" s="138">
        <v>2753</v>
      </c>
      <c r="X10" s="138">
        <v>-2</v>
      </c>
      <c r="Y10" s="139">
        <v>39366</v>
      </c>
      <c r="Z10" s="140">
        <v>0.3570847939846568</v>
      </c>
    </row>
    <row r="11" spans="1:26" ht="11.25">
      <c r="A11" s="31"/>
      <c r="B11" s="15" t="s">
        <v>8</v>
      </c>
      <c r="C11" s="107" t="s">
        <v>22</v>
      </c>
      <c r="D11" s="456">
        <v>0.5691422477709818</v>
      </c>
      <c r="E11" s="129">
        <v>0.28992202222175134</v>
      </c>
      <c r="H11" s="31"/>
      <c r="I11" s="15" t="s">
        <v>8</v>
      </c>
      <c r="J11" s="395" t="s">
        <v>22</v>
      </c>
      <c r="K11" s="460">
        <v>4240434</v>
      </c>
      <c r="L11" s="83">
        <v>1827023</v>
      </c>
      <c r="M11" s="137">
        <v>0.43085754901503004</v>
      </c>
      <c r="N11" s="137">
        <v>0.56914245098497</v>
      </c>
      <c r="O11" s="468"/>
      <c r="Q11" s="31"/>
      <c r="R11" s="15" t="s">
        <v>8</v>
      </c>
      <c r="S11" s="395" t="s">
        <v>22</v>
      </c>
      <c r="T11" s="138">
        <v>2240359</v>
      </c>
      <c r="U11" s="138">
        <v>749746</v>
      </c>
      <c r="V11" s="138">
        <v>685459</v>
      </c>
      <c r="W11" s="138">
        <v>475115</v>
      </c>
      <c r="X11" s="138">
        <v>-18559</v>
      </c>
      <c r="Y11" s="139">
        <v>14252524</v>
      </c>
      <c r="Z11" s="140">
        <v>0.2899219815381472</v>
      </c>
    </row>
    <row r="12" spans="1:26" ht="11.25">
      <c r="A12" s="31"/>
      <c r="B12" s="15" t="s">
        <v>9</v>
      </c>
      <c r="C12" s="107" t="s">
        <v>23</v>
      </c>
      <c r="D12" s="456">
        <v>1</v>
      </c>
      <c r="E12" s="129">
        <v>0.44954639437369137</v>
      </c>
      <c r="H12" s="31"/>
      <c r="I12" s="15" t="s">
        <v>9</v>
      </c>
      <c r="J12" s="395" t="s">
        <v>23</v>
      </c>
      <c r="K12" s="460">
        <v>2289103</v>
      </c>
      <c r="L12" s="83">
        <v>0</v>
      </c>
      <c r="M12" s="137">
        <v>0</v>
      </c>
      <c r="N12" s="137">
        <v>1</v>
      </c>
      <c r="O12" s="468"/>
      <c r="Q12" s="31"/>
      <c r="R12" s="15" t="s">
        <v>9</v>
      </c>
      <c r="S12" s="395" t="s">
        <v>23</v>
      </c>
      <c r="T12" s="138">
        <v>810550</v>
      </c>
      <c r="U12" s="138">
        <v>29712</v>
      </c>
      <c r="V12" s="138">
        <v>120616</v>
      </c>
      <c r="W12" s="138">
        <v>79059</v>
      </c>
      <c r="X12" s="138">
        <v>-10879</v>
      </c>
      <c r="Y12" s="139">
        <v>2289103</v>
      </c>
      <c r="Z12" s="140">
        <v>0.44954639437369137</v>
      </c>
    </row>
    <row r="13" spans="1:26" ht="11.25">
      <c r="A13" s="31"/>
      <c r="B13" s="15" t="s">
        <v>10</v>
      </c>
      <c r="C13" s="107" t="s">
        <v>24</v>
      </c>
      <c r="D13" s="456">
        <v>0.9998816616187951</v>
      </c>
      <c r="E13" s="129">
        <v>0.4278018142485775</v>
      </c>
      <c r="H13" s="31"/>
      <c r="I13" s="15" t="s">
        <v>10</v>
      </c>
      <c r="J13" s="395" t="s">
        <v>24</v>
      </c>
      <c r="K13" s="460">
        <v>1081644</v>
      </c>
      <c r="L13" s="83">
        <v>128</v>
      </c>
      <c r="M13" s="137">
        <v>0.00011833838120490661</v>
      </c>
      <c r="N13" s="137">
        <v>0.9998816616187951</v>
      </c>
      <c r="O13" s="468"/>
      <c r="Q13" s="31"/>
      <c r="R13" s="15" t="s">
        <v>10</v>
      </c>
      <c r="S13" s="395" t="s">
        <v>24</v>
      </c>
      <c r="T13" s="138">
        <v>187030</v>
      </c>
      <c r="U13" s="138">
        <v>83777</v>
      </c>
      <c r="V13" s="138">
        <v>155625</v>
      </c>
      <c r="W13" s="138">
        <v>57825</v>
      </c>
      <c r="X13" s="138">
        <v>-13598</v>
      </c>
      <c r="Y13" s="139">
        <v>1100180</v>
      </c>
      <c r="Z13" s="140">
        <v>0.4278018142485775</v>
      </c>
    </row>
    <row r="14" spans="1:26" ht="11.25">
      <c r="A14" s="31"/>
      <c r="B14" s="15" t="s">
        <v>11</v>
      </c>
      <c r="C14" s="107" t="s">
        <v>25</v>
      </c>
      <c r="D14" s="456">
        <v>0.9786484475873687</v>
      </c>
      <c r="E14" s="129">
        <v>0.656658874504916</v>
      </c>
      <c r="H14" s="31"/>
      <c r="I14" s="15" t="s">
        <v>11</v>
      </c>
      <c r="J14" s="395" t="s">
        <v>25</v>
      </c>
      <c r="K14" s="460">
        <v>1286417</v>
      </c>
      <c r="L14" s="83">
        <v>27467</v>
      </c>
      <c r="M14" s="137">
        <v>0.021351552412631362</v>
      </c>
      <c r="N14" s="137">
        <v>0.9786484475873687</v>
      </c>
      <c r="O14" s="468"/>
      <c r="Q14" s="31"/>
      <c r="R14" s="15" t="s">
        <v>11</v>
      </c>
      <c r="S14" s="395" t="s">
        <v>25</v>
      </c>
      <c r="T14" s="138">
        <v>1151076</v>
      </c>
      <c r="U14" s="138">
        <v>387660</v>
      </c>
      <c r="V14" s="138">
        <v>151038</v>
      </c>
      <c r="W14" s="138">
        <v>114661</v>
      </c>
      <c r="X14" s="138">
        <v>-1582</v>
      </c>
      <c r="Y14" s="139">
        <v>2745494</v>
      </c>
      <c r="Z14" s="140">
        <v>0.656658874504916</v>
      </c>
    </row>
    <row r="15" spans="1:26" ht="11.25">
      <c r="A15" s="31"/>
      <c r="B15" s="15" t="s">
        <v>12</v>
      </c>
      <c r="C15" s="107" t="s">
        <v>26</v>
      </c>
      <c r="D15" s="456">
        <v>0.9875559142343759</v>
      </c>
      <c r="E15" s="129">
        <v>0.6111453653160305</v>
      </c>
      <c r="H15" s="31"/>
      <c r="I15" s="15" t="s">
        <v>12</v>
      </c>
      <c r="J15" s="395" t="s">
        <v>26</v>
      </c>
      <c r="K15" s="460">
        <v>1449765</v>
      </c>
      <c r="L15" s="83">
        <v>18041</v>
      </c>
      <c r="M15" s="137">
        <v>0.012444085765624084</v>
      </c>
      <c r="N15" s="137">
        <v>0.9875559142343759</v>
      </c>
      <c r="O15" s="468"/>
      <c r="Q15" s="31"/>
      <c r="R15" s="15" t="s">
        <v>12</v>
      </c>
      <c r="S15" s="395" t="s">
        <v>26</v>
      </c>
      <c r="T15" s="138">
        <v>420666</v>
      </c>
      <c r="U15" s="138">
        <v>296005</v>
      </c>
      <c r="V15" s="138">
        <v>160031</v>
      </c>
      <c r="W15" s="138">
        <v>66468</v>
      </c>
      <c r="X15" s="138">
        <v>-38211</v>
      </c>
      <c r="Y15" s="139">
        <v>1480759</v>
      </c>
      <c r="Z15" s="140">
        <v>0.6111453653160305</v>
      </c>
    </row>
    <row r="16" spans="1:26" ht="11.25">
      <c r="A16" s="31"/>
      <c r="B16" s="15" t="s">
        <v>13</v>
      </c>
      <c r="C16" s="107" t="s">
        <v>27</v>
      </c>
      <c r="D16" s="456">
        <v>0.9999786260382674</v>
      </c>
      <c r="E16" s="129">
        <v>0.8650034291948625</v>
      </c>
      <c r="H16" s="31"/>
      <c r="I16" s="15" t="s">
        <v>13</v>
      </c>
      <c r="J16" s="395" t="s">
        <v>27</v>
      </c>
      <c r="K16" s="460">
        <v>2760368</v>
      </c>
      <c r="L16" s="83">
        <v>59</v>
      </c>
      <c r="M16" s="137">
        <v>2.1373961732638548E-05</v>
      </c>
      <c r="N16" s="137">
        <v>0.9999786260382674</v>
      </c>
      <c r="O16" s="468"/>
      <c r="Q16" s="31"/>
      <c r="R16" s="15" t="s">
        <v>13</v>
      </c>
      <c r="S16" s="395" t="s">
        <v>27</v>
      </c>
      <c r="T16" s="138">
        <v>91884</v>
      </c>
      <c r="U16" s="138">
        <v>1254787</v>
      </c>
      <c r="V16" s="138">
        <v>906695</v>
      </c>
      <c r="W16" s="138">
        <v>153639</v>
      </c>
      <c r="X16" s="138">
        <v>-3093</v>
      </c>
      <c r="Y16" s="139">
        <v>2779078</v>
      </c>
      <c r="Z16" s="140">
        <v>0.8650034291948625</v>
      </c>
    </row>
    <row r="17" spans="1:26" ht="11.25">
      <c r="A17" s="31"/>
      <c r="B17" s="15" t="s">
        <v>14</v>
      </c>
      <c r="C17" s="107" t="s">
        <v>28</v>
      </c>
      <c r="D17" s="456">
        <v>0.8722419162394918</v>
      </c>
      <c r="E17" s="129">
        <v>0.5940433028147866</v>
      </c>
      <c r="H17" s="31"/>
      <c r="I17" s="15" t="s">
        <v>14</v>
      </c>
      <c r="J17" s="395" t="s">
        <v>28</v>
      </c>
      <c r="K17" s="460">
        <v>1100447</v>
      </c>
      <c r="L17" s="83">
        <v>140591</v>
      </c>
      <c r="M17" s="137">
        <v>0.12775808376050823</v>
      </c>
      <c r="N17" s="137">
        <v>0.8722419162394918</v>
      </c>
      <c r="O17" s="468"/>
      <c r="Q17" s="31"/>
      <c r="R17" s="15" t="s">
        <v>14</v>
      </c>
      <c r="S17" s="395" t="s">
        <v>28</v>
      </c>
      <c r="T17" s="138">
        <v>615420</v>
      </c>
      <c r="U17" s="138">
        <v>159448</v>
      </c>
      <c r="V17" s="138">
        <v>170831</v>
      </c>
      <c r="W17" s="138">
        <v>94888</v>
      </c>
      <c r="X17" s="138">
        <v>-8034</v>
      </c>
      <c r="Y17" s="139">
        <v>1738178</v>
      </c>
      <c r="Z17" s="140">
        <v>0.5940433028147866</v>
      </c>
    </row>
    <row r="18" spans="1:26" ht="11.25">
      <c r="A18" s="31"/>
      <c r="B18" s="15" t="s">
        <v>15</v>
      </c>
      <c r="C18" s="107" t="s">
        <v>262</v>
      </c>
      <c r="D18" s="456">
        <v>0.9674377390307041</v>
      </c>
      <c r="E18" s="129">
        <v>0.5664229383664064</v>
      </c>
      <c r="H18" s="31"/>
      <c r="I18" s="15" t="s">
        <v>15</v>
      </c>
      <c r="J18" s="395" t="s">
        <v>262</v>
      </c>
      <c r="K18" s="460">
        <v>674861</v>
      </c>
      <c r="L18" s="83">
        <v>21975</v>
      </c>
      <c r="M18" s="137">
        <v>0.032562260969295896</v>
      </c>
      <c r="N18" s="137">
        <v>0.9674377390307041</v>
      </c>
      <c r="O18" s="468"/>
      <c r="Q18" s="31"/>
      <c r="R18" s="15" t="s">
        <v>15</v>
      </c>
      <c r="S18" s="395" t="s">
        <v>262</v>
      </c>
      <c r="T18" s="138">
        <v>192294</v>
      </c>
      <c r="U18" s="138">
        <v>93461</v>
      </c>
      <c r="V18" s="138">
        <v>128114</v>
      </c>
      <c r="W18" s="138">
        <v>26016</v>
      </c>
      <c r="X18" s="138">
        <v>-108</v>
      </c>
      <c r="Y18" s="139">
        <v>776411</v>
      </c>
      <c r="Z18" s="140">
        <v>0.5664229383664064</v>
      </c>
    </row>
    <row r="19" spans="1:26" ht="11.25">
      <c r="A19" s="31"/>
      <c r="B19" s="15" t="s">
        <v>16</v>
      </c>
      <c r="C19" s="107" t="s">
        <v>30</v>
      </c>
      <c r="D19" s="456">
        <v>1</v>
      </c>
      <c r="E19" s="129">
        <v>0.7409838530537206</v>
      </c>
      <c r="H19" s="31"/>
      <c r="I19" s="15" t="s">
        <v>16</v>
      </c>
      <c r="J19" s="395" t="s">
        <v>30</v>
      </c>
      <c r="K19" s="460">
        <v>1290213</v>
      </c>
      <c r="L19" s="83">
        <v>0</v>
      </c>
      <c r="M19" s="137">
        <v>0</v>
      </c>
      <c r="N19" s="137">
        <v>1</v>
      </c>
      <c r="O19" s="468"/>
      <c r="Q19" s="31"/>
      <c r="R19" s="15" t="s">
        <v>16</v>
      </c>
      <c r="S19" s="395" t="s">
        <v>30</v>
      </c>
      <c r="T19" s="138">
        <v>551440</v>
      </c>
      <c r="U19" s="138">
        <v>0</v>
      </c>
      <c r="V19" s="138">
        <v>401607</v>
      </c>
      <c r="W19" s="138">
        <v>2980</v>
      </c>
      <c r="X19" s="138">
        <v>0</v>
      </c>
      <c r="Y19" s="139">
        <v>1290213</v>
      </c>
      <c r="Z19" s="140">
        <v>0.7409838530537206</v>
      </c>
    </row>
    <row r="20" spans="1:26" ht="11.25">
      <c r="A20" s="31"/>
      <c r="B20" s="15" t="s">
        <v>17</v>
      </c>
      <c r="C20" s="92" t="s">
        <v>31</v>
      </c>
      <c r="D20" s="456">
        <v>0.9774549549484316</v>
      </c>
      <c r="E20" s="129">
        <v>0.6179662227020474</v>
      </c>
      <c r="H20" s="31"/>
      <c r="I20" s="15" t="s">
        <v>17</v>
      </c>
      <c r="J20" s="395" t="s">
        <v>31</v>
      </c>
      <c r="K20" s="460">
        <v>6905198</v>
      </c>
      <c r="L20" s="83">
        <v>155678</v>
      </c>
      <c r="M20" s="137">
        <v>0.0225450450515684</v>
      </c>
      <c r="N20" s="137">
        <v>0.9774549549484316</v>
      </c>
      <c r="O20" s="468"/>
      <c r="Q20" s="31"/>
      <c r="R20" s="15" t="s">
        <v>17</v>
      </c>
      <c r="S20" s="16" t="s">
        <v>31</v>
      </c>
      <c r="T20" s="138">
        <v>3169479</v>
      </c>
      <c r="U20" s="138">
        <v>585541</v>
      </c>
      <c r="V20" s="138">
        <v>645605</v>
      </c>
      <c r="W20" s="138">
        <v>264663</v>
      </c>
      <c r="X20" s="138">
        <v>-44880</v>
      </c>
      <c r="Y20" s="139">
        <v>7476797</v>
      </c>
      <c r="Z20" s="140">
        <v>0.6179662227020474</v>
      </c>
    </row>
    <row r="21" spans="1:26" ht="11.25">
      <c r="A21" s="31"/>
      <c r="B21" s="141">
        <v>15</v>
      </c>
      <c r="C21" s="53" t="s">
        <v>32</v>
      </c>
      <c r="D21" s="457">
        <v>0.8296705695945904</v>
      </c>
      <c r="E21" s="129">
        <v>-0.16619104947905056</v>
      </c>
      <c r="H21" s="31"/>
      <c r="I21" s="52">
        <v>15</v>
      </c>
      <c r="J21" s="402" t="s">
        <v>32</v>
      </c>
      <c r="K21" s="461">
        <v>160307</v>
      </c>
      <c r="L21" s="84">
        <v>27305</v>
      </c>
      <c r="M21" s="142">
        <v>0.17032943040540963</v>
      </c>
      <c r="N21" s="142">
        <v>0.8296705695945904</v>
      </c>
      <c r="O21" s="468"/>
      <c r="Q21" s="31"/>
      <c r="R21" s="52">
        <v>15</v>
      </c>
      <c r="S21" s="53" t="s">
        <v>32</v>
      </c>
      <c r="T21" s="145">
        <v>3621</v>
      </c>
      <c r="U21" s="145">
        <v>-38007</v>
      </c>
      <c r="V21" s="145">
        <v>10525</v>
      </c>
      <c r="W21" s="145">
        <v>1519</v>
      </c>
      <c r="X21" s="145">
        <v>-21</v>
      </c>
      <c r="Y21" s="146">
        <v>134562</v>
      </c>
      <c r="Z21" s="147">
        <v>-0.16619104947905056</v>
      </c>
    </row>
    <row r="22" spans="1:26" ht="11.25">
      <c r="A22" s="148" t="s">
        <v>53</v>
      </c>
      <c r="B22" s="131" t="s">
        <v>4</v>
      </c>
      <c r="C22" s="107" t="s">
        <v>18</v>
      </c>
      <c r="D22" s="458">
        <v>0.8611411276073808</v>
      </c>
      <c r="E22" s="133">
        <v>0.500043397495166</v>
      </c>
      <c r="H22" s="150" t="s">
        <v>53</v>
      </c>
      <c r="I22" s="15" t="s">
        <v>4</v>
      </c>
      <c r="J22" s="395" t="s">
        <v>18</v>
      </c>
      <c r="K22" s="459">
        <v>11325254</v>
      </c>
      <c r="L22" s="100">
        <v>1572612</v>
      </c>
      <c r="M22" s="137">
        <v>0.13885887239261918</v>
      </c>
      <c r="N22" s="137">
        <v>0.8611411276073808</v>
      </c>
      <c r="O22" s="468"/>
      <c r="Q22" s="150" t="s">
        <v>53</v>
      </c>
      <c r="R22" s="15" t="s">
        <v>4</v>
      </c>
      <c r="S22" s="395" t="s">
        <v>18</v>
      </c>
      <c r="T22" s="134">
        <v>886332</v>
      </c>
      <c r="U22" s="134">
        <v>2665513</v>
      </c>
      <c r="V22" s="134">
        <v>1103301</v>
      </c>
      <c r="W22" s="134">
        <v>479450</v>
      </c>
      <c r="X22" s="134">
        <v>-93545</v>
      </c>
      <c r="Y22" s="134">
        <v>10081227</v>
      </c>
      <c r="Z22" s="140">
        <v>0.500043397495166</v>
      </c>
    </row>
    <row r="23" spans="1:26" ht="11.25">
      <c r="A23" s="150" t="s">
        <v>54</v>
      </c>
      <c r="B23" s="15" t="s">
        <v>5</v>
      </c>
      <c r="C23" s="107" t="s">
        <v>19</v>
      </c>
      <c r="D23" s="456">
        <v>0.8391206574736388</v>
      </c>
      <c r="E23" s="129">
        <v>0.7018653068604188</v>
      </c>
      <c r="H23" s="150" t="s">
        <v>54</v>
      </c>
      <c r="I23" s="15" t="s">
        <v>5</v>
      </c>
      <c r="J23" s="395" t="s">
        <v>19</v>
      </c>
      <c r="K23" s="460">
        <v>1475466</v>
      </c>
      <c r="L23" s="83">
        <v>237372</v>
      </c>
      <c r="M23" s="137">
        <v>0.16087934252636116</v>
      </c>
      <c r="N23" s="137">
        <v>0.8391206574736388</v>
      </c>
      <c r="O23" s="468"/>
      <c r="Q23" s="150" t="s">
        <v>54</v>
      </c>
      <c r="R23" s="15" t="s">
        <v>5</v>
      </c>
      <c r="S23" s="395" t="s">
        <v>19</v>
      </c>
      <c r="T23" s="138">
        <v>183885</v>
      </c>
      <c r="U23" s="138">
        <v>662914</v>
      </c>
      <c r="V23" s="138">
        <v>53741</v>
      </c>
      <c r="W23" s="138">
        <v>16042</v>
      </c>
      <c r="X23" s="138">
        <v>-39263</v>
      </c>
      <c r="Y23" s="151">
        <v>1249982</v>
      </c>
      <c r="Z23" s="140">
        <v>0.7018653068604188</v>
      </c>
    </row>
    <row r="24" spans="1:26" ht="11.25">
      <c r="A24" s="150" t="s">
        <v>55</v>
      </c>
      <c r="B24" s="15" t="s">
        <v>6</v>
      </c>
      <c r="C24" s="107" t="s">
        <v>20</v>
      </c>
      <c r="D24" s="456">
        <v>0.8300679380017522</v>
      </c>
      <c r="E24" s="129">
        <v>0.5331850823933109</v>
      </c>
      <c r="H24" s="150" t="s">
        <v>55</v>
      </c>
      <c r="I24" s="15" t="s">
        <v>6</v>
      </c>
      <c r="J24" s="395" t="s">
        <v>20</v>
      </c>
      <c r="K24" s="460">
        <v>1814890</v>
      </c>
      <c r="L24" s="83">
        <v>308408</v>
      </c>
      <c r="M24" s="137">
        <v>0.16993206199824784</v>
      </c>
      <c r="N24" s="137">
        <v>0.8300679380017522</v>
      </c>
      <c r="O24" s="468"/>
      <c r="Q24" s="150" t="s">
        <v>55</v>
      </c>
      <c r="R24" s="15" t="s">
        <v>6</v>
      </c>
      <c r="S24" s="395" t="s">
        <v>20</v>
      </c>
      <c r="T24" s="138">
        <v>267007</v>
      </c>
      <c r="U24" s="138">
        <v>360045</v>
      </c>
      <c r="V24" s="138">
        <v>143440</v>
      </c>
      <c r="W24" s="138">
        <v>65550</v>
      </c>
      <c r="X24" s="138">
        <v>-3811</v>
      </c>
      <c r="Y24" s="151">
        <v>1560867</v>
      </c>
      <c r="Z24" s="140">
        <v>0.5331850823933109</v>
      </c>
    </row>
    <row r="25" spans="1:26" ht="11.25">
      <c r="A25" s="150" t="s">
        <v>56</v>
      </c>
      <c r="B25" s="15" t="s">
        <v>7</v>
      </c>
      <c r="C25" s="107" t="s">
        <v>21</v>
      </c>
      <c r="D25" s="456">
        <v>0.057911438285482064</v>
      </c>
      <c r="E25" s="129">
        <v>0.3799590305619624</v>
      </c>
      <c r="H25" s="150" t="s">
        <v>56</v>
      </c>
      <c r="I25" s="15" t="s">
        <v>7</v>
      </c>
      <c r="J25" s="395" t="s">
        <v>21</v>
      </c>
      <c r="K25" s="460">
        <v>15919204</v>
      </c>
      <c r="L25" s="83">
        <v>14997300</v>
      </c>
      <c r="M25" s="137">
        <v>0.9420885617145179</v>
      </c>
      <c r="N25" s="137">
        <v>0.057911438285482064</v>
      </c>
      <c r="O25" s="468"/>
      <c r="Q25" s="150" t="s">
        <v>56</v>
      </c>
      <c r="R25" s="15" t="s">
        <v>7</v>
      </c>
      <c r="S25" s="395" t="s">
        <v>21</v>
      </c>
      <c r="T25" s="138">
        <v>179737</v>
      </c>
      <c r="U25" s="138">
        <v>45871</v>
      </c>
      <c r="V25" s="138">
        <v>80828</v>
      </c>
      <c r="W25" s="138">
        <v>63707</v>
      </c>
      <c r="X25" s="138">
        <v>-1957</v>
      </c>
      <c r="Y25" s="151">
        <v>969015</v>
      </c>
      <c r="Z25" s="140">
        <v>0.3799590305619624</v>
      </c>
    </row>
    <row r="26" spans="1:26" ht="11.25">
      <c r="A26" s="150" t="s">
        <v>52</v>
      </c>
      <c r="B26" s="15" t="s">
        <v>8</v>
      </c>
      <c r="C26" s="107" t="s">
        <v>22</v>
      </c>
      <c r="D26" s="456">
        <v>0.8455449830932295</v>
      </c>
      <c r="E26" s="129">
        <v>0.2874188447349302</v>
      </c>
      <c r="H26" s="150" t="s">
        <v>52</v>
      </c>
      <c r="I26" s="15" t="s">
        <v>8</v>
      </c>
      <c r="J26" s="395" t="s">
        <v>22</v>
      </c>
      <c r="K26" s="460">
        <v>273271881</v>
      </c>
      <c r="L26" s="83">
        <v>42208213</v>
      </c>
      <c r="M26" s="137">
        <v>0.15445501690677058</v>
      </c>
      <c r="N26" s="137">
        <v>0.8455449830932295</v>
      </c>
      <c r="O26" s="468"/>
      <c r="Q26" s="150" t="s">
        <v>52</v>
      </c>
      <c r="R26" s="15" t="s">
        <v>8</v>
      </c>
      <c r="S26" s="395" t="s">
        <v>22</v>
      </c>
      <c r="T26" s="138">
        <v>44661164</v>
      </c>
      <c r="U26" s="138">
        <v>13456779</v>
      </c>
      <c r="V26" s="138">
        <v>13077949</v>
      </c>
      <c r="W26" s="138">
        <v>13234507</v>
      </c>
      <c r="X26" s="138">
        <v>-268890</v>
      </c>
      <c r="Y26" s="151">
        <v>292818338</v>
      </c>
      <c r="Z26" s="140">
        <v>0.28741884669805073</v>
      </c>
    </row>
    <row r="27" spans="1:26" ht="11.25">
      <c r="A27" s="150"/>
      <c r="B27" s="15" t="s">
        <v>9</v>
      </c>
      <c r="C27" s="107" t="s">
        <v>23</v>
      </c>
      <c r="D27" s="456">
        <v>1</v>
      </c>
      <c r="E27" s="129">
        <v>0.44636927138529603</v>
      </c>
      <c r="H27" s="150"/>
      <c r="I27" s="15" t="s">
        <v>9</v>
      </c>
      <c r="J27" s="395" t="s">
        <v>23</v>
      </c>
      <c r="K27" s="460">
        <v>60948221</v>
      </c>
      <c r="L27" s="83">
        <v>0</v>
      </c>
      <c r="M27" s="137">
        <v>0</v>
      </c>
      <c r="N27" s="137">
        <v>1</v>
      </c>
      <c r="O27" s="468"/>
      <c r="Q27" s="150"/>
      <c r="R27" s="15" t="s">
        <v>9</v>
      </c>
      <c r="S27" s="395" t="s">
        <v>23</v>
      </c>
      <c r="T27" s="138">
        <v>21499120</v>
      </c>
      <c r="U27" s="138">
        <v>594457</v>
      </c>
      <c r="V27" s="138">
        <v>3286968</v>
      </c>
      <c r="W27" s="138">
        <v>2115854</v>
      </c>
      <c r="X27" s="138">
        <v>-290986</v>
      </c>
      <c r="Y27" s="151">
        <v>60948221</v>
      </c>
      <c r="Z27" s="140">
        <v>0.44636927138529603</v>
      </c>
    </row>
    <row r="28" spans="1:26" ht="11.25">
      <c r="A28" s="150"/>
      <c r="B28" s="15" t="s">
        <v>10</v>
      </c>
      <c r="C28" s="107" t="s">
        <v>24</v>
      </c>
      <c r="D28" s="456">
        <v>0.9998893571776251</v>
      </c>
      <c r="E28" s="129">
        <v>0.4744231035290224</v>
      </c>
      <c r="H28" s="150"/>
      <c r="I28" s="15" t="s">
        <v>10</v>
      </c>
      <c r="J28" s="395" t="s">
        <v>24</v>
      </c>
      <c r="K28" s="460">
        <v>25758562</v>
      </c>
      <c r="L28" s="83">
        <v>2850</v>
      </c>
      <c r="M28" s="137">
        <v>0.00011064282237494469</v>
      </c>
      <c r="N28" s="137">
        <v>0.9998893571776251</v>
      </c>
      <c r="O28" s="468"/>
      <c r="Q28" s="150"/>
      <c r="R28" s="15" t="s">
        <v>10</v>
      </c>
      <c r="S28" s="395" t="s">
        <v>24</v>
      </c>
      <c r="T28" s="138">
        <v>4526200</v>
      </c>
      <c r="U28" s="138">
        <v>2248683</v>
      </c>
      <c r="V28" s="138">
        <v>4191742</v>
      </c>
      <c r="W28" s="138">
        <v>1558257</v>
      </c>
      <c r="X28" s="138">
        <v>-245172</v>
      </c>
      <c r="Y28" s="151">
        <v>25883457</v>
      </c>
      <c r="Z28" s="140">
        <v>0.4744231035290224</v>
      </c>
    </row>
    <row r="29" spans="1:26" ht="11.25">
      <c r="A29" s="150"/>
      <c r="B29" s="15" t="s">
        <v>11</v>
      </c>
      <c r="C29" s="107" t="s">
        <v>25</v>
      </c>
      <c r="D29" s="456">
        <v>0.9927481581744215</v>
      </c>
      <c r="E29" s="129">
        <v>0.6628336414820433</v>
      </c>
      <c r="H29" s="150"/>
      <c r="I29" s="15" t="s">
        <v>11</v>
      </c>
      <c r="J29" s="395" t="s">
        <v>25</v>
      </c>
      <c r="K29" s="460">
        <v>93373934</v>
      </c>
      <c r="L29" s="83">
        <v>677133</v>
      </c>
      <c r="M29" s="137">
        <v>0.007251841825578432</v>
      </c>
      <c r="N29" s="137">
        <v>0.9927481581744215</v>
      </c>
      <c r="O29" s="468"/>
      <c r="Q29" s="150"/>
      <c r="R29" s="15" t="s">
        <v>11</v>
      </c>
      <c r="S29" s="395" t="s">
        <v>25</v>
      </c>
      <c r="T29" s="138">
        <v>40917729</v>
      </c>
      <c r="U29" s="138">
        <v>18288713</v>
      </c>
      <c r="V29" s="138">
        <v>5796371</v>
      </c>
      <c r="W29" s="138">
        <v>3691570</v>
      </c>
      <c r="X29" s="138">
        <v>-71867</v>
      </c>
      <c r="Y29" s="151">
        <v>103529018</v>
      </c>
      <c r="Z29" s="140">
        <v>0.6628336414820433</v>
      </c>
    </row>
    <row r="30" spans="1:26" ht="11.25">
      <c r="A30" s="150"/>
      <c r="B30" s="15" t="s">
        <v>12</v>
      </c>
      <c r="C30" s="107" t="s">
        <v>26</v>
      </c>
      <c r="D30" s="456">
        <v>0.9879390724243498</v>
      </c>
      <c r="E30" s="129">
        <v>0.6113000575025808</v>
      </c>
      <c r="H30" s="150"/>
      <c r="I30" s="15" t="s">
        <v>12</v>
      </c>
      <c r="J30" s="395" t="s">
        <v>26</v>
      </c>
      <c r="K30" s="460">
        <v>39891625</v>
      </c>
      <c r="L30" s="83">
        <v>481130</v>
      </c>
      <c r="M30" s="137">
        <v>0.012060927575650278</v>
      </c>
      <c r="N30" s="137">
        <v>0.9879390724243498</v>
      </c>
      <c r="O30" s="468"/>
      <c r="Q30" s="150"/>
      <c r="R30" s="15" t="s">
        <v>12</v>
      </c>
      <c r="S30" s="395" t="s">
        <v>26</v>
      </c>
      <c r="T30" s="138">
        <v>11156466</v>
      </c>
      <c r="U30" s="138">
        <v>8262878</v>
      </c>
      <c r="V30" s="138">
        <v>4335687</v>
      </c>
      <c r="W30" s="138">
        <v>1834993</v>
      </c>
      <c r="X30" s="138">
        <v>-1073208</v>
      </c>
      <c r="Y30" s="151">
        <v>40106026</v>
      </c>
      <c r="Z30" s="140">
        <v>0.6113000575025808</v>
      </c>
    </row>
    <row r="31" spans="1:26" ht="11.25">
      <c r="A31" s="150"/>
      <c r="B31" s="15" t="s">
        <v>13</v>
      </c>
      <c r="C31" s="107" t="s">
        <v>27</v>
      </c>
      <c r="D31" s="456">
        <v>0.9999778536306702</v>
      </c>
      <c r="E31" s="129">
        <v>0.8511051398936573</v>
      </c>
      <c r="H31" s="150"/>
      <c r="I31" s="15" t="s">
        <v>13</v>
      </c>
      <c r="J31" s="395" t="s">
        <v>27</v>
      </c>
      <c r="K31" s="460">
        <v>63396396</v>
      </c>
      <c r="L31" s="83">
        <v>1404</v>
      </c>
      <c r="M31" s="137">
        <v>2.2146369329890616E-05</v>
      </c>
      <c r="N31" s="137">
        <v>0.9999778536306702</v>
      </c>
      <c r="O31" s="468"/>
      <c r="Q31" s="150"/>
      <c r="R31" s="15" t="s">
        <v>13</v>
      </c>
      <c r="S31" s="395" t="s">
        <v>27</v>
      </c>
      <c r="T31" s="138">
        <v>2037293</v>
      </c>
      <c r="U31" s="138">
        <v>27752989</v>
      </c>
      <c r="V31" s="138">
        <v>20742126</v>
      </c>
      <c r="W31" s="138">
        <v>3523566</v>
      </c>
      <c r="X31" s="138">
        <v>-73050</v>
      </c>
      <c r="Y31" s="151">
        <v>63426857</v>
      </c>
      <c r="Z31" s="140">
        <v>0.8511051398936573</v>
      </c>
    </row>
    <row r="32" spans="1:26" ht="11.25">
      <c r="A32" s="150"/>
      <c r="B32" s="15" t="s">
        <v>14</v>
      </c>
      <c r="C32" s="107" t="s">
        <v>28</v>
      </c>
      <c r="D32" s="456">
        <v>0.903919634701803</v>
      </c>
      <c r="E32" s="129">
        <v>0.5731731535251198</v>
      </c>
      <c r="H32" s="150"/>
      <c r="I32" s="15" t="s">
        <v>14</v>
      </c>
      <c r="J32" s="395" t="s">
        <v>28</v>
      </c>
      <c r="K32" s="460">
        <v>36705793</v>
      </c>
      <c r="L32" s="83">
        <v>3526706</v>
      </c>
      <c r="M32" s="137">
        <v>0.09608036529819694</v>
      </c>
      <c r="N32" s="137">
        <v>0.903919634701803</v>
      </c>
      <c r="O32" s="468"/>
      <c r="Q32" s="150"/>
      <c r="R32" s="15" t="s">
        <v>14</v>
      </c>
      <c r="S32" s="395" t="s">
        <v>28</v>
      </c>
      <c r="T32" s="138">
        <v>14126131</v>
      </c>
      <c r="U32" s="138">
        <v>2574248</v>
      </c>
      <c r="V32" s="138">
        <v>3762514</v>
      </c>
      <c r="W32" s="138">
        <v>2087608</v>
      </c>
      <c r="X32" s="138">
        <v>-170695</v>
      </c>
      <c r="Y32" s="151">
        <v>39045454</v>
      </c>
      <c r="Z32" s="140">
        <v>0.5731731535251198</v>
      </c>
    </row>
    <row r="33" spans="1:26" ht="11.25">
      <c r="A33" s="150"/>
      <c r="B33" s="15" t="s">
        <v>15</v>
      </c>
      <c r="C33" s="107" t="s">
        <v>262</v>
      </c>
      <c r="D33" s="456">
        <v>0.9845361766828851</v>
      </c>
      <c r="E33" s="129">
        <v>0.5408773374293887</v>
      </c>
      <c r="H33" s="150"/>
      <c r="I33" s="15" t="s">
        <v>15</v>
      </c>
      <c r="J33" s="395" t="s">
        <v>262</v>
      </c>
      <c r="K33" s="460">
        <v>44756978</v>
      </c>
      <c r="L33" s="83">
        <v>692114</v>
      </c>
      <c r="M33" s="137">
        <v>0.015463823317114931</v>
      </c>
      <c r="N33" s="137">
        <v>0.9845361766828851</v>
      </c>
      <c r="O33" s="468"/>
      <c r="Q33" s="150"/>
      <c r="R33" s="15" t="s">
        <v>15</v>
      </c>
      <c r="S33" s="395" t="s">
        <v>262</v>
      </c>
      <c r="T33" s="138">
        <v>12175148</v>
      </c>
      <c r="U33" s="138">
        <v>4675047</v>
      </c>
      <c r="V33" s="138">
        <v>6005905</v>
      </c>
      <c r="W33" s="138">
        <v>1577275</v>
      </c>
      <c r="X33" s="138">
        <v>-7600</v>
      </c>
      <c r="Y33" s="151">
        <v>45159546</v>
      </c>
      <c r="Z33" s="140">
        <v>0.5408773374293887</v>
      </c>
    </row>
    <row r="34" spans="1:26" ht="11.25">
      <c r="A34" s="150"/>
      <c r="B34" s="15" t="s">
        <v>16</v>
      </c>
      <c r="C34" s="107" t="s">
        <v>30</v>
      </c>
      <c r="D34" s="456">
        <v>1</v>
      </c>
      <c r="E34" s="129">
        <v>0.7218730549115778</v>
      </c>
      <c r="H34" s="150"/>
      <c r="I34" s="15" t="s">
        <v>16</v>
      </c>
      <c r="J34" s="395" t="s">
        <v>30</v>
      </c>
      <c r="K34" s="460">
        <v>37247664</v>
      </c>
      <c r="L34" s="83">
        <v>0</v>
      </c>
      <c r="M34" s="137">
        <v>0</v>
      </c>
      <c r="N34" s="137">
        <v>1</v>
      </c>
      <c r="O34" s="468"/>
      <c r="Q34" s="150"/>
      <c r="R34" s="15" t="s">
        <v>16</v>
      </c>
      <c r="S34" s="395" t="s">
        <v>30</v>
      </c>
      <c r="T34" s="138">
        <v>15629911</v>
      </c>
      <c r="U34" s="138">
        <v>0</v>
      </c>
      <c r="V34" s="138">
        <v>11154526</v>
      </c>
      <c r="W34" s="138">
        <v>103648</v>
      </c>
      <c r="X34" s="138">
        <v>0</v>
      </c>
      <c r="Y34" s="151">
        <v>37247664</v>
      </c>
      <c r="Z34" s="140">
        <v>0.7218730549115778</v>
      </c>
    </row>
    <row r="35" spans="1:26" ht="11.25">
      <c r="A35" s="150"/>
      <c r="B35" s="15" t="s">
        <v>17</v>
      </c>
      <c r="C35" s="92" t="s">
        <v>31</v>
      </c>
      <c r="D35" s="456">
        <v>0.9783033740135555</v>
      </c>
      <c r="E35" s="129">
        <v>0.601530826486136</v>
      </c>
      <c r="H35" s="150"/>
      <c r="I35" s="15" t="s">
        <v>17</v>
      </c>
      <c r="J35" s="395" t="s">
        <v>31</v>
      </c>
      <c r="K35" s="460">
        <v>201193264</v>
      </c>
      <c r="L35" s="83">
        <v>4365215</v>
      </c>
      <c r="M35" s="137">
        <v>0.021696625986444555</v>
      </c>
      <c r="N35" s="137">
        <v>0.9783033740135555</v>
      </c>
      <c r="O35" s="468"/>
      <c r="Q35" s="150"/>
      <c r="R35" s="15" t="s">
        <v>17</v>
      </c>
      <c r="S35" s="16" t="s">
        <v>31</v>
      </c>
      <c r="T35" s="138">
        <v>80996359</v>
      </c>
      <c r="U35" s="138">
        <v>15528026</v>
      </c>
      <c r="V35" s="138">
        <v>18919423</v>
      </c>
      <c r="W35" s="138">
        <v>5784791</v>
      </c>
      <c r="X35" s="138">
        <v>-1024952</v>
      </c>
      <c r="Y35" s="151">
        <v>199829571</v>
      </c>
      <c r="Z35" s="140">
        <v>0.601530826486136</v>
      </c>
    </row>
    <row r="36" spans="1:26" ht="11.25">
      <c r="A36" s="152"/>
      <c r="B36" s="52">
        <v>15</v>
      </c>
      <c r="C36" s="94" t="s">
        <v>32</v>
      </c>
      <c r="D36" s="457">
        <v>0.8425242296078959</v>
      </c>
      <c r="E36" s="143">
        <v>-0.16493285303578467</v>
      </c>
      <c r="H36" s="150"/>
      <c r="I36" s="141">
        <v>15</v>
      </c>
      <c r="J36" s="402" t="s">
        <v>32</v>
      </c>
      <c r="K36" s="461">
        <v>4496152</v>
      </c>
      <c r="L36" s="84">
        <v>708035</v>
      </c>
      <c r="M36" s="142">
        <v>0.15747577039210417</v>
      </c>
      <c r="N36" s="142">
        <v>0.8425242296078959</v>
      </c>
      <c r="O36" s="468"/>
      <c r="Q36" s="150"/>
      <c r="R36" s="141">
        <v>15</v>
      </c>
      <c r="S36" s="53" t="s">
        <v>32</v>
      </c>
      <c r="T36" s="145">
        <v>103142</v>
      </c>
      <c r="U36" s="145">
        <v>-1203019</v>
      </c>
      <c r="V36" s="145">
        <v>425041</v>
      </c>
      <c r="W36" s="145">
        <v>43171</v>
      </c>
      <c r="X36" s="145">
        <v>-598</v>
      </c>
      <c r="Y36" s="154">
        <v>3833457</v>
      </c>
      <c r="Z36" s="147">
        <v>-0.16493285303578467</v>
      </c>
    </row>
    <row r="37" spans="8:26" ht="11.25">
      <c r="H37" s="155"/>
      <c r="I37" s="156"/>
      <c r="J37" s="157" t="s">
        <v>70</v>
      </c>
      <c r="K37" s="158">
        <v>935524099</v>
      </c>
      <c r="L37" s="159">
        <v>72483144</v>
      </c>
      <c r="M37" s="142">
        <v>0.07747864975095634</v>
      </c>
      <c r="N37" s="142">
        <v>0.9225213502490437</v>
      </c>
      <c r="O37" s="468"/>
      <c r="Q37" s="155"/>
      <c r="R37" s="156"/>
      <c r="S37" s="160" t="s">
        <v>70</v>
      </c>
      <c r="T37" s="144">
        <v>258817524</v>
      </c>
      <c r="U37" s="145">
        <v>99584574</v>
      </c>
      <c r="V37" s="145">
        <v>96644846</v>
      </c>
      <c r="W37" s="145">
        <v>37531113</v>
      </c>
      <c r="X37" s="145">
        <v>-3506668</v>
      </c>
      <c r="Y37" s="154">
        <v>962053864</v>
      </c>
      <c r="Z37" s="147">
        <v>0.5083617532250773</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22"/>
  <sheetViews>
    <sheetView tabSelected="1" workbookViewId="0" topLeftCell="A1">
      <selection activeCell="E27" sqref="E27"/>
    </sheetView>
  </sheetViews>
  <sheetFormatPr defaultColWidth="9.33203125" defaultRowHeight="11.25"/>
  <cols>
    <col min="1" max="1" width="4.33203125" style="163" customWidth="1"/>
    <col min="2" max="2" width="20.5" style="163" customWidth="1"/>
    <col min="3" max="3" width="15.66015625" style="163" bestFit="1" customWidth="1"/>
    <col min="4" max="6" width="12.33203125" style="163" customWidth="1"/>
    <col min="7" max="7" width="9.16015625" style="163" customWidth="1"/>
    <col min="8" max="8" width="7.83203125" style="163" customWidth="1"/>
    <col min="9" max="16384" width="12" style="163" customWidth="1"/>
  </cols>
  <sheetData>
    <row r="1" ht="13.5">
      <c r="A1" s="162" t="s">
        <v>134</v>
      </c>
    </row>
    <row r="2" spans="1:9" ht="13.5">
      <c r="A2" s="300" t="s">
        <v>245</v>
      </c>
      <c r="B2" s="197"/>
      <c r="C2" s="197"/>
      <c r="D2" s="197"/>
      <c r="E2" s="197"/>
      <c r="F2" s="197"/>
      <c r="G2" s="197"/>
      <c r="H2" s="198"/>
      <c r="I2" s="173"/>
    </row>
    <row r="3" spans="1:8" ht="13.5">
      <c r="A3" s="162" t="s">
        <v>135</v>
      </c>
      <c r="C3" s="200" t="s">
        <v>136</v>
      </c>
      <c r="H3" s="201"/>
    </row>
    <row r="4" spans="1:8" ht="13.5">
      <c r="A4" s="202"/>
      <c r="B4" s="203"/>
      <c r="C4" s="285" t="s">
        <v>148</v>
      </c>
      <c r="D4" s="493" t="s">
        <v>242</v>
      </c>
      <c r="E4" s="491"/>
      <c r="F4" s="492"/>
      <c r="G4" s="204" t="s">
        <v>137</v>
      </c>
      <c r="H4" s="201"/>
    </row>
    <row r="5" spans="1:8" ht="13.5">
      <c r="A5" s="205"/>
      <c r="B5" s="206"/>
      <c r="C5" s="207" t="s">
        <v>238</v>
      </c>
      <c r="D5" s="286" t="s">
        <v>239</v>
      </c>
      <c r="E5" s="288" t="s">
        <v>240</v>
      </c>
      <c r="F5" s="287" t="s">
        <v>241</v>
      </c>
      <c r="G5" s="208" t="s">
        <v>138</v>
      </c>
      <c r="H5" s="186"/>
    </row>
    <row r="6" spans="1:8" ht="13.5">
      <c r="A6" s="209">
        <v>1</v>
      </c>
      <c r="B6" s="395" t="s">
        <v>18</v>
      </c>
      <c r="C6" s="210"/>
      <c r="D6" s="289">
        <f>1!$J$20</f>
        <v>0</v>
      </c>
      <c r="E6" s="290">
        <f>1!$J$36</f>
        <v>0</v>
      </c>
      <c r="F6" s="291">
        <f>1!$J$37</f>
        <v>0</v>
      </c>
      <c r="G6" s="211">
        <v>1</v>
      </c>
      <c r="H6" s="212"/>
    </row>
    <row r="7" spans="1:8" ht="13.5">
      <c r="A7" s="213">
        <v>2</v>
      </c>
      <c r="B7" s="395" t="s">
        <v>19</v>
      </c>
      <c r="C7" s="214"/>
      <c r="D7" s="289">
        <f>2!$J$20</f>
        <v>0</v>
      </c>
      <c r="E7" s="290">
        <f>2!$J$36</f>
        <v>0</v>
      </c>
      <c r="F7" s="291">
        <f>2!$J$37</f>
        <v>0</v>
      </c>
      <c r="G7" s="211">
        <v>2</v>
      </c>
      <c r="H7" s="212"/>
    </row>
    <row r="8" spans="1:8" ht="13.5">
      <c r="A8" s="213">
        <v>3</v>
      </c>
      <c r="B8" s="395" t="s">
        <v>20</v>
      </c>
      <c r="C8" s="214"/>
      <c r="D8" s="289">
        <f>3!$J$20</f>
        <v>0</v>
      </c>
      <c r="E8" s="290">
        <f>3!$J$36</f>
        <v>0</v>
      </c>
      <c r="F8" s="291">
        <f>3!$J$37</f>
        <v>0</v>
      </c>
      <c r="G8" s="211">
        <v>3</v>
      </c>
      <c r="H8" s="212"/>
    </row>
    <row r="9" spans="1:8" ht="13.5">
      <c r="A9" s="213">
        <v>4</v>
      </c>
      <c r="B9" s="395" t="s">
        <v>21</v>
      </c>
      <c r="C9" s="214"/>
      <c r="D9" s="289">
        <f>4!$J$20</f>
        <v>0</v>
      </c>
      <c r="E9" s="290">
        <f>4!$J$36</f>
        <v>0</v>
      </c>
      <c r="F9" s="291">
        <f>4!$J$37</f>
        <v>0</v>
      </c>
      <c r="G9" s="211">
        <v>4</v>
      </c>
      <c r="H9" s="212"/>
    </row>
    <row r="10" spans="1:8" ht="13.5">
      <c r="A10" s="213">
        <v>5</v>
      </c>
      <c r="B10" s="395" t="s">
        <v>22</v>
      </c>
      <c r="C10" s="214"/>
      <c r="D10" s="289">
        <f>5!$J$20</f>
        <v>0</v>
      </c>
      <c r="E10" s="290">
        <f>5!$J$36</f>
        <v>0</v>
      </c>
      <c r="F10" s="291">
        <f>5!$J$37</f>
        <v>0</v>
      </c>
      <c r="G10" s="211">
        <v>5</v>
      </c>
      <c r="H10" s="212"/>
    </row>
    <row r="11" spans="1:8" ht="13.5">
      <c r="A11" s="213">
        <v>6</v>
      </c>
      <c r="B11" s="395" t="s">
        <v>23</v>
      </c>
      <c r="C11" s="214"/>
      <c r="D11" s="289">
        <f>6!$J$20</f>
        <v>0</v>
      </c>
      <c r="E11" s="290">
        <f>6!$J$36</f>
        <v>0</v>
      </c>
      <c r="F11" s="291">
        <f>6!$J$37</f>
        <v>0</v>
      </c>
      <c r="G11" s="211">
        <v>6</v>
      </c>
      <c r="H11" s="212"/>
    </row>
    <row r="12" spans="1:8" ht="13.5">
      <c r="A12" s="213">
        <v>7</v>
      </c>
      <c r="B12" s="395" t="s">
        <v>24</v>
      </c>
      <c r="C12" s="214"/>
      <c r="D12" s="289">
        <f>7!$J$20</f>
        <v>0</v>
      </c>
      <c r="E12" s="290">
        <f>7!$J$36</f>
        <v>0</v>
      </c>
      <c r="F12" s="291">
        <f>7!$J$37</f>
        <v>0</v>
      </c>
      <c r="G12" s="211">
        <v>7</v>
      </c>
      <c r="H12" s="212"/>
    </row>
    <row r="13" spans="1:8" ht="13.5">
      <c r="A13" s="213">
        <v>8</v>
      </c>
      <c r="B13" s="395" t="s">
        <v>25</v>
      </c>
      <c r="C13" s="214"/>
      <c r="D13" s="289">
        <f>8!$J$20</f>
        <v>0</v>
      </c>
      <c r="E13" s="290">
        <f>8!$J$36</f>
        <v>0</v>
      </c>
      <c r="F13" s="291">
        <f>8!$J$37</f>
        <v>0</v>
      </c>
      <c r="G13" s="211">
        <v>8</v>
      </c>
      <c r="H13" s="212"/>
    </row>
    <row r="14" spans="1:8" ht="13.5">
      <c r="A14" s="213">
        <v>9</v>
      </c>
      <c r="B14" s="395" t="s">
        <v>26</v>
      </c>
      <c r="C14" s="214"/>
      <c r="D14" s="289">
        <f>9!$J$20</f>
        <v>0</v>
      </c>
      <c r="E14" s="290">
        <f>9!$J$36</f>
        <v>0</v>
      </c>
      <c r="F14" s="291">
        <f>9!$J$37</f>
        <v>0</v>
      </c>
      <c r="G14" s="211">
        <v>9</v>
      </c>
      <c r="H14" s="212"/>
    </row>
    <row r="15" spans="1:8" ht="13.5">
      <c r="A15" s="213">
        <v>10</v>
      </c>
      <c r="B15" s="395" t="s">
        <v>27</v>
      </c>
      <c r="C15" s="214"/>
      <c r="D15" s="289">
        <f>'10'!$J$20</f>
        <v>0</v>
      </c>
      <c r="E15" s="290">
        <f>'10'!$J$36</f>
        <v>0</v>
      </c>
      <c r="F15" s="291">
        <f>'10'!$J$37</f>
        <v>0</v>
      </c>
      <c r="G15" s="211">
        <v>10</v>
      </c>
      <c r="H15" s="212"/>
    </row>
    <row r="16" spans="1:8" ht="13.5">
      <c r="A16" s="213">
        <v>11</v>
      </c>
      <c r="B16" s="395" t="s">
        <v>28</v>
      </c>
      <c r="C16" s="214"/>
      <c r="D16" s="289">
        <f>'11'!$J$20</f>
        <v>0</v>
      </c>
      <c r="E16" s="290">
        <f>'11'!$J$36</f>
        <v>0</v>
      </c>
      <c r="F16" s="291">
        <f>'11'!$J$37</f>
        <v>0</v>
      </c>
      <c r="G16" s="211">
        <v>11</v>
      </c>
      <c r="H16" s="212"/>
    </row>
    <row r="17" spans="1:8" ht="13.5">
      <c r="A17" s="213">
        <v>12</v>
      </c>
      <c r="B17" s="395" t="s">
        <v>262</v>
      </c>
      <c r="C17" s="214"/>
      <c r="D17" s="289">
        <f>'12'!$J$20</f>
        <v>0</v>
      </c>
      <c r="E17" s="290">
        <f>'12'!$J$36</f>
        <v>0</v>
      </c>
      <c r="F17" s="291">
        <f>'12'!$J$37</f>
        <v>0</v>
      </c>
      <c r="G17" s="211">
        <v>12</v>
      </c>
      <c r="H17" s="212"/>
    </row>
    <row r="18" spans="1:8" ht="13.5">
      <c r="A18" s="213">
        <v>13</v>
      </c>
      <c r="B18" s="395" t="s">
        <v>30</v>
      </c>
      <c r="C18" s="214"/>
      <c r="D18" s="289">
        <f>'13'!$J$20</f>
        <v>0</v>
      </c>
      <c r="E18" s="290">
        <f>'13'!$J$36</f>
        <v>0</v>
      </c>
      <c r="F18" s="291">
        <f>'13'!$J$37</f>
        <v>0</v>
      </c>
      <c r="G18" s="211">
        <v>13</v>
      </c>
      <c r="H18" s="212"/>
    </row>
    <row r="19" spans="1:8" ht="13.5">
      <c r="A19" s="213">
        <v>14</v>
      </c>
      <c r="B19" s="395" t="s">
        <v>31</v>
      </c>
      <c r="C19" s="214"/>
      <c r="D19" s="289">
        <f>'14'!$J$20</f>
        <v>0</v>
      </c>
      <c r="E19" s="290">
        <f>'14'!$J$36</f>
        <v>0</v>
      </c>
      <c r="F19" s="291">
        <f>'14'!$J$37</f>
        <v>0</v>
      </c>
      <c r="G19" s="211">
        <v>14</v>
      </c>
      <c r="H19" s="212"/>
    </row>
    <row r="20" spans="1:8" ht="13.5">
      <c r="A20" s="215"/>
      <c r="B20" s="216" t="s">
        <v>139</v>
      </c>
      <c r="C20" s="217">
        <f>SUM(C6:C19)</f>
        <v>0</v>
      </c>
      <c r="D20" s="292">
        <f>SUM(D6:D19)</f>
        <v>0</v>
      </c>
      <c r="E20" s="293">
        <f>SUM(E6:E19)</f>
        <v>0</v>
      </c>
      <c r="F20" s="294">
        <f>SUM(F6:F19)</f>
        <v>0</v>
      </c>
      <c r="G20" s="218"/>
      <c r="H20" s="212"/>
    </row>
    <row r="21" spans="1:8" ht="13.5">
      <c r="A21" s="219" t="s">
        <v>266</v>
      </c>
      <c r="B21" s="220"/>
      <c r="C21" s="220"/>
      <c r="D21" s="220"/>
      <c r="E21" s="220"/>
      <c r="F21" s="220"/>
      <c r="G21" s="220"/>
      <c r="H21" s="221"/>
    </row>
    <row r="22" spans="1:8" ht="13.5">
      <c r="A22" s="219" t="s">
        <v>243</v>
      </c>
      <c r="B22" s="220"/>
      <c r="C22" s="220"/>
      <c r="D22" s="220"/>
      <c r="E22" s="220"/>
      <c r="F22" s="220"/>
      <c r="G22" s="220"/>
      <c r="H22" s="221"/>
    </row>
  </sheetData>
  <mergeCells count="1">
    <mergeCell ref="D4:F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K7" sqref="K7"/>
    </sheetView>
  </sheetViews>
  <sheetFormatPr defaultColWidth="9.33203125" defaultRowHeight="11.25"/>
  <cols>
    <col min="1" max="1" width="4.33203125" style="163" customWidth="1"/>
    <col min="2" max="2" width="20.5" style="163" customWidth="1"/>
    <col min="3" max="3" width="13.5" style="163" customWidth="1"/>
    <col min="4" max="4" width="12.83203125" style="163" customWidth="1"/>
    <col min="5" max="5" width="14.83203125" style="163" customWidth="1"/>
    <col min="6" max="12" width="12.83203125" style="163" customWidth="1"/>
    <col min="13" max="13" width="9.16015625" style="163" customWidth="1"/>
    <col min="14" max="16384" width="12" style="163" customWidth="1"/>
  </cols>
  <sheetData>
    <row r="1" ht="13.5">
      <c r="A1" s="162"/>
    </row>
    <row r="2" spans="1:13" ht="13.5">
      <c r="A2" s="300" t="s">
        <v>246</v>
      </c>
      <c r="B2" s="197"/>
      <c r="C2" s="197"/>
      <c r="D2" s="197"/>
      <c r="E2" s="197"/>
      <c r="F2" s="197"/>
      <c r="G2" s="198"/>
      <c r="H2" s="199"/>
      <c r="I2" s="199"/>
      <c r="J2" s="199"/>
      <c r="K2" s="199"/>
      <c r="L2" s="199"/>
      <c r="M2" s="199"/>
    </row>
    <row r="3" spans="1:12" ht="13.5">
      <c r="A3" s="223" t="s">
        <v>135</v>
      </c>
      <c r="B3" s="168"/>
      <c r="C3" s="224"/>
      <c r="D3" s="224"/>
      <c r="E3" s="224"/>
      <c r="F3" s="224"/>
      <c r="G3" s="224"/>
      <c r="H3" s="224"/>
      <c r="I3" s="224"/>
      <c r="J3" s="224"/>
      <c r="K3" s="224"/>
      <c r="L3" s="224"/>
    </row>
    <row r="4" spans="2:13" ht="22.5">
      <c r="B4" s="164"/>
      <c r="C4" s="470" t="s">
        <v>148</v>
      </c>
      <c r="D4" s="470" t="s">
        <v>149</v>
      </c>
      <c r="E4" s="470" t="s">
        <v>150</v>
      </c>
      <c r="F4" s="470" t="s">
        <v>140</v>
      </c>
      <c r="G4" s="470" t="s">
        <v>141</v>
      </c>
      <c r="H4" s="470" t="s">
        <v>142</v>
      </c>
      <c r="I4" s="470" t="s">
        <v>143</v>
      </c>
      <c r="J4" s="470" t="s">
        <v>146</v>
      </c>
      <c r="K4" s="470"/>
      <c r="L4" s="470"/>
      <c r="M4" s="226" t="s">
        <v>137</v>
      </c>
    </row>
    <row r="5" spans="1:13" ht="13.5">
      <c r="A5" s="222"/>
      <c r="B5" s="222"/>
      <c r="C5" s="295"/>
      <c r="D5" s="295" t="s">
        <v>151</v>
      </c>
      <c r="E5" s="295" t="s">
        <v>152</v>
      </c>
      <c r="F5" s="295"/>
      <c r="G5" s="295"/>
      <c r="H5" s="295"/>
      <c r="I5" s="295"/>
      <c r="J5" s="295"/>
      <c r="K5" s="295" t="s">
        <v>144</v>
      </c>
      <c r="L5" s="295" t="s">
        <v>145</v>
      </c>
      <c r="M5" s="174" t="s">
        <v>153</v>
      </c>
    </row>
    <row r="6" spans="1:13" ht="13.5">
      <c r="A6" s="222"/>
      <c r="B6" s="205"/>
      <c r="C6" s="296" t="s">
        <v>154</v>
      </c>
      <c r="D6" s="296" t="s">
        <v>155</v>
      </c>
      <c r="E6" s="296" t="s">
        <v>156</v>
      </c>
      <c r="F6" s="296" t="s">
        <v>157</v>
      </c>
      <c r="G6" s="296" t="s">
        <v>158</v>
      </c>
      <c r="H6" s="296" t="s">
        <v>159</v>
      </c>
      <c r="I6" s="296" t="s">
        <v>160</v>
      </c>
      <c r="J6" s="296" t="s">
        <v>161</v>
      </c>
      <c r="K6" s="296" t="s">
        <v>162</v>
      </c>
      <c r="L6" s="296" t="s">
        <v>163</v>
      </c>
      <c r="M6" s="174"/>
    </row>
    <row r="7" spans="1:13" ht="13.5">
      <c r="A7" s="209">
        <v>1</v>
      </c>
      <c r="B7" s="106" t="s">
        <v>18</v>
      </c>
      <c r="C7" s="297">
        <f>'最終需要_まとめ'!C6</f>
        <v>0</v>
      </c>
      <c r="D7" s="297">
        <f>'取引基本表'!AQ7</f>
        <v>55200</v>
      </c>
      <c r="E7" s="297">
        <f>'取引基本表'!AQ23</f>
        <v>66373</v>
      </c>
      <c r="F7" s="298">
        <f>D7/SUM($D7:$E7)</f>
        <v>0.4540481850410864</v>
      </c>
      <c r="G7" s="298">
        <f>E7/SUM($D7:$E7)</f>
        <v>0.5459518149589135</v>
      </c>
      <c r="H7" s="299">
        <f>$C7*F7</f>
        <v>0</v>
      </c>
      <c r="I7" s="299">
        <f>$C7*G7</f>
        <v>0</v>
      </c>
      <c r="J7" s="298">
        <f>'分析係数'!D7</f>
        <v>0.5774338266533106</v>
      </c>
      <c r="K7" s="299">
        <f>H7*J7</f>
        <v>0</v>
      </c>
      <c r="L7" s="299">
        <f>H7-K7</f>
        <v>0</v>
      </c>
      <c r="M7" s="174">
        <v>1</v>
      </c>
    </row>
    <row r="8" spans="1:13" ht="13.5">
      <c r="A8" s="213">
        <v>2</v>
      </c>
      <c r="B8" s="106" t="s">
        <v>19</v>
      </c>
      <c r="C8" s="297">
        <f>'最終需要_まとめ'!C7</f>
        <v>0</v>
      </c>
      <c r="D8" s="297">
        <f>'取引基本表'!AQ8</f>
        <v>15078</v>
      </c>
      <c r="E8" s="297">
        <f>'取引基本表'!AQ24</f>
        <v>7363</v>
      </c>
      <c r="F8" s="298">
        <f aca="true" t="shared" si="0" ref="F8:F20">D8/SUM($D8:$E8)</f>
        <v>0.6718951918363709</v>
      </c>
      <c r="G8" s="298">
        <f aca="true" t="shared" si="1" ref="G8:G20">E8/SUM($D8:$E8)</f>
        <v>0.3281048081636291</v>
      </c>
      <c r="H8" s="299">
        <f aca="true" t="shared" si="2" ref="H8:H20">$C8*F8</f>
        <v>0</v>
      </c>
      <c r="I8" s="299">
        <f>$C8*G8</f>
        <v>0</v>
      </c>
      <c r="J8" s="298">
        <f>'分析係数'!D8</f>
        <v>0.8368468425789948</v>
      </c>
      <c r="K8" s="299">
        <f aca="true" t="shared" si="3" ref="K8:K20">H8*J8</f>
        <v>0</v>
      </c>
      <c r="L8" s="299">
        <f aca="true" t="shared" si="4" ref="L8:L20">H8-K8</f>
        <v>0</v>
      </c>
      <c r="M8" s="174">
        <v>2</v>
      </c>
    </row>
    <row r="9" spans="1:13" ht="13.5">
      <c r="A9" s="213">
        <v>3</v>
      </c>
      <c r="B9" s="106" t="s">
        <v>20</v>
      </c>
      <c r="C9" s="297">
        <f>'最終需要_まとめ'!C8</f>
        <v>0</v>
      </c>
      <c r="D9" s="297">
        <f>'取引基本表'!AQ9</f>
        <v>11122</v>
      </c>
      <c r="E9" s="297">
        <f>'取引基本表'!AQ25</f>
        <v>4003</v>
      </c>
      <c r="F9" s="298">
        <f>D9/SUM($D9:$E9)</f>
        <v>0.7353388429752066</v>
      </c>
      <c r="G9" s="298">
        <f>E9/SUM($D9:$E9)</f>
        <v>0.26466115702479337</v>
      </c>
      <c r="H9" s="299">
        <f>$C9*F9</f>
        <v>0</v>
      </c>
      <c r="I9" s="299">
        <f>$C9*G9</f>
        <v>0</v>
      </c>
      <c r="J9" s="298">
        <f>'分析係数'!D9</f>
        <v>0.7240911686334222</v>
      </c>
      <c r="K9" s="299">
        <f t="shared" si="3"/>
        <v>0</v>
      </c>
      <c r="L9" s="299">
        <f t="shared" si="4"/>
        <v>0</v>
      </c>
      <c r="M9" s="174">
        <v>3</v>
      </c>
    </row>
    <row r="10" spans="1:13" ht="13.5">
      <c r="A10" s="213">
        <v>4</v>
      </c>
      <c r="B10" s="106" t="s">
        <v>21</v>
      </c>
      <c r="C10" s="297">
        <f>'最終需要_まとめ'!C9</f>
        <v>0</v>
      </c>
      <c r="D10" s="297">
        <f>'取引基本表'!AQ10</f>
        <v>10787</v>
      </c>
      <c r="E10" s="297">
        <f>'取引基本表'!AQ26</f>
        <v>467</v>
      </c>
      <c r="F10" s="298">
        <f t="shared" si="0"/>
        <v>0.9585036431491025</v>
      </c>
      <c r="G10" s="298">
        <f>E10/SUM($D10:$E10)</f>
        <v>0.04149635685089746</v>
      </c>
      <c r="H10" s="299">
        <f t="shared" si="2"/>
        <v>0</v>
      </c>
      <c r="I10" s="299">
        <f aca="true" t="shared" si="5" ref="I10:I20">$C10*G10</f>
        <v>0</v>
      </c>
      <c r="J10" s="298">
        <f>'分析係数'!D10</f>
        <v>0.07025894311858916</v>
      </c>
      <c r="K10" s="299">
        <f t="shared" si="3"/>
        <v>0</v>
      </c>
      <c r="L10" s="299">
        <f t="shared" si="4"/>
        <v>0</v>
      </c>
      <c r="M10" s="174">
        <v>4</v>
      </c>
    </row>
    <row r="11" spans="1:13" ht="13.5">
      <c r="A11" s="213">
        <v>5</v>
      </c>
      <c r="B11" s="106" t="s">
        <v>22</v>
      </c>
      <c r="C11" s="297">
        <f>'最終需要_まとめ'!C10</f>
        <v>0</v>
      </c>
      <c r="D11" s="297">
        <f>'取引基本表'!AQ11</f>
        <v>1349951</v>
      </c>
      <c r="E11" s="297">
        <f>'取引基本表'!AQ27</f>
        <v>2388629</v>
      </c>
      <c r="F11" s="298">
        <f>D11/SUM($D11:$E11)</f>
        <v>0.36108656227765623</v>
      </c>
      <c r="G11" s="298">
        <f>E11/SUM($D11:$E11)</f>
        <v>0.6389134377223438</v>
      </c>
      <c r="H11" s="299">
        <f>$C11*F11</f>
        <v>0</v>
      </c>
      <c r="I11" s="299">
        <f>$C11*G11</f>
        <v>0</v>
      </c>
      <c r="J11" s="298">
        <f>'分析係数'!D11</f>
        <v>0.5691422477709818</v>
      </c>
      <c r="K11" s="299">
        <f>H11*J11</f>
        <v>0</v>
      </c>
      <c r="L11" s="299">
        <f>H11-K11</f>
        <v>0</v>
      </c>
      <c r="M11" s="174">
        <v>5</v>
      </c>
    </row>
    <row r="12" spans="1:13" ht="13.5">
      <c r="A12" s="213">
        <v>6</v>
      </c>
      <c r="B12" s="106" t="s">
        <v>23</v>
      </c>
      <c r="C12" s="297">
        <f>'最終需要_まとめ'!C11</f>
        <v>0</v>
      </c>
      <c r="D12" s="297">
        <f>'取引基本表'!AQ12</f>
        <v>2043486</v>
      </c>
      <c r="E12" s="297">
        <f>'取引基本表'!AQ28</f>
        <v>0</v>
      </c>
      <c r="F12" s="298">
        <f t="shared" si="0"/>
        <v>1</v>
      </c>
      <c r="G12" s="298">
        <f t="shared" si="1"/>
        <v>0</v>
      </c>
      <c r="H12" s="299">
        <f t="shared" si="2"/>
        <v>0</v>
      </c>
      <c r="I12" s="299">
        <f t="shared" si="5"/>
        <v>0</v>
      </c>
      <c r="J12" s="298">
        <f>'分析係数'!D12</f>
        <v>1</v>
      </c>
      <c r="K12" s="299">
        <f t="shared" si="3"/>
        <v>0</v>
      </c>
      <c r="L12" s="299">
        <f t="shared" si="4"/>
        <v>0</v>
      </c>
      <c r="M12" s="174">
        <v>6</v>
      </c>
    </row>
    <row r="13" spans="1:13" ht="13.5">
      <c r="A13" s="213">
        <v>7</v>
      </c>
      <c r="B13" s="106" t="s">
        <v>24</v>
      </c>
      <c r="C13" s="297">
        <f>'最終需要_まとめ'!C12</f>
        <v>0</v>
      </c>
      <c r="D13" s="297">
        <f>'取引基本表'!AQ13</f>
        <v>362745</v>
      </c>
      <c r="E13" s="297">
        <f>'取引基本表'!AQ29</f>
        <v>29126</v>
      </c>
      <c r="F13" s="298">
        <f t="shared" si="0"/>
        <v>0.925674520441676</v>
      </c>
      <c r="G13" s="298">
        <f t="shared" si="1"/>
        <v>0.07432547955832404</v>
      </c>
      <c r="H13" s="299">
        <f>$C13*F13</f>
        <v>0</v>
      </c>
      <c r="I13" s="299">
        <f t="shared" si="5"/>
        <v>0</v>
      </c>
      <c r="J13" s="298">
        <f>'分析係数'!D13</f>
        <v>0.9998816616187951</v>
      </c>
      <c r="K13" s="299">
        <f t="shared" si="3"/>
        <v>0</v>
      </c>
      <c r="L13" s="299">
        <f t="shared" si="4"/>
        <v>0</v>
      </c>
      <c r="M13" s="174">
        <v>7</v>
      </c>
    </row>
    <row r="14" spans="1:13" ht="13.5">
      <c r="A14" s="213">
        <v>8</v>
      </c>
      <c r="B14" s="106" t="s">
        <v>25</v>
      </c>
      <c r="C14" s="297">
        <f>'最終需要_まとめ'!C13</f>
        <v>0</v>
      </c>
      <c r="D14" s="297">
        <f>'取引基本表'!AQ14</f>
        <v>736105</v>
      </c>
      <c r="E14" s="297">
        <f>'取引基本表'!AQ30</f>
        <v>1358325</v>
      </c>
      <c r="F14" s="298">
        <f t="shared" si="0"/>
        <v>0.35145839202074075</v>
      </c>
      <c r="G14" s="298">
        <f t="shared" si="1"/>
        <v>0.6485416079792593</v>
      </c>
      <c r="H14" s="299">
        <f t="shared" si="2"/>
        <v>0</v>
      </c>
      <c r="I14" s="299">
        <f t="shared" si="5"/>
        <v>0</v>
      </c>
      <c r="J14" s="298">
        <f>'分析係数'!D14</f>
        <v>0.9786484475873687</v>
      </c>
      <c r="K14" s="299">
        <f t="shared" si="3"/>
        <v>0</v>
      </c>
      <c r="L14" s="299">
        <f t="shared" si="4"/>
        <v>0</v>
      </c>
      <c r="M14" s="174">
        <v>8</v>
      </c>
    </row>
    <row r="15" spans="1:13" ht="13.5">
      <c r="A15" s="213">
        <v>9</v>
      </c>
      <c r="B15" s="106" t="s">
        <v>26</v>
      </c>
      <c r="C15" s="297">
        <f>'最終需要_まとめ'!C14</f>
        <v>0</v>
      </c>
      <c r="D15" s="297">
        <f>'取引基本表'!AQ15</f>
        <v>445472</v>
      </c>
      <c r="E15" s="297">
        <f>'取引基本表'!AQ31</f>
        <v>20308</v>
      </c>
      <c r="F15" s="298">
        <f t="shared" si="0"/>
        <v>0.9564000171754906</v>
      </c>
      <c r="G15" s="298">
        <f t="shared" si="1"/>
        <v>0.04359998282450943</v>
      </c>
      <c r="H15" s="299">
        <f t="shared" si="2"/>
        <v>0</v>
      </c>
      <c r="I15" s="299">
        <f t="shared" si="5"/>
        <v>0</v>
      </c>
      <c r="J15" s="298">
        <f>'分析係数'!D15</f>
        <v>0.9875559142343759</v>
      </c>
      <c r="K15" s="299">
        <f t="shared" si="3"/>
        <v>0</v>
      </c>
      <c r="L15" s="299">
        <f t="shared" si="4"/>
        <v>0</v>
      </c>
      <c r="M15" s="174">
        <v>9</v>
      </c>
    </row>
    <row r="16" spans="1:13" ht="13.5">
      <c r="A16" s="213">
        <v>10</v>
      </c>
      <c r="B16" s="106" t="s">
        <v>27</v>
      </c>
      <c r="C16" s="297">
        <f>'最終需要_まとめ'!C15</f>
        <v>0</v>
      </c>
      <c r="D16" s="297">
        <f>'取引基本表'!AQ16</f>
        <v>2429013</v>
      </c>
      <c r="E16" s="297">
        <f>'取引基本表'!AQ32</f>
        <v>11793</v>
      </c>
      <c r="F16" s="298">
        <f t="shared" si="0"/>
        <v>0.9951683992910538</v>
      </c>
      <c r="G16" s="298">
        <f t="shared" si="1"/>
        <v>0.004831600708946143</v>
      </c>
      <c r="H16" s="299">
        <f t="shared" si="2"/>
        <v>0</v>
      </c>
      <c r="I16" s="299">
        <f t="shared" si="5"/>
        <v>0</v>
      </c>
      <c r="J16" s="298">
        <f>'分析係数'!D16</f>
        <v>0.9999786260382674</v>
      </c>
      <c r="K16" s="299">
        <f t="shared" si="3"/>
        <v>0</v>
      </c>
      <c r="L16" s="299">
        <f t="shared" si="4"/>
        <v>0</v>
      </c>
      <c r="M16" s="174">
        <v>10</v>
      </c>
    </row>
    <row r="17" spans="1:13" ht="13.5">
      <c r="A17" s="213">
        <v>11</v>
      </c>
      <c r="B17" s="106" t="s">
        <v>28</v>
      </c>
      <c r="C17" s="297">
        <f>'最終需要_まとめ'!C16</f>
        <v>0</v>
      </c>
      <c r="D17" s="297">
        <f>'取引基本表'!AQ17</f>
        <v>452888</v>
      </c>
      <c r="E17" s="297">
        <f>'取引基本表'!AQ33</f>
        <v>172847</v>
      </c>
      <c r="F17" s="298">
        <f t="shared" si="0"/>
        <v>0.7237696468952511</v>
      </c>
      <c r="G17" s="298">
        <f t="shared" si="1"/>
        <v>0.2762303531047488</v>
      </c>
      <c r="H17" s="299">
        <f t="shared" si="2"/>
        <v>0</v>
      </c>
      <c r="I17" s="299">
        <f t="shared" si="5"/>
        <v>0</v>
      </c>
      <c r="J17" s="298">
        <f>'分析係数'!D17</f>
        <v>0.8722419162394918</v>
      </c>
      <c r="K17" s="299">
        <f t="shared" si="3"/>
        <v>0</v>
      </c>
      <c r="L17" s="299">
        <f t="shared" si="4"/>
        <v>0</v>
      </c>
      <c r="M17" s="174">
        <v>11</v>
      </c>
    </row>
    <row r="18" spans="1:13" ht="13.5">
      <c r="A18" s="213">
        <v>12</v>
      </c>
      <c r="B18" s="106" t="s">
        <v>262</v>
      </c>
      <c r="C18" s="297">
        <f>'最終需要_まとめ'!C17</f>
        <v>0</v>
      </c>
      <c r="D18" s="297">
        <f>'取引基本表'!AQ18</f>
        <v>332439</v>
      </c>
      <c r="E18" s="297">
        <f>'取引基本表'!AQ34</f>
        <v>376806</v>
      </c>
      <c r="F18" s="298">
        <f t="shared" si="0"/>
        <v>0.46872237379184906</v>
      </c>
      <c r="G18" s="298">
        <f t="shared" si="1"/>
        <v>0.5312776262081509</v>
      </c>
      <c r="H18" s="299">
        <f t="shared" si="2"/>
        <v>0</v>
      </c>
      <c r="I18" s="299">
        <f t="shared" si="5"/>
        <v>0</v>
      </c>
      <c r="J18" s="298">
        <f>'分析係数'!D18</f>
        <v>0.9674377390307041</v>
      </c>
      <c r="K18" s="299">
        <f t="shared" si="3"/>
        <v>0</v>
      </c>
      <c r="L18" s="299">
        <f t="shared" si="4"/>
        <v>0</v>
      </c>
      <c r="M18" s="174">
        <v>12</v>
      </c>
    </row>
    <row r="19" spans="1:13" ht="13.5">
      <c r="A19" s="213">
        <v>13</v>
      </c>
      <c r="B19" s="106" t="s">
        <v>30</v>
      </c>
      <c r="C19" s="297">
        <f>'最終需要_まとめ'!C18</f>
        <v>0</v>
      </c>
      <c r="D19" s="297">
        <f>'取引基本表'!AQ19</f>
        <v>1254147</v>
      </c>
      <c r="E19" s="297">
        <f>'取引基本表'!AQ35</f>
        <v>0</v>
      </c>
      <c r="F19" s="298">
        <f t="shared" si="0"/>
        <v>1</v>
      </c>
      <c r="G19" s="298">
        <f t="shared" si="1"/>
        <v>0</v>
      </c>
      <c r="H19" s="299">
        <f t="shared" si="2"/>
        <v>0</v>
      </c>
      <c r="I19" s="299">
        <f t="shared" si="5"/>
        <v>0</v>
      </c>
      <c r="J19" s="298">
        <f>'分析係数'!D19</f>
        <v>1</v>
      </c>
      <c r="K19" s="299">
        <f t="shared" si="3"/>
        <v>0</v>
      </c>
      <c r="L19" s="299">
        <f t="shared" si="4"/>
        <v>0</v>
      </c>
      <c r="M19" s="174">
        <v>13</v>
      </c>
    </row>
    <row r="20" spans="1:13" ht="13.5">
      <c r="A20" s="213">
        <v>14</v>
      </c>
      <c r="B20" s="106" t="s">
        <v>31</v>
      </c>
      <c r="C20" s="471">
        <f>'最終需要_まとめ'!C19</f>
        <v>0</v>
      </c>
      <c r="D20" s="297">
        <f>'取引基本表'!AQ20</f>
        <v>5030481</v>
      </c>
      <c r="E20" s="297">
        <f>'取引基本表'!AQ36</f>
        <v>338834</v>
      </c>
      <c r="F20" s="298">
        <f t="shared" si="0"/>
        <v>0.9368943710696802</v>
      </c>
      <c r="G20" s="298">
        <f t="shared" si="1"/>
        <v>0.06310562893031979</v>
      </c>
      <c r="H20" s="299">
        <f t="shared" si="2"/>
        <v>0</v>
      </c>
      <c r="I20" s="299">
        <f t="shared" si="5"/>
        <v>0</v>
      </c>
      <c r="J20" s="298">
        <f>'分析係数'!D20</f>
        <v>0.9774549549484316</v>
      </c>
      <c r="K20" s="299">
        <f t="shared" si="3"/>
        <v>0</v>
      </c>
      <c r="L20" s="299">
        <f t="shared" si="4"/>
        <v>0</v>
      </c>
      <c r="M20" s="174">
        <v>14</v>
      </c>
    </row>
    <row r="21" spans="1:13" ht="13.5">
      <c r="A21" s="215"/>
      <c r="B21" s="469" t="s">
        <v>139</v>
      </c>
      <c r="C21" s="225">
        <f>SUM(C7:C20)</f>
        <v>0</v>
      </c>
      <c r="D21" s="225"/>
      <c r="E21" s="225"/>
      <c r="F21" s="225"/>
      <c r="G21" s="225"/>
      <c r="H21" s="472">
        <f>SUM(H7:H20)</f>
        <v>0</v>
      </c>
      <c r="I21" s="472">
        <f>SUM(I7:I20)</f>
        <v>0</v>
      </c>
      <c r="J21" s="472"/>
      <c r="K21" s="472">
        <f>SUM(K7:K20)</f>
        <v>0</v>
      </c>
      <c r="L21" s="472">
        <f>SUM(L7:L20)</f>
        <v>0</v>
      </c>
      <c r="M21" s="227"/>
    </row>
  </sheetData>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M13" sqref="M13"/>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183</v>
      </c>
      <c r="D1" s="237"/>
      <c r="E1" s="237"/>
    </row>
    <row r="2" spans="2:8" ht="11.25">
      <c r="B2" s="161"/>
      <c r="C2" s="161" t="s">
        <v>18</v>
      </c>
      <c r="D2" s="238"/>
      <c r="E2" s="238"/>
      <c r="H2" s="242" t="s">
        <v>236</v>
      </c>
    </row>
    <row r="3" spans="1:10" s="240" customFormat="1" ht="33.75">
      <c r="A3" s="494" t="s">
        <v>166</v>
      </c>
      <c r="B3" s="495"/>
      <c r="C3" s="496"/>
      <c r="D3" s="251" t="s">
        <v>172</v>
      </c>
      <c r="E3" s="251" t="s">
        <v>173</v>
      </c>
      <c r="F3" s="243" t="s">
        <v>167</v>
      </c>
      <c r="G3" s="243" t="s">
        <v>168</v>
      </c>
      <c r="H3" s="244" t="s">
        <v>169</v>
      </c>
      <c r="I3" s="244" t="s">
        <v>170</v>
      </c>
      <c r="J3" s="245" t="s">
        <v>237</v>
      </c>
    </row>
    <row r="4" spans="1:10" s="261" customFormat="1" ht="19.5" customHeight="1" thickBot="1">
      <c r="A4" s="497"/>
      <c r="B4" s="498"/>
      <c r="C4" s="499"/>
      <c r="D4" s="259" t="s">
        <v>178</v>
      </c>
      <c r="E4" s="277" t="s">
        <v>82</v>
      </c>
      <c r="F4" s="262" t="s">
        <v>174</v>
      </c>
      <c r="G4" s="262" t="s">
        <v>179</v>
      </c>
      <c r="H4" s="260" t="s">
        <v>180</v>
      </c>
      <c r="I4" s="263" t="s">
        <v>181</v>
      </c>
      <c r="J4" s="264" t="s">
        <v>182</v>
      </c>
    </row>
    <row r="5" spans="1:10" ht="12" thickTop="1">
      <c r="A5" s="31" t="s">
        <v>46</v>
      </c>
      <c r="B5" s="15" t="s">
        <v>4</v>
      </c>
      <c r="C5" s="395" t="s">
        <v>18</v>
      </c>
      <c r="D5" s="253">
        <f>'地域別最終需要'!$K$7</f>
        <v>0</v>
      </c>
      <c r="E5" s="281">
        <f>'地域別最終需要'!$I$7</f>
        <v>0</v>
      </c>
      <c r="F5" s="128">
        <f>'逆行列係数'!D6</f>
        <v>1.0524329130717753</v>
      </c>
      <c r="G5" s="128">
        <f>'逆行列係数'!U6</f>
        <v>0.0008125657638544138</v>
      </c>
      <c r="H5" s="265">
        <f>$D$5*F5</f>
        <v>0</v>
      </c>
      <c r="I5" s="246">
        <f>E$5*G5</f>
        <v>0</v>
      </c>
      <c r="J5" s="247">
        <f aca="true" t="shared" si="0" ref="J5:J19">SUM(H5:I5)</f>
        <v>0</v>
      </c>
    </row>
    <row r="6" spans="1:10" ht="11.25">
      <c r="A6" s="31" t="s">
        <v>48</v>
      </c>
      <c r="B6" s="15" t="s">
        <v>5</v>
      </c>
      <c r="C6" s="395" t="s">
        <v>19</v>
      </c>
      <c r="D6" s="252"/>
      <c r="E6" s="278"/>
      <c r="F6" s="128">
        <f>'逆行列係数'!D7</f>
        <v>6.514973886185997E-05</v>
      </c>
      <c r="G6" s="128">
        <f>'逆行列係数'!U7</f>
        <v>4.216739018766643E-06</v>
      </c>
      <c r="H6" s="266">
        <f aca="true" t="shared" si="1" ref="H6:H19">$D$5*F6</f>
        <v>0</v>
      </c>
      <c r="I6" s="246">
        <f aca="true" t="shared" si="2" ref="I6:I19">E$5*G6</f>
        <v>0</v>
      </c>
      <c r="J6" s="247">
        <f t="shared" si="0"/>
        <v>0</v>
      </c>
    </row>
    <row r="7" spans="1:10" ht="11.25">
      <c r="A7" s="31" t="s">
        <v>50</v>
      </c>
      <c r="B7" s="15" t="s">
        <v>6</v>
      </c>
      <c r="C7" s="395" t="s">
        <v>20</v>
      </c>
      <c r="D7" s="252"/>
      <c r="E7" s="278"/>
      <c r="F7" s="128">
        <f>'逆行列係数'!D8</f>
        <v>9.711215611459943E-05</v>
      </c>
      <c r="G7" s="128">
        <f>'逆行列係数'!U8</f>
        <v>2.9764453024202873E-05</v>
      </c>
      <c r="H7" s="266">
        <f t="shared" si="1"/>
        <v>0</v>
      </c>
      <c r="I7" s="246">
        <f t="shared" si="2"/>
        <v>0</v>
      </c>
      <c r="J7" s="247">
        <f t="shared" si="0"/>
        <v>0</v>
      </c>
    </row>
    <row r="8" spans="1:10" ht="11.25">
      <c r="A8" s="31" t="s">
        <v>52</v>
      </c>
      <c r="B8" s="15" t="s">
        <v>7</v>
      </c>
      <c r="C8" s="395" t="s">
        <v>21</v>
      </c>
      <c r="D8" s="252"/>
      <c r="E8" s="278"/>
      <c r="F8" s="128">
        <f>'逆行列係数'!D9</f>
        <v>0.00022463719719771806</v>
      </c>
      <c r="G8" s="128">
        <f>'逆行列係数'!U9</f>
        <v>3.109923945720855E-05</v>
      </c>
      <c r="H8" s="266">
        <f t="shared" si="1"/>
        <v>0</v>
      </c>
      <c r="I8" s="246">
        <f t="shared" si="2"/>
        <v>0</v>
      </c>
      <c r="J8" s="247">
        <f t="shared" si="0"/>
        <v>0</v>
      </c>
    </row>
    <row r="9" spans="1:10" ht="11.25">
      <c r="A9" s="31"/>
      <c r="B9" s="15" t="s">
        <v>8</v>
      </c>
      <c r="C9" s="395" t="s">
        <v>22</v>
      </c>
      <c r="D9" s="253"/>
      <c r="E9" s="281"/>
      <c r="F9" s="128">
        <f>'逆行列係数'!D10</f>
        <v>0.05767626541469684</v>
      </c>
      <c r="G9" s="128">
        <f>'逆行列係数'!U10</f>
        <v>0.014634302794830406</v>
      </c>
      <c r="H9" s="266">
        <f t="shared" si="1"/>
        <v>0</v>
      </c>
      <c r="I9" s="246">
        <f t="shared" si="2"/>
        <v>0</v>
      </c>
      <c r="J9" s="247">
        <f t="shared" si="0"/>
        <v>0</v>
      </c>
    </row>
    <row r="10" spans="1:10" ht="11.25">
      <c r="A10" s="31"/>
      <c r="B10" s="15" t="s">
        <v>9</v>
      </c>
      <c r="C10" s="395" t="s">
        <v>23</v>
      </c>
      <c r="D10" s="252"/>
      <c r="E10" s="278"/>
      <c r="F10" s="128">
        <f>'逆行列係数'!D11</f>
        <v>0.004846328874950231</v>
      </c>
      <c r="G10" s="128">
        <f>'逆行列係数'!U11</f>
        <v>8.808600561858577E-05</v>
      </c>
      <c r="H10" s="266">
        <f t="shared" si="1"/>
        <v>0</v>
      </c>
      <c r="I10" s="246">
        <f t="shared" si="2"/>
        <v>0</v>
      </c>
      <c r="J10" s="247">
        <f t="shared" si="0"/>
        <v>0</v>
      </c>
    </row>
    <row r="11" spans="1:10" ht="11.25">
      <c r="A11" s="31"/>
      <c r="B11" s="15" t="s">
        <v>10</v>
      </c>
      <c r="C11" s="395" t="s">
        <v>24</v>
      </c>
      <c r="D11" s="252"/>
      <c r="E11" s="278"/>
      <c r="F11" s="128">
        <f>'逆行列係数'!D12</f>
        <v>0.014715829261176459</v>
      </c>
      <c r="G11" s="128">
        <f>'逆行列係数'!U12</f>
        <v>0.00041736229884166914</v>
      </c>
      <c r="H11" s="266">
        <f t="shared" si="1"/>
        <v>0</v>
      </c>
      <c r="I11" s="246">
        <f t="shared" si="2"/>
        <v>0</v>
      </c>
      <c r="J11" s="247">
        <f t="shared" si="0"/>
        <v>0</v>
      </c>
    </row>
    <row r="12" spans="1:10" ht="11.25">
      <c r="A12" s="31"/>
      <c r="B12" s="15" t="s">
        <v>11</v>
      </c>
      <c r="C12" s="395" t="s">
        <v>25</v>
      </c>
      <c r="D12" s="252"/>
      <c r="E12" s="278"/>
      <c r="F12" s="128">
        <f>'逆行列係数'!D13</f>
        <v>0.017629874189670706</v>
      </c>
      <c r="G12" s="128">
        <f>'逆行列係数'!U13</f>
        <v>0.001473895795057165</v>
      </c>
      <c r="H12" s="266">
        <f t="shared" si="1"/>
        <v>0</v>
      </c>
      <c r="I12" s="246">
        <f t="shared" si="2"/>
        <v>0</v>
      </c>
      <c r="J12" s="247">
        <f t="shared" si="0"/>
        <v>0</v>
      </c>
    </row>
    <row r="13" spans="1:10" ht="11.25">
      <c r="A13" s="31"/>
      <c r="B13" s="15" t="s">
        <v>12</v>
      </c>
      <c r="C13" s="395" t="s">
        <v>26</v>
      </c>
      <c r="D13" s="252"/>
      <c r="E13" s="278"/>
      <c r="F13" s="128">
        <f>'逆行列係数'!D14</f>
        <v>0.028219347129046675</v>
      </c>
      <c r="G13" s="128">
        <f>'逆行列係数'!U14</f>
        <v>0.0004974237021859988</v>
      </c>
      <c r="H13" s="266">
        <f>$D$5*F13</f>
        <v>0</v>
      </c>
      <c r="I13" s="246">
        <f t="shared" si="2"/>
        <v>0</v>
      </c>
      <c r="J13" s="247">
        <f t="shared" si="0"/>
        <v>0</v>
      </c>
    </row>
    <row r="14" spans="1:10" ht="11.25">
      <c r="A14" s="31"/>
      <c r="B14" s="15" t="s">
        <v>13</v>
      </c>
      <c r="C14" s="395" t="s">
        <v>27</v>
      </c>
      <c r="D14" s="252"/>
      <c r="E14" s="278"/>
      <c r="F14" s="128">
        <f>'逆行列係数'!D15</f>
        <v>0.002787539256555639</v>
      </c>
      <c r="G14" s="128">
        <f>'逆行列係数'!U15</f>
        <v>0.00014861246507147128</v>
      </c>
      <c r="H14" s="266">
        <f t="shared" si="1"/>
        <v>0</v>
      </c>
      <c r="I14" s="246">
        <f t="shared" si="2"/>
        <v>0</v>
      </c>
      <c r="J14" s="247">
        <f t="shared" si="0"/>
        <v>0</v>
      </c>
    </row>
    <row r="15" spans="1:10" ht="11.25">
      <c r="A15" s="31"/>
      <c r="B15" s="15" t="s">
        <v>14</v>
      </c>
      <c r="C15" s="395" t="s">
        <v>28</v>
      </c>
      <c r="D15" s="252"/>
      <c r="E15" s="278"/>
      <c r="F15" s="128">
        <f>'逆行列係数'!D16</f>
        <v>0.022847084615445615</v>
      </c>
      <c r="G15" s="128">
        <f>'逆行列係数'!U16</f>
        <v>0.0011381689028128836</v>
      </c>
      <c r="H15" s="266">
        <f t="shared" si="1"/>
        <v>0</v>
      </c>
      <c r="I15" s="246">
        <f t="shared" si="2"/>
        <v>0</v>
      </c>
      <c r="J15" s="247">
        <f t="shared" si="0"/>
        <v>0</v>
      </c>
    </row>
    <row r="16" spans="1:10" ht="11.25">
      <c r="A16" s="31"/>
      <c r="B16" s="15" t="s">
        <v>15</v>
      </c>
      <c r="C16" s="395" t="s">
        <v>262</v>
      </c>
      <c r="D16" s="252"/>
      <c r="E16" s="278"/>
      <c r="F16" s="128">
        <f>'逆行列係数'!D17</f>
        <v>0.0037144888011545387</v>
      </c>
      <c r="G16" s="128">
        <f>'逆行列係数'!U17</f>
        <v>0.00018971460881603804</v>
      </c>
      <c r="H16" s="266">
        <f t="shared" si="1"/>
        <v>0</v>
      </c>
      <c r="I16" s="246">
        <f t="shared" si="2"/>
        <v>0</v>
      </c>
      <c r="J16" s="247">
        <f t="shared" si="0"/>
        <v>0</v>
      </c>
    </row>
    <row r="17" spans="1:10" ht="11.25">
      <c r="A17" s="31"/>
      <c r="B17" s="15" t="s">
        <v>16</v>
      </c>
      <c r="C17" s="395" t="s">
        <v>30</v>
      </c>
      <c r="D17" s="252"/>
      <c r="E17" s="278"/>
      <c r="F17" s="128">
        <f>'逆行列係数'!D18</f>
        <v>0.002396020222848368</v>
      </c>
      <c r="G17" s="128">
        <f>'逆行列係数'!U18</f>
        <v>1.9394940243293472E-05</v>
      </c>
      <c r="H17" s="266">
        <f t="shared" si="1"/>
        <v>0</v>
      </c>
      <c r="I17" s="246">
        <f t="shared" si="2"/>
        <v>0</v>
      </c>
      <c r="J17" s="247">
        <f t="shared" si="0"/>
        <v>0</v>
      </c>
    </row>
    <row r="18" spans="1:10" ht="11.25">
      <c r="A18" s="31"/>
      <c r="B18" s="15" t="s">
        <v>17</v>
      </c>
      <c r="C18" s="395" t="s">
        <v>31</v>
      </c>
      <c r="D18" s="252"/>
      <c r="E18" s="278"/>
      <c r="F18" s="128">
        <f>'逆行列係数'!D19</f>
        <v>0.027650615430469636</v>
      </c>
      <c r="G18" s="128">
        <f>'逆行列係数'!U19</f>
        <v>0.0011967731422545176</v>
      </c>
      <c r="H18" s="266">
        <f t="shared" si="1"/>
        <v>0</v>
      </c>
      <c r="I18" s="246">
        <f t="shared" si="2"/>
        <v>0</v>
      </c>
      <c r="J18" s="247">
        <f t="shared" si="0"/>
        <v>0</v>
      </c>
    </row>
    <row r="19" spans="1:10" ht="11.25">
      <c r="A19" s="31"/>
      <c r="B19" s="52">
        <v>15</v>
      </c>
      <c r="C19" s="53" t="s">
        <v>32</v>
      </c>
      <c r="D19" s="279"/>
      <c r="E19" s="279"/>
      <c r="F19" s="153">
        <f>'逆行列係数'!D20</f>
        <v>0.008939535108604284</v>
      </c>
      <c r="G19" s="153">
        <f>'逆行列係数'!U20</f>
        <v>7.236238975816714E-05</v>
      </c>
      <c r="H19" s="267">
        <f t="shared" si="1"/>
        <v>0</v>
      </c>
      <c r="I19" s="249">
        <f t="shared" si="2"/>
        <v>0</v>
      </c>
      <c r="J19" s="250">
        <f t="shared" si="0"/>
        <v>0</v>
      </c>
    </row>
    <row r="20" spans="1:10" ht="12" thickBot="1">
      <c r="A20" s="232"/>
      <c r="B20" s="56">
        <v>16</v>
      </c>
      <c r="C20" s="233" t="s">
        <v>33</v>
      </c>
      <c r="D20" s="268">
        <f aca="true" t="shared" si="3" ref="D20:J20">SUM(D5:D19)</f>
        <v>0</v>
      </c>
      <c r="E20" s="268">
        <f t="shared" si="3"/>
        <v>0</v>
      </c>
      <c r="F20" s="269">
        <f>'逆行列係数'!D21</f>
        <v>1.2442427404685688</v>
      </c>
      <c r="G20" s="269">
        <f>'逆行列係数'!U21</f>
        <v>0.02075374324084478</v>
      </c>
      <c r="H20" s="270">
        <f t="shared" si="3"/>
        <v>0</v>
      </c>
      <c r="I20" s="271">
        <f>SUM(I5:I19)</f>
        <v>0</v>
      </c>
      <c r="J20" s="272">
        <f t="shared" si="3"/>
        <v>0</v>
      </c>
    </row>
    <row r="21" spans="1:10" ht="12" thickTop="1">
      <c r="A21" s="150" t="s">
        <v>53</v>
      </c>
      <c r="B21" s="15" t="s">
        <v>4</v>
      </c>
      <c r="C21" s="395" t="s">
        <v>18</v>
      </c>
      <c r="D21" s="255"/>
      <c r="E21" s="280"/>
      <c r="F21" s="149">
        <f>'逆行列係数'!D23</f>
        <v>0.12994391323622642</v>
      </c>
      <c r="G21" s="149">
        <f>'逆行列係数'!U23</f>
        <v>1.1423766510369726</v>
      </c>
      <c r="H21" s="246">
        <f>D$5*F21</f>
        <v>0</v>
      </c>
      <c r="I21" s="256">
        <f>E$5*G21</f>
        <v>0</v>
      </c>
      <c r="J21" s="257">
        <f aca="true" t="shared" si="4" ref="J21:J35">SUM(H21:I21)</f>
        <v>0</v>
      </c>
    </row>
    <row r="22" spans="1:10" ht="11.25">
      <c r="A22" s="150" t="s">
        <v>54</v>
      </c>
      <c r="B22" s="15" t="s">
        <v>5</v>
      </c>
      <c r="C22" s="395" t="s">
        <v>19</v>
      </c>
      <c r="D22" s="252"/>
      <c r="E22" s="278"/>
      <c r="F22" s="128">
        <f>'逆行列係数'!D24</f>
        <v>0.0004884920624038798</v>
      </c>
      <c r="G22" s="128">
        <f>'逆行列係数'!U24</f>
        <v>0.0006061596656236678</v>
      </c>
      <c r="H22" s="246">
        <f aca="true" t="shared" si="5" ref="H22:H35">D$5*F22</f>
        <v>0</v>
      </c>
      <c r="I22" s="246">
        <f aca="true" t="shared" si="6" ref="I22:I35">E$5*G22</f>
        <v>0</v>
      </c>
      <c r="J22" s="247">
        <f t="shared" si="4"/>
        <v>0</v>
      </c>
    </row>
    <row r="23" spans="1:10" ht="11.25">
      <c r="A23" s="150" t="s">
        <v>55</v>
      </c>
      <c r="B23" s="15" t="s">
        <v>6</v>
      </c>
      <c r="C23" s="395" t="s">
        <v>20</v>
      </c>
      <c r="D23" s="258"/>
      <c r="E23" s="281"/>
      <c r="F23" s="128">
        <f>'逆行列係数'!D25</f>
        <v>0.0010670864033695843</v>
      </c>
      <c r="G23" s="128">
        <f>'逆行列係数'!U25</f>
        <v>0.0012087080128368088</v>
      </c>
      <c r="H23" s="246">
        <f t="shared" si="5"/>
        <v>0</v>
      </c>
      <c r="I23" s="246">
        <f t="shared" si="6"/>
        <v>0</v>
      </c>
      <c r="J23" s="247">
        <f t="shared" si="4"/>
        <v>0</v>
      </c>
    </row>
    <row r="24" spans="1:10" ht="11.25">
      <c r="A24" s="150" t="s">
        <v>56</v>
      </c>
      <c r="B24" s="15" t="s">
        <v>7</v>
      </c>
      <c r="C24" s="395" t="s">
        <v>21</v>
      </c>
      <c r="D24" s="258"/>
      <c r="E24" s="281"/>
      <c r="F24" s="128">
        <f>'逆行列係数'!D26</f>
        <v>0.0009763700400573848</v>
      </c>
      <c r="G24" s="128">
        <f>'逆行列係数'!U26</f>
        <v>0.0010539773787985984</v>
      </c>
      <c r="H24" s="246">
        <f t="shared" si="5"/>
        <v>0</v>
      </c>
      <c r="I24" s="246">
        <f t="shared" si="6"/>
        <v>0</v>
      </c>
      <c r="J24" s="247">
        <f t="shared" si="4"/>
        <v>0</v>
      </c>
    </row>
    <row r="25" spans="1:10" ht="11.25">
      <c r="A25" s="150" t="s">
        <v>52</v>
      </c>
      <c r="B25" s="15" t="s">
        <v>8</v>
      </c>
      <c r="C25" s="395" t="s">
        <v>22</v>
      </c>
      <c r="E25" s="281"/>
      <c r="F25" s="128">
        <f>'逆行列係数'!D27</f>
        <v>0.30758143173422264</v>
      </c>
      <c r="G25" s="128">
        <f>'逆行列係数'!U27</f>
        <v>0.35286607262751746</v>
      </c>
      <c r="H25" s="246">
        <f t="shared" si="5"/>
        <v>0</v>
      </c>
      <c r="I25" s="246">
        <f t="shared" si="6"/>
        <v>0</v>
      </c>
      <c r="J25" s="247">
        <f t="shared" si="4"/>
        <v>0</v>
      </c>
    </row>
    <row r="26" spans="1:10" ht="11.25">
      <c r="A26" s="150"/>
      <c r="B26" s="15" t="s">
        <v>9</v>
      </c>
      <c r="C26" s="395" t="s">
        <v>23</v>
      </c>
      <c r="D26" s="258"/>
      <c r="E26" s="281"/>
      <c r="F26" s="128">
        <f>'逆行列係数'!D28</f>
        <v>0.003961688392259195</v>
      </c>
      <c r="G26" s="128">
        <f>'逆行列係数'!U28</f>
        <v>0.011648512344684059</v>
      </c>
      <c r="H26" s="246">
        <f t="shared" si="5"/>
        <v>0</v>
      </c>
      <c r="I26" s="246">
        <f t="shared" si="6"/>
        <v>0</v>
      </c>
      <c r="J26" s="247">
        <f t="shared" si="4"/>
        <v>0</v>
      </c>
    </row>
    <row r="27" spans="1:10" ht="11.25">
      <c r="A27" s="150"/>
      <c r="B27" s="15" t="s">
        <v>10</v>
      </c>
      <c r="C27" s="395" t="s">
        <v>24</v>
      </c>
      <c r="D27" s="258"/>
      <c r="E27" s="281"/>
      <c r="F27" s="128">
        <f>'逆行列係数'!D29</f>
        <v>0.012311449671064822</v>
      </c>
      <c r="G27" s="128">
        <f>'逆行列係数'!U29</f>
        <v>0.024178501952020856</v>
      </c>
      <c r="H27" s="246">
        <f t="shared" si="5"/>
        <v>0</v>
      </c>
      <c r="I27" s="246">
        <f t="shared" si="6"/>
        <v>0</v>
      </c>
      <c r="J27" s="247">
        <f t="shared" si="4"/>
        <v>0</v>
      </c>
    </row>
    <row r="28" spans="1:10" ht="11.25">
      <c r="A28" s="150"/>
      <c r="B28" s="15" t="s">
        <v>11</v>
      </c>
      <c r="C28" s="395" t="s">
        <v>25</v>
      </c>
      <c r="D28" s="258"/>
      <c r="E28" s="281"/>
      <c r="F28" s="128">
        <f>'逆行列係数'!D30</f>
        <v>0.060252157021816244</v>
      </c>
      <c r="G28" s="128">
        <f>'逆行列係数'!U30</f>
        <v>0.07786725682573499</v>
      </c>
      <c r="H28" s="246">
        <f t="shared" si="5"/>
        <v>0</v>
      </c>
      <c r="I28" s="246">
        <f t="shared" si="6"/>
        <v>0</v>
      </c>
      <c r="J28" s="247">
        <f t="shared" si="4"/>
        <v>0</v>
      </c>
    </row>
    <row r="29" spans="1:10" ht="11.25">
      <c r="A29" s="150"/>
      <c r="B29" s="15" t="s">
        <v>12</v>
      </c>
      <c r="C29" s="395" t="s">
        <v>26</v>
      </c>
      <c r="D29" s="258"/>
      <c r="E29" s="281"/>
      <c r="F29" s="128">
        <f>'逆行列係数'!D31</f>
        <v>0.01758836670608127</v>
      </c>
      <c r="G29" s="128">
        <f>'逆行列係数'!U31</f>
        <v>0.0477545240106155</v>
      </c>
      <c r="H29" s="246">
        <f t="shared" si="5"/>
        <v>0</v>
      </c>
      <c r="I29" s="246">
        <f t="shared" si="6"/>
        <v>0</v>
      </c>
      <c r="J29" s="247">
        <f t="shared" si="4"/>
        <v>0</v>
      </c>
    </row>
    <row r="30" spans="1:10" ht="11.25">
      <c r="A30" s="150"/>
      <c r="B30" s="15" t="s">
        <v>13</v>
      </c>
      <c r="C30" s="395" t="s">
        <v>27</v>
      </c>
      <c r="D30" s="258"/>
      <c r="E30" s="281"/>
      <c r="F30" s="128">
        <f>'逆行列係数'!D32</f>
        <v>0.003846142469652421</v>
      </c>
      <c r="G30" s="128">
        <f>'逆行列係数'!U32</f>
        <v>0.005853939390437555</v>
      </c>
      <c r="H30" s="246">
        <f t="shared" si="5"/>
        <v>0</v>
      </c>
      <c r="I30" s="246">
        <f t="shared" si="6"/>
        <v>0</v>
      </c>
      <c r="J30" s="247">
        <f t="shared" si="4"/>
        <v>0</v>
      </c>
    </row>
    <row r="31" spans="1:10" ht="11.25">
      <c r="A31" s="150"/>
      <c r="B31" s="15" t="s">
        <v>14</v>
      </c>
      <c r="C31" s="395" t="s">
        <v>28</v>
      </c>
      <c r="D31" s="258"/>
      <c r="E31" s="281"/>
      <c r="F31" s="128">
        <f>'逆行列係数'!D33</f>
        <v>0.024970018089088674</v>
      </c>
      <c r="G31" s="128">
        <f>'逆行列係数'!U33</f>
        <v>0.04545934917028402</v>
      </c>
      <c r="H31" s="246">
        <f t="shared" si="5"/>
        <v>0</v>
      </c>
      <c r="I31" s="246">
        <f t="shared" si="6"/>
        <v>0</v>
      </c>
      <c r="J31" s="247">
        <f t="shared" si="4"/>
        <v>0</v>
      </c>
    </row>
    <row r="32" spans="1:10" ht="11.25">
      <c r="A32" s="150"/>
      <c r="B32" s="15" t="s">
        <v>15</v>
      </c>
      <c r="C32" s="395" t="s">
        <v>262</v>
      </c>
      <c r="D32" s="258"/>
      <c r="E32" s="281"/>
      <c r="F32" s="128">
        <f>'逆行列係数'!D34</f>
        <v>0.015189005020798528</v>
      </c>
      <c r="G32" s="128">
        <f>'逆行列係数'!U34</f>
        <v>0.018943807859145758</v>
      </c>
      <c r="H32" s="246">
        <f t="shared" si="5"/>
        <v>0</v>
      </c>
      <c r="I32" s="246">
        <f t="shared" si="6"/>
        <v>0</v>
      </c>
      <c r="J32" s="247">
        <f t="shared" si="4"/>
        <v>0</v>
      </c>
    </row>
    <row r="33" spans="1:10" ht="11.25">
      <c r="A33" s="150"/>
      <c r="B33" s="15" t="s">
        <v>16</v>
      </c>
      <c r="C33" s="395" t="s">
        <v>30</v>
      </c>
      <c r="D33" s="258"/>
      <c r="E33" s="281"/>
      <c r="F33" s="128">
        <f>'逆行列係数'!D35</f>
        <v>0.0008995656008259934</v>
      </c>
      <c r="G33" s="128">
        <f>'逆行列係数'!U35</f>
        <v>0.004169040635516372</v>
      </c>
      <c r="H33" s="246">
        <f t="shared" si="5"/>
        <v>0</v>
      </c>
      <c r="I33" s="246">
        <f t="shared" si="6"/>
        <v>0</v>
      </c>
      <c r="J33" s="247">
        <f t="shared" si="4"/>
        <v>0</v>
      </c>
    </row>
    <row r="34" spans="1:10" ht="11.25">
      <c r="A34" s="150"/>
      <c r="B34" s="15" t="s">
        <v>17</v>
      </c>
      <c r="C34" s="395" t="s">
        <v>31</v>
      </c>
      <c r="D34" s="258"/>
      <c r="E34" s="281"/>
      <c r="F34" s="128">
        <f>'逆行列係数'!D36</f>
        <v>0.05440862308940946</v>
      </c>
      <c r="G34" s="128">
        <f>'逆行列係数'!U36</f>
        <v>0.08124048622309485</v>
      </c>
      <c r="H34" s="246">
        <f t="shared" si="5"/>
        <v>0</v>
      </c>
      <c r="I34" s="246">
        <f t="shared" si="6"/>
        <v>0</v>
      </c>
      <c r="J34" s="247">
        <f t="shared" si="4"/>
        <v>0</v>
      </c>
    </row>
    <row r="35" spans="1:10" ht="11.25">
      <c r="A35" s="150"/>
      <c r="B35" s="52">
        <v>15</v>
      </c>
      <c r="C35" s="53" t="s">
        <v>32</v>
      </c>
      <c r="D35" s="248"/>
      <c r="E35" s="248"/>
      <c r="F35" s="153">
        <f>'逆行列係数'!D37</f>
        <v>0.0032120369200900616</v>
      </c>
      <c r="G35" s="153">
        <f>'逆行列係数'!U37</f>
        <v>0.014886198883481559</v>
      </c>
      <c r="H35" s="246">
        <f t="shared" si="5"/>
        <v>0</v>
      </c>
      <c r="I35" s="249">
        <f t="shared" si="6"/>
        <v>0</v>
      </c>
      <c r="J35" s="250">
        <f t="shared" si="4"/>
        <v>0</v>
      </c>
    </row>
    <row r="36" spans="1:10" ht="11.25">
      <c r="A36" s="234"/>
      <c r="B36" s="235">
        <v>16</v>
      </c>
      <c r="C36" s="236" t="s">
        <v>33</v>
      </c>
      <c r="D36" s="273">
        <f aca="true" t="shared" si="7" ref="D36:J36">SUM(D21:D35)</f>
        <v>0</v>
      </c>
      <c r="E36" s="282">
        <f t="shared" si="7"/>
        <v>0</v>
      </c>
      <c r="F36" s="274">
        <f>'逆行列係数'!D38</f>
        <v>0.6366963464573666</v>
      </c>
      <c r="G36" s="274">
        <f>'逆行列係数'!U38</f>
        <v>1.8301131860167648</v>
      </c>
      <c r="H36" s="275">
        <f t="shared" si="7"/>
        <v>0</v>
      </c>
      <c r="I36" s="275">
        <f t="shared" si="7"/>
        <v>0</v>
      </c>
      <c r="J36" s="276">
        <f t="shared" si="7"/>
        <v>0</v>
      </c>
    </row>
    <row r="37" spans="1:10" ht="11.25">
      <c r="A37" s="229"/>
      <c r="B37" s="230"/>
      <c r="C37" s="231" t="s">
        <v>139</v>
      </c>
      <c r="D37" s="248">
        <f aca="true" t="shared" si="8" ref="D37:J37">SUM(D36,D20)</f>
        <v>0</v>
      </c>
      <c r="E37" s="248">
        <f t="shared" si="8"/>
        <v>0</v>
      </c>
      <c r="F37" s="153">
        <f>'逆行列係数'!D40</f>
        <v>1.8134626920758896</v>
      </c>
      <c r="G37" s="153">
        <f>'逆行列係数'!U40</f>
        <v>1.8508669292576094</v>
      </c>
      <c r="H37" s="249">
        <f t="shared" si="8"/>
        <v>0</v>
      </c>
      <c r="I37" s="249">
        <f t="shared" si="8"/>
        <v>0</v>
      </c>
      <c r="J37" s="250">
        <f t="shared" si="8"/>
        <v>0</v>
      </c>
    </row>
  </sheetData>
  <mergeCells count="1">
    <mergeCell ref="A3:C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L9" sqref="L9"/>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224</v>
      </c>
      <c r="D1" s="237"/>
      <c r="E1" s="237"/>
    </row>
    <row r="2" spans="2:8" ht="11.25">
      <c r="B2" s="161"/>
      <c r="C2" s="161" t="s">
        <v>19</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184</v>
      </c>
      <c r="E4" s="277" t="s">
        <v>82</v>
      </c>
      <c r="F4" s="262" t="s">
        <v>174</v>
      </c>
      <c r="G4" s="262" t="s">
        <v>185</v>
      </c>
      <c r="H4" s="260" t="s">
        <v>186</v>
      </c>
      <c r="I4" s="263" t="s">
        <v>187</v>
      </c>
      <c r="J4" s="264" t="s">
        <v>188</v>
      </c>
    </row>
    <row r="5" spans="1:10" ht="12" thickTop="1">
      <c r="A5" s="31" t="s">
        <v>46</v>
      </c>
      <c r="B5" s="15" t="s">
        <v>4</v>
      </c>
      <c r="C5" s="395" t="s">
        <v>18</v>
      </c>
      <c r="D5" s="252"/>
      <c r="E5" s="278"/>
      <c r="F5" s="128">
        <f>'逆行列係数'!E6</f>
        <v>0.0005640130880282598</v>
      </c>
      <c r="G5" s="128">
        <f>'逆行列係数'!V6</f>
        <v>5.3193078704914273E-05</v>
      </c>
      <c r="H5" s="265">
        <f>$D$6*F5</f>
        <v>0</v>
      </c>
      <c r="I5" s="246">
        <f>E$6*G5</f>
        <v>0</v>
      </c>
      <c r="J5" s="247">
        <f aca="true" t="shared" si="0" ref="J5:J19">SUM(H5:I5)</f>
        <v>0</v>
      </c>
    </row>
    <row r="6" spans="1:10" ht="11.25">
      <c r="A6" s="31" t="s">
        <v>48</v>
      </c>
      <c r="B6" s="15" t="s">
        <v>5</v>
      </c>
      <c r="C6" s="395" t="s">
        <v>19</v>
      </c>
      <c r="D6" s="252">
        <f>'地域別最終需要'!$K$8</f>
        <v>0</v>
      </c>
      <c r="E6" s="278">
        <f>'地域別最終需要'!$I$8</f>
        <v>0</v>
      </c>
      <c r="F6" s="128">
        <f>'逆行列係数'!E7</f>
        <v>1.0320081650159971</v>
      </c>
      <c r="G6" s="128">
        <f>'逆行列係数'!V7</f>
        <v>8.709490387736753E-05</v>
      </c>
      <c r="H6" s="266">
        <f aca="true" t="shared" si="1" ref="H6:H19">$D$6*F6</f>
        <v>0</v>
      </c>
      <c r="I6" s="246">
        <f aca="true" t="shared" si="2" ref="I6:I19">E$6*G6</f>
        <v>0</v>
      </c>
      <c r="J6" s="247">
        <f t="shared" si="0"/>
        <v>0</v>
      </c>
    </row>
    <row r="7" spans="1:10" ht="11.25">
      <c r="A7" s="31" t="s">
        <v>50</v>
      </c>
      <c r="B7" s="15" t="s">
        <v>6</v>
      </c>
      <c r="C7" s="395" t="s">
        <v>20</v>
      </c>
      <c r="D7" s="252"/>
      <c r="E7" s="278"/>
      <c r="F7" s="128">
        <f>'逆行列係数'!E8</f>
        <v>2.96122609134248E-05</v>
      </c>
      <c r="G7" s="128">
        <f>'逆行列係数'!V8</f>
        <v>9.573569808730396E-06</v>
      </c>
      <c r="H7" s="266">
        <f t="shared" si="1"/>
        <v>0</v>
      </c>
      <c r="I7" s="246">
        <f t="shared" si="2"/>
        <v>0</v>
      </c>
      <c r="J7" s="247">
        <f t="shared" si="0"/>
        <v>0</v>
      </c>
    </row>
    <row r="8" spans="1:10" ht="11.25">
      <c r="A8" s="31" t="s">
        <v>52</v>
      </c>
      <c r="B8" s="15" t="s">
        <v>7</v>
      </c>
      <c r="C8" s="395" t="s">
        <v>21</v>
      </c>
      <c r="D8" s="252"/>
      <c r="E8" s="278"/>
      <c r="F8" s="128">
        <f>'逆行列係数'!E9</f>
        <v>0.00010172951232049163</v>
      </c>
      <c r="G8" s="128">
        <f>'逆行列係数'!V9</f>
        <v>1.0862657960486686E-05</v>
      </c>
      <c r="H8" s="266">
        <f>$D$6*F8</f>
        <v>0</v>
      </c>
      <c r="I8" s="246">
        <f t="shared" si="2"/>
        <v>0</v>
      </c>
      <c r="J8" s="247">
        <f t="shared" si="0"/>
        <v>0</v>
      </c>
    </row>
    <row r="9" spans="1:10" ht="11.25">
      <c r="A9" s="31"/>
      <c r="B9" s="15" t="s">
        <v>8</v>
      </c>
      <c r="C9" s="395" t="s">
        <v>22</v>
      </c>
      <c r="D9" s="253"/>
      <c r="E9" s="281"/>
      <c r="F9" s="128">
        <f>'逆行列係数'!E10</f>
        <v>0.00890374620043</v>
      </c>
      <c r="G9" s="128">
        <f>'逆行列係数'!V10</f>
        <v>0.004007975642451278</v>
      </c>
      <c r="H9" s="266">
        <f t="shared" si="1"/>
        <v>0</v>
      </c>
      <c r="I9" s="246">
        <f>E$6*G9</f>
        <v>0</v>
      </c>
      <c r="J9" s="247">
        <f t="shared" si="0"/>
        <v>0</v>
      </c>
    </row>
    <row r="10" spans="1:10" ht="11.25">
      <c r="A10" s="31"/>
      <c r="B10" s="15" t="s">
        <v>9</v>
      </c>
      <c r="C10" s="395" t="s">
        <v>23</v>
      </c>
      <c r="D10" s="252"/>
      <c r="E10" s="278"/>
      <c r="F10" s="128">
        <f>'逆行列係数'!E11</f>
        <v>0.0009387708786248893</v>
      </c>
      <c r="G10" s="128">
        <f>'逆行列係数'!V11</f>
        <v>2.87396879116529E-05</v>
      </c>
      <c r="H10" s="266">
        <f t="shared" si="1"/>
        <v>0</v>
      </c>
      <c r="I10" s="246">
        <f t="shared" si="2"/>
        <v>0</v>
      </c>
      <c r="J10" s="247">
        <f t="shared" si="0"/>
        <v>0</v>
      </c>
    </row>
    <row r="11" spans="1:10" ht="11.25">
      <c r="A11" s="31"/>
      <c r="B11" s="15" t="s">
        <v>10</v>
      </c>
      <c r="C11" s="395" t="s">
        <v>24</v>
      </c>
      <c r="D11" s="252"/>
      <c r="E11" s="278"/>
      <c r="F11" s="128">
        <f>'逆行列係数'!E12</f>
        <v>0.004533187474512739</v>
      </c>
      <c r="G11" s="128">
        <f>'逆行列係数'!V12</f>
        <v>0.00013463328839315395</v>
      </c>
      <c r="H11" s="266">
        <f t="shared" si="1"/>
        <v>0</v>
      </c>
      <c r="I11" s="246">
        <f t="shared" si="2"/>
        <v>0</v>
      </c>
      <c r="J11" s="247">
        <f t="shared" si="0"/>
        <v>0</v>
      </c>
    </row>
    <row r="12" spans="1:10" ht="11.25">
      <c r="A12" s="31"/>
      <c r="B12" s="15" t="s">
        <v>11</v>
      </c>
      <c r="C12" s="395" t="s">
        <v>25</v>
      </c>
      <c r="D12" s="252"/>
      <c r="E12" s="278"/>
      <c r="F12" s="128">
        <f>'逆行列係数'!E13</f>
        <v>0.004840726693310834</v>
      </c>
      <c r="G12" s="128">
        <f>'逆行列係数'!V13</f>
        <v>0.0005935765199848565</v>
      </c>
      <c r="H12" s="266">
        <f t="shared" si="1"/>
        <v>0</v>
      </c>
      <c r="I12" s="246">
        <f t="shared" si="2"/>
        <v>0</v>
      </c>
      <c r="J12" s="247">
        <f t="shared" si="0"/>
        <v>0</v>
      </c>
    </row>
    <row r="13" spans="1:10" ht="11.25">
      <c r="A13" s="31"/>
      <c r="B13" s="15" t="s">
        <v>12</v>
      </c>
      <c r="C13" s="395" t="s">
        <v>26</v>
      </c>
      <c r="D13" s="252"/>
      <c r="E13" s="278"/>
      <c r="F13" s="128">
        <f>'逆行列係数'!E14</f>
        <v>0.02884341933283602</v>
      </c>
      <c r="G13" s="128">
        <f>'逆行列係数'!V14</f>
        <v>0.0001855973993135155</v>
      </c>
      <c r="H13" s="266">
        <f t="shared" si="1"/>
        <v>0</v>
      </c>
      <c r="I13" s="246">
        <f t="shared" si="2"/>
        <v>0</v>
      </c>
      <c r="J13" s="247">
        <f t="shared" si="0"/>
        <v>0</v>
      </c>
    </row>
    <row r="14" spans="1:10" ht="11.25">
      <c r="A14" s="31"/>
      <c r="B14" s="15" t="s">
        <v>13</v>
      </c>
      <c r="C14" s="395" t="s">
        <v>27</v>
      </c>
      <c r="D14" s="252"/>
      <c r="E14" s="278"/>
      <c r="F14" s="128">
        <f>'逆行列係数'!E15</f>
        <v>0.002407605302265282</v>
      </c>
      <c r="G14" s="128">
        <f>'逆行列係数'!V15</f>
        <v>5.690788246831841E-05</v>
      </c>
      <c r="H14" s="266">
        <f t="shared" si="1"/>
        <v>0</v>
      </c>
      <c r="I14" s="246">
        <f t="shared" si="2"/>
        <v>0</v>
      </c>
      <c r="J14" s="247">
        <f t="shared" si="0"/>
        <v>0</v>
      </c>
    </row>
    <row r="15" spans="1:10" ht="11.25">
      <c r="A15" s="31"/>
      <c r="B15" s="15" t="s">
        <v>14</v>
      </c>
      <c r="C15" s="395" t="s">
        <v>28</v>
      </c>
      <c r="D15" s="252"/>
      <c r="E15" s="278"/>
      <c r="F15" s="128">
        <f>'逆行列係数'!E16</f>
        <v>0.009258990625043945</v>
      </c>
      <c r="G15" s="128">
        <f>'逆行列係数'!V16</f>
        <v>0.0005938538328208598</v>
      </c>
      <c r="H15" s="266">
        <f t="shared" si="1"/>
        <v>0</v>
      </c>
      <c r="I15" s="246">
        <f t="shared" si="2"/>
        <v>0</v>
      </c>
      <c r="J15" s="247">
        <f t="shared" si="0"/>
        <v>0</v>
      </c>
    </row>
    <row r="16" spans="1:10" ht="11.25">
      <c r="A16" s="31"/>
      <c r="B16" s="15" t="s">
        <v>15</v>
      </c>
      <c r="C16" s="395" t="s">
        <v>262</v>
      </c>
      <c r="D16" s="252"/>
      <c r="E16" s="278"/>
      <c r="F16" s="128">
        <f>'逆行列係数'!E17</f>
        <v>0.0022262163140555906</v>
      </c>
      <c r="G16" s="128">
        <f>'逆行列係数'!V17</f>
        <v>7.977388021106076E-05</v>
      </c>
      <c r="H16" s="266">
        <f t="shared" si="1"/>
        <v>0</v>
      </c>
      <c r="I16" s="246">
        <f t="shared" si="2"/>
        <v>0</v>
      </c>
      <c r="J16" s="247">
        <f t="shared" si="0"/>
        <v>0</v>
      </c>
    </row>
    <row r="17" spans="1:10" ht="11.25">
      <c r="A17" s="31"/>
      <c r="B17" s="15" t="s">
        <v>16</v>
      </c>
      <c r="C17" s="395" t="s">
        <v>30</v>
      </c>
      <c r="D17" s="252"/>
      <c r="E17" s="278"/>
      <c r="F17" s="128">
        <f>'逆行列係数'!E18</f>
        <v>0.0037481836099757253</v>
      </c>
      <c r="G17" s="128">
        <f>'逆行列係数'!V18</f>
        <v>6.100150348857176E-06</v>
      </c>
      <c r="H17" s="266">
        <f t="shared" si="1"/>
        <v>0</v>
      </c>
      <c r="I17" s="246">
        <f t="shared" si="2"/>
        <v>0</v>
      </c>
      <c r="J17" s="247">
        <f t="shared" si="0"/>
        <v>0</v>
      </c>
    </row>
    <row r="18" spans="1:10" ht="11.25">
      <c r="A18" s="31"/>
      <c r="B18" s="15" t="s">
        <v>17</v>
      </c>
      <c r="C18" s="395" t="s">
        <v>31</v>
      </c>
      <c r="D18" s="252"/>
      <c r="E18" s="278"/>
      <c r="F18" s="128">
        <f>'逆行列係数'!E19</f>
        <v>0.01780229661201515</v>
      </c>
      <c r="G18" s="128">
        <f>'逆行列係数'!V19</f>
        <v>0.0004026558800375651</v>
      </c>
      <c r="H18" s="266">
        <f t="shared" si="1"/>
        <v>0</v>
      </c>
      <c r="I18" s="246">
        <f t="shared" si="2"/>
        <v>0</v>
      </c>
      <c r="J18" s="247">
        <f t="shared" si="0"/>
        <v>0</v>
      </c>
    </row>
    <row r="19" spans="1:10" ht="11.25">
      <c r="A19" s="31"/>
      <c r="B19" s="52">
        <v>15</v>
      </c>
      <c r="C19" s="53" t="s">
        <v>32</v>
      </c>
      <c r="D19" s="279"/>
      <c r="E19" s="279"/>
      <c r="F19" s="153">
        <f>'逆行列係数'!E20</f>
        <v>0.013984447483101911</v>
      </c>
      <c r="G19" s="153">
        <f>'逆行列係数'!V20</f>
        <v>2.2759619343506883E-05</v>
      </c>
      <c r="H19" s="267">
        <f t="shared" si="1"/>
        <v>0</v>
      </c>
      <c r="I19" s="249">
        <f t="shared" si="2"/>
        <v>0</v>
      </c>
      <c r="J19" s="250">
        <f t="shared" si="0"/>
        <v>0</v>
      </c>
    </row>
    <row r="20" spans="1:10" ht="12" thickBot="1">
      <c r="A20" s="232"/>
      <c r="B20" s="56">
        <v>16</v>
      </c>
      <c r="C20" s="233" t="s">
        <v>33</v>
      </c>
      <c r="D20" s="268">
        <f>SUM(D5:D19)</f>
        <v>0</v>
      </c>
      <c r="E20" s="268">
        <f>SUM(E5:E19)</f>
        <v>0</v>
      </c>
      <c r="F20" s="269">
        <f>'逆行列係数'!E21</f>
        <v>1.130191110403431</v>
      </c>
      <c r="G20" s="269">
        <f>'逆行列係数'!V21</f>
        <v>0.0062732979936361245</v>
      </c>
      <c r="H20" s="270">
        <f>SUM(H5:H19)</f>
        <v>0</v>
      </c>
      <c r="I20" s="271">
        <f>SUM(I5:I19)</f>
        <v>0</v>
      </c>
      <c r="J20" s="272">
        <f>SUM(J5:J19)</f>
        <v>0</v>
      </c>
    </row>
    <row r="21" spans="1:10" ht="12" thickTop="1">
      <c r="A21" s="150" t="s">
        <v>53</v>
      </c>
      <c r="B21" s="15" t="s">
        <v>4</v>
      </c>
      <c r="C21" s="395" t="s">
        <v>18</v>
      </c>
      <c r="D21" s="255"/>
      <c r="E21" s="280"/>
      <c r="F21" s="149">
        <f>'逆行列係数'!E23</f>
        <v>0.0025629862850596956</v>
      </c>
      <c r="G21" s="149">
        <f>'逆行列係数'!V23</f>
        <v>0.004977443058470532</v>
      </c>
      <c r="H21" s="246">
        <f aca="true" t="shared" si="3" ref="H21:H35">$D$6*F21</f>
        <v>0</v>
      </c>
      <c r="I21" s="256">
        <f aca="true" t="shared" si="4" ref="I21:I35">E$6*G21</f>
        <v>0</v>
      </c>
      <c r="J21" s="257">
        <f aca="true" t="shared" si="5" ref="J21:J35">SUM(H21:I21)</f>
        <v>0</v>
      </c>
    </row>
    <row r="22" spans="1:10" ht="11.25">
      <c r="A22" s="150" t="s">
        <v>54</v>
      </c>
      <c r="B22" s="15" t="s">
        <v>5</v>
      </c>
      <c r="C22" s="395" t="s">
        <v>19</v>
      </c>
      <c r="D22" s="252"/>
      <c r="E22" s="278"/>
      <c r="F22" s="128">
        <f>'逆行列係数'!E24</f>
        <v>0.0205825425620203</v>
      </c>
      <c r="G22" s="128">
        <f>'逆行列係数'!V24</f>
        <v>1.0958421966098695</v>
      </c>
      <c r="H22" s="246">
        <f t="shared" si="3"/>
        <v>0</v>
      </c>
      <c r="I22" s="246">
        <f t="shared" si="4"/>
        <v>0</v>
      </c>
      <c r="J22" s="247">
        <f t="shared" si="5"/>
        <v>0</v>
      </c>
    </row>
    <row r="23" spans="1:10" ht="11.25">
      <c r="A23" s="150" t="s">
        <v>55</v>
      </c>
      <c r="B23" s="15" t="s">
        <v>6</v>
      </c>
      <c r="C23" s="395" t="s">
        <v>20</v>
      </c>
      <c r="D23" s="258"/>
      <c r="E23" s="281"/>
      <c r="F23" s="128">
        <f>'逆行列係数'!E25</f>
        <v>0.00021362849510590988</v>
      </c>
      <c r="G23" s="128">
        <f>'逆行列係数'!V25</f>
        <v>0.0004440000252581713</v>
      </c>
      <c r="H23" s="246">
        <f t="shared" si="3"/>
        <v>0</v>
      </c>
      <c r="I23" s="246">
        <f t="shared" si="4"/>
        <v>0</v>
      </c>
      <c r="J23" s="247">
        <f t="shared" si="5"/>
        <v>0</v>
      </c>
    </row>
    <row r="24" spans="1:10" ht="11.25">
      <c r="A24" s="150" t="s">
        <v>56</v>
      </c>
      <c r="B24" s="15" t="s">
        <v>7</v>
      </c>
      <c r="C24" s="395" t="s">
        <v>21</v>
      </c>
      <c r="D24" s="258"/>
      <c r="E24" s="281"/>
      <c r="F24" s="128">
        <f>'逆行列係数'!E26</f>
        <v>0.0002494810264041736</v>
      </c>
      <c r="G24" s="128">
        <f>'逆行列係数'!V26</f>
        <v>0.0004238284205213701</v>
      </c>
      <c r="H24" s="246">
        <f t="shared" si="3"/>
        <v>0</v>
      </c>
      <c r="I24" s="246">
        <f t="shared" si="4"/>
        <v>0</v>
      </c>
      <c r="J24" s="247">
        <f t="shared" si="5"/>
        <v>0</v>
      </c>
    </row>
    <row r="25" spans="1:10" ht="11.25">
      <c r="A25" s="150" t="s">
        <v>52</v>
      </c>
      <c r="B25" s="15" t="s">
        <v>8</v>
      </c>
      <c r="C25" s="395" t="s">
        <v>22</v>
      </c>
      <c r="E25" s="281"/>
      <c r="F25" s="128">
        <f>'逆行列係数'!E27</f>
        <v>0.056632024606742166</v>
      </c>
      <c r="G25" s="128">
        <f>'逆行列係数'!V27</f>
        <v>0.11717092740434244</v>
      </c>
      <c r="H25" s="246">
        <f t="shared" si="3"/>
        <v>0</v>
      </c>
      <c r="I25" s="246">
        <f t="shared" si="4"/>
        <v>0</v>
      </c>
      <c r="J25" s="247">
        <f t="shared" si="5"/>
        <v>0</v>
      </c>
    </row>
    <row r="26" spans="1:10" ht="11.25">
      <c r="A26" s="150"/>
      <c r="B26" s="15" t="s">
        <v>9</v>
      </c>
      <c r="C26" s="395" t="s">
        <v>23</v>
      </c>
      <c r="D26" s="258"/>
      <c r="E26" s="281"/>
      <c r="F26" s="128">
        <f>'逆行列係数'!E28</f>
        <v>0.000789047153274892</v>
      </c>
      <c r="G26" s="128">
        <f>'逆行列係数'!V28</f>
        <v>0.00441660435050479</v>
      </c>
      <c r="H26" s="246">
        <f t="shared" si="3"/>
        <v>0</v>
      </c>
      <c r="I26" s="246">
        <f t="shared" si="4"/>
        <v>0</v>
      </c>
      <c r="J26" s="247">
        <f t="shared" si="5"/>
        <v>0</v>
      </c>
    </row>
    <row r="27" spans="1:10" ht="11.25">
      <c r="A27" s="150"/>
      <c r="B27" s="15" t="s">
        <v>10</v>
      </c>
      <c r="C27" s="395" t="s">
        <v>24</v>
      </c>
      <c r="D27" s="258"/>
      <c r="E27" s="281"/>
      <c r="F27" s="128">
        <f>'逆行列係数'!E29</f>
        <v>0.0027110276321869655</v>
      </c>
      <c r="G27" s="128">
        <f>'逆行列係数'!V29</f>
        <v>0.014107362826700406</v>
      </c>
      <c r="H27" s="246">
        <f t="shared" si="3"/>
        <v>0</v>
      </c>
      <c r="I27" s="246">
        <f t="shared" si="4"/>
        <v>0</v>
      </c>
      <c r="J27" s="247">
        <f t="shared" si="5"/>
        <v>0</v>
      </c>
    </row>
    <row r="28" spans="1:10" ht="11.25">
      <c r="A28" s="150"/>
      <c r="B28" s="15" t="s">
        <v>11</v>
      </c>
      <c r="C28" s="395" t="s">
        <v>25</v>
      </c>
      <c r="D28" s="258"/>
      <c r="E28" s="281"/>
      <c r="F28" s="128">
        <f>'逆行列係数'!E30</f>
        <v>0.0140775301872748</v>
      </c>
      <c r="G28" s="128">
        <f>'逆行列係数'!V30</f>
        <v>0.03446881874985051</v>
      </c>
      <c r="H28" s="246">
        <f t="shared" si="3"/>
        <v>0</v>
      </c>
      <c r="I28" s="246">
        <f t="shared" si="4"/>
        <v>0</v>
      </c>
      <c r="J28" s="247">
        <f t="shared" si="5"/>
        <v>0</v>
      </c>
    </row>
    <row r="29" spans="1:10" ht="11.25">
      <c r="A29" s="150"/>
      <c r="B29" s="15" t="s">
        <v>12</v>
      </c>
      <c r="C29" s="395" t="s">
        <v>26</v>
      </c>
      <c r="D29" s="258"/>
      <c r="E29" s="281"/>
      <c r="F29" s="128">
        <f>'逆行列係数'!E31</f>
        <v>0.005194880296558863</v>
      </c>
      <c r="G29" s="128">
        <f>'逆行列係数'!V31</f>
        <v>0.04604706393875616</v>
      </c>
      <c r="H29" s="246">
        <f t="shared" si="3"/>
        <v>0</v>
      </c>
      <c r="I29" s="246">
        <f t="shared" si="4"/>
        <v>0</v>
      </c>
      <c r="J29" s="247">
        <f t="shared" si="5"/>
        <v>0</v>
      </c>
    </row>
    <row r="30" spans="1:10" ht="11.25">
      <c r="A30" s="150"/>
      <c r="B30" s="15" t="s">
        <v>13</v>
      </c>
      <c r="C30" s="395" t="s">
        <v>27</v>
      </c>
      <c r="D30" s="258"/>
      <c r="E30" s="281"/>
      <c r="F30" s="128">
        <f>'逆行列係数'!E32</f>
        <v>0.0010114430886915139</v>
      </c>
      <c r="G30" s="128">
        <f>'逆行列係数'!V32</f>
        <v>0.004722661370455639</v>
      </c>
      <c r="H30" s="246">
        <f t="shared" si="3"/>
        <v>0</v>
      </c>
      <c r="I30" s="246">
        <f t="shared" si="4"/>
        <v>0</v>
      </c>
      <c r="J30" s="247">
        <f t="shared" si="5"/>
        <v>0</v>
      </c>
    </row>
    <row r="31" spans="1:10" ht="11.25">
      <c r="A31" s="150"/>
      <c r="B31" s="15" t="s">
        <v>14</v>
      </c>
      <c r="C31" s="395" t="s">
        <v>28</v>
      </c>
      <c r="D31" s="258"/>
      <c r="E31" s="281"/>
      <c r="F31" s="128">
        <f>'逆行列係数'!E33</f>
        <v>0.007099890554281123</v>
      </c>
      <c r="G31" s="128">
        <f>'逆行列係数'!V33</f>
        <v>0.028161161518948936</v>
      </c>
      <c r="H31" s="246">
        <f t="shared" si="3"/>
        <v>0</v>
      </c>
      <c r="I31" s="246">
        <f t="shared" si="4"/>
        <v>0</v>
      </c>
      <c r="J31" s="247">
        <f t="shared" si="5"/>
        <v>0</v>
      </c>
    </row>
    <row r="32" spans="1:10" ht="11.25">
      <c r="A32" s="150"/>
      <c r="B32" s="15" t="s">
        <v>15</v>
      </c>
      <c r="C32" s="395" t="s">
        <v>262</v>
      </c>
      <c r="D32" s="258"/>
      <c r="E32" s="281"/>
      <c r="F32" s="128">
        <f>'逆行列係数'!E34</f>
        <v>0.005488642078188481</v>
      </c>
      <c r="G32" s="128">
        <f>'逆行列係数'!V34</f>
        <v>0.01215065374549799</v>
      </c>
      <c r="H32" s="246">
        <f t="shared" si="3"/>
        <v>0</v>
      </c>
      <c r="I32" s="246">
        <f t="shared" si="4"/>
        <v>0</v>
      </c>
      <c r="J32" s="247">
        <f t="shared" si="5"/>
        <v>0</v>
      </c>
    </row>
    <row r="33" spans="1:10" ht="11.25">
      <c r="A33" s="150"/>
      <c r="B33" s="15" t="s">
        <v>16</v>
      </c>
      <c r="C33" s="395" t="s">
        <v>30</v>
      </c>
      <c r="D33" s="258"/>
      <c r="E33" s="281"/>
      <c r="F33" s="128">
        <f>'逆行列係数'!E35</f>
        <v>0.0002395726278111958</v>
      </c>
      <c r="G33" s="128">
        <f>'逆行列係数'!V35</f>
        <v>0.006353371704722653</v>
      </c>
      <c r="H33" s="246">
        <f t="shared" si="3"/>
        <v>0</v>
      </c>
      <c r="I33" s="246">
        <f t="shared" si="4"/>
        <v>0</v>
      </c>
      <c r="J33" s="247">
        <f t="shared" si="5"/>
        <v>0</v>
      </c>
    </row>
    <row r="34" spans="1:10" ht="11.25">
      <c r="A34" s="150"/>
      <c r="B34" s="15" t="s">
        <v>17</v>
      </c>
      <c r="C34" s="395" t="s">
        <v>31</v>
      </c>
      <c r="D34" s="258"/>
      <c r="E34" s="281"/>
      <c r="F34" s="128">
        <f>'逆行列係数'!E36</f>
        <v>0.017851953432467014</v>
      </c>
      <c r="G34" s="128">
        <f>'逆行列係数'!V36</f>
        <v>0.05717173508804917</v>
      </c>
      <c r="H34" s="246">
        <f t="shared" si="3"/>
        <v>0</v>
      </c>
      <c r="I34" s="246">
        <f t="shared" si="4"/>
        <v>0</v>
      </c>
      <c r="J34" s="247">
        <f t="shared" si="5"/>
        <v>0</v>
      </c>
    </row>
    <row r="35" spans="1:10" ht="11.25">
      <c r="A35" s="150"/>
      <c r="B35" s="52">
        <v>15</v>
      </c>
      <c r="C35" s="53" t="s">
        <v>32</v>
      </c>
      <c r="D35" s="248"/>
      <c r="E35" s="248"/>
      <c r="F35" s="153">
        <f>'逆行列係数'!E37</f>
        <v>0.0008554308044527</v>
      </c>
      <c r="G35" s="153">
        <f>'逆行列係数'!V37</f>
        <v>0.02268568791857588</v>
      </c>
      <c r="H35" s="249">
        <f t="shared" si="3"/>
        <v>0</v>
      </c>
      <c r="I35" s="249">
        <f t="shared" si="4"/>
        <v>0</v>
      </c>
      <c r="J35" s="250">
        <f t="shared" si="5"/>
        <v>0</v>
      </c>
    </row>
    <row r="36" spans="1:10" ht="11.25">
      <c r="A36" s="234"/>
      <c r="B36" s="235">
        <v>16</v>
      </c>
      <c r="C36" s="236" t="s">
        <v>33</v>
      </c>
      <c r="D36" s="273">
        <f>SUM(D21:D35)</f>
        <v>0</v>
      </c>
      <c r="E36" s="282">
        <f>SUM(E21:E35)</f>
        <v>0</v>
      </c>
      <c r="F36" s="274">
        <f>'逆行列係数'!E38</f>
        <v>0.1355600808305198</v>
      </c>
      <c r="G36" s="274">
        <f>'逆行列係数'!V38</f>
        <v>1.4491435167305242</v>
      </c>
      <c r="H36" s="275">
        <f>SUM(H21:H35)</f>
        <v>0</v>
      </c>
      <c r="I36" s="275">
        <f>SUM(I21:I35)</f>
        <v>0</v>
      </c>
      <c r="J36" s="276">
        <f>SUM(J21:J35)</f>
        <v>0</v>
      </c>
    </row>
    <row r="37" spans="1:10" ht="11.25">
      <c r="A37" s="229"/>
      <c r="B37" s="230"/>
      <c r="C37" s="231" t="s">
        <v>139</v>
      </c>
      <c r="D37" s="248">
        <f>SUM(D36,D20)</f>
        <v>0</v>
      </c>
      <c r="E37" s="248">
        <f>SUM(E36,E20)</f>
        <v>0</v>
      </c>
      <c r="F37" s="153">
        <f>'逆行列係数'!E40</f>
        <v>1.329302176537752</v>
      </c>
      <c r="G37" s="153">
        <f>'逆行列係数'!V40</f>
        <v>1.4554168147241604</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G21" sqref="G21"/>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225</v>
      </c>
      <c r="D1" s="237"/>
      <c r="E1" s="237"/>
    </row>
    <row r="2" spans="2:8" ht="11.25">
      <c r="B2" s="161"/>
      <c r="C2" s="161" t="s">
        <v>20</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189</v>
      </c>
      <c r="E4" s="277" t="s">
        <v>82</v>
      </c>
      <c r="F4" s="262" t="s">
        <v>174</v>
      </c>
      <c r="G4" s="262" t="s">
        <v>190</v>
      </c>
      <c r="H4" s="260" t="s">
        <v>191</v>
      </c>
      <c r="I4" s="263" t="s">
        <v>192</v>
      </c>
      <c r="J4" s="264" t="s">
        <v>193</v>
      </c>
    </row>
    <row r="5" spans="1:10" ht="12" thickTop="1">
      <c r="A5" s="31" t="s">
        <v>46</v>
      </c>
      <c r="B5" s="15" t="s">
        <v>4</v>
      </c>
      <c r="C5" s="93" t="s">
        <v>18</v>
      </c>
      <c r="D5" s="252"/>
      <c r="E5" s="278"/>
      <c r="F5" s="128">
        <f>'逆行列係数'!F6</f>
        <v>0.0004410771101413576</v>
      </c>
      <c r="G5" s="128">
        <f>'逆行列係数'!W6</f>
        <v>0.00012796753549624505</v>
      </c>
      <c r="H5" s="265">
        <f>$D$7*F5</f>
        <v>0</v>
      </c>
      <c r="I5" s="246">
        <f>E$7*G5</f>
        <v>0</v>
      </c>
      <c r="J5" s="247">
        <f aca="true" t="shared" si="0" ref="J5:J19">SUM(H5:I5)</f>
        <v>0</v>
      </c>
    </row>
    <row r="6" spans="1:10" ht="11.25">
      <c r="A6" s="31" t="s">
        <v>48</v>
      </c>
      <c r="B6" s="15" t="s">
        <v>5</v>
      </c>
      <c r="C6" s="395" t="s">
        <v>18</v>
      </c>
      <c r="D6" s="252"/>
      <c r="E6" s="278"/>
      <c r="F6" s="128">
        <f>'逆行列係数'!F7</f>
        <v>0.0001061737544021934</v>
      </c>
      <c r="G6" s="128">
        <f>'逆行列係数'!W7</f>
        <v>3.6086994894553814E-06</v>
      </c>
      <c r="H6" s="266">
        <f aca="true" t="shared" si="1" ref="H6:H19">$D$7*F6</f>
        <v>0</v>
      </c>
      <c r="I6" s="246">
        <f aca="true" t="shared" si="2" ref="I6:I19">E$7*G6</f>
        <v>0</v>
      </c>
      <c r="J6" s="247">
        <f t="shared" si="0"/>
        <v>0</v>
      </c>
    </row>
    <row r="7" spans="1:10" ht="11.25">
      <c r="A7" s="31" t="s">
        <v>50</v>
      </c>
      <c r="B7" s="15" t="s">
        <v>6</v>
      </c>
      <c r="C7" s="395" t="s">
        <v>19</v>
      </c>
      <c r="D7" s="252">
        <f>'地域別最終需要'!K9</f>
        <v>0</v>
      </c>
      <c r="E7" s="278">
        <f>'地域別最終需要'!I9</f>
        <v>0</v>
      </c>
      <c r="F7" s="128">
        <f>'逆行列係数'!F8</f>
        <v>1.027076231382419</v>
      </c>
      <c r="G7" s="128">
        <f>'逆行列係数'!W8</f>
        <v>0.0005044961056696189</v>
      </c>
      <c r="H7" s="266">
        <f t="shared" si="1"/>
        <v>0</v>
      </c>
      <c r="I7" s="246">
        <f t="shared" si="2"/>
        <v>0</v>
      </c>
      <c r="J7" s="247">
        <f t="shared" si="0"/>
        <v>0</v>
      </c>
    </row>
    <row r="8" spans="1:10" ht="11.25">
      <c r="A8" s="31" t="s">
        <v>52</v>
      </c>
      <c r="B8" s="15" t="s">
        <v>7</v>
      </c>
      <c r="C8" s="395" t="s">
        <v>20</v>
      </c>
      <c r="D8" s="252"/>
      <c r="E8" s="278"/>
      <c r="F8" s="128">
        <f>'逆行列係数'!F9</f>
        <v>0.00013329731426421507</v>
      </c>
      <c r="G8" s="128">
        <f>'逆行列係数'!W9</f>
        <v>2.8570647438558805E-05</v>
      </c>
      <c r="H8" s="266">
        <f t="shared" si="1"/>
        <v>0</v>
      </c>
      <c r="I8" s="246">
        <f t="shared" si="2"/>
        <v>0</v>
      </c>
      <c r="J8" s="247">
        <f t="shared" si="0"/>
        <v>0</v>
      </c>
    </row>
    <row r="9" spans="1:10" ht="11.25">
      <c r="A9" s="31"/>
      <c r="B9" s="15" t="s">
        <v>8</v>
      </c>
      <c r="C9" s="395" t="s">
        <v>21</v>
      </c>
      <c r="D9" s="252"/>
      <c r="E9" s="278"/>
      <c r="F9" s="128">
        <f>'逆行列係数'!F10</f>
        <v>0.0537070093902073</v>
      </c>
      <c r="G9" s="128">
        <f>'逆行列係数'!W10</f>
        <v>0.012456049582824626</v>
      </c>
      <c r="H9" s="266">
        <f t="shared" si="1"/>
        <v>0</v>
      </c>
      <c r="I9" s="246">
        <f t="shared" si="2"/>
        <v>0</v>
      </c>
      <c r="J9" s="247">
        <f t="shared" si="0"/>
        <v>0</v>
      </c>
    </row>
    <row r="10" spans="1:10" ht="11.25">
      <c r="A10" s="31"/>
      <c r="B10" s="15" t="s">
        <v>9</v>
      </c>
      <c r="C10" s="395" t="s">
        <v>22</v>
      </c>
      <c r="D10" s="252"/>
      <c r="E10" s="278"/>
      <c r="F10" s="128">
        <f>'逆行列係数'!F11</f>
        <v>0.0018764542558909719</v>
      </c>
      <c r="G10" s="128">
        <f>'逆行列係数'!W11</f>
        <v>7.463637127616687E-05</v>
      </c>
      <c r="H10" s="266">
        <f t="shared" si="1"/>
        <v>0</v>
      </c>
      <c r="I10" s="246">
        <f t="shared" si="2"/>
        <v>0</v>
      </c>
      <c r="J10" s="247">
        <f t="shared" si="0"/>
        <v>0</v>
      </c>
    </row>
    <row r="11" spans="1:10" ht="11.25">
      <c r="A11" s="31"/>
      <c r="B11" s="15" t="s">
        <v>10</v>
      </c>
      <c r="C11" s="395" t="s">
        <v>23</v>
      </c>
      <c r="D11" s="252"/>
      <c r="E11" s="278"/>
      <c r="F11" s="128">
        <f>'逆行列係数'!F12</f>
        <v>0.006651592958808209</v>
      </c>
      <c r="G11" s="128">
        <f>'逆行列係数'!W12</f>
        <v>0.00035697991933895945</v>
      </c>
      <c r="H11" s="266">
        <f t="shared" si="1"/>
        <v>0</v>
      </c>
      <c r="I11" s="246">
        <f t="shared" si="2"/>
        <v>0</v>
      </c>
      <c r="J11" s="247">
        <f t="shared" si="0"/>
        <v>0</v>
      </c>
    </row>
    <row r="12" spans="1:10" ht="11.25">
      <c r="A12" s="31"/>
      <c r="B12" s="15" t="s">
        <v>11</v>
      </c>
      <c r="C12" s="395" t="s">
        <v>24</v>
      </c>
      <c r="D12" s="252"/>
      <c r="E12" s="278"/>
      <c r="F12" s="128">
        <f>'逆行列係数'!F13</f>
        <v>0.02181314883312118</v>
      </c>
      <c r="G12" s="128">
        <f>'逆行列係数'!W13</f>
        <v>0.0015535681832542021</v>
      </c>
      <c r="H12" s="266">
        <f t="shared" si="1"/>
        <v>0</v>
      </c>
      <c r="I12" s="246">
        <f t="shared" si="2"/>
        <v>0</v>
      </c>
      <c r="J12" s="247">
        <f t="shared" si="0"/>
        <v>0</v>
      </c>
    </row>
    <row r="13" spans="1:10" ht="11.25">
      <c r="A13" s="31"/>
      <c r="B13" s="15" t="s">
        <v>12</v>
      </c>
      <c r="C13" s="395" t="s">
        <v>25</v>
      </c>
      <c r="D13" s="252"/>
      <c r="E13" s="278"/>
      <c r="F13" s="128">
        <f>'逆行列係数'!F14</f>
        <v>0.027753181773568253</v>
      </c>
      <c r="G13" s="128">
        <f>'逆行列係数'!W14</f>
        <v>0.0004418537213504358</v>
      </c>
      <c r="H13" s="266">
        <f>$D$7*F13</f>
        <v>0</v>
      </c>
      <c r="I13" s="246">
        <f t="shared" si="2"/>
        <v>0</v>
      </c>
      <c r="J13" s="247">
        <f t="shared" si="0"/>
        <v>0</v>
      </c>
    </row>
    <row r="14" spans="1:10" ht="11.25">
      <c r="A14" s="31"/>
      <c r="B14" s="15" t="s">
        <v>13</v>
      </c>
      <c r="C14" s="395" t="s">
        <v>26</v>
      </c>
      <c r="D14" s="252"/>
      <c r="E14" s="278"/>
      <c r="F14" s="128">
        <f>'逆行列係数'!F15</f>
        <v>0.002406229034854077</v>
      </c>
      <c r="G14" s="128">
        <f>'逆行列係数'!W15</f>
        <v>0.00013493080397045484</v>
      </c>
      <c r="H14" s="266">
        <f t="shared" si="1"/>
        <v>0</v>
      </c>
      <c r="I14" s="246">
        <f t="shared" si="2"/>
        <v>0</v>
      </c>
      <c r="J14" s="247">
        <f t="shared" si="0"/>
        <v>0</v>
      </c>
    </row>
    <row r="15" spans="1:10" ht="11.25">
      <c r="A15" s="31"/>
      <c r="B15" s="15" t="s">
        <v>14</v>
      </c>
      <c r="C15" s="395" t="s">
        <v>27</v>
      </c>
      <c r="D15" s="252"/>
      <c r="E15" s="278"/>
      <c r="F15" s="128">
        <f>'逆行列係数'!F16</f>
        <v>0.013910316872449067</v>
      </c>
      <c r="G15" s="128">
        <f>'逆行列係数'!W16</f>
        <v>0.000890994929771721</v>
      </c>
      <c r="H15" s="266">
        <f t="shared" si="1"/>
        <v>0</v>
      </c>
      <c r="I15" s="246">
        <f>E$7*G15</f>
        <v>0</v>
      </c>
      <c r="J15" s="247">
        <f t="shared" si="0"/>
        <v>0</v>
      </c>
    </row>
    <row r="16" spans="1:10" ht="11.25">
      <c r="A16" s="31"/>
      <c r="B16" s="15" t="s">
        <v>15</v>
      </c>
      <c r="C16" s="395" t="s">
        <v>28</v>
      </c>
      <c r="D16" s="252"/>
      <c r="E16" s="278"/>
      <c r="F16" s="128">
        <f>'逆行列係数'!F17</f>
        <v>0.004009341266047825</v>
      </c>
      <c r="G16" s="128">
        <f>'逆行列係数'!W17</f>
        <v>0.00018100330590684708</v>
      </c>
      <c r="H16" s="266">
        <f t="shared" si="1"/>
        <v>0</v>
      </c>
      <c r="I16" s="246">
        <f t="shared" si="2"/>
        <v>0</v>
      </c>
      <c r="J16" s="247">
        <f t="shared" si="0"/>
        <v>0</v>
      </c>
    </row>
    <row r="17" spans="1:10" ht="11.25">
      <c r="A17" s="31"/>
      <c r="B17" s="15" t="s">
        <v>16</v>
      </c>
      <c r="C17" s="395" t="s">
        <v>262</v>
      </c>
      <c r="D17" s="252"/>
      <c r="E17" s="278"/>
      <c r="F17" s="128">
        <f>'逆行列係数'!F18</f>
        <v>0.0010330009199848685</v>
      </c>
      <c r="G17" s="128">
        <f>'逆行列係数'!W18</f>
        <v>1.6040020212002152E-05</v>
      </c>
      <c r="H17" s="266">
        <f t="shared" si="1"/>
        <v>0</v>
      </c>
      <c r="I17" s="246">
        <f t="shared" si="2"/>
        <v>0</v>
      </c>
      <c r="J17" s="247">
        <f t="shared" si="0"/>
        <v>0</v>
      </c>
    </row>
    <row r="18" spans="1:10" ht="11.25">
      <c r="A18" s="31"/>
      <c r="B18" s="15" t="s">
        <v>17</v>
      </c>
      <c r="C18" s="395" t="s">
        <v>30</v>
      </c>
      <c r="D18" s="252"/>
      <c r="E18" s="278"/>
      <c r="F18" s="128">
        <f>'逆行列係数'!F19</f>
        <v>0.020498789121278845</v>
      </c>
      <c r="G18" s="128">
        <f>'逆行列係数'!W19</f>
        <v>0.001046397623285225</v>
      </c>
      <c r="H18" s="266">
        <f t="shared" si="1"/>
        <v>0</v>
      </c>
      <c r="I18" s="246">
        <f t="shared" si="2"/>
        <v>0</v>
      </c>
      <c r="J18" s="247">
        <f t="shared" si="0"/>
        <v>0</v>
      </c>
    </row>
    <row r="19" spans="1:10" ht="11.25">
      <c r="A19" s="31"/>
      <c r="B19" s="52">
        <v>15</v>
      </c>
      <c r="C19" s="395" t="s">
        <v>31</v>
      </c>
      <c r="D19" s="254"/>
      <c r="E19" s="279"/>
      <c r="F19" s="153">
        <f>'逆行列係数'!F20</f>
        <v>0.0038541193865414486</v>
      </c>
      <c r="G19" s="153">
        <f>'逆行列係数'!W20</f>
        <v>5.984520600475333E-05</v>
      </c>
      <c r="H19" s="267">
        <f t="shared" si="1"/>
        <v>0</v>
      </c>
      <c r="I19" s="249">
        <f t="shared" si="2"/>
        <v>0</v>
      </c>
      <c r="J19" s="250">
        <f t="shared" si="0"/>
        <v>0</v>
      </c>
    </row>
    <row r="20" spans="1:10" ht="12" thickBot="1">
      <c r="A20" s="232"/>
      <c r="B20" s="56">
        <v>16</v>
      </c>
      <c r="C20" s="233" t="s">
        <v>33</v>
      </c>
      <c r="D20" s="268">
        <f>SUM(D5:D19)</f>
        <v>0</v>
      </c>
      <c r="E20" s="268">
        <f>SUM(E5:E19)</f>
        <v>0</v>
      </c>
      <c r="F20" s="269">
        <f>'逆行列係数'!F21</f>
        <v>1.185269963373979</v>
      </c>
      <c r="G20" s="269">
        <f>'逆行列係数'!W21</f>
        <v>0.01787694265528927</v>
      </c>
      <c r="H20" s="270">
        <f>SUM(H5:H19)</f>
        <v>0</v>
      </c>
      <c r="I20" s="271">
        <f>SUM(I5:I19)</f>
        <v>0</v>
      </c>
      <c r="J20" s="272">
        <f>SUM(J5:J19)</f>
        <v>0</v>
      </c>
    </row>
    <row r="21" spans="1:10" ht="12" thickTop="1">
      <c r="A21" s="150" t="s">
        <v>53</v>
      </c>
      <c r="B21" s="15" t="s">
        <v>4</v>
      </c>
      <c r="C21" s="395" t="s">
        <v>18</v>
      </c>
      <c r="D21" s="255"/>
      <c r="E21" s="280"/>
      <c r="F21" s="149">
        <f>'逆行列係数'!F23</f>
        <v>0.007161119767745612</v>
      </c>
      <c r="G21" s="149">
        <f>'逆行列係数'!W23</f>
        <v>0.007945878568084925</v>
      </c>
      <c r="H21" s="246">
        <f aca="true" t="shared" si="3" ref="H21:H35">$D$7*F21</f>
        <v>0</v>
      </c>
      <c r="I21" s="256">
        <f aca="true" t="shared" si="4" ref="I21:I35">E$7*G21</f>
        <v>0</v>
      </c>
      <c r="J21" s="257">
        <f aca="true" t="shared" si="5" ref="J21:J35">SUM(H21:I21)</f>
        <v>0</v>
      </c>
    </row>
    <row r="22" spans="1:10" ht="11.25">
      <c r="A22" s="150" t="s">
        <v>54</v>
      </c>
      <c r="B22" s="15" t="s">
        <v>5</v>
      </c>
      <c r="C22" s="395" t="s">
        <v>19</v>
      </c>
      <c r="D22" s="252"/>
      <c r="E22" s="278"/>
      <c r="F22" s="128">
        <f>'逆行列係数'!F24</f>
        <v>0.0005114127510827572</v>
      </c>
      <c r="G22" s="128">
        <f>'逆行列係数'!W24</f>
        <v>0.0006452995262107637</v>
      </c>
      <c r="H22" s="246">
        <f t="shared" si="3"/>
        <v>0</v>
      </c>
      <c r="I22" s="246">
        <f t="shared" si="4"/>
        <v>0</v>
      </c>
      <c r="J22" s="247">
        <f t="shared" si="5"/>
        <v>0</v>
      </c>
    </row>
    <row r="23" spans="1:10" ht="11.25">
      <c r="A23" s="150" t="s">
        <v>55</v>
      </c>
      <c r="B23" s="15" t="s">
        <v>6</v>
      </c>
      <c r="C23" s="395" t="s">
        <v>20</v>
      </c>
      <c r="D23" s="258"/>
      <c r="E23" s="281"/>
      <c r="F23" s="128">
        <f>'逆行列係数'!F25</f>
        <v>0.014990572264711245</v>
      </c>
      <c r="G23" s="128">
        <f>'逆行列係数'!W25</f>
        <v>1.041322554753694</v>
      </c>
      <c r="H23" s="246">
        <f t="shared" si="3"/>
        <v>0</v>
      </c>
      <c r="I23" s="246">
        <f t="shared" si="4"/>
        <v>0</v>
      </c>
      <c r="J23" s="247">
        <f t="shared" si="5"/>
        <v>0</v>
      </c>
    </row>
    <row r="24" spans="1:10" ht="11.25">
      <c r="A24" s="150" t="s">
        <v>56</v>
      </c>
      <c r="B24" s="15" t="s">
        <v>7</v>
      </c>
      <c r="C24" s="395" t="s">
        <v>21</v>
      </c>
      <c r="D24" s="258"/>
      <c r="E24" s="281"/>
      <c r="F24" s="128">
        <f>'逆行列係数'!F26</f>
        <v>0.0008962066729038958</v>
      </c>
      <c r="G24" s="128">
        <f>'逆行列係数'!W26</f>
        <v>0.001070641870278221</v>
      </c>
      <c r="H24" s="246">
        <f t="shared" si="3"/>
        <v>0</v>
      </c>
      <c r="I24" s="246">
        <f t="shared" si="4"/>
        <v>0</v>
      </c>
      <c r="J24" s="247">
        <f t="shared" si="5"/>
        <v>0</v>
      </c>
    </row>
    <row r="25" spans="1:10" ht="11.25">
      <c r="A25" s="150" t="s">
        <v>52</v>
      </c>
      <c r="B25" s="15" t="s">
        <v>8</v>
      </c>
      <c r="C25" s="395" t="s">
        <v>22</v>
      </c>
      <c r="E25" s="281"/>
      <c r="F25" s="128">
        <f>'逆行列係数'!F27</f>
        <v>0.3048709504028885</v>
      </c>
      <c r="G25" s="128">
        <f>'逆行列係数'!W27</f>
        <v>0.37675364532086136</v>
      </c>
      <c r="H25" s="246">
        <f t="shared" si="3"/>
        <v>0</v>
      </c>
      <c r="I25" s="246">
        <f t="shared" si="4"/>
        <v>0</v>
      </c>
      <c r="J25" s="247">
        <f t="shared" si="5"/>
        <v>0</v>
      </c>
    </row>
    <row r="26" spans="1:10" ht="11.25">
      <c r="A26" s="150"/>
      <c r="B26" s="15" t="s">
        <v>9</v>
      </c>
      <c r="C26" s="395" t="s">
        <v>23</v>
      </c>
      <c r="D26" s="258"/>
      <c r="E26" s="281"/>
      <c r="F26" s="128">
        <f>'逆行列係数'!F28</f>
        <v>0.0029331127139296436</v>
      </c>
      <c r="G26" s="128">
        <f>'逆行列係数'!W28</f>
        <v>0.006045194784919579</v>
      </c>
      <c r="H26" s="246">
        <f t="shared" si="3"/>
        <v>0</v>
      </c>
      <c r="I26" s="246">
        <f t="shared" si="4"/>
        <v>0</v>
      </c>
      <c r="J26" s="247">
        <f t="shared" si="5"/>
        <v>0</v>
      </c>
    </row>
    <row r="27" spans="1:10" ht="11.25">
      <c r="A27" s="150"/>
      <c r="B27" s="15" t="s">
        <v>10</v>
      </c>
      <c r="C27" s="395" t="s">
        <v>24</v>
      </c>
      <c r="D27" s="258"/>
      <c r="E27" s="281"/>
      <c r="F27" s="128">
        <f>'逆行列係数'!F29</f>
        <v>0.009898569858495191</v>
      </c>
      <c r="G27" s="128">
        <f>'逆行列係数'!W29</f>
        <v>0.01881335855159705</v>
      </c>
      <c r="H27" s="246">
        <f t="shared" si="3"/>
        <v>0</v>
      </c>
      <c r="I27" s="246">
        <f t="shared" si="4"/>
        <v>0</v>
      </c>
      <c r="J27" s="247">
        <f t="shared" si="5"/>
        <v>0</v>
      </c>
    </row>
    <row r="28" spans="1:10" ht="11.25">
      <c r="A28" s="150"/>
      <c r="B28" s="15" t="s">
        <v>11</v>
      </c>
      <c r="C28" s="395" t="s">
        <v>25</v>
      </c>
      <c r="D28" s="258"/>
      <c r="E28" s="281"/>
      <c r="F28" s="128">
        <f>'逆行列係数'!F30</f>
        <v>0.06291780955880477</v>
      </c>
      <c r="G28" s="128">
        <f>'逆行列係数'!W30</f>
        <v>0.08698811024163722</v>
      </c>
      <c r="H28" s="246">
        <f t="shared" si="3"/>
        <v>0</v>
      </c>
      <c r="I28" s="246">
        <f t="shared" si="4"/>
        <v>0</v>
      </c>
      <c r="J28" s="247">
        <f t="shared" si="5"/>
        <v>0</v>
      </c>
    </row>
    <row r="29" spans="1:10" ht="11.25">
      <c r="A29" s="150"/>
      <c r="B29" s="15" t="s">
        <v>12</v>
      </c>
      <c r="C29" s="395" t="s">
        <v>26</v>
      </c>
      <c r="D29" s="258"/>
      <c r="E29" s="281"/>
      <c r="F29" s="128">
        <f>'逆行列係数'!F31</f>
        <v>0.013994517988233873</v>
      </c>
      <c r="G29" s="128">
        <f>'逆行列係数'!W31</f>
        <v>0.04617445335816043</v>
      </c>
      <c r="H29" s="246">
        <f t="shared" si="3"/>
        <v>0</v>
      </c>
      <c r="I29" s="246">
        <f t="shared" si="4"/>
        <v>0</v>
      </c>
      <c r="J29" s="247">
        <f t="shared" si="5"/>
        <v>0</v>
      </c>
    </row>
    <row r="30" spans="1:10" ht="11.25">
      <c r="A30" s="150"/>
      <c r="B30" s="15" t="s">
        <v>13</v>
      </c>
      <c r="C30" s="395" t="s">
        <v>27</v>
      </c>
      <c r="D30" s="258"/>
      <c r="E30" s="281"/>
      <c r="F30" s="128">
        <f>'逆行列係数'!F32</f>
        <v>0.0035758951008684316</v>
      </c>
      <c r="G30" s="128">
        <f>'逆行列係数'!W32</f>
        <v>0.0060428222889831245</v>
      </c>
      <c r="H30" s="246">
        <f t="shared" si="3"/>
        <v>0</v>
      </c>
      <c r="I30" s="246">
        <f t="shared" si="4"/>
        <v>0</v>
      </c>
      <c r="J30" s="247">
        <f t="shared" si="5"/>
        <v>0</v>
      </c>
    </row>
    <row r="31" spans="1:10" ht="11.25">
      <c r="A31" s="150"/>
      <c r="B31" s="15" t="s">
        <v>14</v>
      </c>
      <c r="C31" s="395" t="s">
        <v>28</v>
      </c>
      <c r="D31" s="258"/>
      <c r="E31" s="281"/>
      <c r="F31" s="128">
        <f>'逆行列係数'!F33</f>
        <v>0.01719486855872864</v>
      </c>
      <c r="G31" s="128">
        <f>'逆行列係数'!W33</f>
        <v>0.034336509981151245</v>
      </c>
      <c r="H31" s="246">
        <f t="shared" si="3"/>
        <v>0</v>
      </c>
      <c r="I31" s="246">
        <f t="shared" si="4"/>
        <v>0</v>
      </c>
      <c r="J31" s="247">
        <f t="shared" si="5"/>
        <v>0</v>
      </c>
    </row>
    <row r="32" spans="1:10" ht="11.25">
      <c r="A32" s="150"/>
      <c r="B32" s="15" t="s">
        <v>15</v>
      </c>
      <c r="C32" s="395" t="s">
        <v>262</v>
      </c>
      <c r="D32" s="258"/>
      <c r="E32" s="281"/>
      <c r="F32" s="128">
        <f>'逆行列係数'!F34</f>
        <v>0.014425531314555913</v>
      </c>
      <c r="G32" s="128">
        <f>'逆行列係数'!W34</f>
        <v>0.020883167727127557</v>
      </c>
      <c r="H32" s="246">
        <f t="shared" si="3"/>
        <v>0</v>
      </c>
      <c r="I32" s="246">
        <f t="shared" si="4"/>
        <v>0</v>
      </c>
      <c r="J32" s="247">
        <f t="shared" si="5"/>
        <v>0</v>
      </c>
    </row>
    <row r="33" spans="1:10" ht="11.25">
      <c r="A33" s="150"/>
      <c r="B33" s="15" t="s">
        <v>16</v>
      </c>
      <c r="C33" s="395" t="s">
        <v>30</v>
      </c>
      <c r="D33" s="258"/>
      <c r="E33" s="281"/>
      <c r="F33" s="128">
        <f>'逆行列係数'!F35</f>
        <v>0.0005085274411910189</v>
      </c>
      <c r="G33" s="128">
        <f>'逆行列係数'!W35</f>
        <v>0.0018570727333211063</v>
      </c>
      <c r="H33" s="246">
        <f t="shared" si="3"/>
        <v>0</v>
      </c>
      <c r="I33" s="246">
        <f t="shared" si="4"/>
        <v>0</v>
      </c>
      <c r="J33" s="247">
        <f t="shared" si="5"/>
        <v>0</v>
      </c>
    </row>
    <row r="34" spans="1:10" ht="11.25">
      <c r="A34" s="150"/>
      <c r="B34" s="15" t="s">
        <v>17</v>
      </c>
      <c r="C34" s="395" t="s">
        <v>31</v>
      </c>
      <c r="D34" s="258"/>
      <c r="E34" s="281"/>
      <c r="F34" s="128">
        <f>'逆行列係数'!F36</f>
        <v>0.04406517820923109</v>
      </c>
      <c r="G34" s="128">
        <f>'逆行列係数'!W36</f>
        <v>0.07257443830760284</v>
      </c>
      <c r="H34" s="246">
        <f t="shared" si="3"/>
        <v>0</v>
      </c>
      <c r="I34" s="246">
        <f t="shared" si="4"/>
        <v>0</v>
      </c>
      <c r="J34" s="247">
        <f t="shared" si="5"/>
        <v>0</v>
      </c>
    </row>
    <row r="35" spans="1:10" ht="11.25">
      <c r="A35" s="150"/>
      <c r="B35" s="52">
        <v>15</v>
      </c>
      <c r="C35" s="53" t="s">
        <v>32</v>
      </c>
      <c r="D35" s="248"/>
      <c r="E35" s="248"/>
      <c r="F35" s="153">
        <f>'逆行列係数'!F37</f>
        <v>0.0018157752080389267</v>
      </c>
      <c r="G35" s="153">
        <f>'逆行列係数'!W37</f>
        <v>0.006630962963949296</v>
      </c>
      <c r="H35" s="249">
        <f t="shared" si="3"/>
        <v>0</v>
      </c>
      <c r="I35" s="249">
        <f t="shared" si="4"/>
        <v>0</v>
      </c>
      <c r="J35" s="250">
        <f t="shared" si="5"/>
        <v>0</v>
      </c>
    </row>
    <row r="36" spans="1:10" ht="11.25">
      <c r="A36" s="234"/>
      <c r="B36" s="235">
        <v>16</v>
      </c>
      <c r="C36" s="236" t="s">
        <v>33</v>
      </c>
      <c r="D36" s="273">
        <f>SUM(D21:D35)</f>
        <v>0</v>
      </c>
      <c r="E36" s="282">
        <f>SUM(E21:E35)</f>
        <v>0</v>
      </c>
      <c r="F36" s="274">
        <f>'逆行列係数'!F38</f>
        <v>0.49976004781140954</v>
      </c>
      <c r="G36" s="274">
        <f>'逆行列係数'!W38</f>
        <v>1.7280841109775789</v>
      </c>
      <c r="H36" s="275">
        <f>SUM(H21:H35)</f>
        <v>0</v>
      </c>
      <c r="I36" s="275">
        <f>SUM(I21:I35)</f>
        <v>0</v>
      </c>
      <c r="J36" s="276">
        <f>SUM(J21:J35)</f>
        <v>0</v>
      </c>
    </row>
    <row r="37" spans="1:10" ht="11.25">
      <c r="A37" s="229"/>
      <c r="B37" s="230"/>
      <c r="C37" s="231" t="s">
        <v>139</v>
      </c>
      <c r="D37" s="248">
        <f>SUM(D36,D20)</f>
        <v>0</v>
      </c>
      <c r="E37" s="248">
        <f>SUM(E36,E20)</f>
        <v>0</v>
      </c>
      <c r="F37" s="153">
        <f>'逆行列係数'!F40</f>
        <v>1.6454461780032752</v>
      </c>
      <c r="G37" s="153">
        <f>'逆行列係数'!W40</f>
        <v>1.745961053632868</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D8" sqref="D8"/>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226</v>
      </c>
      <c r="D1" s="237"/>
      <c r="E1" s="237"/>
    </row>
    <row r="2" spans="2:8" ht="11.25">
      <c r="B2" s="161"/>
      <c r="C2" s="161" t="s">
        <v>21</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59" t="s">
        <v>194</v>
      </c>
      <c r="E4" s="277" t="s">
        <v>82</v>
      </c>
      <c r="F4" s="262" t="s">
        <v>174</v>
      </c>
      <c r="G4" s="262" t="s">
        <v>195</v>
      </c>
      <c r="H4" s="260" t="s">
        <v>196</v>
      </c>
      <c r="I4" s="263" t="s">
        <v>197</v>
      </c>
      <c r="J4" s="264" t="s">
        <v>198</v>
      </c>
    </row>
    <row r="5" spans="1:10" ht="12" thickTop="1">
      <c r="A5" s="31" t="s">
        <v>46</v>
      </c>
      <c r="B5" s="15" t="s">
        <v>4</v>
      </c>
      <c r="C5" s="395" t="s">
        <v>18</v>
      </c>
      <c r="D5" s="252"/>
      <c r="E5" s="278"/>
      <c r="F5" s="128">
        <f>'逆行列係数'!G6</f>
        <v>0.00046252515231665054</v>
      </c>
      <c r="G5" s="128">
        <f>'逆行列係数'!X6</f>
        <v>9.418566947551771E-05</v>
      </c>
      <c r="H5" s="265">
        <f>$D$8*F5</f>
        <v>0</v>
      </c>
      <c r="I5" s="246">
        <f>E$8*G5</f>
        <v>0</v>
      </c>
      <c r="J5" s="247">
        <f aca="true" t="shared" si="0" ref="J5:J19">SUM(H5:I5)</f>
        <v>0</v>
      </c>
    </row>
    <row r="6" spans="1:10" ht="11.25">
      <c r="A6" s="31" t="s">
        <v>48</v>
      </c>
      <c r="B6" s="15" t="s">
        <v>5</v>
      </c>
      <c r="C6" s="395" t="s">
        <v>19</v>
      </c>
      <c r="D6" s="252"/>
      <c r="E6" s="278"/>
      <c r="F6" s="128">
        <f>'逆行列係数'!G7</f>
        <v>9.360533678186942E-05</v>
      </c>
      <c r="G6" s="128">
        <f>'逆行列係数'!X7</f>
        <v>2.6016120034496595E-06</v>
      </c>
      <c r="H6" s="266">
        <f aca="true" t="shared" si="1" ref="H6:H19">$D$8*F6</f>
        <v>0</v>
      </c>
      <c r="I6" s="246">
        <f aca="true" t="shared" si="2" ref="I6:I19">E$8*G6</f>
        <v>0</v>
      </c>
      <c r="J6" s="247">
        <f t="shared" si="0"/>
        <v>0</v>
      </c>
    </row>
    <row r="7" spans="1:10" ht="11.25">
      <c r="A7" s="31" t="s">
        <v>50</v>
      </c>
      <c r="B7" s="15" t="s">
        <v>6</v>
      </c>
      <c r="C7" s="395" t="s">
        <v>20</v>
      </c>
      <c r="D7" s="252"/>
      <c r="E7" s="278"/>
      <c r="F7" s="128">
        <f>'逆行列係数'!G8</f>
        <v>0.00017148094172189654</v>
      </c>
      <c r="G7" s="128">
        <f>'逆行列係数'!X8</f>
        <v>2.338729645878338E-05</v>
      </c>
      <c r="H7" s="266">
        <f t="shared" si="1"/>
        <v>0</v>
      </c>
      <c r="I7" s="246">
        <f t="shared" si="2"/>
        <v>0</v>
      </c>
      <c r="J7" s="247">
        <f t="shared" si="0"/>
        <v>0</v>
      </c>
    </row>
    <row r="8" spans="1:10" ht="11.25">
      <c r="A8" s="31" t="s">
        <v>52</v>
      </c>
      <c r="B8" s="15" t="s">
        <v>7</v>
      </c>
      <c r="C8" s="395" t="s">
        <v>21</v>
      </c>
      <c r="D8" s="252">
        <f>'地域別最終需要'!K10</f>
        <v>0</v>
      </c>
      <c r="E8" s="278">
        <f>'地域別最終需要'!I10</f>
        <v>0</v>
      </c>
      <c r="F8" s="128">
        <f>'逆行列係数'!G9</f>
        <v>1.000516092010715</v>
      </c>
      <c r="G8" s="128">
        <f>'逆行列係数'!X9</f>
        <v>2.673456374464329E-05</v>
      </c>
      <c r="H8" s="266">
        <f t="shared" si="1"/>
        <v>0</v>
      </c>
      <c r="I8" s="246">
        <f t="shared" si="2"/>
        <v>0</v>
      </c>
      <c r="J8" s="247">
        <f t="shared" si="0"/>
        <v>0</v>
      </c>
    </row>
    <row r="9" spans="1:10" ht="11.25">
      <c r="A9" s="31"/>
      <c r="B9" s="15" t="s">
        <v>8</v>
      </c>
      <c r="C9" s="395" t="s">
        <v>22</v>
      </c>
      <c r="D9" s="252"/>
      <c r="E9" s="278"/>
      <c r="F9" s="128">
        <f>'逆行列係数'!G10</f>
        <v>0.03622021519460522</v>
      </c>
      <c r="G9" s="128">
        <f>'逆行列係数'!X10</f>
        <v>0.00866097256554805</v>
      </c>
      <c r="H9" s="266">
        <f t="shared" si="1"/>
        <v>0</v>
      </c>
      <c r="I9" s="246">
        <f t="shared" si="2"/>
        <v>0</v>
      </c>
      <c r="J9" s="247">
        <f t="shared" si="0"/>
        <v>0</v>
      </c>
    </row>
    <row r="10" spans="1:10" ht="11.25">
      <c r="A10" s="31"/>
      <c r="B10" s="15" t="s">
        <v>9</v>
      </c>
      <c r="C10" s="395" t="s">
        <v>23</v>
      </c>
      <c r="D10" s="252"/>
      <c r="E10" s="278"/>
      <c r="F10" s="128">
        <f>'逆行列係数'!G11</f>
        <v>0.006900583936758184</v>
      </c>
      <c r="G10" s="128">
        <f>'逆行列係数'!X11</f>
        <v>6.353151154307584E-05</v>
      </c>
      <c r="H10" s="266">
        <f t="shared" si="1"/>
        <v>0</v>
      </c>
      <c r="I10" s="246">
        <f t="shared" si="2"/>
        <v>0</v>
      </c>
      <c r="J10" s="247">
        <f t="shared" si="0"/>
        <v>0</v>
      </c>
    </row>
    <row r="11" spans="1:10" ht="11.25">
      <c r="A11" s="31"/>
      <c r="B11" s="15" t="s">
        <v>10</v>
      </c>
      <c r="C11" s="395" t="s">
        <v>24</v>
      </c>
      <c r="D11" s="252"/>
      <c r="E11" s="278"/>
      <c r="F11" s="128">
        <f>'逆行列係数'!G12</f>
        <v>0.03866208390671177</v>
      </c>
      <c r="G11" s="128">
        <f>'逆行列係数'!X12</f>
        <v>0.00031631106263756376</v>
      </c>
      <c r="H11" s="266">
        <f t="shared" si="1"/>
        <v>0</v>
      </c>
      <c r="I11" s="246">
        <f t="shared" si="2"/>
        <v>0</v>
      </c>
      <c r="J11" s="247">
        <f t="shared" si="0"/>
        <v>0</v>
      </c>
    </row>
    <row r="12" spans="1:10" ht="11.25">
      <c r="A12" s="31"/>
      <c r="B12" s="15" t="s">
        <v>11</v>
      </c>
      <c r="C12" s="395" t="s">
        <v>25</v>
      </c>
      <c r="D12" s="252"/>
      <c r="E12" s="278"/>
      <c r="F12" s="128">
        <f>'逆行列係数'!G13</f>
        <v>0.022775886678953913</v>
      </c>
      <c r="G12" s="128">
        <f>'逆行列係数'!X13</f>
        <v>0.001291658469305863</v>
      </c>
      <c r="H12" s="266">
        <f t="shared" si="1"/>
        <v>0</v>
      </c>
      <c r="I12" s="246">
        <f t="shared" si="2"/>
        <v>0</v>
      </c>
      <c r="J12" s="247">
        <f t="shared" si="0"/>
        <v>0</v>
      </c>
    </row>
    <row r="13" spans="1:10" ht="11.25">
      <c r="A13" s="31"/>
      <c r="B13" s="15" t="s">
        <v>12</v>
      </c>
      <c r="C13" s="395" t="s">
        <v>26</v>
      </c>
      <c r="D13" s="252"/>
      <c r="E13" s="278"/>
      <c r="F13" s="128">
        <f>'逆行列係数'!G14</f>
        <v>0.11128180009025344</v>
      </c>
      <c r="G13" s="128">
        <f>'逆行列係数'!X14</f>
        <v>0.00041624811455127713</v>
      </c>
      <c r="H13" s="266">
        <f t="shared" si="1"/>
        <v>0</v>
      </c>
      <c r="I13" s="246">
        <f t="shared" si="2"/>
        <v>0</v>
      </c>
      <c r="J13" s="247">
        <f t="shared" si="0"/>
        <v>0</v>
      </c>
    </row>
    <row r="14" spans="1:10" ht="11.25">
      <c r="A14" s="31"/>
      <c r="B14" s="15" t="s">
        <v>13</v>
      </c>
      <c r="C14" s="395" t="s">
        <v>27</v>
      </c>
      <c r="D14" s="252"/>
      <c r="E14" s="278"/>
      <c r="F14" s="128">
        <f>'逆行列係数'!G15</f>
        <v>0.01048174429288492</v>
      </c>
      <c r="G14" s="128">
        <f>'逆行列係数'!X15</f>
        <v>0.0001278630370661177</v>
      </c>
      <c r="H14" s="266">
        <f t="shared" si="1"/>
        <v>0</v>
      </c>
      <c r="I14" s="246">
        <f t="shared" si="2"/>
        <v>0</v>
      </c>
      <c r="J14" s="247">
        <f t="shared" si="0"/>
        <v>0</v>
      </c>
    </row>
    <row r="15" spans="1:10" ht="11.25">
      <c r="A15" s="31"/>
      <c r="B15" s="15" t="s">
        <v>14</v>
      </c>
      <c r="C15" s="395" t="s">
        <v>28</v>
      </c>
      <c r="D15" s="252"/>
      <c r="E15" s="278"/>
      <c r="F15" s="128">
        <f>'逆行列係数'!G16</f>
        <v>0.03323168126201886</v>
      </c>
      <c r="G15" s="128">
        <f>'逆行列係数'!X16</f>
        <v>0.0012618385207875964</v>
      </c>
      <c r="H15" s="266">
        <f t="shared" si="1"/>
        <v>0</v>
      </c>
      <c r="I15" s="246">
        <f t="shared" si="2"/>
        <v>0</v>
      </c>
      <c r="J15" s="247">
        <f t="shared" si="0"/>
        <v>0</v>
      </c>
    </row>
    <row r="16" spans="1:10" ht="11.25">
      <c r="A16" s="31"/>
      <c r="B16" s="15" t="s">
        <v>15</v>
      </c>
      <c r="C16" s="395" t="s">
        <v>262</v>
      </c>
      <c r="D16" s="252"/>
      <c r="E16" s="278"/>
      <c r="F16" s="128">
        <f>'逆行列係数'!G17</f>
        <v>0.008572670434976002</v>
      </c>
      <c r="G16" s="128">
        <f>'逆行列係数'!X17</f>
        <v>0.00021560340522038053</v>
      </c>
      <c r="H16" s="266">
        <f t="shared" si="1"/>
        <v>0</v>
      </c>
      <c r="I16" s="246">
        <f t="shared" si="2"/>
        <v>0</v>
      </c>
      <c r="J16" s="247">
        <f t="shared" si="0"/>
        <v>0</v>
      </c>
    </row>
    <row r="17" spans="1:10" ht="11.25">
      <c r="A17" s="31"/>
      <c r="B17" s="15" t="s">
        <v>16</v>
      </c>
      <c r="C17" s="395" t="s">
        <v>30</v>
      </c>
      <c r="D17" s="252"/>
      <c r="E17" s="278"/>
      <c r="F17" s="128">
        <f>'逆行列係数'!G18</f>
        <v>0.001527820669127971</v>
      </c>
      <c r="G17" s="128">
        <f>'逆行列係数'!X18</f>
        <v>1.2759399069198435E-05</v>
      </c>
      <c r="H17" s="266">
        <f t="shared" si="1"/>
        <v>0</v>
      </c>
      <c r="I17" s="246">
        <f t="shared" si="2"/>
        <v>0</v>
      </c>
      <c r="J17" s="247">
        <f t="shared" si="0"/>
        <v>0</v>
      </c>
    </row>
    <row r="18" spans="1:10" ht="11.25">
      <c r="A18" s="31"/>
      <c r="B18" s="15" t="s">
        <v>17</v>
      </c>
      <c r="C18" s="395" t="s">
        <v>31</v>
      </c>
      <c r="D18" s="252"/>
      <c r="E18" s="278"/>
      <c r="F18" s="128">
        <f>'逆行列係数'!G19</f>
        <v>0.1188915259505746</v>
      </c>
      <c r="G18" s="128">
        <f>'逆行列係数'!X19</f>
        <v>0.00099945469412847</v>
      </c>
      <c r="H18" s="266">
        <f t="shared" si="1"/>
        <v>0</v>
      </c>
      <c r="I18" s="246">
        <f t="shared" si="2"/>
        <v>0</v>
      </c>
      <c r="J18" s="247">
        <f t="shared" si="0"/>
        <v>0</v>
      </c>
    </row>
    <row r="19" spans="1:10" ht="11.25">
      <c r="A19" s="31"/>
      <c r="B19" s="52">
        <v>15</v>
      </c>
      <c r="C19" s="53" t="s">
        <v>32</v>
      </c>
      <c r="D19" s="279"/>
      <c r="E19" s="279"/>
      <c r="F19" s="153">
        <f>'逆行列係数'!G20</f>
        <v>0.005700288495513726</v>
      </c>
      <c r="G19" s="153">
        <f>'逆行列係数'!X20</f>
        <v>4.760523089750679E-05</v>
      </c>
      <c r="H19" s="267">
        <f t="shared" si="1"/>
        <v>0</v>
      </c>
      <c r="I19" s="249">
        <f t="shared" si="2"/>
        <v>0</v>
      </c>
      <c r="J19" s="250">
        <f t="shared" si="0"/>
        <v>0</v>
      </c>
    </row>
    <row r="20" spans="1:10" ht="12" thickBot="1">
      <c r="A20" s="232"/>
      <c r="B20" s="56">
        <v>16</v>
      </c>
      <c r="C20" s="233" t="s">
        <v>33</v>
      </c>
      <c r="D20" s="268">
        <f>SUM(D5:D19)</f>
        <v>0</v>
      </c>
      <c r="E20" s="268">
        <f>SUM(E5:E19)</f>
        <v>0</v>
      </c>
      <c r="F20" s="269">
        <f>'逆行列係数'!G21</f>
        <v>1.3954900043539136</v>
      </c>
      <c r="G20" s="269">
        <f>'逆行列係数'!X21</f>
        <v>0.013560755152437494</v>
      </c>
      <c r="H20" s="270">
        <f>SUM(H5:H19)</f>
        <v>0</v>
      </c>
      <c r="I20" s="271">
        <f>SUM(I5:I19)</f>
        <v>0</v>
      </c>
      <c r="J20" s="272">
        <f>SUM(J5:J19)</f>
        <v>0</v>
      </c>
    </row>
    <row r="21" spans="1:10" ht="12" thickTop="1">
      <c r="A21" s="150" t="s">
        <v>53</v>
      </c>
      <c r="B21" s="15" t="s">
        <v>4</v>
      </c>
      <c r="C21" s="395" t="s">
        <v>18</v>
      </c>
      <c r="D21" s="255"/>
      <c r="E21" s="280"/>
      <c r="F21" s="149">
        <f>'逆行列係数'!G23</f>
        <v>0.0071263934375707695</v>
      </c>
      <c r="G21" s="149">
        <f>'逆行列係数'!X23</f>
        <v>0.006489005598139359</v>
      </c>
      <c r="H21" s="246">
        <f aca="true" t="shared" si="3" ref="H21:H35">$D$8*F21</f>
        <v>0</v>
      </c>
      <c r="I21" s="256">
        <f aca="true" t="shared" si="4" ref="I21:I35">E$8*G21</f>
        <v>0</v>
      </c>
      <c r="J21" s="257">
        <f aca="true" t="shared" si="5" ref="J21:J35">SUM(H21:I21)</f>
        <v>0</v>
      </c>
    </row>
    <row r="22" spans="1:10" ht="11.25">
      <c r="A22" s="150" t="s">
        <v>54</v>
      </c>
      <c r="B22" s="15" t="s">
        <v>5</v>
      </c>
      <c r="C22" s="395" t="s">
        <v>19</v>
      </c>
      <c r="D22" s="252"/>
      <c r="E22" s="278"/>
      <c r="F22" s="128">
        <f>'逆行列係数'!G24</f>
        <v>0.0004650646776114829</v>
      </c>
      <c r="G22" s="128">
        <f>'逆行列係数'!X24</f>
        <v>0.0008991041740698279</v>
      </c>
      <c r="H22" s="246">
        <f t="shared" si="3"/>
        <v>0</v>
      </c>
      <c r="I22" s="246">
        <f t="shared" si="4"/>
        <v>0</v>
      </c>
      <c r="J22" s="247">
        <f t="shared" si="5"/>
        <v>0</v>
      </c>
    </row>
    <row r="23" spans="1:10" ht="11.25">
      <c r="A23" s="150" t="s">
        <v>55</v>
      </c>
      <c r="B23" s="15" t="s">
        <v>6</v>
      </c>
      <c r="C23" s="395" t="s">
        <v>20</v>
      </c>
      <c r="D23" s="258"/>
      <c r="E23" s="281"/>
      <c r="F23" s="128">
        <f>'逆行列係数'!G25</f>
        <v>0.0011156774789426195</v>
      </c>
      <c r="G23" s="128">
        <f>'逆行列係数'!X25</f>
        <v>0.0011750994886171795</v>
      </c>
      <c r="H23" s="246">
        <f t="shared" si="3"/>
        <v>0</v>
      </c>
      <c r="I23" s="246">
        <f t="shared" si="4"/>
        <v>0</v>
      </c>
      <c r="J23" s="247">
        <f t="shared" si="5"/>
        <v>0</v>
      </c>
    </row>
    <row r="24" spans="1:10" ht="11.25">
      <c r="A24" s="150" t="s">
        <v>56</v>
      </c>
      <c r="B24" s="15" t="s">
        <v>7</v>
      </c>
      <c r="C24" s="395" t="s">
        <v>21</v>
      </c>
      <c r="D24" s="258"/>
      <c r="E24" s="281"/>
      <c r="F24" s="128">
        <f>'逆行列係数'!G26</f>
        <v>0.0011101739495640215</v>
      </c>
      <c r="G24" s="128">
        <f>'逆行列係数'!X26</f>
        <v>1.0012629925172136</v>
      </c>
      <c r="H24" s="246">
        <f t="shared" si="3"/>
        <v>0</v>
      </c>
      <c r="I24" s="246">
        <f t="shared" si="4"/>
        <v>0</v>
      </c>
      <c r="J24" s="247">
        <f t="shared" si="5"/>
        <v>0</v>
      </c>
    </row>
    <row r="25" spans="1:10" ht="11.25">
      <c r="A25" s="150" t="s">
        <v>52</v>
      </c>
      <c r="B25" s="15" t="s">
        <v>8</v>
      </c>
      <c r="C25" s="395" t="s">
        <v>22</v>
      </c>
      <c r="E25" s="281"/>
      <c r="F25" s="128">
        <f>'逆行列係数'!G27</f>
        <v>0.28697424069235095</v>
      </c>
      <c r="G25" s="128">
        <f>'逆行列係数'!X27</f>
        <v>0.2687221023039103</v>
      </c>
      <c r="H25" s="246">
        <f t="shared" si="3"/>
        <v>0</v>
      </c>
      <c r="I25" s="246">
        <f t="shared" si="4"/>
        <v>0</v>
      </c>
      <c r="J25" s="247">
        <f t="shared" si="5"/>
        <v>0</v>
      </c>
    </row>
    <row r="26" spans="1:10" ht="11.25">
      <c r="A26" s="150"/>
      <c r="B26" s="15" t="s">
        <v>9</v>
      </c>
      <c r="C26" s="395" t="s">
        <v>23</v>
      </c>
      <c r="D26" s="258"/>
      <c r="E26" s="281"/>
      <c r="F26" s="128">
        <f>'逆行列係数'!G28</f>
        <v>0.0037060481541254923</v>
      </c>
      <c r="G26" s="128">
        <f>'逆行列係数'!X28</f>
        <v>0.014909677392088911</v>
      </c>
      <c r="H26" s="246">
        <f t="shared" si="3"/>
        <v>0</v>
      </c>
      <c r="I26" s="246">
        <f t="shared" si="4"/>
        <v>0</v>
      </c>
      <c r="J26" s="247">
        <f t="shared" si="5"/>
        <v>0</v>
      </c>
    </row>
    <row r="27" spans="1:10" ht="11.25">
      <c r="A27" s="150"/>
      <c r="B27" s="15" t="s">
        <v>10</v>
      </c>
      <c r="C27" s="395" t="s">
        <v>24</v>
      </c>
      <c r="D27" s="258"/>
      <c r="E27" s="281"/>
      <c r="F27" s="128">
        <f>'逆行列係数'!G29</f>
        <v>0.01437893698683305</v>
      </c>
      <c r="G27" s="128">
        <f>'逆行列係数'!X29</f>
        <v>0.058427714653891856</v>
      </c>
      <c r="H27" s="246">
        <f t="shared" si="3"/>
        <v>0</v>
      </c>
      <c r="I27" s="246">
        <f t="shared" si="4"/>
        <v>0</v>
      </c>
      <c r="J27" s="247">
        <f t="shared" si="5"/>
        <v>0</v>
      </c>
    </row>
    <row r="28" spans="1:10" ht="11.25">
      <c r="A28" s="150"/>
      <c r="B28" s="15" t="s">
        <v>11</v>
      </c>
      <c r="C28" s="395" t="s">
        <v>25</v>
      </c>
      <c r="D28" s="258"/>
      <c r="E28" s="281"/>
      <c r="F28" s="128">
        <f>'逆行列係数'!G30</f>
        <v>0.06616404999359671</v>
      </c>
      <c r="G28" s="128">
        <f>'逆行列係数'!X30</f>
        <v>0.07495940599134841</v>
      </c>
      <c r="H28" s="246">
        <f t="shared" si="3"/>
        <v>0</v>
      </c>
      <c r="I28" s="246">
        <f t="shared" si="4"/>
        <v>0</v>
      </c>
      <c r="J28" s="247">
        <f t="shared" si="5"/>
        <v>0</v>
      </c>
    </row>
    <row r="29" spans="1:10" ht="11.25">
      <c r="A29" s="150"/>
      <c r="B29" s="15" t="s">
        <v>12</v>
      </c>
      <c r="C29" s="395" t="s">
        <v>26</v>
      </c>
      <c r="D29" s="258"/>
      <c r="E29" s="281"/>
      <c r="F29" s="128">
        <f>'逆行列係数'!G31</f>
        <v>0.020464019962390365</v>
      </c>
      <c r="G29" s="128">
        <f>'逆行列係数'!X31</f>
        <v>0.12435368114709752</v>
      </c>
      <c r="H29" s="246">
        <f t="shared" si="3"/>
        <v>0</v>
      </c>
      <c r="I29" s="246">
        <f t="shared" si="4"/>
        <v>0</v>
      </c>
      <c r="J29" s="247">
        <f t="shared" si="5"/>
        <v>0</v>
      </c>
    </row>
    <row r="30" spans="1:10" ht="11.25">
      <c r="A30" s="150"/>
      <c r="B30" s="15" t="s">
        <v>13</v>
      </c>
      <c r="C30" s="395" t="s">
        <v>27</v>
      </c>
      <c r="D30" s="258"/>
      <c r="E30" s="281"/>
      <c r="F30" s="128">
        <f>'逆行列係数'!G32</f>
        <v>0.004675404897284637</v>
      </c>
      <c r="G30" s="128">
        <f>'逆行列係数'!X32</f>
        <v>0.016870603766508258</v>
      </c>
      <c r="H30" s="246">
        <f t="shared" si="3"/>
        <v>0</v>
      </c>
      <c r="I30" s="246">
        <f t="shared" si="4"/>
        <v>0</v>
      </c>
      <c r="J30" s="247">
        <f t="shared" si="5"/>
        <v>0</v>
      </c>
    </row>
    <row r="31" spans="1:10" ht="11.25">
      <c r="A31" s="150"/>
      <c r="B31" s="15" t="s">
        <v>14</v>
      </c>
      <c r="C31" s="395" t="s">
        <v>28</v>
      </c>
      <c r="D31" s="258"/>
      <c r="E31" s="281"/>
      <c r="F31" s="128">
        <f>'逆行列係数'!G33</f>
        <v>0.027195864720323145</v>
      </c>
      <c r="G31" s="128">
        <f>'逆行列係数'!X33</f>
        <v>0.05953619349819506</v>
      </c>
      <c r="H31" s="246">
        <f t="shared" si="3"/>
        <v>0</v>
      </c>
      <c r="I31" s="246">
        <f t="shared" si="4"/>
        <v>0</v>
      </c>
      <c r="J31" s="247">
        <f t="shared" si="5"/>
        <v>0</v>
      </c>
    </row>
    <row r="32" spans="1:10" ht="11.25">
      <c r="A32" s="150"/>
      <c r="B32" s="15" t="s">
        <v>15</v>
      </c>
      <c r="C32" s="395" t="s">
        <v>262</v>
      </c>
      <c r="D32" s="258"/>
      <c r="E32" s="281"/>
      <c r="F32" s="128">
        <f>'逆行列係数'!G34</f>
        <v>0.024074188199911317</v>
      </c>
      <c r="G32" s="128">
        <f>'逆行列係数'!X34</f>
        <v>0.04094515484970003</v>
      </c>
      <c r="H32" s="246">
        <f t="shared" si="3"/>
        <v>0</v>
      </c>
      <c r="I32" s="246">
        <f t="shared" si="4"/>
        <v>0</v>
      </c>
      <c r="J32" s="247">
        <f t="shared" si="5"/>
        <v>0</v>
      </c>
    </row>
    <row r="33" spans="1:10" ht="11.25">
      <c r="A33" s="150"/>
      <c r="B33" s="15" t="s">
        <v>16</v>
      </c>
      <c r="C33" s="395" t="s">
        <v>30</v>
      </c>
      <c r="D33" s="258"/>
      <c r="E33" s="281"/>
      <c r="F33" s="128">
        <f>'逆行列係数'!G35</f>
        <v>0.000613002312070044</v>
      </c>
      <c r="G33" s="128">
        <f>'逆行列係数'!X35</f>
        <v>0.0031851829558932976</v>
      </c>
      <c r="H33" s="246">
        <f t="shared" si="3"/>
        <v>0</v>
      </c>
      <c r="I33" s="246">
        <f t="shared" si="4"/>
        <v>0</v>
      </c>
      <c r="J33" s="247">
        <f t="shared" si="5"/>
        <v>0</v>
      </c>
    </row>
    <row r="34" spans="1:10" ht="11.25">
      <c r="A34" s="150"/>
      <c r="B34" s="15" t="s">
        <v>17</v>
      </c>
      <c r="C34" s="395" t="s">
        <v>31</v>
      </c>
      <c r="D34" s="258"/>
      <c r="E34" s="281"/>
      <c r="F34" s="128">
        <f>'逆行列係数'!G36</f>
        <v>0.1061019733201541</v>
      </c>
      <c r="G34" s="128">
        <f>'逆行列係数'!X36</f>
        <v>0.2415291212257762</v>
      </c>
      <c r="H34" s="246">
        <f t="shared" si="3"/>
        <v>0</v>
      </c>
      <c r="I34" s="246">
        <f t="shared" si="4"/>
        <v>0</v>
      </c>
      <c r="J34" s="247">
        <f t="shared" si="5"/>
        <v>0</v>
      </c>
    </row>
    <row r="35" spans="1:10" ht="11.25">
      <c r="A35" s="150"/>
      <c r="B35" s="52">
        <v>15</v>
      </c>
      <c r="C35" s="53" t="s">
        <v>32</v>
      </c>
      <c r="D35" s="248"/>
      <c r="E35" s="248"/>
      <c r="F35" s="153">
        <f>'逆行列係数'!G37</f>
        <v>0.0021888187550319856</v>
      </c>
      <c r="G35" s="153">
        <f>'逆行列係数'!X37</f>
        <v>0.01137318417042258</v>
      </c>
      <c r="H35" s="249">
        <f t="shared" si="3"/>
        <v>0</v>
      </c>
      <c r="I35" s="249">
        <f t="shared" si="4"/>
        <v>0</v>
      </c>
      <c r="J35" s="250">
        <f t="shared" si="5"/>
        <v>0</v>
      </c>
    </row>
    <row r="36" spans="1:10" ht="11.25">
      <c r="A36" s="234"/>
      <c r="B36" s="235">
        <v>16</v>
      </c>
      <c r="C36" s="236" t="s">
        <v>33</v>
      </c>
      <c r="D36" s="273">
        <f>SUM(D21:D35)</f>
        <v>0</v>
      </c>
      <c r="E36" s="282">
        <f>SUM(E21:E35)</f>
        <v>0</v>
      </c>
      <c r="F36" s="274">
        <f>'逆行列係数'!G38</f>
        <v>0.5663538575377607</v>
      </c>
      <c r="G36" s="274">
        <f>'逆行列係数'!X38</f>
        <v>1.9246382237328723</v>
      </c>
      <c r="H36" s="275">
        <f>SUM(H21:H35)</f>
        <v>0</v>
      </c>
      <c r="I36" s="275">
        <f>SUM(I21:I35)</f>
        <v>0</v>
      </c>
      <c r="J36" s="276">
        <f>SUM(J21:J35)</f>
        <v>0</v>
      </c>
    </row>
    <row r="37" spans="1:10" ht="11.25">
      <c r="A37" s="229"/>
      <c r="B37" s="230"/>
      <c r="C37" s="231" t="s">
        <v>139</v>
      </c>
      <c r="D37" s="248">
        <f>SUM(D36,D20)</f>
        <v>0</v>
      </c>
      <c r="E37" s="248">
        <f>SUM(E36,E20)</f>
        <v>0</v>
      </c>
      <c r="F37" s="153">
        <f>'逆行列係数'!G40</f>
        <v>1.9043572220371887</v>
      </c>
      <c r="G37" s="153">
        <f>'逆行列係数'!X40</f>
        <v>1.9381989788853098</v>
      </c>
      <c r="H37" s="249">
        <f>SUM(H36,H20)</f>
        <v>0</v>
      </c>
      <c r="I37" s="249">
        <f>SUM(I36,I20)</f>
        <v>0</v>
      </c>
      <c r="J37" s="250">
        <f>SUM(J36,J20)</f>
        <v>0</v>
      </c>
    </row>
  </sheetData>
  <mergeCells count="1">
    <mergeCell ref="A3:C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I29" sqref="I29"/>
    </sheetView>
  </sheetViews>
  <sheetFormatPr defaultColWidth="9.33203125" defaultRowHeight="11.25"/>
  <cols>
    <col min="1" max="1" width="4" style="0" bestFit="1" customWidth="1"/>
    <col min="2" max="2" width="3.5" style="0" customWidth="1"/>
    <col min="3" max="3" width="20.5" style="0" customWidth="1"/>
    <col min="4" max="4" width="12.16015625" style="239" customWidth="1"/>
    <col min="5" max="5" width="12.83203125" style="239" customWidth="1"/>
    <col min="6" max="6" width="12" style="241" customWidth="1"/>
    <col min="7" max="7" width="12.83203125" style="241" customWidth="1"/>
    <col min="8" max="8" width="12" style="242" customWidth="1"/>
    <col min="9" max="9" width="13.5" style="242" customWidth="1"/>
    <col min="10" max="10" width="12" style="239" customWidth="1"/>
    <col min="11" max="53" width="12" style="0" customWidth="1"/>
  </cols>
  <sheetData>
    <row r="1" spans="2:5" ht="13.5">
      <c r="B1" s="161"/>
      <c r="C1" s="228" t="s">
        <v>164</v>
      </c>
      <c r="D1" s="237"/>
      <c r="E1" s="237"/>
    </row>
    <row r="2" spans="2:8" ht="11.25">
      <c r="B2" s="161"/>
      <c r="C2" s="161" t="s">
        <v>165</v>
      </c>
      <c r="D2" s="238"/>
      <c r="E2" s="238"/>
      <c r="H2" s="242" t="s">
        <v>236</v>
      </c>
    </row>
    <row r="3" spans="1:10" s="240" customFormat="1" ht="33.75">
      <c r="A3" s="494" t="s">
        <v>166</v>
      </c>
      <c r="B3" s="495"/>
      <c r="C3" s="496"/>
      <c r="D3" s="251" t="s">
        <v>172</v>
      </c>
      <c r="E3" s="251" t="s">
        <v>173</v>
      </c>
      <c r="F3" s="243" t="s">
        <v>167</v>
      </c>
      <c r="G3" s="243" t="s">
        <v>168</v>
      </c>
      <c r="H3" s="244" t="s">
        <v>169</v>
      </c>
      <c r="I3" s="244" t="s">
        <v>170</v>
      </c>
      <c r="J3" s="283" t="s">
        <v>237</v>
      </c>
    </row>
    <row r="4" spans="1:10" s="261" customFormat="1" ht="19.5" customHeight="1" thickBot="1">
      <c r="A4" s="497"/>
      <c r="B4" s="498"/>
      <c r="C4" s="499"/>
      <c r="D4" s="277" t="s">
        <v>147</v>
      </c>
      <c r="E4" s="277" t="s">
        <v>82</v>
      </c>
      <c r="F4" s="262" t="s">
        <v>174</v>
      </c>
      <c r="G4" s="262" t="s">
        <v>175</v>
      </c>
      <c r="H4" s="260" t="s">
        <v>171</v>
      </c>
      <c r="I4" s="263" t="s">
        <v>176</v>
      </c>
      <c r="J4" s="264" t="s">
        <v>177</v>
      </c>
    </row>
    <row r="5" spans="1:10" ht="12" thickTop="1">
      <c r="A5" s="31" t="s">
        <v>46</v>
      </c>
      <c r="B5" s="15" t="s">
        <v>4</v>
      </c>
      <c r="C5" s="487" t="s">
        <v>18</v>
      </c>
      <c r="D5" s="278"/>
      <c r="E5" s="278"/>
      <c r="F5" s="128">
        <f>'逆行列係数'!H6</f>
        <v>0.007976704642913201</v>
      </c>
      <c r="G5" s="128">
        <f>'逆行列係数'!Y6</f>
        <v>0.000357981383176349</v>
      </c>
      <c r="H5" s="265">
        <f>$D$9*F5</f>
        <v>0</v>
      </c>
      <c r="I5" s="246">
        <f>E$9*G5</f>
        <v>0</v>
      </c>
      <c r="J5" s="247">
        <f>SUM(H5:I5)</f>
        <v>0</v>
      </c>
    </row>
    <row r="6" spans="1:10" ht="11.25">
      <c r="A6" s="31" t="s">
        <v>48</v>
      </c>
      <c r="B6" s="15" t="s">
        <v>5</v>
      </c>
      <c r="C6" s="487" t="s">
        <v>19</v>
      </c>
      <c r="D6" s="278"/>
      <c r="E6" s="278"/>
      <c r="F6" s="128">
        <f>'逆行列係数'!H7</f>
        <v>0.0002706129690175361</v>
      </c>
      <c r="G6" s="128">
        <f>'逆行列係数'!Y7</f>
        <v>8.775629188313748E-06</v>
      </c>
      <c r="H6" s="266">
        <f>D$9*F6</f>
        <v>0</v>
      </c>
      <c r="I6" s="246">
        <f aca="true" t="shared" si="0" ref="I6:I19">E$9*G6</f>
        <v>0</v>
      </c>
      <c r="J6" s="247">
        <f aca="true" t="shared" si="1" ref="J6:J19">SUM(H6:I6)</f>
        <v>0</v>
      </c>
    </row>
    <row r="7" spans="1:10" ht="11.25">
      <c r="A7" s="31" t="s">
        <v>50</v>
      </c>
      <c r="B7" s="15" t="s">
        <v>6</v>
      </c>
      <c r="C7" s="487" t="s">
        <v>20</v>
      </c>
      <c r="D7" s="278"/>
      <c r="E7" s="278"/>
      <c r="F7" s="128">
        <f>'逆行列係数'!H8</f>
        <v>0.0011743452683161235</v>
      </c>
      <c r="G7" s="128">
        <f>'逆行列係数'!Y8</f>
        <v>9.062756382423474E-05</v>
      </c>
      <c r="H7" s="266">
        <f aca="true" t="shared" si="2" ref="H7:H35">D$9*F7</f>
        <v>0</v>
      </c>
      <c r="I7" s="246">
        <f t="shared" si="0"/>
        <v>0</v>
      </c>
      <c r="J7" s="247">
        <f t="shared" si="1"/>
        <v>0</v>
      </c>
    </row>
    <row r="8" spans="1:10" ht="11.25">
      <c r="A8" s="31" t="s">
        <v>52</v>
      </c>
      <c r="B8" s="15" t="s">
        <v>7</v>
      </c>
      <c r="C8" s="487" t="s">
        <v>21</v>
      </c>
      <c r="D8" s="278"/>
      <c r="E8" s="278"/>
      <c r="F8" s="128">
        <f>'逆行列係数'!H9</f>
        <v>0.0013537911152794705</v>
      </c>
      <c r="G8" s="128">
        <f>'逆行列係数'!Y9</f>
        <v>8.535623495172595E-05</v>
      </c>
      <c r="H8" s="266">
        <f t="shared" si="2"/>
        <v>0</v>
      </c>
      <c r="I8" s="246">
        <f t="shared" si="0"/>
        <v>0</v>
      </c>
      <c r="J8" s="247">
        <f t="shared" si="1"/>
        <v>0</v>
      </c>
    </row>
    <row r="9" spans="1:10" ht="11.25">
      <c r="A9" s="31"/>
      <c r="B9" s="15" t="s">
        <v>8</v>
      </c>
      <c r="C9" s="487" t="s">
        <v>22</v>
      </c>
      <c r="D9" s="486">
        <f>'地域別最終需要'!$K$11</f>
        <v>0</v>
      </c>
      <c r="E9" s="281">
        <f>'地域別最終需要'!$I$11</f>
        <v>0</v>
      </c>
      <c r="F9" s="128">
        <f>'逆行列係数'!H10</f>
        <v>1.1076832344091465</v>
      </c>
      <c r="G9" s="128">
        <f>'逆行列係数'!Y10</f>
        <v>0.027339652379283187</v>
      </c>
      <c r="H9" s="266">
        <f>D$9*F9</f>
        <v>0</v>
      </c>
      <c r="I9" s="246">
        <f>E$9*G9</f>
        <v>0</v>
      </c>
      <c r="J9" s="247">
        <f t="shared" si="1"/>
        <v>0</v>
      </c>
    </row>
    <row r="10" spans="1:10" ht="11.25">
      <c r="A10" s="31"/>
      <c r="B10" s="15" t="s">
        <v>9</v>
      </c>
      <c r="C10" s="487" t="s">
        <v>23</v>
      </c>
      <c r="D10" s="278"/>
      <c r="E10" s="278"/>
      <c r="F10" s="128">
        <f>'逆行列係数'!H11</f>
        <v>0.005012358258898383</v>
      </c>
      <c r="G10" s="128">
        <f>'逆行列係数'!Y11</f>
        <v>0.00014756810225150337</v>
      </c>
      <c r="H10" s="266">
        <f>D$9*F10</f>
        <v>0</v>
      </c>
      <c r="I10" s="246">
        <f>E$9*G10</f>
        <v>0</v>
      </c>
      <c r="J10" s="247">
        <f t="shared" si="1"/>
        <v>0</v>
      </c>
    </row>
    <row r="11" spans="1:10" ht="11.25">
      <c r="A11" s="31"/>
      <c r="B11" s="15" t="s">
        <v>10</v>
      </c>
      <c r="C11" s="487" t="s">
        <v>24</v>
      </c>
      <c r="D11" s="278"/>
      <c r="E11" s="278"/>
      <c r="F11" s="128">
        <f>'逆行列係数'!H12</f>
        <v>0.02494842855711362</v>
      </c>
      <c r="G11" s="128">
        <f>'逆行列係数'!Y12</f>
        <v>0.0007262655492323598</v>
      </c>
      <c r="H11" s="266">
        <f>D$9*F11</f>
        <v>0</v>
      </c>
      <c r="I11" s="246">
        <f t="shared" si="0"/>
        <v>0</v>
      </c>
      <c r="J11" s="247">
        <f t="shared" si="1"/>
        <v>0</v>
      </c>
    </row>
    <row r="12" spans="1:10" ht="11.25">
      <c r="A12" s="31"/>
      <c r="B12" s="15" t="s">
        <v>11</v>
      </c>
      <c r="C12" s="487" t="s">
        <v>25</v>
      </c>
      <c r="D12" s="278"/>
      <c r="E12" s="278"/>
      <c r="F12" s="128">
        <f>'逆行列係数'!H13</f>
        <v>0.02653300605393615</v>
      </c>
      <c r="G12" s="128">
        <f>'逆行列係数'!Y13</f>
        <v>0.0021556841364476476</v>
      </c>
      <c r="H12" s="266">
        <f t="shared" si="2"/>
        <v>0</v>
      </c>
      <c r="I12" s="246">
        <f>E$9*G12</f>
        <v>0</v>
      </c>
      <c r="J12" s="247">
        <f t="shared" si="1"/>
        <v>0</v>
      </c>
    </row>
    <row r="13" spans="1:10" ht="11.25">
      <c r="A13" s="31"/>
      <c r="B13" s="15" t="s">
        <v>12</v>
      </c>
      <c r="C13" s="487" t="s">
        <v>26</v>
      </c>
      <c r="D13" s="278"/>
      <c r="E13" s="278"/>
      <c r="F13" s="128">
        <f>'逆行列係数'!H14</f>
        <v>0.02479346717227244</v>
      </c>
      <c r="G13" s="128">
        <f>'逆行列係数'!Y14</f>
        <v>0.0008001851961553353</v>
      </c>
      <c r="H13" s="266">
        <f t="shared" si="2"/>
        <v>0</v>
      </c>
      <c r="I13" s="246">
        <f>E$9*G13</f>
        <v>0</v>
      </c>
      <c r="J13" s="247">
        <f t="shared" si="1"/>
        <v>0</v>
      </c>
    </row>
    <row r="14" spans="1:10" ht="11.25">
      <c r="A14" s="31"/>
      <c r="B14" s="15" t="s">
        <v>13</v>
      </c>
      <c r="C14" s="487" t="s">
        <v>27</v>
      </c>
      <c r="D14" s="278"/>
      <c r="E14" s="278"/>
      <c r="F14" s="128">
        <f>'逆行列係数'!H15</f>
        <v>0.006148487486534687</v>
      </c>
      <c r="G14" s="128">
        <f>'逆行列係数'!Y15</f>
        <v>0.0002350295542782226</v>
      </c>
      <c r="H14" s="266">
        <f t="shared" si="2"/>
        <v>0</v>
      </c>
      <c r="I14" s="246">
        <f t="shared" si="0"/>
        <v>0</v>
      </c>
      <c r="J14" s="247">
        <f t="shared" si="1"/>
        <v>0</v>
      </c>
    </row>
    <row r="15" spans="1:10" ht="11.25">
      <c r="A15" s="31"/>
      <c r="B15" s="15" t="s">
        <v>14</v>
      </c>
      <c r="C15" s="487" t="s">
        <v>28</v>
      </c>
      <c r="D15" s="278"/>
      <c r="E15" s="278"/>
      <c r="F15" s="128">
        <f>'逆行列係数'!H16</f>
        <v>0.0224810763259655</v>
      </c>
      <c r="G15" s="128">
        <f>'逆行列係数'!Y16</f>
        <v>0.0014080378381474841</v>
      </c>
      <c r="H15" s="266">
        <f t="shared" si="2"/>
        <v>0</v>
      </c>
      <c r="I15" s="246">
        <f t="shared" si="0"/>
        <v>0</v>
      </c>
      <c r="J15" s="247">
        <f t="shared" si="1"/>
        <v>0</v>
      </c>
    </row>
    <row r="16" spans="1:10" ht="11.25">
      <c r="A16" s="31"/>
      <c r="B16" s="15" t="s">
        <v>15</v>
      </c>
      <c r="C16" s="487" t="s">
        <v>262</v>
      </c>
      <c r="D16" s="278"/>
      <c r="E16" s="278"/>
      <c r="F16" s="128">
        <f>'逆行列係数'!H17</f>
        <v>0.007505131802648375</v>
      </c>
      <c r="G16" s="128">
        <f>'逆行列係数'!Y17</f>
        <v>0.0003199525891561854</v>
      </c>
      <c r="H16" s="266">
        <f t="shared" si="2"/>
        <v>0</v>
      </c>
      <c r="I16" s="246">
        <f>E$9*G16</f>
        <v>0</v>
      </c>
      <c r="J16" s="247">
        <f t="shared" si="1"/>
        <v>0</v>
      </c>
    </row>
    <row r="17" spans="1:10" ht="11.25">
      <c r="A17" s="31"/>
      <c r="B17" s="15" t="s">
        <v>16</v>
      </c>
      <c r="C17" s="487" t="s">
        <v>30</v>
      </c>
      <c r="D17" s="278"/>
      <c r="E17" s="278"/>
      <c r="F17" s="128">
        <f>'逆行列係数'!H18</f>
        <v>0.0011121051543462413</v>
      </c>
      <c r="G17" s="128">
        <f>'逆行列係数'!Y18</f>
        <v>3.180193070774298E-05</v>
      </c>
      <c r="H17" s="266">
        <f t="shared" si="2"/>
        <v>0</v>
      </c>
      <c r="I17" s="246">
        <f t="shared" si="0"/>
        <v>0</v>
      </c>
      <c r="J17" s="247">
        <f t="shared" si="1"/>
        <v>0</v>
      </c>
    </row>
    <row r="18" spans="1:10" ht="11.25">
      <c r="A18" s="31"/>
      <c r="B18" s="15" t="s">
        <v>17</v>
      </c>
      <c r="C18" s="487" t="s">
        <v>31</v>
      </c>
      <c r="D18" s="278"/>
      <c r="E18" s="278"/>
      <c r="F18" s="128">
        <f>'逆行列係数'!H19</f>
        <v>0.07229949607950366</v>
      </c>
      <c r="G18" s="128">
        <f>'逆行列係数'!Y19</f>
        <v>0.0021440449338163197</v>
      </c>
      <c r="H18" s="266">
        <f t="shared" si="2"/>
        <v>0</v>
      </c>
      <c r="I18" s="246">
        <f t="shared" si="0"/>
        <v>0</v>
      </c>
      <c r="J18" s="247">
        <f t="shared" si="1"/>
        <v>0</v>
      </c>
    </row>
    <row r="19" spans="1:10" ht="11.25">
      <c r="A19" s="31"/>
      <c r="B19" s="52">
        <v>15</v>
      </c>
      <c r="C19" s="488" t="s">
        <v>32</v>
      </c>
      <c r="D19" s="279"/>
      <c r="E19" s="279"/>
      <c r="F19" s="153">
        <f>'逆行列係数'!H20</f>
        <v>0.004149256745387316</v>
      </c>
      <c r="G19" s="153">
        <f>'逆行列係数'!Y20</f>
        <v>0.00011865278655507434</v>
      </c>
      <c r="H19" s="267">
        <f t="shared" si="2"/>
        <v>0</v>
      </c>
      <c r="I19" s="249">
        <f t="shared" si="0"/>
        <v>0</v>
      </c>
      <c r="J19" s="250">
        <f t="shared" si="1"/>
        <v>0</v>
      </c>
    </row>
    <row r="20" spans="1:10" ht="12" thickBot="1">
      <c r="A20" s="232"/>
      <c r="B20" s="56">
        <v>16</v>
      </c>
      <c r="C20" s="233" t="s">
        <v>33</v>
      </c>
      <c r="D20" s="268">
        <f aca="true" t="shared" si="3" ref="D20:J20">SUM(D5:D19)</f>
        <v>0</v>
      </c>
      <c r="E20" s="268">
        <f t="shared" si="3"/>
        <v>0</v>
      </c>
      <c r="F20" s="269">
        <f t="shared" si="3"/>
        <v>1.3134415020412793</v>
      </c>
      <c r="G20" s="269">
        <f t="shared" si="3"/>
        <v>0.035969615807171694</v>
      </c>
      <c r="H20" s="270">
        <f t="shared" si="3"/>
        <v>0</v>
      </c>
      <c r="I20" s="271">
        <f t="shared" si="3"/>
        <v>0</v>
      </c>
      <c r="J20" s="272">
        <f t="shared" si="3"/>
        <v>0</v>
      </c>
    </row>
    <row r="21" spans="1:10" ht="12" thickTop="1">
      <c r="A21" s="150" t="s">
        <v>53</v>
      </c>
      <c r="B21" s="15" t="s">
        <v>4</v>
      </c>
      <c r="C21" s="487" t="s">
        <v>18</v>
      </c>
      <c r="D21" s="280"/>
      <c r="E21" s="280"/>
      <c r="F21" s="149">
        <f>'逆行列係数'!H23</f>
        <v>0.030010845774933802</v>
      </c>
      <c r="G21" s="149">
        <f>'逆行列係数'!Y23</f>
        <v>0.03298434890634312</v>
      </c>
      <c r="H21" s="246">
        <f t="shared" si="2"/>
        <v>0</v>
      </c>
      <c r="I21" s="256">
        <f aca="true" t="shared" si="4" ref="I21:I35">E$9*G21</f>
        <v>0</v>
      </c>
      <c r="J21" s="257">
        <f aca="true" t="shared" si="5" ref="J21:J35">SUM(H21:I21)</f>
        <v>0</v>
      </c>
    </row>
    <row r="22" spans="1:10" ht="11.25">
      <c r="A22" s="150" t="s">
        <v>54</v>
      </c>
      <c r="B22" s="15" t="s">
        <v>5</v>
      </c>
      <c r="C22" s="487" t="s">
        <v>19</v>
      </c>
      <c r="D22" s="278"/>
      <c r="E22" s="278"/>
      <c r="F22" s="128">
        <f>'逆行列係数'!H24</f>
        <v>0.000959569309172558</v>
      </c>
      <c r="G22" s="128">
        <f>'逆行列係数'!Y24</f>
        <v>0.002267783027937309</v>
      </c>
      <c r="H22" s="246">
        <f>D$9*F22</f>
        <v>0</v>
      </c>
      <c r="I22" s="246">
        <f>E$9*G22</f>
        <v>0</v>
      </c>
      <c r="J22" s="247">
        <f>SUM(H22:I22)</f>
        <v>0</v>
      </c>
    </row>
    <row r="23" spans="1:10" ht="11.25">
      <c r="A23" s="150" t="s">
        <v>55</v>
      </c>
      <c r="B23" s="15" t="s">
        <v>6</v>
      </c>
      <c r="C23" s="487" t="s">
        <v>20</v>
      </c>
      <c r="D23" s="281"/>
      <c r="E23" s="281"/>
      <c r="F23" s="128">
        <f>'逆行列係数'!H25</f>
        <v>0.0024259911555087085</v>
      </c>
      <c r="G23" s="128">
        <f>'逆行列係数'!Y25</f>
        <v>0.0052100646682258275</v>
      </c>
      <c r="H23" s="246">
        <f>D$9*F23</f>
        <v>0</v>
      </c>
      <c r="I23" s="246">
        <f t="shared" si="4"/>
        <v>0</v>
      </c>
      <c r="J23" s="247">
        <f t="shared" si="5"/>
        <v>0</v>
      </c>
    </row>
    <row r="24" spans="1:10" ht="11.25">
      <c r="A24" s="150" t="s">
        <v>56</v>
      </c>
      <c r="B24" s="15" t="s">
        <v>7</v>
      </c>
      <c r="C24" s="487" t="s">
        <v>21</v>
      </c>
      <c r="D24" s="281"/>
      <c r="E24" s="281"/>
      <c r="F24" s="128">
        <f>'逆行列係数'!H26</f>
        <v>0.0023253842591641214</v>
      </c>
      <c r="G24" s="128">
        <f>'逆行列係数'!Y26</f>
        <v>0.00428850347084444</v>
      </c>
      <c r="H24" s="246">
        <f t="shared" si="2"/>
        <v>0</v>
      </c>
      <c r="I24" s="246">
        <f t="shared" si="4"/>
        <v>0</v>
      </c>
      <c r="J24" s="247">
        <f t="shared" si="5"/>
        <v>0</v>
      </c>
    </row>
    <row r="25" spans="1:10" ht="11.25">
      <c r="A25" s="150" t="s">
        <v>52</v>
      </c>
      <c r="B25" s="15" t="s">
        <v>8</v>
      </c>
      <c r="C25" s="487" t="s">
        <v>22</v>
      </c>
      <c r="E25" s="281"/>
      <c r="F25" s="128">
        <f>'逆行列係数'!H27</f>
        <v>0.5568765572953305</v>
      </c>
      <c r="G25" s="128">
        <f>'逆行列係数'!Y27</f>
        <v>1.6196560309699795</v>
      </c>
      <c r="H25" s="246">
        <f>D$9*F25</f>
        <v>0</v>
      </c>
      <c r="I25" s="246">
        <f>E$9*G25</f>
        <v>0</v>
      </c>
      <c r="J25" s="247">
        <f t="shared" si="5"/>
        <v>0</v>
      </c>
    </row>
    <row r="26" spans="1:10" ht="11.25">
      <c r="A26" s="150"/>
      <c r="B26" s="15" t="s">
        <v>9</v>
      </c>
      <c r="C26" s="487" t="s">
        <v>23</v>
      </c>
      <c r="D26" s="281"/>
      <c r="E26" s="281"/>
      <c r="F26" s="128">
        <f>'逆行列係数'!H28</f>
        <v>0.005228580635972028</v>
      </c>
      <c r="G26" s="128">
        <f>'逆行列係数'!Y28</f>
        <v>0.011554554560221376</v>
      </c>
      <c r="H26" s="246">
        <f t="shared" si="2"/>
        <v>0</v>
      </c>
      <c r="I26" s="246">
        <f t="shared" si="4"/>
        <v>0</v>
      </c>
      <c r="J26" s="247">
        <f t="shared" si="5"/>
        <v>0</v>
      </c>
    </row>
    <row r="27" spans="1:10" ht="11.25">
      <c r="A27" s="150"/>
      <c r="B27" s="15" t="s">
        <v>10</v>
      </c>
      <c r="C27" s="487" t="s">
        <v>24</v>
      </c>
      <c r="D27" s="281"/>
      <c r="E27" s="281"/>
      <c r="F27" s="128">
        <f>'逆行列係数'!H29</f>
        <v>0.01871212137707721</v>
      </c>
      <c r="G27" s="128">
        <f>'逆行列係数'!Y29</f>
        <v>0.04007812278917134</v>
      </c>
      <c r="H27" s="246">
        <f>D$9*F27</f>
        <v>0</v>
      </c>
      <c r="I27" s="246">
        <f t="shared" si="4"/>
        <v>0</v>
      </c>
      <c r="J27" s="247">
        <f t="shared" si="5"/>
        <v>0</v>
      </c>
    </row>
    <row r="28" spans="1:10" ht="11.25">
      <c r="A28" s="150"/>
      <c r="B28" s="15" t="s">
        <v>11</v>
      </c>
      <c r="C28" s="487" t="s">
        <v>25</v>
      </c>
      <c r="D28" s="281"/>
      <c r="E28" s="281"/>
      <c r="F28" s="128">
        <f>'逆行列係数'!H30</f>
        <v>0.08872000454072948</v>
      </c>
      <c r="G28" s="128">
        <f>'逆行列係数'!Y30</f>
        <v>0.10537907073605993</v>
      </c>
      <c r="H28" s="246">
        <f t="shared" si="2"/>
        <v>0</v>
      </c>
      <c r="I28" s="246">
        <f t="shared" si="4"/>
        <v>0</v>
      </c>
      <c r="J28" s="247">
        <f t="shared" si="5"/>
        <v>0</v>
      </c>
    </row>
    <row r="29" spans="1:10" ht="11.25">
      <c r="A29" s="150"/>
      <c r="B29" s="15" t="s">
        <v>12</v>
      </c>
      <c r="C29" s="487" t="s">
        <v>26</v>
      </c>
      <c r="D29" s="281"/>
      <c r="E29" s="281"/>
      <c r="F29" s="128">
        <f>'逆行列係数'!H31</f>
        <v>0.02225969575267333</v>
      </c>
      <c r="G29" s="128">
        <f>'逆行列係数'!Y31</f>
        <v>0.043209999237148536</v>
      </c>
      <c r="H29" s="246">
        <f t="shared" si="2"/>
        <v>0</v>
      </c>
      <c r="I29" s="246">
        <f t="shared" si="4"/>
        <v>0</v>
      </c>
      <c r="J29" s="247">
        <f t="shared" si="5"/>
        <v>0</v>
      </c>
    </row>
    <row r="30" spans="1:10" ht="11.25">
      <c r="A30" s="150"/>
      <c r="B30" s="15" t="s">
        <v>13</v>
      </c>
      <c r="C30" s="487" t="s">
        <v>27</v>
      </c>
      <c r="D30" s="281"/>
      <c r="E30" s="281"/>
      <c r="F30" s="128">
        <f>'逆行列係数'!H32</f>
        <v>0.005751039013757636</v>
      </c>
      <c r="G30" s="128">
        <f>'逆行列係数'!Y32</f>
        <v>0.009782279137472424</v>
      </c>
      <c r="H30" s="246">
        <f t="shared" si="2"/>
        <v>0</v>
      </c>
      <c r="I30" s="246">
        <f>E$9*G30</f>
        <v>0</v>
      </c>
      <c r="J30" s="247">
        <f t="shared" si="5"/>
        <v>0</v>
      </c>
    </row>
    <row r="31" spans="1:10" ht="11.25">
      <c r="A31" s="150"/>
      <c r="B31" s="15" t="s">
        <v>14</v>
      </c>
      <c r="C31" s="487" t="s">
        <v>28</v>
      </c>
      <c r="D31" s="281"/>
      <c r="E31" s="281"/>
      <c r="F31" s="128">
        <f>'逆行列係数'!H33</f>
        <v>0.02937530366364722</v>
      </c>
      <c r="G31" s="128">
        <f>'逆行列係数'!Y33</f>
        <v>0.04653365512257018</v>
      </c>
      <c r="H31" s="246">
        <f t="shared" si="2"/>
        <v>0</v>
      </c>
      <c r="I31" s="246">
        <f t="shared" si="4"/>
        <v>0</v>
      </c>
      <c r="J31" s="247">
        <f t="shared" si="5"/>
        <v>0</v>
      </c>
    </row>
    <row r="32" spans="1:10" ht="11.25">
      <c r="A32" s="150"/>
      <c r="B32" s="15" t="s">
        <v>15</v>
      </c>
      <c r="C32" s="487" t="s">
        <v>262</v>
      </c>
      <c r="D32" s="281"/>
      <c r="E32" s="281"/>
      <c r="F32" s="128">
        <f>'逆行列係数'!H34</f>
        <v>0.02524278875855445</v>
      </c>
      <c r="G32" s="128">
        <f>'逆行列係数'!Y34</f>
        <v>0.03164429533844081</v>
      </c>
      <c r="H32" s="246">
        <f t="shared" si="2"/>
        <v>0</v>
      </c>
      <c r="I32" s="246">
        <f t="shared" si="4"/>
        <v>0</v>
      </c>
      <c r="J32" s="247">
        <f t="shared" si="5"/>
        <v>0</v>
      </c>
    </row>
    <row r="33" spans="1:10" ht="11.25">
      <c r="A33" s="150"/>
      <c r="B33" s="15" t="s">
        <v>16</v>
      </c>
      <c r="C33" s="487" t="s">
        <v>30</v>
      </c>
      <c r="D33" s="281"/>
      <c r="E33" s="281"/>
      <c r="F33" s="128">
        <f>'逆行列係数'!H35</f>
        <v>0.0009114447308240592</v>
      </c>
      <c r="G33" s="128">
        <f>'逆行列係数'!Y35</f>
        <v>0.0019365450328320492</v>
      </c>
      <c r="H33" s="246">
        <f t="shared" si="2"/>
        <v>0</v>
      </c>
      <c r="I33" s="246">
        <f t="shared" si="4"/>
        <v>0</v>
      </c>
      <c r="J33" s="247">
        <f t="shared" si="5"/>
        <v>0</v>
      </c>
    </row>
    <row r="34" spans="1:10" ht="11.25">
      <c r="A34" s="150"/>
      <c r="B34" s="15" t="s">
        <v>17</v>
      </c>
      <c r="C34" s="487" t="s">
        <v>31</v>
      </c>
      <c r="D34" s="281"/>
      <c r="E34" s="281"/>
      <c r="F34" s="128">
        <f>'逆行列係数'!H36</f>
        <v>0.08300244335395383</v>
      </c>
      <c r="G34" s="128">
        <f>'逆行列係数'!Y36</f>
        <v>0.15135083773078617</v>
      </c>
      <c r="H34" s="246">
        <f t="shared" si="2"/>
        <v>0</v>
      </c>
      <c r="I34" s="246">
        <f t="shared" si="4"/>
        <v>0</v>
      </c>
      <c r="J34" s="247">
        <f t="shared" si="5"/>
        <v>0</v>
      </c>
    </row>
    <row r="35" spans="1:10" ht="11.25">
      <c r="A35" s="150"/>
      <c r="B35" s="52">
        <v>15</v>
      </c>
      <c r="C35" s="488" t="s">
        <v>32</v>
      </c>
      <c r="D35" s="248"/>
      <c r="E35" s="248"/>
      <c r="F35" s="153">
        <f>'逆行列係数'!H37</f>
        <v>0.003254453175332927</v>
      </c>
      <c r="G35" s="153">
        <f>'逆行列係数'!Y37</f>
        <v>0.0069147309958962865</v>
      </c>
      <c r="H35" s="249">
        <f t="shared" si="2"/>
        <v>0</v>
      </c>
      <c r="I35" s="249">
        <f t="shared" si="4"/>
        <v>0</v>
      </c>
      <c r="J35" s="250">
        <f t="shared" si="5"/>
        <v>0</v>
      </c>
    </row>
    <row r="36" spans="1:10" ht="12" thickBot="1">
      <c r="A36" s="34"/>
      <c r="B36" s="473">
        <v>16</v>
      </c>
      <c r="C36" s="474" t="s">
        <v>33</v>
      </c>
      <c r="D36" s="475">
        <f aca="true" t="shared" si="6" ref="D36:J36">SUM(D21:D35)</f>
        <v>0</v>
      </c>
      <c r="E36" s="475">
        <f t="shared" si="6"/>
        <v>0</v>
      </c>
      <c r="F36" s="476">
        <f t="shared" si="6"/>
        <v>0.8750562227966318</v>
      </c>
      <c r="G36" s="476">
        <f t="shared" si="6"/>
        <v>2.1127908217239297</v>
      </c>
      <c r="H36" s="477">
        <f t="shared" si="6"/>
        <v>0</v>
      </c>
      <c r="I36" s="477">
        <f t="shared" si="6"/>
        <v>0</v>
      </c>
      <c r="J36" s="478">
        <f t="shared" si="6"/>
        <v>0</v>
      </c>
    </row>
    <row r="37" spans="1:10" ht="11.25">
      <c r="A37" s="479"/>
      <c r="B37" s="480"/>
      <c r="C37" s="481" t="s">
        <v>139</v>
      </c>
      <c r="D37" s="482">
        <f aca="true" t="shared" si="7" ref="D37:J37">SUM(D36,D20)</f>
        <v>0</v>
      </c>
      <c r="E37" s="482">
        <f t="shared" si="7"/>
        <v>0</v>
      </c>
      <c r="F37" s="483">
        <f t="shared" si="7"/>
        <v>2.188497724837911</v>
      </c>
      <c r="G37" s="483">
        <f t="shared" si="7"/>
        <v>2.1487604375311014</v>
      </c>
      <c r="H37" s="484">
        <f t="shared" si="7"/>
        <v>0</v>
      </c>
      <c r="I37" s="484">
        <f t="shared" si="7"/>
        <v>0</v>
      </c>
      <c r="J37" s="485">
        <f t="shared" si="7"/>
        <v>0</v>
      </c>
    </row>
  </sheetData>
  <mergeCells count="1">
    <mergeCell ref="A3:C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2005-03-09T02:40:24Z</cp:lastPrinted>
  <dcterms:created xsi:type="dcterms:W3CDTF">2005-03-02T08:43:48Z</dcterms:created>
  <dcterms:modified xsi:type="dcterms:W3CDTF">2010-03-23T06:14:55Z</dcterms:modified>
  <cp:category/>
  <cp:version/>
  <cp:contentType/>
  <cp:contentStatus/>
</cp:coreProperties>
</file>