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binas03\養父市役所_2\まち整備部\上下水道課\管理グループ\01 予算・決算\2.決算\経営比較分析表\Ｈ28公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<sst xmlns="http://schemas.openxmlformats.org/spreadsheetml/2006/main" count="217" uniqueCount="106">
  <si>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</si>
  <si>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</si>
  <si>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</si>
  <si>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</si>
  <si>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</si>
  <si>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</si>
  <si>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</si>
  <si>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</si>
  <si>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</si>
  <si>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</si>
  <si>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</si>
  <si>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</si>
  <si>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</si>
  <si>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</si>
  <si>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</si>
  <si>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</si>
  <si>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</si>
  <si>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</si>
  <si>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</si>
  <si>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</si>
  <si>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</si>
  <si>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</si>
  <si>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</si>
  <si>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</si>
  <si>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</si>
  <si>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</si>
  <si>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</si>
  <si>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</si>
  <si>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</si>
  <si>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</si>
  <si>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</si>
  <si>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</si>
  <si>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</si>
  <si>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</si>
  <si>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</si>
  <si>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</si>
  <si>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</si>
  <si>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</si>
  <si>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</si>
  <si>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</si>
  <si>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</si>
  <si>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</si>
  <si>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</si>
  <si>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</si>
  <si>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</si>
  <si>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</si>
  <si>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</si>
  <si>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</si>
  <si>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</si>
  <si>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</si>
  <si>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</si>
  <si>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</si>
  <si>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</si>
  <si>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</si>
  <si>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</si>
  <si>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</si>
  <si>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</si>
  <si>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</si>
  <si>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</si>
  <si>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</si>
  <si>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</si>
  <si>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</si>
  <si>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</si>
  <si>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</si>
  <si>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</si>
  <si>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</si>
  <si>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</si>
  <si>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</si>
  <si>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</si>
  <si>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</si>
  <si>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</si>
  <si>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</si>
  <si>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</si>
  <si>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</si>
  <si>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</si>
  <si>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</si>
  <si>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</si>
  <si>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</si>
  <si>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</si>
  <si>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</si>
  <si>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</si>
  <si>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</si>
  <si>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</si>
  <si>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</si>
  <si>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</si>
  <si>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</si>
  <si>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</si>
  <si>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</si>
  <si>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</si>
  <si>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</si>
  <si>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</si>
  <si>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</si>
  <si>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</si>
  <si>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</si>
  <si>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</si>
  <si>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</si>
  <si>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</si>
  <si>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</si>
  <si>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</si>
  <si>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</si>
  <si>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</si>
  <si>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</si>
  <si>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</si>
  <si>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rFont val="ＭＳ ゴシック"/>
        <family val="3"/>
        <charset val="128"/>
      </rPr>
      <t>【施設全体の減価償却の状況】</t>
    </r>
    <r>
      <rPr>
        <sz val="11"/>
        <rFont val="ＭＳ ゴシック"/>
        <family val="3"/>
        <charset val="128"/>
      </rPr>
      <t xml:space="preserve">
有形固定資産減価償却率は、類似団体平均値とほぼ同じ状況で推移しており、平成27年度で49.43％と50％に近づき老朽化がすすんでいる。
【管路の経年化の状況】
管路経年化率は、4％未満であり耐用年数を経過した管路は少ない状況である。</t>
    </r>
    <r>
      <rPr>
        <sz val="11"/>
        <color rgb="FFFF0000"/>
        <rFont val="ＭＳ ゴシック"/>
        <family val="3"/>
        <charset val="128"/>
      </rPr>
      <t xml:space="preserve">
</t>
    </r>
    <r>
      <rPr>
        <sz val="11"/>
        <rFont val="ＭＳ ゴシック"/>
        <family val="3"/>
        <charset val="128"/>
      </rPr>
      <t>【管路の更新投資の実施状況】
管路更新率は、0％～1％と低い状況であるが、前述の管路経年化率が低いためである。今後老朽化が進めば、更新すべき管路が増加していくことから、計画的に更新を実施していく必要がある。</t>
    </r>
    <phoneticPr fontId="4"/>
  </si>
  <si>
    <t>経営の健全性・効率性及び老朽化の状況は、現在のところ概ね良好な状況である。ただし、人口減少に伴う料金収入の減少が予想される上に、施設の老朽化も考慮し、さらに平成29年度に予定している簡易水道との統合を視野に入れた経営戦略を策定したうえで、計画的な施設の更新を実施し、健全な経営を継続して行う必要がある。</t>
    <rPh sb="71" eb="73">
      <t>コウリョ</t>
    </rPh>
    <rPh sb="78" eb="80">
      <t>ヘイセイ</t>
    </rPh>
    <rPh sb="82" eb="84">
      <t>ネンド</t>
    </rPh>
    <rPh sb="85" eb="87">
      <t>ヨテイ</t>
    </rPh>
    <rPh sb="91" eb="93">
      <t>カンイ</t>
    </rPh>
    <rPh sb="93" eb="95">
      <t>スイドウ</t>
    </rPh>
    <rPh sb="97" eb="99">
      <t>トウゴウ</t>
    </rPh>
    <rPh sb="100" eb="102">
      <t>シヤ</t>
    </rPh>
    <rPh sb="103" eb="104">
      <t>イ</t>
    </rPh>
    <phoneticPr fontId="4"/>
  </si>
  <si>
    <r>
      <rPr>
        <b/>
        <sz val="11"/>
        <rFont val="ＭＳ ゴシック"/>
        <family val="3"/>
        <charset val="128"/>
      </rPr>
      <t>【経常損益】</t>
    </r>
    <r>
      <rPr>
        <sz val="11"/>
        <rFont val="ＭＳ ゴシック"/>
        <family val="3"/>
        <charset val="128"/>
      </rPr>
      <t xml:space="preserve">
経常収支比率は、平成26年度から100％を上回っている。会計制度の見直しに伴い、収入として長期前受金戻入が計上されたことによる。
</t>
    </r>
    <r>
      <rPr>
        <b/>
        <sz val="11"/>
        <rFont val="ＭＳ ゴシック"/>
        <family val="3"/>
        <charset val="128"/>
      </rPr>
      <t>【支払能力】</t>
    </r>
    <r>
      <rPr>
        <sz val="11"/>
        <rFont val="ＭＳ ゴシック"/>
        <family val="3"/>
        <charset val="128"/>
      </rPr>
      <t xml:space="preserve">
流動比率は、平成26年度から地方債が流動負債に計上されたため大幅に減少しているが、100％を大きく上回っており支払能力は高い状況である。</t>
    </r>
    <r>
      <rPr>
        <sz val="11"/>
        <color rgb="FFFF0000"/>
        <rFont val="ＭＳ ゴシック"/>
        <family val="3"/>
        <charset val="128"/>
      </rPr>
      <t xml:space="preserve">
</t>
    </r>
    <r>
      <rPr>
        <b/>
        <sz val="11"/>
        <rFont val="ＭＳ ゴシック"/>
        <family val="3"/>
        <charset val="128"/>
      </rPr>
      <t>【債務残高】</t>
    </r>
    <r>
      <rPr>
        <sz val="11"/>
        <rFont val="ＭＳ ゴシック"/>
        <family val="3"/>
        <charset val="128"/>
      </rPr>
      <t xml:space="preserve">
企業債残高対給水収益比率は、類似団体平均値を下回り、年々数値も下がっており健全な状況であるといえる。</t>
    </r>
    <r>
      <rPr>
        <sz val="11"/>
        <color rgb="FFFF0000"/>
        <rFont val="ＭＳ ゴシック"/>
        <family val="3"/>
        <charset val="128"/>
      </rPr>
      <t xml:space="preserve">
</t>
    </r>
    <r>
      <rPr>
        <b/>
        <sz val="11"/>
        <rFont val="ＭＳ ゴシック"/>
        <family val="3"/>
        <charset val="128"/>
      </rPr>
      <t>【料金水準の適切性】</t>
    </r>
    <r>
      <rPr>
        <sz val="11"/>
        <rFont val="ＭＳ ゴシック"/>
        <family val="3"/>
        <charset val="128"/>
      </rPr>
      <t xml:space="preserve">
料金回収率は、平成26年度から100％を上回っている。会計制度の見直し伴い長期前受金戻入が計上されたことによる。
</t>
    </r>
    <r>
      <rPr>
        <b/>
        <sz val="11"/>
        <rFont val="ＭＳ ゴシック"/>
        <family val="3"/>
        <charset val="128"/>
      </rPr>
      <t>【費用の効率性】</t>
    </r>
    <r>
      <rPr>
        <sz val="11"/>
        <rFont val="ＭＳ ゴシック"/>
        <family val="3"/>
        <charset val="128"/>
      </rPr>
      <t xml:space="preserve">
給水原価は、類似団体平均値を下回っている。平成26年度に大きく減少しているのは、会計制度の見直し伴い長期前受金戻入が計上されたことによる。
</t>
    </r>
    <r>
      <rPr>
        <b/>
        <sz val="11"/>
        <rFont val="ＭＳ ゴシック"/>
        <family val="3"/>
        <charset val="128"/>
      </rPr>
      <t>【施設の効率性】</t>
    </r>
    <r>
      <rPr>
        <sz val="11"/>
        <rFont val="ＭＳ ゴシック"/>
        <family val="3"/>
        <charset val="128"/>
      </rPr>
      <t xml:space="preserve">
施設利用率は、漏水修繕により配水量が減少したため数値が下がり、引き続き類似団体平均値を下回っている状況であり、施設の規模について見直していく必要がある。
</t>
    </r>
    <r>
      <rPr>
        <b/>
        <sz val="11"/>
        <rFont val="ＭＳ ゴシック"/>
        <family val="3"/>
        <charset val="128"/>
      </rPr>
      <t>【供給した配水量の効率性】</t>
    </r>
    <r>
      <rPr>
        <sz val="11"/>
        <rFont val="ＭＳ ゴシック"/>
        <family val="3"/>
        <charset val="128"/>
      </rPr>
      <t xml:space="preserve">
有収率は、類似団体平均を大きく上回っている。今後も100％に近づけるよう、漏水対策等を実施していく必要がある。</t>
    </r>
    <rPh sb="1" eb="3">
      <t>ケイジョウ</t>
    </rPh>
    <rPh sb="3" eb="5">
      <t>ソンエキ</t>
    </rPh>
    <rPh sb="7" eb="9">
      <t>ケイジョウ</t>
    </rPh>
    <rPh sb="9" eb="11">
      <t>シュウシ</t>
    </rPh>
    <rPh sb="369" eb="371">
      <t>ロウスイ</t>
    </rPh>
    <rPh sb="371" eb="373">
      <t>シュウゼン</t>
    </rPh>
    <rPh sb="376" eb="378">
      <t>ハイスイ</t>
    </rPh>
    <rPh sb="378" eb="379">
      <t>リョウ</t>
    </rPh>
    <rPh sb="380" eb="382">
      <t>ゲンショウ</t>
    </rPh>
    <rPh sb="386" eb="388">
      <t>スウチ</t>
    </rPh>
    <rPh sb="389" eb="390">
      <t>サ</t>
    </rPh>
    <rPh sb="393" eb="394">
      <t>ヒ</t>
    </rPh>
    <rPh sb="395" eb="396">
      <t>ツヅ</t>
    </rPh>
    <rPh sb="411" eb="413">
      <t>ジョウキョウ</t>
    </rPh>
    <rPh sb="475" eb="47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</si>
</sst>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0.28999999999999998</c:v>
                </c:pt>
                <c:pt idx="2">
                  <c:v>0.08</c:v>
                </c:pt>
                <c:pt idx="3" formatCode="#,##0.00;&quot;△&quot;#,##0.00">
                  <c:v>0</c:v>
                </c:pt>
                <c:pt idx="4" formatCode="#,##0.00;&quot;△&quot;#,##0.00">
                  <c:v>0</c:v>
                </c:pt>
              </c:numCache>
            </c:numRef>
          </c:val>
        </c:ser>
        <c:dLbls>
          <c:showLegendKey val="0"/>
          <c:showVal val="0"/>
          <c:showCatName val="0"/>
          <c:showSerName val="0"/>
          <c:showPercent val="0"/>
          <c:showBubbleSize val="0"/>
        </c:dLbls>
        <c:gapWidth val="150"/>
        <c:axId val="407626800"/>
        <c:axId val="40763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407626800"/>
        <c:axId val="407631896"/>
      </c:lineChart>
      <c:dateAx>
        <c:axId val="407626800"/>
        <c:scaling>
          <c:orientation val="minMax"/>
        </c:scaling>
        <c:delete val="1"/>
        <c:axPos val="b"/>
        <c:numFmt formatCode="ge" sourceLinked="1"/>
        <c:majorTickMark val="none"/>
        <c:minorTickMark val="none"/>
        <c:tickLblPos val="none"/>
        <c:crossAx val="407631896"/>
        <c:crosses val="autoZero"/>
        <c:auto val="1"/>
        <c:lblOffset val="100"/>
        <c:baseTimeUnit val="years"/>
      </c:dateAx>
      <c:valAx>
        <c:axId val="40763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2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49.67</c:v>
                </c:pt>
                <c:pt idx="1">
                  <c:v>48.66</c:v>
                </c:pt>
                <c:pt idx="2">
                  <c:v>48.03</c:v>
                </c:pt>
                <c:pt idx="3">
                  <c:v>48.55</c:v>
                </c:pt>
                <c:pt idx="4">
                  <c:v>46.47</c:v>
                </c:pt>
              </c:numCache>
            </c:numRef>
          </c:val>
        </c:ser>
        <c:dLbls>
          <c:showLegendKey val="0"/>
          <c:showVal val="0"/>
          <c:showCatName val="0"/>
          <c:showSerName val="0"/>
          <c:showPercent val="0"/>
          <c:showBubbleSize val="0"/>
        </c:dLbls>
        <c:gapWidth val="150"/>
        <c:axId val="405615928"/>
        <c:axId val="40561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405615928"/>
        <c:axId val="405615144"/>
      </c:lineChart>
      <c:dateAx>
        <c:axId val="405615928"/>
        <c:scaling>
          <c:orientation val="minMax"/>
        </c:scaling>
        <c:delete val="1"/>
        <c:axPos val="b"/>
        <c:numFmt formatCode="ge" sourceLinked="1"/>
        <c:majorTickMark val="none"/>
        <c:minorTickMark val="none"/>
        <c:tickLblPos val="none"/>
        <c:crossAx val="405615144"/>
        <c:crosses val="autoZero"/>
        <c:auto val="1"/>
        <c:lblOffset val="100"/>
        <c:baseTimeUnit val="years"/>
      </c:dateAx>
      <c:valAx>
        <c:axId val="40561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1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86.98</c:v>
                </c:pt>
                <c:pt idx="1">
                  <c:v>87.89</c:v>
                </c:pt>
                <c:pt idx="2">
                  <c:v>88.42</c:v>
                </c:pt>
                <c:pt idx="3">
                  <c:v>86.31</c:v>
                </c:pt>
                <c:pt idx="4">
                  <c:v>88.38</c:v>
                </c:pt>
              </c:numCache>
            </c:numRef>
          </c:val>
        </c:ser>
        <c:dLbls>
          <c:showLegendKey val="0"/>
          <c:showVal val="0"/>
          <c:showCatName val="0"/>
          <c:showSerName val="0"/>
          <c:showPercent val="0"/>
          <c:showBubbleSize val="0"/>
        </c:dLbls>
        <c:gapWidth val="150"/>
        <c:axId val="405616320"/>
        <c:axId val="40561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405616320"/>
        <c:axId val="405617496"/>
      </c:lineChart>
      <c:dateAx>
        <c:axId val="405616320"/>
        <c:scaling>
          <c:orientation val="minMax"/>
        </c:scaling>
        <c:delete val="1"/>
        <c:axPos val="b"/>
        <c:numFmt formatCode="ge" sourceLinked="1"/>
        <c:majorTickMark val="none"/>
        <c:minorTickMark val="none"/>
        <c:tickLblPos val="none"/>
        <c:crossAx val="405617496"/>
        <c:crosses val="autoZero"/>
        <c:auto val="1"/>
        <c:lblOffset val="100"/>
        <c:baseTimeUnit val="years"/>
      </c:dateAx>
      <c:valAx>
        <c:axId val="40561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92.41</c:v>
                </c:pt>
                <c:pt idx="1">
                  <c:v>94.33</c:v>
                </c:pt>
                <c:pt idx="2">
                  <c:v>96.27</c:v>
                </c:pt>
                <c:pt idx="3">
                  <c:v>111.56</c:v>
                </c:pt>
                <c:pt idx="4">
                  <c:v>107.71</c:v>
                </c:pt>
              </c:numCache>
            </c:numRef>
          </c:val>
        </c:ser>
        <c:dLbls>
          <c:showLegendKey val="0"/>
          <c:showVal val="0"/>
          <c:showCatName val="0"/>
          <c:showSerName val="0"/>
          <c:showPercent val="0"/>
          <c:showBubbleSize val="0"/>
        </c:dLbls>
        <c:gapWidth val="150"/>
        <c:axId val="407631112"/>
        <c:axId val="40763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407631112"/>
        <c:axId val="407633072"/>
      </c:lineChart>
      <c:dateAx>
        <c:axId val="407631112"/>
        <c:scaling>
          <c:orientation val="minMax"/>
        </c:scaling>
        <c:delete val="1"/>
        <c:axPos val="b"/>
        <c:numFmt formatCode="ge" sourceLinked="1"/>
        <c:majorTickMark val="none"/>
        <c:minorTickMark val="none"/>
        <c:tickLblPos val="none"/>
        <c:crossAx val="407633072"/>
        <c:crosses val="autoZero"/>
        <c:auto val="1"/>
        <c:lblOffset val="100"/>
        <c:baseTimeUnit val="years"/>
      </c:dateAx>
      <c:valAx>
        <c:axId val="40763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63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35.49</c:v>
                </c:pt>
                <c:pt idx="1">
                  <c:v>37.86</c:v>
                </c:pt>
                <c:pt idx="2">
                  <c:v>40.200000000000003</c:v>
                </c:pt>
                <c:pt idx="3">
                  <c:v>46.56</c:v>
                </c:pt>
                <c:pt idx="4">
                  <c:v>49.43</c:v>
                </c:pt>
              </c:numCache>
            </c:numRef>
          </c:val>
        </c:ser>
        <c:dLbls>
          <c:showLegendKey val="0"/>
          <c:showVal val="0"/>
          <c:showCatName val="0"/>
          <c:showSerName val="0"/>
          <c:showPercent val="0"/>
          <c:showBubbleSize val="0"/>
        </c:dLbls>
        <c:gapWidth val="150"/>
        <c:axId val="407630720"/>
        <c:axId val="4076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407630720"/>
        <c:axId val="407629152"/>
      </c:lineChart>
      <c:dateAx>
        <c:axId val="407630720"/>
        <c:scaling>
          <c:orientation val="minMax"/>
        </c:scaling>
        <c:delete val="1"/>
        <c:axPos val="b"/>
        <c:numFmt formatCode="ge" sourceLinked="1"/>
        <c:majorTickMark val="none"/>
        <c:minorTickMark val="none"/>
        <c:tickLblPos val="none"/>
        <c:crossAx val="407629152"/>
        <c:crosses val="autoZero"/>
        <c:auto val="1"/>
        <c:lblOffset val="100"/>
        <c:baseTimeUnit val="years"/>
      </c:dateAx>
      <c:valAx>
        <c:axId val="4076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3.65</c:v>
                </c:pt>
                <c:pt idx="2">
                  <c:v>3.63</c:v>
                </c:pt>
                <c:pt idx="3">
                  <c:v>3.85</c:v>
                </c:pt>
                <c:pt idx="4">
                  <c:v>3.63</c:v>
                </c:pt>
              </c:numCache>
            </c:numRef>
          </c:val>
        </c:ser>
        <c:dLbls>
          <c:showLegendKey val="0"/>
          <c:showVal val="0"/>
          <c:showCatName val="0"/>
          <c:showSerName val="0"/>
          <c:showPercent val="0"/>
          <c:showBubbleSize val="0"/>
        </c:dLbls>
        <c:gapWidth val="150"/>
        <c:axId val="407633464"/>
        <c:axId val="40763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407633464"/>
        <c:axId val="407631504"/>
      </c:lineChart>
      <c:dateAx>
        <c:axId val="407633464"/>
        <c:scaling>
          <c:orientation val="minMax"/>
        </c:scaling>
        <c:delete val="1"/>
        <c:axPos val="b"/>
        <c:numFmt formatCode="ge" sourceLinked="1"/>
        <c:majorTickMark val="none"/>
        <c:minorTickMark val="none"/>
        <c:tickLblPos val="none"/>
        <c:crossAx val="407631504"/>
        <c:crosses val="autoZero"/>
        <c:auto val="1"/>
        <c:lblOffset val="100"/>
        <c:baseTimeUnit val="years"/>
      </c:dateAx>
      <c:valAx>
        <c:axId val="40763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3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7632288"/>
        <c:axId val="29160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407632288"/>
        <c:axId val="291602288"/>
      </c:lineChart>
      <c:dateAx>
        <c:axId val="407632288"/>
        <c:scaling>
          <c:orientation val="minMax"/>
        </c:scaling>
        <c:delete val="1"/>
        <c:axPos val="b"/>
        <c:numFmt formatCode="ge" sourceLinked="1"/>
        <c:majorTickMark val="none"/>
        <c:minorTickMark val="none"/>
        <c:tickLblPos val="none"/>
        <c:crossAx val="291602288"/>
        <c:crosses val="autoZero"/>
        <c:auto val="1"/>
        <c:lblOffset val="100"/>
        <c:baseTimeUnit val="years"/>
      </c:dateAx>
      <c:valAx>
        <c:axId val="29160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6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3754.11</c:v>
                </c:pt>
                <c:pt idx="1">
                  <c:v>12165.3</c:v>
                </c:pt>
                <c:pt idx="2">
                  <c:v>4535.51</c:v>
                </c:pt>
                <c:pt idx="3">
                  <c:v>1312.77</c:v>
                </c:pt>
                <c:pt idx="4">
                  <c:v>1280.55</c:v>
                </c:pt>
              </c:numCache>
            </c:numRef>
          </c:val>
        </c:ser>
        <c:dLbls>
          <c:showLegendKey val="0"/>
          <c:showVal val="0"/>
          <c:showCatName val="0"/>
          <c:showSerName val="0"/>
          <c:showPercent val="0"/>
          <c:showBubbleSize val="0"/>
        </c:dLbls>
        <c:gapWidth val="150"/>
        <c:axId val="291603464"/>
        <c:axId val="2916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291603464"/>
        <c:axId val="291604640"/>
      </c:lineChart>
      <c:dateAx>
        <c:axId val="291603464"/>
        <c:scaling>
          <c:orientation val="minMax"/>
        </c:scaling>
        <c:delete val="1"/>
        <c:axPos val="b"/>
        <c:numFmt formatCode="ge" sourceLinked="1"/>
        <c:majorTickMark val="none"/>
        <c:minorTickMark val="none"/>
        <c:tickLblPos val="none"/>
        <c:crossAx val="291604640"/>
        <c:crosses val="autoZero"/>
        <c:auto val="1"/>
        <c:lblOffset val="100"/>
        <c:baseTimeUnit val="years"/>
      </c:dateAx>
      <c:valAx>
        <c:axId val="29160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60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508.1</c:v>
                </c:pt>
                <c:pt idx="1">
                  <c:v>488.11</c:v>
                </c:pt>
                <c:pt idx="2">
                  <c:v>456.68</c:v>
                </c:pt>
                <c:pt idx="3">
                  <c:v>441.79</c:v>
                </c:pt>
                <c:pt idx="4">
                  <c:v>427.47</c:v>
                </c:pt>
              </c:numCache>
            </c:numRef>
          </c:val>
        </c:ser>
        <c:dLbls>
          <c:showLegendKey val="0"/>
          <c:showVal val="0"/>
          <c:showCatName val="0"/>
          <c:showSerName val="0"/>
          <c:showPercent val="0"/>
          <c:showBubbleSize val="0"/>
        </c:dLbls>
        <c:gapWidth val="150"/>
        <c:axId val="291604248"/>
        <c:axId val="2915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291604248"/>
        <c:axId val="291598368"/>
      </c:lineChart>
      <c:dateAx>
        <c:axId val="291604248"/>
        <c:scaling>
          <c:orientation val="minMax"/>
        </c:scaling>
        <c:delete val="1"/>
        <c:axPos val="b"/>
        <c:numFmt formatCode="ge" sourceLinked="1"/>
        <c:majorTickMark val="none"/>
        <c:minorTickMark val="none"/>
        <c:tickLblPos val="none"/>
        <c:crossAx val="291598368"/>
        <c:crosses val="autoZero"/>
        <c:auto val="1"/>
        <c:lblOffset val="100"/>
        <c:baseTimeUnit val="years"/>
      </c:dateAx>
      <c:valAx>
        <c:axId val="29159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60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85.84</c:v>
                </c:pt>
                <c:pt idx="1">
                  <c:v>92.29</c:v>
                </c:pt>
                <c:pt idx="2">
                  <c:v>92.21</c:v>
                </c:pt>
                <c:pt idx="3">
                  <c:v>112.93</c:v>
                </c:pt>
                <c:pt idx="4">
                  <c:v>108.3</c:v>
                </c:pt>
              </c:numCache>
            </c:numRef>
          </c:val>
        </c:ser>
        <c:dLbls>
          <c:showLegendKey val="0"/>
          <c:showVal val="0"/>
          <c:showCatName val="0"/>
          <c:showSerName val="0"/>
          <c:showPercent val="0"/>
          <c:showBubbleSize val="0"/>
        </c:dLbls>
        <c:gapWidth val="150"/>
        <c:axId val="291605816"/>
        <c:axId val="29159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291605816"/>
        <c:axId val="291598760"/>
      </c:lineChart>
      <c:dateAx>
        <c:axId val="291605816"/>
        <c:scaling>
          <c:orientation val="minMax"/>
        </c:scaling>
        <c:delete val="1"/>
        <c:axPos val="b"/>
        <c:numFmt formatCode="ge" sourceLinked="1"/>
        <c:majorTickMark val="none"/>
        <c:minorTickMark val="none"/>
        <c:tickLblPos val="none"/>
        <c:crossAx val="291598760"/>
        <c:crosses val="autoZero"/>
        <c:auto val="1"/>
        <c:lblOffset val="100"/>
        <c:baseTimeUnit val="years"/>
      </c:dateAx>
      <c:valAx>
        <c:axId val="29159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0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233.15</c:v>
                </c:pt>
                <c:pt idx="1">
                  <c:v>215.56</c:v>
                </c:pt>
                <c:pt idx="2">
                  <c:v>217.17</c:v>
                </c:pt>
                <c:pt idx="3">
                  <c:v>177.59</c:v>
                </c:pt>
                <c:pt idx="4">
                  <c:v>185.06</c:v>
                </c:pt>
              </c:numCache>
            </c:numRef>
          </c:val>
        </c:ser>
        <c:dLbls>
          <c:showLegendKey val="0"/>
          <c:showVal val="0"/>
          <c:showCatName val="0"/>
          <c:showSerName val="0"/>
          <c:showPercent val="0"/>
          <c:showBubbleSize val="0"/>
        </c:dLbls>
        <c:gapWidth val="150"/>
        <c:axId val="291605424"/>
        <c:axId val="29160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291605424"/>
        <c:axId val="291601112"/>
      </c:lineChart>
      <c:dateAx>
        <c:axId val="291605424"/>
        <c:scaling>
          <c:orientation val="minMax"/>
        </c:scaling>
        <c:delete val="1"/>
        <c:axPos val="b"/>
        <c:numFmt formatCode="ge" sourceLinked="1"/>
        <c:majorTickMark val="none"/>
        <c:minorTickMark val="none"/>
        <c:tickLblPos val="none"/>
        <c:crossAx val="291601112"/>
        <c:crosses val="autoZero"/>
        <c:auto val="1"/>
        <c:lblOffset val="100"/>
        <c:baseTimeUnit val="years"/>
      </c:dateAx>
      <c:valAx>
        <c:axId val="29160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0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21"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養父市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25139</v>
      </c>
      <c r="AJ8" s="56"/>
      <c r="AK8" s="56"/>
      <c r="AL8" s="56"/>
      <c r="AM8" s="56"/>
      <c r="AN8" s="56"/>
      <c r="AO8" s="56"/>
      <c r="AP8" s="57"/>
      <c r="AQ8" s="47">
        <f>データ!R6</f>
        <v>422.91</v>
      </c>
      <c r="AR8" s="47"/>
      <c r="AS8" s="47"/>
      <c r="AT8" s="47"/>
      <c r="AU8" s="47"/>
      <c r="AV8" s="47"/>
      <c r="AW8" s="47"/>
      <c r="AX8" s="47"/>
      <c r="AY8" s="47">
        <f>データ!S6</f>
        <v>59.44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75.22</v>
      </c>
      <c r="K10" s="47"/>
      <c r="L10" s="47"/>
      <c r="M10" s="47"/>
      <c r="N10" s="47"/>
      <c r="O10" s="47"/>
      <c r="P10" s="47"/>
      <c r="Q10" s="47"/>
      <c r="R10" s="47">
        <f>データ!O6</f>
        <v>29.46</v>
      </c>
      <c r="S10" s="47"/>
      <c r="T10" s="47"/>
      <c r="U10" s="47"/>
      <c r="V10" s="47"/>
      <c r="W10" s="47"/>
      <c r="X10" s="47"/>
      <c r="Y10" s="47"/>
      <c r="Z10" s="78">
        <f>データ!P6</f>
        <v>3630</v>
      </c>
      <c r="AA10" s="78"/>
      <c r="AB10" s="78"/>
      <c r="AC10" s="78"/>
      <c r="AD10" s="78"/>
      <c r="AE10" s="78"/>
      <c r="AF10" s="78"/>
      <c r="AG10" s="78"/>
      <c r="AH10" s="2"/>
      <c r="AI10" s="78">
        <f>データ!T6</f>
        <v>7366</v>
      </c>
      <c r="AJ10" s="78"/>
      <c r="AK10" s="78"/>
      <c r="AL10" s="78"/>
      <c r="AM10" s="78"/>
      <c r="AN10" s="78"/>
      <c r="AO10" s="78"/>
      <c r="AP10" s="78"/>
      <c r="AQ10" s="47">
        <f>データ!U6</f>
        <v>25.95</v>
      </c>
      <c r="AR10" s="47"/>
      <c r="AS10" s="47"/>
      <c r="AT10" s="47"/>
      <c r="AU10" s="47"/>
      <c r="AV10" s="47"/>
      <c r="AW10" s="47"/>
      <c r="AX10" s="47"/>
      <c r="AY10" s="47">
        <f>データ!V6</f>
        <v>283.85000000000002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282227</v>
      </c>
      <c r="D6" s="31">
        <f t="shared" si="3"/>
        <v>46</v>
      </c>
      <c r="E6" s="31">
        <f t="shared" si="3"/>
        <v>1</v>
      </c>
      <c r="F6" s="31">
        <f t="shared" si="3"/>
        <v>0</v>
      </c>
      <c r="G6" s="31">
        <f t="shared" si="3"/>
        <v>1</v>
      </c>
      <c r="H6" s="31" t="str">
        <f t="shared" si="3"/>
        <v>兵庫県　養父市</v>
      </c>
      <c r="I6" s="31" t="str">
        <f t="shared" si="3"/>
        <v>法適用</v>
      </c>
      <c r="J6" s="31" t="str">
        <f t="shared" si="3"/>
        <v>水道事業</v>
      </c>
      <c r="K6" s="31" t="str">
        <f t="shared" si="3"/>
        <v>末端給水事業</v>
      </c>
      <c r="L6" s="31" t="str">
        <f t="shared" si="3"/>
        <v>A8</v>
      </c>
      <c r="M6" s="32" t="str">
        <f t="shared" si="3"/>
        <v>-</v>
      </c>
      <c r="N6" s="32">
        <f t="shared" si="3"/>
        <v>75.22</v>
      </c>
      <c r="O6" s="32">
        <f t="shared" si="3"/>
        <v>29.46</v>
      </c>
      <c r="P6" s="32">
        <f t="shared" si="3"/>
        <v>3630</v>
      </c>
      <c r="Q6" s="32">
        <f t="shared" si="3"/>
        <v>25139</v>
      </c>
      <c r="R6" s="32">
        <f t="shared" si="3"/>
        <v>422.91</v>
      </c>
      <c r="S6" s="32">
        <f t="shared" si="3"/>
        <v>59.44</v>
      </c>
      <c r="T6" s="32">
        <f t="shared" si="3"/>
        <v>7366</v>
      </c>
      <c r="U6" s="32">
        <f t="shared" si="3"/>
        <v>25.95</v>
      </c>
      <c r="V6" s="32">
        <f t="shared" si="3"/>
        <v>283.85000000000002</v>
      </c>
      <c r="W6" s="33">
        <f>IF(W7="",NA(),W7)</f>
        <v>92.41</v>
      </c>
      <c r="X6" s="33">
        <f t="shared" ref="X6:AF6" si="4">IF(X7="",NA(),X7)</f>
        <v>94.33</v>
      </c>
      <c r="Y6" s="33">
        <f t="shared" si="4"/>
        <v>96.27</v>
      </c>
      <c r="Z6" s="33">
        <f t="shared" si="4"/>
        <v>111.56</v>
      </c>
      <c r="AA6" s="33">
        <f t="shared" si="4"/>
        <v>107.71</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3754.11</v>
      </c>
      <c r="AT6" s="33">
        <f t="shared" ref="AT6:BB6" si="6">IF(AT7="",NA(),AT7)</f>
        <v>12165.3</v>
      </c>
      <c r="AU6" s="33">
        <f t="shared" si="6"/>
        <v>4535.51</v>
      </c>
      <c r="AV6" s="33">
        <f t="shared" si="6"/>
        <v>1312.77</v>
      </c>
      <c r="AW6" s="33">
        <f t="shared" si="6"/>
        <v>1280.55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508.1</v>
      </c>
      <c r="BE6" s="33">
        <f t="shared" ref="BE6:BM6" si="7">IF(BE7="",NA(),BE7)</f>
        <v>488.11</v>
      </c>
      <c r="BF6" s="33">
        <f t="shared" si="7"/>
        <v>456.68</v>
      </c>
      <c r="BG6" s="33">
        <f t="shared" si="7"/>
        <v>441.79</v>
      </c>
      <c r="BH6" s="33">
        <f t="shared" si="7"/>
        <v>427.47</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85.84</v>
      </c>
      <c r="BP6" s="33">
        <f t="shared" ref="BP6:BX6" si="8">IF(BP7="",NA(),BP7)</f>
        <v>92.29</v>
      </c>
      <c r="BQ6" s="33">
        <f t="shared" si="8"/>
        <v>92.21</v>
      </c>
      <c r="BR6" s="33">
        <f t="shared" si="8"/>
        <v>112.93</v>
      </c>
      <c r="BS6" s="33">
        <f t="shared" si="8"/>
        <v>108.3</v>
      </c>
      <c r="BT6" s="33">
        <f t="shared" si="8"/>
        <v>90.17</v>
      </c>
      <c r="BU6" s="33">
        <f t="shared" si="8"/>
        <v>90.69</v>
      </c>
      <c r="BV6" s="33">
        <f t="shared" si="8"/>
        <v>90.64</v>
      </c>
      <c r="BW6" s="33">
        <f t="shared" si="8"/>
        <v>93.66</v>
      </c>
      <c r="BX6" s="33">
        <f t="shared" si="8"/>
        <v>92.76</v>
      </c>
      <c r="BY6" s="32" t="str">
        <f>IF(BY7="","",IF(BY7="-","【-】","【"&amp;SUBSTITUTE(TEXT(BY7,"#,##0.00"),"-","△")&amp;"】"))</f>
        <v>【104.99】</v>
      </c>
      <c r="BZ6" s="33">
        <f>IF(BZ7="",NA(),BZ7)</f>
        <v>233.15</v>
      </c>
      <c r="CA6" s="33">
        <f t="shared" ref="CA6:CI6" si="9">IF(CA7="",NA(),CA7)</f>
        <v>215.56</v>
      </c>
      <c r="CB6" s="33">
        <f t="shared" si="9"/>
        <v>217.17</v>
      </c>
      <c r="CC6" s="33">
        <f t="shared" si="9"/>
        <v>177.59</v>
      </c>
      <c r="CD6" s="33">
        <f t="shared" si="9"/>
        <v>185.06</v>
      </c>
      <c r="CE6" s="33">
        <f t="shared" si="9"/>
        <v>210.28</v>
      </c>
      <c r="CF6" s="33">
        <f t="shared" si="9"/>
        <v>211.08</v>
      </c>
      <c r="CG6" s="33">
        <f t="shared" si="9"/>
        <v>213.52</v>
      </c>
      <c r="CH6" s="33">
        <f t="shared" si="9"/>
        <v>208.21</v>
      </c>
      <c r="CI6" s="33">
        <f t="shared" si="9"/>
        <v>208.67</v>
      </c>
      <c r="CJ6" s="32" t="str">
        <f>IF(CJ7="","",IF(CJ7="-","【-】","【"&amp;SUBSTITUTE(TEXT(CJ7,"#,##0.00"),"-","△")&amp;"】"))</f>
        <v>【163.72】</v>
      </c>
      <c r="CK6" s="33">
        <f>IF(CK7="",NA(),CK7)</f>
        <v>49.67</v>
      </c>
      <c r="CL6" s="33">
        <f t="shared" ref="CL6:CT6" si="10">IF(CL7="",NA(),CL7)</f>
        <v>48.66</v>
      </c>
      <c r="CM6" s="33">
        <f t="shared" si="10"/>
        <v>48.03</v>
      </c>
      <c r="CN6" s="33">
        <f t="shared" si="10"/>
        <v>48.55</v>
      </c>
      <c r="CO6" s="33">
        <f t="shared" si="10"/>
        <v>46.47</v>
      </c>
      <c r="CP6" s="33">
        <f t="shared" si="10"/>
        <v>50.49</v>
      </c>
      <c r="CQ6" s="33">
        <f t="shared" si="10"/>
        <v>49.69</v>
      </c>
      <c r="CR6" s="33">
        <f t="shared" si="10"/>
        <v>49.77</v>
      </c>
      <c r="CS6" s="33">
        <f t="shared" si="10"/>
        <v>49.22</v>
      </c>
      <c r="CT6" s="33">
        <f t="shared" si="10"/>
        <v>49.08</v>
      </c>
      <c r="CU6" s="32" t="str">
        <f>IF(CU7="","",IF(CU7="-","【-】","【"&amp;SUBSTITUTE(TEXT(CU7,"#,##0.00"),"-","△")&amp;"】"))</f>
        <v>【59.76】</v>
      </c>
      <c r="CV6" s="33">
        <f>IF(CV7="",NA(),CV7)</f>
        <v>86.98</v>
      </c>
      <c r="CW6" s="33">
        <f t="shared" ref="CW6:DE6" si="11">IF(CW7="",NA(),CW7)</f>
        <v>87.89</v>
      </c>
      <c r="CX6" s="33">
        <f t="shared" si="11"/>
        <v>88.42</v>
      </c>
      <c r="CY6" s="33">
        <f t="shared" si="11"/>
        <v>86.31</v>
      </c>
      <c r="CZ6" s="33">
        <f t="shared" si="11"/>
        <v>88.38</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35.49</v>
      </c>
      <c r="DH6" s="33">
        <f t="shared" ref="DH6:DP6" si="12">IF(DH7="",NA(),DH7)</f>
        <v>37.86</v>
      </c>
      <c r="DI6" s="33">
        <f t="shared" si="12"/>
        <v>40.200000000000003</v>
      </c>
      <c r="DJ6" s="33">
        <f t="shared" si="12"/>
        <v>46.56</v>
      </c>
      <c r="DK6" s="33">
        <f t="shared" si="12"/>
        <v>49.43</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3">
        <f t="shared" ref="DS6:EA6" si="13">IF(DS7="",NA(),DS7)</f>
        <v>3.65</v>
      </c>
      <c r="DT6" s="33">
        <f t="shared" si="13"/>
        <v>3.63</v>
      </c>
      <c r="DU6" s="33">
        <f t="shared" si="13"/>
        <v>3.85</v>
      </c>
      <c r="DV6" s="33">
        <f t="shared" si="13"/>
        <v>3.63</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3">
        <f t="shared" ref="ED6:EL6" si="14">IF(ED7="",NA(),ED7)</f>
        <v>0.28999999999999998</v>
      </c>
      <c r="EE6" s="33">
        <f t="shared" si="14"/>
        <v>0.08</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282227</v>
      </c>
      <c r="D7" s="35">
        <v>46</v>
      </c>
      <c r="E7" s="35">
        <v>1</v>
      </c>
      <c r="F7" s="35">
        <v>0</v>
      </c>
      <c r="G7" s="35">
        <v>1</v>
      </c>
      <c r="H7" s="35" t="s">
        <v>92</v>
      </c>
      <c r="I7" s="35" t="s">
        <v>93</v>
      </c>
      <c r="J7" s="35" t="s">
        <v>94</v>
      </c>
      <c r="K7" s="35" t="s">
        <v>95</v>
      </c>
      <c r="L7" s="35" t="s">
        <v>96</v>
      </c>
      <c r="M7" s="36" t="s">
        <v>97</v>
      </c>
      <c r="N7" s="36">
        <v>75.22</v>
      </c>
      <c r="O7" s="36">
        <v>29.46</v>
      </c>
      <c r="P7" s="36">
        <v>3630</v>
      </c>
      <c r="Q7" s="36">
        <v>25139</v>
      </c>
      <c r="R7" s="36">
        <v>422.91</v>
      </c>
      <c r="S7" s="36">
        <v>59.44</v>
      </c>
      <c r="T7" s="36">
        <v>7366</v>
      </c>
      <c r="U7" s="36">
        <v>25.95</v>
      </c>
      <c r="V7" s="36">
        <v>283.85000000000002</v>
      </c>
      <c r="W7" s="36">
        <v>92.41</v>
      </c>
      <c r="X7" s="36">
        <v>94.33</v>
      </c>
      <c r="Y7" s="36">
        <v>96.27</v>
      </c>
      <c r="Z7" s="36">
        <v>111.56</v>
      </c>
      <c r="AA7" s="36">
        <v>107.71</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3754.11</v>
      </c>
      <c r="AT7" s="36">
        <v>12165.3</v>
      </c>
      <c r="AU7" s="36">
        <v>4535.51</v>
      </c>
      <c r="AV7" s="36">
        <v>1312.77</v>
      </c>
      <c r="AW7" s="36">
        <v>1280.55</v>
      </c>
      <c r="AX7" s="36">
        <v>1197.1099999999999</v>
      </c>
      <c r="AY7" s="36">
        <v>1002.64</v>
      </c>
      <c r="AZ7" s="36">
        <v>1164.51</v>
      </c>
      <c r="BA7" s="36">
        <v>434.72</v>
      </c>
      <c r="BB7" s="36">
        <v>416.14</v>
      </c>
      <c r="BC7" s="36">
        <v>262.74</v>
      </c>
      <c r="BD7" s="36">
        <v>508.1</v>
      </c>
      <c r="BE7" s="36">
        <v>488.11</v>
      </c>
      <c r="BF7" s="36">
        <v>456.68</v>
      </c>
      <c r="BG7" s="36">
        <v>441.79</v>
      </c>
      <c r="BH7" s="36">
        <v>427.47</v>
      </c>
      <c r="BI7" s="36">
        <v>532.29999999999995</v>
      </c>
      <c r="BJ7" s="36">
        <v>520.29999999999995</v>
      </c>
      <c r="BK7" s="36">
        <v>498.27</v>
      </c>
      <c r="BL7" s="36">
        <v>495.76</v>
      </c>
      <c r="BM7" s="36">
        <v>487.22</v>
      </c>
      <c r="BN7" s="36">
        <v>276.38</v>
      </c>
      <c r="BO7" s="36">
        <v>85.84</v>
      </c>
      <c r="BP7" s="36">
        <v>92.29</v>
      </c>
      <c r="BQ7" s="36">
        <v>92.21</v>
      </c>
      <c r="BR7" s="36">
        <v>112.93</v>
      </c>
      <c r="BS7" s="36">
        <v>108.3</v>
      </c>
      <c r="BT7" s="36">
        <v>90.17</v>
      </c>
      <c r="BU7" s="36">
        <v>90.69</v>
      </c>
      <c r="BV7" s="36">
        <v>90.64</v>
      </c>
      <c r="BW7" s="36">
        <v>93.66</v>
      </c>
      <c r="BX7" s="36">
        <v>92.76</v>
      </c>
      <c r="BY7" s="36">
        <v>104.99</v>
      </c>
      <c r="BZ7" s="36">
        <v>233.15</v>
      </c>
      <c r="CA7" s="36">
        <v>215.56</v>
      </c>
      <c r="CB7" s="36">
        <v>217.17</v>
      </c>
      <c r="CC7" s="36">
        <v>177.59</v>
      </c>
      <c r="CD7" s="36">
        <v>185.06</v>
      </c>
      <c r="CE7" s="36">
        <v>210.28</v>
      </c>
      <c r="CF7" s="36">
        <v>211.08</v>
      </c>
      <c r="CG7" s="36">
        <v>213.52</v>
      </c>
      <c r="CH7" s="36">
        <v>208.21</v>
      </c>
      <c r="CI7" s="36">
        <v>208.67</v>
      </c>
      <c r="CJ7" s="36">
        <v>163.72</v>
      </c>
      <c r="CK7" s="36">
        <v>49.67</v>
      </c>
      <c r="CL7" s="36">
        <v>48.66</v>
      </c>
      <c r="CM7" s="36">
        <v>48.03</v>
      </c>
      <c r="CN7" s="36">
        <v>48.55</v>
      </c>
      <c r="CO7" s="36">
        <v>46.47</v>
      </c>
      <c r="CP7" s="36">
        <v>50.49</v>
      </c>
      <c r="CQ7" s="36">
        <v>49.69</v>
      </c>
      <c r="CR7" s="36">
        <v>49.77</v>
      </c>
      <c r="CS7" s="36">
        <v>49.22</v>
      </c>
      <c r="CT7" s="36">
        <v>49.08</v>
      </c>
      <c r="CU7" s="36">
        <v>59.76</v>
      </c>
      <c r="CV7" s="36">
        <v>86.98</v>
      </c>
      <c r="CW7" s="36">
        <v>87.89</v>
      </c>
      <c r="CX7" s="36">
        <v>88.42</v>
      </c>
      <c r="CY7" s="36">
        <v>86.31</v>
      </c>
      <c r="CZ7" s="36">
        <v>88.38</v>
      </c>
      <c r="DA7" s="36">
        <v>78.7</v>
      </c>
      <c r="DB7" s="36">
        <v>80.010000000000005</v>
      </c>
      <c r="DC7" s="36">
        <v>79.98</v>
      </c>
      <c r="DD7" s="36">
        <v>79.48</v>
      </c>
      <c r="DE7" s="36">
        <v>79.3</v>
      </c>
      <c r="DF7" s="36">
        <v>89.95</v>
      </c>
      <c r="DG7" s="36">
        <v>35.49</v>
      </c>
      <c r="DH7" s="36">
        <v>37.86</v>
      </c>
      <c r="DI7" s="36">
        <v>40.200000000000003</v>
      </c>
      <c r="DJ7" s="36">
        <v>46.56</v>
      </c>
      <c r="DK7" s="36">
        <v>49.43</v>
      </c>
      <c r="DL7" s="36">
        <v>34.24</v>
      </c>
      <c r="DM7" s="36">
        <v>35.18</v>
      </c>
      <c r="DN7" s="36">
        <v>36.43</v>
      </c>
      <c r="DO7" s="36">
        <v>46.12</v>
      </c>
      <c r="DP7" s="36">
        <v>47.44</v>
      </c>
      <c r="DQ7" s="36">
        <v>47.18</v>
      </c>
      <c r="DR7" s="36">
        <v>0</v>
      </c>
      <c r="DS7" s="36">
        <v>3.65</v>
      </c>
      <c r="DT7" s="36">
        <v>3.63</v>
      </c>
      <c r="DU7" s="36">
        <v>3.85</v>
      </c>
      <c r="DV7" s="36">
        <v>3.63</v>
      </c>
      <c r="DW7" s="36">
        <v>6.81</v>
      </c>
      <c r="DX7" s="36">
        <v>8.41</v>
      </c>
      <c r="DY7" s="36">
        <v>8.7200000000000006</v>
      </c>
      <c r="DZ7" s="36">
        <v>9.86</v>
      </c>
      <c r="EA7" s="36">
        <v>11.16</v>
      </c>
      <c r="EB7" s="36">
        <v>13.18</v>
      </c>
      <c r="EC7" s="36">
        <v>0</v>
      </c>
      <c r="ED7" s="36">
        <v>0.28999999999999998</v>
      </c>
      <c r="EE7" s="36">
        <v>0.08</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2017-02-06T06:29:04Z</cp:lastPrinted>
  <dcterms:created xsi:type="dcterms:W3CDTF">2017-02-01T08:45:23Z</dcterms:created>
  <dcterms:modified xsi:type="dcterms:W3CDTF">2017-02-06T06:29:07Z</dcterms:modified>
  <cp:category/>
</cp:coreProperties>
</file>