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binas03\養父市役所_2\まち整備部\上下水道課\管理グループ\01 予算・決算\2.決算\経営比較分析表\Ｈ28公表\"/>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<sst xmlns="http://schemas.openxmlformats.org/spreadsheetml/2006/main" count="218" uniqueCount="108">
  <si>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</si>
  <si>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</si>
  <si>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</si>
  <si>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</si>
  <si>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</si>
  <si>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</si>
  <si>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</si>
  <si>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</si>
  <si>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</si>
  <si>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</si>
  <si>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</si>
  <si>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</si>
  <si>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</si>
  <si>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</si>
  <si>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</si>
  <si>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</si>
  <si>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</si>
  <si>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</si>
  <si>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</si>
  <si>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</si>
  <si>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</si>
  <si>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</si>
  <si>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</si>
  <si>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</si>
  <si>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</si>
  <si>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</si>
  <si>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</si>
  <si>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</si>
  <si>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</si>
  <si>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</si>
  <si>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</si>
  <si>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</si>
  <si>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</si>
  <si>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</si>
  <si>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</si>
  <si>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</si>
  <si>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</si>
  <si>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</si>
  <si>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</si>
  <si>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</si>
  <si>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</si>
  <si>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</si>
  <si>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</si>
  <si>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</si>
  <si>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</si>
  <si>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</si>
  <si>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</si>
  <si>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</si>
  <si>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</si>
  <si>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</si>
  <si>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</si>
  <si>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</si>
  <si>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</si>
  <si>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</si>
  <si>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</si>
  <si>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</si>
  <si>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</si>
  <si>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</si>
  <si>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</si>
  <si>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</si>
  <si>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</si>
  <si>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</si>
  <si>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</si>
  <si>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</si>
  <si>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</si>
  <si>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</si>
  <si>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</si>
  <si>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</si>
  <si>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</si>
  <si>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</si>
  <si>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</si>
  <si>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</si>
  <si>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</si>
  <si>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</si>
  <si>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</si>
  <si>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</si>
  <si>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</si>
  <si>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</si>
  <si>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</si>
  <si>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</si>
  <si>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</si>
  <si>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</si>
  <si>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</si>
  <si>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</si>
  <si>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</si>
  <si>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</si>
  <si>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</si>
  <si>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</si>
  <si>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</si>
  <si>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</si>
  <si>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</si>
  <si>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</si>
  <si>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</si>
  <si>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養父市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</si>
  <si>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</si>
  <si>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</si>
  <si>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</si>
  <si>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</si>
  <si>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</si>
  <si>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</si>
  <si>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</si>
  <si>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</si>
  <si>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</si>
  <si>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</si>
  <si>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</si>
  <si>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rFont val="ＭＳ ゴシック"/>
        <family val="3"/>
        <charset val="128"/>
      </rPr>
      <t>【管路の更新投資の実施状況】</t>
    </r>
    <r>
      <rPr>
        <sz val="11"/>
        <rFont val="ＭＳ ゴシック"/>
        <family val="3"/>
        <charset val="128"/>
      </rPr>
      <t xml:space="preserve">
管路更新率は、過去5年間0.1％以下と低い状況であるが、今後更新すべき管路が増加していくことが予想され、計画的な更新を実施していく必要がある。</t>
    </r>
    <phoneticPr fontId="4"/>
  </si>
  <si>
    <r>
      <rPr>
        <b/>
        <sz val="11"/>
        <rFont val="ＭＳ ゴシック"/>
        <family val="3"/>
        <charset val="128"/>
      </rPr>
      <t>【単年度の収支】</t>
    </r>
    <r>
      <rPr>
        <sz val="11"/>
        <rFont val="ＭＳ ゴシック"/>
        <family val="3"/>
        <charset val="128"/>
      </rPr>
      <t xml:space="preserve">
収益的収支比率は、過去5年間100％を下回っている。施設整備時の起債の償還が多額となっていることが原因である。償還額は年々が減少してきており、わずかながら収支改善が進んでいる。
</t>
    </r>
    <r>
      <rPr>
        <b/>
        <sz val="11"/>
        <rFont val="ＭＳ ゴシック"/>
        <family val="3"/>
        <charset val="128"/>
      </rPr>
      <t>【債務残高】</t>
    </r>
    <r>
      <rPr>
        <sz val="11"/>
        <rFont val="ＭＳ ゴシック"/>
        <family val="3"/>
        <charset val="128"/>
      </rPr>
      <t xml:space="preserve">
企業債残高対給水収益比率は、地理的条件により施設整備時の起債借入が多額であったため、類似団体平均値を上回ってるが、償還が進んでいることから、年々数値は下がり、平均値に近づいてきている。比率が上昇することの無いよう、今後の投資規模を図っていく必要がある。</t>
    </r>
    <r>
      <rPr>
        <sz val="11"/>
        <color rgb="FFFF0000"/>
        <rFont val="ＭＳ ゴシック"/>
        <family val="3"/>
        <charset val="128"/>
      </rPr>
      <t xml:space="preserve">
</t>
    </r>
    <r>
      <rPr>
        <b/>
        <sz val="11"/>
        <rFont val="ＭＳ ゴシック"/>
        <family val="3"/>
        <charset val="128"/>
      </rPr>
      <t>【料金水準の適切性】</t>
    </r>
    <r>
      <rPr>
        <sz val="11"/>
        <rFont val="ＭＳ ゴシック"/>
        <family val="3"/>
        <charset val="128"/>
      </rPr>
      <t xml:space="preserve">
料金回収率は、過去5年間100％を下回っていることに加え、類似団体平均値を下回っているが、年々上昇しており、平均値に近づいている。</t>
    </r>
    <r>
      <rPr>
        <sz val="11"/>
        <color rgb="FFFF0000"/>
        <rFont val="ＭＳ ゴシック"/>
        <family val="3"/>
        <charset val="128"/>
      </rPr>
      <t xml:space="preserve">
</t>
    </r>
    <r>
      <rPr>
        <b/>
        <sz val="11"/>
        <rFont val="ＭＳ ゴシック"/>
        <family val="3"/>
        <charset val="128"/>
      </rPr>
      <t>【費用の効率性】</t>
    </r>
    <r>
      <rPr>
        <sz val="11"/>
        <rFont val="ＭＳ ゴシック"/>
        <family val="3"/>
        <charset val="128"/>
      </rPr>
      <t xml:space="preserve">
給水原価は、わずかながら減少傾向であるが類似団体平均値を上回っている状況である。施設整備時の起債の償還が多額となっていることが原因である。
</t>
    </r>
    <r>
      <rPr>
        <b/>
        <sz val="11"/>
        <rFont val="ＭＳ ゴシック"/>
        <family val="3"/>
        <charset val="128"/>
      </rPr>
      <t>【施設の効率性】</t>
    </r>
    <r>
      <rPr>
        <sz val="11"/>
        <rFont val="ＭＳ ゴシック"/>
        <family val="3"/>
        <charset val="128"/>
      </rPr>
      <t xml:space="preserve">
施設利用率は、漏水修繕により配水量が減少したため数値が下がり類似団体平均値と同水準となった。今後より一層適切な施設利用を図る必要がある。
【供給した配水量の効率性】
有収率は、類似団体平均を上回っている状態である。漏水修繕により数値の向上が見られため、今後も漏水対策等を実施し、数値の向上に努める必要がある。</t>
    </r>
    <rPh sb="260" eb="262">
      <t>シタマワ</t>
    </rPh>
    <rPh sb="404" eb="406">
      <t>ロウスイ</t>
    </rPh>
    <rPh sb="406" eb="408">
      <t>シュウゼン</t>
    </rPh>
    <rPh sb="411" eb="413">
      <t>ハイスイ</t>
    </rPh>
    <rPh sb="413" eb="414">
      <t>リョウ</t>
    </rPh>
    <rPh sb="415" eb="417">
      <t>ゲンショウ</t>
    </rPh>
    <rPh sb="421" eb="423">
      <t>スウチ</t>
    </rPh>
    <rPh sb="424" eb="425">
      <t>サ</t>
    </rPh>
    <rPh sb="435" eb="438">
      <t>ドウスイジュン</t>
    </rPh>
    <rPh sb="447" eb="449">
      <t>イッソウ</t>
    </rPh>
    <rPh sb="449" eb="451">
      <t>テキセツ</t>
    </rPh>
    <rPh sb="459" eb="461">
      <t>ヒツヨウ</t>
    </rPh>
    <rPh sb="498" eb="500">
      <t>ジョウタイ</t>
    </rPh>
    <rPh sb="504" eb="506">
      <t>ロウスイ</t>
    </rPh>
    <rPh sb="506" eb="508">
      <t>シュウゼン</t>
    </rPh>
    <rPh sb="511" eb="513">
      <t>スウチ</t>
    </rPh>
    <rPh sb="514" eb="516">
      <t>コウジョウ</t>
    </rPh>
    <rPh sb="517" eb="518">
      <t>ミ</t>
    </rPh>
    <rPh sb="523" eb="525">
      <t>コンゴ</t>
    </rPh>
    <rPh sb="526" eb="528">
      <t>ロウスイ</t>
    </rPh>
    <rPh sb="528" eb="530">
      <t>タイサク</t>
    </rPh>
    <rPh sb="530" eb="531">
      <t>ナド</t>
    </rPh>
    <rPh sb="532" eb="534">
      <t>ジッシ</t>
    </rPh>
    <rPh sb="539" eb="541">
      <t>コウジョウ</t>
    </rPh>
    <phoneticPr fontId="4"/>
  </si>
  <si>
    <t>経営状況は、類似団体と比べ厳しいものである。施設建設時の起債の償還が多額（給水原価の7割超）となっていることが原因であるため、早期の経営改善は難しい状況である。平成29年度には水道事業に経営統合を行う予定であり、統合後の経営状況を踏まえた経営戦略を策定し、経費節減や料金収入の確保に努めていく必要がある。</t>
    <rPh sb="85" eb="86">
      <t>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</si>
</sst>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0.02</c:v>
                </c:pt>
                <c:pt idx="4" formatCode="#,##0.00;&quot;△&quot;#,##0.00;&quot;-&quot;">
                  <c:v>0.08</c:v>
                </c:pt>
              </c:numCache>
            </c:numRef>
          </c:val>
        </c:ser>
        <c:dLbls>
          <c:showLegendKey val="0"/>
          <c:showVal val="0"/>
          <c:showCatName val="0"/>
          <c:showSerName val="0"/>
          <c:showPercent val="0"/>
          <c:showBubbleSize val="0"/>
        </c:dLbls>
        <c:gapWidth val="150"/>
        <c:axId val="304129720"/>
        <c:axId val="30413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304129720"/>
        <c:axId val="304130504"/>
      </c:lineChart>
      <c:dateAx>
        <c:axId val="304129720"/>
        <c:scaling>
          <c:orientation val="minMax"/>
        </c:scaling>
        <c:delete val="1"/>
        <c:axPos val="b"/>
        <c:numFmt formatCode="ge" sourceLinked="1"/>
        <c:majorTickMark val="none"/>
        <c:minorTickMark val="none"/>
        <c:tickLblPos val="none"/>
        <c:crossAx val="304130504"/>
        <c:crosses val="autoZero"/>
        <c:auto val="1"/>
        <c:lblOffset val="100"/>
        <c:baseTimeUnit val="years"/>
      </c:dateAx>
      <c:valAx>
        <c:axId val="30413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2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66.91</c:v>
                </c:pt>
                <c:pt idx="1">
                  <c:v>65.099999999999994</c:v>
                </c:pt>
                <c:pt idx="2">
                  <c:v>66.739999999999995</c:v>
                </c:pt>
                <c:pt idx="3">
                  <c:v>63.71</c:v>
                </c:pt>
                <c:pt idx="4">
                  <c:v>58.97</c:v>
                </c:pt>
              </c:numCache>
            </c:numRef>
          </c:val>
        </c:ser>
        <c:dLbls>
          <c:showLegendKey val="0"/>
          <c:showVal val="0"/>
          <c:showCatName val="0"/>
          <c:showSerName val="0"/>
          <c:showPercent val="0"/>
          <c:showBubbleSize val="0"/>
        </c:dLbls>
        <c:gapWidth val="150"/>
        <c:axId val="291603072"/>
        <c:axId val="29160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291603072"/>
        <c:axId val="291602288"/>
      </c:lineChart>
      <c:dateAx>
        <c:axId val="291603072"/>
        <c:scaling>
          <c:orientation val="minMax"/>
        </c:scaling>
        <c:delete val="1"/>
        <c:axPos val="b"/>
        <c:numFmt formatCode="ge" sourceLinked="1"/>
        <c:majorTickMark val="none"/>
        <c:minorTickMark val="none"/>
        <c:tickLblPos val="none"/>
        <c:crossAx val="291602288"/>
        <c:crosses val="autoZero"/>
        <c:auto val="1"/>
        <c:lblOffset val="100"/>
        <c:baseTimeUnit val="years"/>
      </c:dateAx>
      <c:valAx>
        <c:axId val="29160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80.09</c:v>
                </c:pt>
                <c:pt idx="1">
                  <c:v>80.31</c:v>
                </c:pt>
                <c:pt idx="2">
                  <c:v>76.94</c:v>
                </c:pt>
                <c:pt idx="3">
                  <c:v>77.83</c:v>
                </c:pt>
                <c:pt idx="4">
                  <c:v>81.27</c:v>
                </c:pt>
              </c:numCache>
            </c:numRef>
          </c:val>
        </c:ser>
        <c:dLbls>
          <c:showLegendKey val="0"/>
          <c:showVal val="0"/>
          <c:showCatName val="0"/>
          <c:showSerName val="0"/>
          <c:showPercent val="0"/>
          <c:showBubbleSize val="0"/>
        </c:dLbls>
        <c:gapWidth val="150"/>
        <c:axId val="405619848"/>
        <c:axId val="4056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405619848"/>
        <c:axId val="405614752"/>
      </c:lineChart>
      <c:dateAx>
        <c:axId val="405619848"/>
        <c:scaling>
          <c:orientation val="minMax"/>
        </c:scaling>
        <c:delete val="1"/>
        <c:axPos val="b"/>
        <c:numFmt formatCode="ge" sourceLinked="1"/>
        <c:majorTickMark val="none"/>
        <c:minorTickMark val="none"/>
        <c:tickLblPos val="none"/>
        <c:crossAx val="405614752"/>
        <c:crosses val="autoZero"/>
        <c:auto val="1"/>
        <c:lblOffset val="100"/>
        <c:baseTimeUnit val="years"/>
      </c:dateAx>
      <c:valAx>
        <c:axId val="4056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61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73.11</c:v>
                </c:pt>
                <c:pt idx="1">
                  <c:v>72.459999999999994</c:v>
                </c:pt>
                <c:pt idx="2">
                  <c:v>72.83</c:v>
                </c:pt>
                <c:pt idx="3">
                  <c:v>77.03</c:v>
                </c:pt>
                <c:pt idx="4">
                  <c:v>79.86</c:v>
                </c:pt>
              </c:numCache>
            </c:numRef>
          </c:val>
        </c:ser>
        <c:dLbls>
          <c:showLegendKey val="0"/>
          <c:showVal val="0"/>
          <c:showCatName val="0"/>
          <c:showSerName val="0"/>
          <c:showPercent val="0"/>
          <c:showBubbleSize val="0"/>
        </c:dLbls>
        <c:gapWidth val="150"/>
        <c:axId val="304125408"/>
        <c:axId val="3041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304125408"/>
        <c:axId val="304123840"/>
      </c:lineChart>
      <c:dateAx>
        <c:axId val="304125408"/>
        <c:scaling>
          <c:orientation val="minMax"/>
        </c:scaling>
        <c:delete val="1"/>
        <c:axPos val="b"/>
        <c:numFmt formatCode="ge" sourceLinked="1"/>
        <c:majorTickMark val="none"/>
        <c:minorTickMark val="none"/>
        <c:tickLblPos val="none"/>
        <c:crossAx val="304123840"/>
        <c:crosses val="autoZero"/>
        <c:auto val="1"/>
        <c:lblOffset val="100"/>
        <c:baseTimeUnit val="years"/>
      </c:dateAx>
      <c:valAx>
        <c:axId val="3041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126976"/>
        <c:axId val="30412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126976"/>
        <c:axId val="304124232"/>
      </c:lineChart>
      <c:dateAx>
        <c:axId val="304126976"/>
        <c:scaling>
          <c:orientation val="minMax"/>
        </c:scaling>
        <c:delete val="1"/>
        <c:axPos val="b"/>
        <c:numFmt formatCode="ge" sourceLinked="1"/>
        <c:majorTickMark val="none"/>
        <c:minorTickMark val="none"/>
        <c:tickLblPos val="none"/>
        <c:crossAx val="304124232"/>
        <c:crosses val="autoZero"/>
        <c:auto val="1"/>
        <c:lblOffset val="100"/>
        <c:baseTimeUnit val="years"/>
      </c:dateAx>
      <c:valAx>
        <c:axId val="30412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128936"/>
        <c:axId val="30412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128936"/>
        <c:axId val="304127760"/>
      </c:lineChart>
      <c:dateAx>
        <c:axId val="304128936"/>
        <c:scaling>
          <c:orientation val="minMax"/>
        </c:scaling>
        <c:delete val="1"/>
        <c:axPos val="b"/>
        <c:numFmt formatCode="ge" sourceLinked="1"/>
        <c:majorTickMark val="none"/>
        <c:minorTickMark val="none"/>
        <c:tickLblPos val="none"/>
        <c:crossAx val="304127760"/>
        <c:crosses val="autoZero"/>
        <c:auto val="1"/>
        <c:lblOffset val="100"/>
        <c:baseTimeUnit val="years"/>
      </c:dateAx>
      <c:valAx>
        <c:axId val="30412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2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129328"/>
        <c:axId val="30412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129328"/>
        <c:axId val="304124624"/>
      </c:lineChart>
      <c:dateAx>
        <c:axId val="304129328"/>
        <c:scaling>
          <c:orientation val="minMax"/>
        </c:scaling>
        <c:delete val="1"/>
        <c:axPos val="b"/>
        <c:numFmt formatCode="ge" sourceLinked="1"/>
        <c:majorTickMark val="none"/>
        <c:minorTickMark val="none"/>
        <c:tickLblPos val="none"/>
        <c:crossAx val="304124624"/>
        <c:crosses val="autoZero"/>
        <c:auto val="1"/>
        <c:lblOffset val="100"/>
        <c:baseTimeUnit val="years"/>
      </c:dateAx>
      <c:valAx>
        <c:axId val="30412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2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125800"/>
        <c:axId val="29160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125800"/>
        <c:axId val="291601112"/>
      </c:lineChart>
      <c:dateAx>
        <c:axId val="304125800"/>
        <c:scaling>
          <c:orientation val="minMax"/>
        </c:scaling>
        <c:delete val="1"/>
        <c:axPos val="b"/>
        <c:numFmt formatCode="ge" sourceLinked="1"/>
        <c:majorTickMark val="none"/>
        <c:minorTickMark val="none"/>
        <c:tickLblPos val="none"/>
        <c:crossAx val="291601112"/>
        <c:crosses val="autoZero"/>
        <c:auto val="1"/>
        <c:lblOffset val="100"/>
        <c:baseTimeUnit val="years"/>
      </c:dateAx>
      <c:valAx>
        <c:axId val="29160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2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1935.37</c:v>
                </c:pt>
                <c:pt idx="1">
                  <c:v>1841.19</c:v>
                </c:pt>
                <c:pt idx="2">
                  <c:v>1756.86</c:v>
                </c:pt>
                <c:pt idx="3">
                  <c:v>1683.86</c:v>
                </c:pt>
                <c:pt idx="4">
                  <c:v>1577.91</c:v>
                </c:pt>
              </c:numCache>
            </c:numRef>
          </c:val>
        </c:ser>
        <c:dLbls>
          <c:showLegendKey val="0"/>
          <c:showVal val="0"/>
          <c:showCatName val="0"/>
          <c:showSerName val="0"/>
          <c:showPercent val="0"/>
          <c:showBubbleSize val="0"/>
        </c:dLbls>
        <c:gapWidth val="150"/>
        <c:axId val="291605032"/>
        <c:axId val="29159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291605032"/>
        <c:axId val="291598760"/>
      </c:lineChart>
      <c:dateAx>
        <c:axId val="291605032"/>
        <c:scaling>
          <c:orientation val="minMax"/>
        </c:scaling>
        <c:delete val="1"/>
        <c:axPos val="b"/>
        <c:numFmt formatCode="ge" sourceLinked="1"/>
        <c:majorTickMark val="none"/>
        <c:minorTickMark val="none"/>
        <c:tickLblPos val="none"/>
        <c:crossAx val="291598760"/>
        <c:crosses val="autoZero"/>
        <c:auto val="1"/>
        <c:lblOffset val="100"/>
        <c:baseTimeUnit val="years"/>
      </c:dateAx>
      <c:valAx>
        <c:axId val="29159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0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41.85</c:v>
                </c:pt>
                <c:pt idx="1">
                  <c:v>41.69</c:v>
                </c:pt>
                <c:pt idx="2">
                  <c:v>42.61</c:v>
                </c:pt>
                <c:pt idx="3">
                  <c:v>45.55</c:v>
                </c:pt>
                <c:pt idx="4">
                  <c:v>48.4</c:v>
                </c:pt>
              </c:numCache>
            </c:numRef>
          </c:val>
        </c:ser>
        <c:dLbls>
          <c:showLegendKey val="0"/>
          <c:showVal val="0"/>
          <c:showCatName val="0"/>
          <c:showSerName val="0"/>
          <c:showPercent val="0"/>
          <c:showBubbleSize val="0"/>
        </c:dLbls>
        <c:gapWidth val="150"/>
        <c:axId val="291601504"/>
        <c:axId val="2915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291601504"/>
        <c:axId val="291598368"/>
      </c:lineChart>
      <c:dateAx>
        <c:axId val="291601504"/>
        <c:scaling>
          <c:orientation val="minMax"/>
        </c:scaling>
        <c:delete val="1"/>
        <c:axPos val="b"/>
        <c:numFmt formatCode="ge" sourceLinked="1"/>
        <c:majorTickMark val="none"/>
        <c:minorTickMark val="none"/>
        <c:tickLblPos val="none"/>
        <c:crossAx val="291598368"/>
        <c:crosses val="autoZero"/>
        <c:auto val="1"/>
        <c:lblOffset val="100"/>
        <c:baseTimeUnit val="years"/>
      </c:dateAx>
      <c:valAx>
        <c:axId val="2915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450.39</c:v>
                </c:pt>
                <c:pt idx="1">
                  <c:v>457.4</c:v>
                </c:pt>
                <c:pt idx="2">
                  <c:v>444.97</c:v>
                </c:pt>
                <c:pt idx="3">
                  <c:v>433.35</c:v>
                </c:pt>
                <c:pt idx="4">
                  <c:v>431.6</c:v>
                </c:pt>
              </c:numCache>
            </c:numRef>
          </c:val>
        </c:ser>
        <c:dLbls>
          <c:showLegendKey val="0"/>
          <c:showVal val="0"/>
          <c:showCatName val="0"/>
          <c:showSerName val="0"/>
          <c:showPercent val="0"/>
          <c:showBubbleSize val="0"/>
        </c:dLbls>
        <c:gapWidth val="150"/>
        <c:axId val="291601896"/>
        <c:axId val="2916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291601896"/>
        <c:axId val="291604640"/>
      </c:lineChart>
      <c:dateAx>
        <c:axId val="291601896"/>
        <c:scaling>
          <c:orientation val="minMax"/>
        </c:scaling>
        <c:delete val="1"/>
        <c:axPos val="b"/>
        <c:numFmt formatCode="ge" sourceLinked="1"/>
        <c:majorTickMark val="none"/>
        <c:minorTickMark val="none"/>
        <c:tickLblPos val="none"/>
        <c:crossAx val="291604640"/>
        <c:crosses val="autoZero"/>
        <c:auto val="1"/>
        <c:lblOffset val="100"/>
        <c:baseTimeUnit val="years"/>
      </c:dateAx>
      <c:valAx>
        <c:axId val="2916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0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59" zoomScale="85" zoomScaleNormal="85"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養父市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25139</v>
      </c>
      <c r="AJ8" s="55"/>
      <c r="AK8" s="55"/>
      <c r="AL8" s="55"/>
      <c r="AM8" s="55"/>
      <c r="AN8" s="55"/>
      <c r="AO8" s="55"/>
      <c r="AP8" s="56"/>
      <c r="AQ8" s="46">
        <f>データ!R6</f>
        <v>422.91</v>
      </c>
      <c r="AR8" s="46"/>
      <c r="AS8" s="46"/>
      <c r="AT8" s="46"/>
      <c r="AU8" s="46"/>
      <c r="AV8" s="46"/>
      <c r="AW8" s="46"/>
      <c r="AX8" s="46"/>
      <c r="AY8" s="46">
        <f>データ!S6</f>
        <v>59.44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70.3</v>
      </c>
      <c r="S10" s="46"/>
      <c r="T10" s="46"/>
      <c r="U10" s="46"/>
      <c r="V10" s="46"/>
      <c r="W10" s="46"/>
      <c r="X10" s="46"/>
      <c r="Y10" s="46"/>
      <c r="Z10" s="80">
        <f>データ!P6</f>
        <v>3630</v>
      </c>
      <c r="AA10" s="80"/>
      <c r="AB10" s="80"/>
      <c r="AC10" s="80"/>
      <c r="AD10" s="80"/>
      <c r="AE10" s="80"/>
      <c r="AF10" s="80"/>
      <c r="AG10" s="80"/>
      <c r="AH10" s="2"/>
      <c r="AI10" s="80">
        <f>データ!T6</f>
        <v>17580</v>
      </c>
      <c r="AJ10" s="80"/>
      <c r="AK10" s="80"/>
      <c r="AL10" s="80"/>
      <c r="AM10" s="80"/>
      <c r="AN10" s="80"/>
      <c r="AO10" s="80"/>
      <c r="AP10" s="80"/>
      <c r="AQ10" s="46">
        <f>データ!U6</f>
        <v>348.34</v>
      </c>
      <c r="AR10" s="46"/>
      <c r="AS10" s="46"/>
      <c r="AT10" s="46"/>
      <c r="AU10" s="46"/>
      <c r="AV10" s="46"/>
      <c r="AW10" s="46"/>
      <c r="AX10" s="46"/>
      <c r="AY10" s="46">
        <f>データ!V6</f>
        <v>50.47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282227</v>
      </c>
      <c r="D6" s="31">
        <f t="shared" si="3"/>
        <v>47</v>
      </c>
      <c r="E6" s="31">
        <f t="shared" si="3"/>
        <v>1</v>
      </c>
      <c r="F6" s="31">
        <f t="shared" si="3"/>
        <v>0</v>
      </c>
      <c r="G6" s="31">
        <f t="shared" si="3"/>
        <v>0</v>
      </c>
      <c r="H6" s="31" t="str">
        <f t="shared" si="3"/>
        <v>兵庫県　養父市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70.3</v>
      </c>
      <c r="P6" s="32">
        <f t="shared" si="3"/>
        <v>3630</v>
      </c>
      <c r="Q6" s="32">
        <f t="shared" si="3"/>
        <v>25139</v>
      </c>
      <c r="R6" s="32">
        <f t="shared" si="3"/>
        <v>422.91</v>
      </c>
      <c r="S6" s="32">
        <f t="shared" si="3"/>
        <v>59.44</v>
      </c>
      <c r="T6" s="32">
        <f t="shared" si="3"/>
        <v>17580</v>
      </c>
      <c r="U6" s="32">
        <f t="shared" si="3"/>
        <v>348.34</v>
      </c>
      <c r="V6" s="32">
        <f t="shared" si="3"/>
        <v>50.47</v>
      </c>
      <c r="W6" s="33">
        <f>IF(W7="",NA(),W7)</f>
        <v>73.11</v>
      </c>
      <c r="X6" s="33">
        <f t="shared" ref="X6:AF6" si="4">IF(X7="",NA(),X7)</f>
        <v>72.459999999999994</v>
      </c>
      <c r="Y6" s="33">
        <f t="shared" si="4"/>
        <v>72.83</v>
      </c>
      <c r="Z6" s="33">
        <f t="shared" si="4"/>
        <v>77.03</v>
      </c>
      <c r="AA6" s="33">
        <f t="shared" si="4"/>
        <v>79.86</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1935.37</v>
      </c>
      <c r="BE6" s="33">
        <f t="shared" ref="BE6:BM6" si="7">IF(BE7="",NA(),BE7)</f>
        <v>1841.19</v>
      </c>
      <c r="BF6" s="33">
        <f t="shared" si="7"/>
        <v>1756.86</v>
      </c>
      <c r="BG6" s="33">
        <f t="shared" si="7"/>
        <v>1683.86</v>
      </c>
      <c r="BH6" s="33">
        <f t="shared" si="7"/>
        <v>1577.91</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41.85</v>
      </c>
      <c r="BP6" s="33">
        <f t="shared" ref="BP6:BX6" si="8">IF(BP7="",NA(),BP7)</f>
        <v>41.69</v>
      </c>
      <c r="BQ6" s="33">
        <f t="shared" si="8"/>
        <v>42.61</v>
      </c>
      <c r="BR6" s="33">
        <f t="shared" si="8"/>
        <v>45.55</v>
      </c>
      <c r="BS6" s="33">
        <f t="shared" si="8"/>
        <v>48.4</v>
      </c>
      <c r="BT6" s="33">
        <f t="shared" si="8"/>
        <v>54.56</v>
      </c>
      <c r="BU6" s="33">
        <f t="shared" si="8"/>
        <v>54.57</v>
      </c>
      <c r="BV6" s="33">
        <f t="shared" si="8"/>
        <v>54.4</v>
      </c>
      <c r="BW6" s="33">
        <f t="shared" si="8"/>
        <v>54.45</v>
      </c>
      <c r="BX6" s="33">
        <f t="shared" si="8"/>
        <v>54.33</v>
      </c>
      <c r="BY6" s="32" t="str">
        <f>IF(BY7="","",IF(BY7="-","【-】","【"&amp;SUBSTITUTE(TEXT(BY7,"#,##0.00"),"-","△")&amp;"】"))</f>
        <v>【33.35】</v>
      </c>
      <c r="BZ6" s="33">
        <f>IF(BZ7="",NA(),BZ7)</f>
        <v>450.39</v>
      </c>
      <c r="CA6" s="33">
        <f t="shared" ref="CA6:CI6" si="9">IF(CA7="",NA(),CA7)</f>
        <v>457.4</v>
      </c>
      <c r="CB6" s="33">
        <f t="shared" si="9"/>
        <v>444.97</v>
      </c>
      <c r="CC6" s="33">
        <f t="shared" si="9"/>
        <v>433.35</v>
      </c>
      <c r="CD6" s="33">
        <f t="shared" si="9"/>
        <v>431.6</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66.91</v>
      </c>
      <c r="CL6" s="33">
        <f t="shared" ref="CL6:CT6" si="10">IF(CL7="",NA(),CL7)</f>
        <v>65.099999999999994</v>
      </c>
      <c r="CM6" s="33">
        <f t="shared" si="10"/>
        <v>66.739999999999995</v>
      </c>
      <c r="CN6" s="33">
        <f t="shared" si="10"/>
        <v>63.71</v>
      </c>
      <c r="CO6" s="33">
        <f t="shared" si="10"/>
        <v>58.97</v>
      </c>
      <c r="CP6" s="33">
        <f t="shared" si="10"/>
        <v>64.3</v>
      </c>
      <c r="CQ6" s="33">
        <f t="shared" si="10"/>
        <v>63.99</v>
      </c>
      <c r="CR6" s="33">
        <f t="shared" si="10"/>
        <v>62.01</v>
      </c>
      <c r="CS6" s="33">
        <f t="shared" si="10"/>
        <v>60.68</v>
      </c>
      <c r="CT6" s="33">
        <f t="shared" si="10"/>
        <v>59.87</v>
      </c>
      <c r="CU6" s="32" t="str">
        <f>IF(CU7="","",IF(CU7="-","【-】","【"&amp;SUBSTITUTE(TEXT(CU7,"#,##0.00"),"-","△")&amp;"】"))</f>
        <v>【57.58】</v>
      </c>
      <c r="CV6" s="33">
        <f>IF(CV7="",NA(),CV7)</f>
        <v>80.09</v>
      </c>
      <c r="CW6" s="33">
        <f t="shared" ref="CW6:DE6" si="11">IF(CW7="",NA(),CW7)</f>
        <v>80.31</v>
      </c>
      <c r="CX6" s="33">
        <f t="shared" si="11"/>
        <v>76.94</v>
      </c>
      <c r="CY6" s="33">
        <f t="shared" si="11"/>
        <v>77.83</v>
      </c>
      <c r="CZ6" s="33">
        <f t="shared" si="11"/>
        <v>81.27</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0.02</v>
      </c>
      <c r="EG6" s="33">
        <f t="shared" si="14"/>
        <v>0.08</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282227</v>
      </c>
      <c r="D7" s="35">
        <v>47</v>
      </c>
      <c r="E7" s="35">
        <v>1</v>
      </c>
      <c r="F7" s="35">
        <v>0</v>
      </c>
      <c r="G7" s="35">
        <v>0</v>
      </c>
      <c r="H7" s="35" t="s">
        <v>93</v>
      </c>
      <c r="I7" s="35" t="s">
        <v>94</v>
      </c>
      <c r="J7" s="35" t="s">
        <v>95</v>
      </c>
      <c r="K7" s="35" t="s">
        <v>96</v>
      </c>
      <c r="L7" s="35" t="s">
        <v>97</v>
      </c>
      <c r="M7" s="36" t="s">
        <v>98</v>
      </c>
      <c r="N7" s="36" t="s">
        <v>99</v>
      </c>
      <c r="O7" s="36">
        <v>70.3</v>
      </c>
      <c r="P7" s="36">
        <v>3630</v>
      </c>
      <c r="Q7" s="36">
        <v>25139</v>
      </c>
      <c r="R7" s="36">
        <v>422.91</v>
      </c>
      <c r="S7" s="36">
        <v>59.44</v>
      </c>
      <c r="T7" s="36">
        <v>17580</v>
      </c>
      <c r="U7" s="36">
        <v>348.34</v>
      </c>
      <c r="V7" s="36">
        <v>50.47</v>
      </c>
      <c r="W7" s="36">
        <v>73.11</v>
      </c>
      <c r="X7" s="36">
        <v>72.459999999999994</v>
      </c>
      <c r="Y7" s="36">
        <v>72.83</v>
      </c>
      <c r="Z7" s="36">
        <v>77.03</v>
      </c>
      <c r="AA7" s="36">
        <v>79.86</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1935.37</v>
      </c>
      <c r="BE7" s="36">
        <v>1841.19</v>
      </c>
      <c r="BF7" s="36">
        <v>1756.86</v>
      </c>
      <c r="BG7" s="36">
        <v>1683.86</v>
      </c>
      <c r="BH7" s="36">
        <v>1577.91</v>
      </c>
      <c r="BI7" s="36">
        <v>1355.28</v>
      </c>
      <c r="BJ7" s="36">
        <v>1321.78</v>
      </c>
      <c r="BK7" s="36">
        <v>1326.51</v>
      </c>
      <c r="BL7" s="36">
        <v>1285.3599999999999</v>
      </c>
      <c r="BM7" s="36">
        <v>1246.73</v>
      </c>
      <c r="BN7" s="36">
        <v>1242.9000000000001</v>
      </c>
      <c r="BO7" s="36">
        <v>41.85</v>
      </c>
      <c r="BP7" s="36">
        <v>41.69</v>
      </c>
      <c r="BQ7" s="36">
        <v>42.61</v>
      </c>
      <c r="BR7" s="36">
        <v>45.55</v>
      </c>
      <c r="BS7" s="36">
        <v>48.4</v>
      </c>
      <c r="BT7" s="36">
        <v>54.56</v>
      </c>
      <c r="BU7" s="36">
        <v>54.57</v>
      </c>
      <c r="BV7" s="36">
        <v>54.4</v>
      </c>
      <c r="BW7" s="36">
        <v>54.45</v>
      </c>
      <c r="BX7" s="36">
        <v>54.33</v>
      </c>
      <c r="BY7" s="36">
        <v>33.35</v>
      </c>
      <c r="BZ7" s="36">
        <v>450.39</v>
      </c>
      <c r="CA7" s="36">
        <v>457.4</v>
      </c>
      <c r="CB7" s="36">
        <v>444.97</v>
      </c>
      <c r="CC7" s="36">
        <v>433.35</v>
      </c>
      <c r="CD7" s="36">
        <v>431.6</v>
      </c>
      <c r="CE7" s="36">
        <v>314.44</v>
      </c>
      <c r="CF7" s="36">
        <v>318.02999999999997</v>
      </c>
      <c r="CG7" s="36">
        <v>325.14</v>
      </c>
      <c r="CH7" s="36">
        <v>332.75</v>
      </c>
      <c r="CI7" s="36">
        <v>341.05</v>
      </c>
      <c r="CJ7" s="36">
        <v>524.69000000000005</v>
      </c>
      <c r="CK7" s="36">
        <v>66.91</v>
      </c>
      <c r="CL7" s="36">
        <v>65.099999999999994</v>
      </c>
      <c r="CM7" s="36">
        <v>66.739999999999995</v>
      </c>
      <c r="CN7" s="36">
        <v>63.71</v>
      </c>
      <c r="CO7" s="36">
        <v>58.97</v>
      </c>
      <c r="CP7" s="36">
        <v>64.3</v>
      </c>
      <c r="CQ7" s="36">
        <v>63.99</v>
      </c>
      <c r="CR7" s="36">
        <v>62.01</v>
      </c>
      <c r="CS7" s="36">
        <v>60.68</v>
      </c>
      <c r="CT7" s="36">
        <v>59.87</v>
      </c>
      <c r="CU7" s="36">
        <v>57.58</v>
      </c>
      <c r="CV7" s="36">
        <v>80.09</v>
      </c>
      <c r="CW7" s="36">
        <v>80.31</v>
      </c>
      <c r="CX7" s="36">
        <v>76.94</v>
      </c>
      <c r="CY7" s="36">
        <v>77.83</v>
      </c>
      <c r="CZ7" s="36">
        <v>81.27</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0.02</v>
      </c>
      <c r="EG7" s="36">
        <v>0.08</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cp:lastPrinted>2017-02-06T06:30:04Z</cp:lastPrinted>
  <dcterms:created xsi:type="dcterms:W3CDTF">2016-12-02T02:19:47Z</dcterms:created>
  <dcterms:modified xsi:type="dcterms:W3CDTF">2017-02-06T06:34:48Z</dcterms:modified>
  <cp:category/>
</cp:coreProperties>
</file>