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R:\企画総務部\総務財政課\財政課\00　財政課\01 財政係\07　財政公表\財政状況資料集(H22～)\平成28年度財政状況資料集\"/>
    </mc:Choice>
  </mc:AlternateContent>
  <xr:revisionPtr revIDLastSave="0" documentId="8_{2F4C7D41-C212-47AC-B151-1902A7E2B8CE}" xr6:coauthVersionLast="37" xr6:coauthVersionMax="37" xr10:uidLastSave="{00000000-0000-0000-0000-000000000000}"/>
  <bookViews>
    <workbookView xWindow="0" yWindow="0" windowWidth="19200" windowHeight="11295" firstSheet="12" activeTab="12"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U37" i="9"/>
  <c r="C37" i="9"/>
  <c r="BW36" i="9"/>
  <c r="BE36" i="9"/>
  <c r="AM36" i="9"/>
  <c r="C36" i="9"/>
  <c r="BW35" i="9"/>
  <c r="AM35" i="9"/>
  <c r="CO34" i="9"/>
  <c r="CO35" i="9" s="1"/>
  <c r="CO36" i="9" s="1"/>
  <c r="CO37" i="9" s="1"/>
  <c r="CO38" i="9" s="1"/>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<sst xmlns="http://schemas.openxmlformats.org/spreadsheetml/2006/main" count="1073" uniqueCount="572">
  <si>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</si>
  <si>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</si>
  <si>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</si>
  <si>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</si>
  <si>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</si>
  <si>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</si>
  <si>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</si>
  <si>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</si>
  <si>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</si>
  <si>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</si>
  <si>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</si>
  <si>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</si>
  <si>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</si>
  <si>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</si>
  <si>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</si>
  <si>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</si>
  <si>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</si>
  <si>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</si>
  <si>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</si>
  <si>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</si>
  <si>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</si>
  <si>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</si>
  <si>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</si>
  <si>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</si>
  <si>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</si>
  <si>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</si>
  <si>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</si>
  <si>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</si>
  <si>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</si>
  <si>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</si>
  <si>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</si>
  <si>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</si>
  <si>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</si>
  <si>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</si>
  <si>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</si>
  <si>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</si>
  <si>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</si>
  <si>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</si>
  <si>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</si>
  <si>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</si>
  <si>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</si>
  <si>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</si>
  <si>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</si>
  <si>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</si>
  <si>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</si>
  <si>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</si>
  <si>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</si>
  <si>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</si>
  <si>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</si>
  <si>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</si>
  <si>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</si>
  <si>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</si>
  <si>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</si>
  <si>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</si>
  <si>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</si>
  <si>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</si>
  <si>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</si>
  <si>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</si>
  <si>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</si>
  <si>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</si>
  <si>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</si>
  <si>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</si>
  <si>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</si>
  <si>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</si>
  <si>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</si>
  <si>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</si>
  <si>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</si>
  <si>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</si>
  <si>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</si>
  <si>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</si>
  <si>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</si>
  <si>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</si>
  <si>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</si>
  <si>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</si>
  <si>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</si>
  <si>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</si>
  <si>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</si>
  <si>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</si>
  <si>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</si>
  <si>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</si>
  <si>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</si>
  <si>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</si>
  <si>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</si>
  <si>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</si>
  <si>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</si>
  <si>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</si>
  <si>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</si>
  <si>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</si>
  <si>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</si>
  <si>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</si>
  <si>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</si>
  <si>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</si>
  <si>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</si>
  <si>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</si>
  <si>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</si>
  <si>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</si>
  <si>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</si>
  <si>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</si>
  <si>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</si>
  <si>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</si>
  <si>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</si>
  <si>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</si>
  <si>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</si>
  <si>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</si>
  <si>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</si>
  <si>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</si>
  <si>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</si>
  <si>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</si>
  <si>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</si>
  <si>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</si>
  <si>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</si>
  <si>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</si>
  <si>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</si>
  <si>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</si>
  <si>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</si>
  <si>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</si>
  <si>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</si>
  <si>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</si>
  <si>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</si>
  <si>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</si>
  <si>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</si>
  <si>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</si>
  <si>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</si>
  <si>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</si>
  <si>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</si>
  <si>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</si>
  <si>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</si>
  <si>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</si>
  <si>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</si>
  <si>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</si>
  <si>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</si>
  <si>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</si>
  <si>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</si>
  <si>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</si>
  <si>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</si>
  <si>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</si>
  <si>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</si>
  <si>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</si>
  <si>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</si>
  <si>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</si>
  <si>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</si>
  <si>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</si>
  <si>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</si>
  <si>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</si>
  <si>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</si>
  <si>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</si>
  <si>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</si>
  <si>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</si>
  <si>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</si>
  <si>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</si>
  <si>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</si>
  <si>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</si>
  <si>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</si>
  <si>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</si>
  <si>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</si>
  <si>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</si>
  <si>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</si>
  <si>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</si>
  <si>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</si>
  <si>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</si>
  <si>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</si>
  <si>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</si>
  <si>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</si>
  <si>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</si>
  <si>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</si>
  <si>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</si>
  <si>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</si>
  <si>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</si>
  <si>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</si>
  <si>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</si>
  <si>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</si>
  <si>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</si>
  <si>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</si>
  <si>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</si>
  <si>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</si>
  <si>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</si>
  <si>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</si>
  <si>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</si>
  <si>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</si>
  <si>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</si>
  <si>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</si>
  <si>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</si>
  <si>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</si>
  <si>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</si>
  <si>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</si>
  <si>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</si>
  <si>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</si>
  <si>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</si>
  <si>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</si>
  <si>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</si>
  <si>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</si>
  <si>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</si>
  <si>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</si>
  <si>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</si>
  <si>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</si>
  <si>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</si>
  <si>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兵庫県養父市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</si>
  <si>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</si>
  <si>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</si>
  <si>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</si>
  <si>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</si>
  <si>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</si>
  <si>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</si>
  <si>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</si>
  <si>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</si>
  <si>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</si>
  <si>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</si>
  <si>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</si>
  <si>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</si>
  <si>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</si>
  <si>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</si>
  <si>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</si>
  <si>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</si>
  <si>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</si>
  <si>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</si>
  <si>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</si>
  <si>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</si>
  <si>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</si>
  <si>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</si>
  <si>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</si>
  <si>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</si>
  <si>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</si>
  <si>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</si>
  <si>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</si>
  <si>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</si>
  <si>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</si>
  <si>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</si>
  <si>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</si>
  <si>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</si>
  <si>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</si>
  <si>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</si>
  <si>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</si>
  <si>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</si>
  <si>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</si>
  <si>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</si>
  <si>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</si>
  <si>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</si>
  <si>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</si>
  <si>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</si>
  <si>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</si>
  <si>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</si>
  <si>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</si>
  <si>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</si>
  <si>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</si>
  <si>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</si>
  <si>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</si>
  <si>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</si>
  <si>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</si>
  <si>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</si>
  <si>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</si>
  <si>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</si>
  <si>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</si>
  <si>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</si>
  <si>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</si>
  <si>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</si>
  <si>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</si>
  <si>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</si>
  <si>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</si>
  <si>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</si>
  <si>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</si>
  <si>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</si>
  <si>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</si>
  <si>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</si>
  <si>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</si>
  <si>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</si>
  <si>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</si>
  <si>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</si>
  <si>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</si>
  <si>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</si>
  <si>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</si>
  <si>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</si>
  <si>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</si>
  <si>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</si>
  <si>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</si>
  <si>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</si>
  <si>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</si>
  <si>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</si>
  <si>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</si>
  <si>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</si>
  <si>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</si>
  <si>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</si>
  <si>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</si>
  <si>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</si>
  <si>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</si>
  <si>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</si>
  <si>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</si>
  <si>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</si>
  <si>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</si>
  <si>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</si>
  <si>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</si>
  <si>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</si>
  <si>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</si>
  <si>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</si>
  <si>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</si>
  <si>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</si>
  <si>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</si>
  <si>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</si>
  <si>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</si>
  <si>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</si>
  <si>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</si>
  <si>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</si>
  <si>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</si>
  <si>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</si>
  <si>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</si>
  <si>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</si>
  <si>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</si>
  <si>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</si>
  <si>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</si>
  <si>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</si>
  <si>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</si>
  <si>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</si>
  <si>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</si>
  <si>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</si>
  <si>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</si>
  <si>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</si>
  <si>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</si>
  <si>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</si>
  <si>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</si>
  <si>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</si>
  <si>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</si>
  <si>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</si>
  <si>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</si>
  <si>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</si>
  <si>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</si>
  <si>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</si>
  <si>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</si>
  <si>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</si>
  <si>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</si>
  <si>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</si>
  <si>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</si>
  <si>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</si>
  <si>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</si>
  <si>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</si>
  <si>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</si>
  <si>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</si>
  <si>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</si>
  <si>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</si>
  <si>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</si>
  <si>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</si>
  <si>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</si>
  <si>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</si>
  <si>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</si>
  <si>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</si>
  <si>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</si>
  <si>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</si>
  <si>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</si>
  <si>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兵庫県養父市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</si>
  <si>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</si>
  <si>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</si>
  <si>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</si>
  <si>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</si>
  <si>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</si>
  <si>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</si>
  <si>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</si>
  <si>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</si>
  <si>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</si>
  <si>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</si>
  <si>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</si>
  <si>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</si>
  <si>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</si>
  <si>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</si>
  <si>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</si>
  <si>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</si>
  <si>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</si>
  <si>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</si>
  <si>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</si>
  <si>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</si>
  <si>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</si>
  <si>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</si>
  <si>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</si>
  <si>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</si>
  <si>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</si>
  <si>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</si>
  <si>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</si>
  <si>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</si>
  <si>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</si>
  <si>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</si>
  <si>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</si>
  <si>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</si>
  <si>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</si>
  <si>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</si>
  <si>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</si>
  <si>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</si>
  <si>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</si>
  <si>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</si>
  <si>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</si>
  <si>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</si>
  <si>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</si>
  <si>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</si>
  <si>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</si>
  <si>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</si>
  <si>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</si>
  <si>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</si>
  <si>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</si>
  <si>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</si>
  <si>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</si>
  <si>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</si>
  <si>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</si>
  <si>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</si>
  <si>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</si>
  <si>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</si>
  <si>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</si>
  <si>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</si>
  <si>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</si>
  <si>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</si>
  <si>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</si>
  <si>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</si>
  <si>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</si>
  <si>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</si>
  <si>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</si>
  <si>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</si>
  <si>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</si>
  <si>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</si>
  <si>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</si>
  <si>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</si>
  <si>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</si>
  <si>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</si>
  <si>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</si>
  <si>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</si>
  <si>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</si>
  <si>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</si>
  <si>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</si>
  <si>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</si>
  <si>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</si>
  <si>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</si>
  <si>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</si>
  <si>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</si>
  <si>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</si>
  <si>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</si>
  <si>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</si>
  <si>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</si>
  <si>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</si>
  <si>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</si>
  <si>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</si>
  <si>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</si>
  <si>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</si>
  <si>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</si>
  <si>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</si>
  <si>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</si>
  <si>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</si>
  <si>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</si>
  <si>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</si>
  <si>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t>
    <phoneticPr fontId="5"/>
  </si>
  <si>
    <t>(Ｆ)</t>
    <phoneticPr fontId="5"/>
  </si>
  <si>
    <t>介護保険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</si>
  <si>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</si>
  <si>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</si>
  <si>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</si>
  <si>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</si>
  <si>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</si>
  <si>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</si>
  <si>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</si>
  <si>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</si>
  <si>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</si>
  <si>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</si>
  <si>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</si>
  <si>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</si>
  <si>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</si>
  <si>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</si>
  <si>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</si>
  <si>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</si>
  <si>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</si>
  <si>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</si>
  <si>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</si>
  <si>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</si>
  <si>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</si>
  <si>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</si>
  <si>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</si>
  <si>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</si>
  <si>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</si>
  <si>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</si>
  <si>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</si>
  <si>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</si>
  <si>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</si>
  <si>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</si>
  <si>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</si>
  <si>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</si>
  <si>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</si>
  <si>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</si>
  <si>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</si>
  <si>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</si>
  <si>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</si>
  <si>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</si>
  <si>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</si>
  <si>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</si>
  <si>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</si>
  <si>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</si>
  <si>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</si>
  <si>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</si>
  <si>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</si>
  <si>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</si>
  <si>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</si>
  <si>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</si>
  <si>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</si>
  <si>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</si>
  <si>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</si>
  <si>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</si>
  <si>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</si>
  <si>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</si>
  <si>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</si>
  <si>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</si>
  <si>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</si>
  <si>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</si>
  <si>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</si>
  <si>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</si>
  <si>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</si>
  <si>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</si>
  <si>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</si>
  <si>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</si>
  <si>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</si>
  <si>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</si>
  <si>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</si>
  <si>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</si>
  <si>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</si>
  <si>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</si>
  <si>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</si>
  <si>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</si>
  <si>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</si>
  <si>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</si>
  <si>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</si>
  <si>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</si>
  <si>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</si>
  <si>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</si>
  <si>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</si>
  <si>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</si>
  <si>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</si>
  <si>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</si>
  <si>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</si>
  <si>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</si>
  <si>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下水道事業特別会計</t>
  </si>
  <si>
    <t>介護保険特別会計</t>
  </si>
  <si>
    <t>後期高齢者医療特別会計</t>
  </si>
  <si>
    <t>簡易水道事業特別会計</t>
  </si>
  <si>
    <t>養父歯科診療所特別会計</t>
  </si>
  <si>
    <t>その他会計（赤字）</t>
  </si>
  <si>
    <t>その他会計（黒字）</t>
  </si>
  <si>
    <t>-</t>
    <phoneticPr fontId="2"/>
  </si>
  <si>
    <t>-</t>
    <phoneticPr fontId="2"/>
  </si>
  <si>
    <t>-</t>
    <phoneticPr fontId="2"/>
  </si>
  <si>
    <t>-</t>
    <phoneticPr fontId="2"/>
  </si>
  <si>
    <t>-</t>
    <phoneticPr fontId="2"/>
  </si>
  <si>
    <t>兵庫県市町村職員退職手当組合</t>
    <phoneticPr fontId="2"/>
  </si>
  <si>
    <t>兵庫県町議会議員公務災害補償組合</t>
    <phoneticPr fontId="2"/>
  </si>
  <si>
    <t>兵庫県後期高齢者医療広域連合(一般会計)</t>
    <phoneticPr fontId="2"/>
  </si>
  <si>
    <t>兵庫県後期高齢者医療広域連合(特別会計)</t>
    <phoneticPr fontId="2"/>
  </si>
  <si>
    <t>但馬広域行政事務組合</t>
    <phoneticPr fontId="2"/>
  </si>
  <si>
    <t>南但広域行政事務組合(一般会計)</t>
    <phoneticPr fontId="2"/>
  </si>
  <si>
    <t>南但広域行政事務組合(特別会計)</t>
    <phoneticPr fontId="2"/>
  </si>
  <si>
    <t>公立八鹿病院組合</t>
    <phoneticPr fontId="2"/>
  </si>
  <si>
    <t>-</t>
    <phoneticPr fontId="2"/>
  </si>
  <si>
    <t>-</t>
    <phoneticPr fontId="2"/>
  </si>
  <si>
    <t>やぶ温泉観光</t>
    <phoneticPr fontId="30"/>
  </si>
  <si>
    <t>養父町開発</t>
    <phoneticPr fontId="30"/>
  </si>
  <si>
    <t>養父市場開発</t>
    <phoneticPr fontId="30"/>
  </si>
  <si>
    <t>おおや振興公社</t>
    <phoneticPr fontId="30"/>
  </si>
  <si>
    <t>やぶパートナーズ</t>
    <phoneticPr fontId="30"/>
  </si>
  <si>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</si>
  <si>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</si>
  <si>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</si>
  <si>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</si>
  <si>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</si>
  <si>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</si>
  <si>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</si>
  <si>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</si>
  <si>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</si>
  <si>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</si>
  <si>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</si>
  <si>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</si>
  <si>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</si>
  <si>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</si>
  <si>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</si>
  <si>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繰上償還や新規地方債の発行抑制により地方債残高や公債費がともに減少しているため、将来負担比率、実質公債費比率ともに減少している。将来負担比率については、地方債残高の減に加え、充当可能基金の増加により、比率が算定されない結果となった。
　今後は、普通交付税の合併算定替加算期間の終了や大規模事業の新規地方債の借入が増大し、両比率とも悪化する懸念があることから、計画的な繰上償還の実施や新規地方債の発行に努めていく。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</si>
</sst>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DCCF-46A4-8F0E-54E8F457FC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43241</c:v>
                </c:pt>
                <c:pt idx="1">
                  <c:v>40718</c:v>
                </c:pt>
                <c:pt idx="2">
                  <c:v>96350</c:v>
                </c:pt>
                <c:pt idx="3">
                  <c:v>91303</c:v>
                </c:pt>
                <c:pt idx="4">
                  <c:v>45689</c:v>
                </c:pt>
              </c:numCache>
            </c:numRef>
          </c:val>
          <c:smooth val="0"/>
          <c:extLst>
            <c:ext xmlns:c16="http://schemas.microsoft.com/office/drawing/2014/chart" uri="{C3380CC4-5D6E-409C-BE32-E72D297353CC}">
              <c16:uniqueId val="{00000001-DCCF-46A4-8F0E-54E8F457FC05}"/>
            </c:ext>
          </c:extLst>
        </c:ser>
        <c:dLbls>
          <c:showLegendKey val="0"/>
          <c:showVal val="0"/>
          <c:showCatName val="0"/>
          <c:showSerName val="0"/>
          <c:showPercent val="0"/>
          <c:showBubbleSize val="0"/>
        </c:dLbls>
        <c:marker val="1"/>
        <c:smooth val="0"/>
        <c:axId val="122753408"/>
        <c:axId val="122755328"/>
      </c:lineChart>
      <c:catAx>
        <c:axId val="12275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55328"/>
        <c:crosses val="autoZero"/>
        <c:auto val="1"/>
        <c:lblAlgn val="ctr"/>
        <c:lblOffset val="100"/>
        <c:tickLblSkip val="1"/>
        <c:tickMarkSkip val="1"/>
        <c:noMultiLvlLbl val="0"/>
      </c:catAx>
      <c:valAx>
        <c:axId val="1227553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5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7.25</c:v>
                </c:pt>
                <c:pt idx="1">
                  <c:v>6.79</c:v>
                </c:pt>
                <c:pt idx="2">
                  <c:v>6.21</c:v>
                </c:pt>
                <c:pt idx="3">
                  <c:v>5.74</c:v>
                </c:pt>
                <c:pt idx="4">
                  <c:v>5.12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26.93</c:v>
                </c:pt>
                <c:pt idx="1">
                  <c:v>32.630000000000003</c:v>
                </c:pt>
                <c:pt idx="2">
                  <c:v>39.64</c:v>
                </c:pt>
                <c:pt idx="3">
                  <c:v>41.61</c:v>
                </c:pt>
                <c:pt idx="4">
                  <c:v>45.28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075136"/>
        <c:axId val="11207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11.31</c:v>
                </c:pt>
                <c:pt idx="1">
                  <c:v>5.75</c:v>
                </c:pt>
                <c:pt idx="2">
                  <c:v>15.13</c:v>
                </c:pt>
                <c:pt idx="3">
                  <c:v>11.63</c:v>
                </c:pt>
                <c:pt idx="4">
                  <c:v>8.2200000000000006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075136"/>
        <c:axId val="112077056"/>
      </c:lineChart>
      <c:catAx>
        <c:axId val="1120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77056"/>
        <c:crosses val="autoZero"/>
        <c:auto val="1"/>
        <c:lblAlgn val="ctr"/>
        <c:lblOffset val="100"/>
        <c:tickLblSkip val="1"/>
        <c:tickMarkSkip val="1"/>
        <c:noMultiLvlLbl val="0"/>
      </c:catAx>
      <c:valAx>
        <c:axId val="1120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0.03</c:v>
                </c:pt>
                <c:pt idx="4">
                  <c:v>#N/A</c:v>
                </c:pt>
                <c:pt idx="5">
                  <c:v>0</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養父歯科診療所特別会計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0.11</c:v>
                </c:pt>
                <c:pt idx="4">
                  <c:v>#N/A</c:v>
                </c:pt>
                <c:pt idx="5">
                  <c:v>0.17</c:v>
                </c:pt>
                <c:pt idx="6">
                  <c:v>#N/A</c:v>
                </c:pt>
                <c:pt idx="7">
                  <c:v>0.23</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0.93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1.54</c:v>
                </c:pt>
                <c:pt idx="2">
                  <c:v>#N/A</c:v>
                </c:pt>
                <c:pt idx="3">
                  <c:v>1</c:v>
                </c:pt>
                <c:pt idx="4">
                  <c:v>#N/A</c:v>
                </c:pt>
                <c:pt idx="5">
                  <c:v>1.55</c:v>
                </c:pt>
                <c:pt idx="6">
                  <c:v>#N/A</c:v>
                </c:pt>
                <c:pt idx="7">
                  <c:v>1.24</c:v>
                </c:pt>
                <c:pt idx="8">
                  <c:v>#N/A</c:v>
                </c:pt>
                <c:pt idx="9">
                  <c:v>2.2799999999999998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7.25</c:v>
                </c:pt>
                <c:pt idx="2">
                  <c:v>#N/A</c:v>
                </c:pt>
                <c:pt idx="3">
                  <c:v>6.78</c:v>
                </c:pt>
                <c:pt idx="4">
                  <c:v>#N/A</c:v>
                </c:pt>
                <c:pt idx="5">
                  <c:v>6.2</c:v>
                </c:pt>
                <c:pt idx="6">
                  <c:v>#N/A</c:v>
                </c:pt>
                <c:pt idx="7">
                  <c:v>5.74</c:v>
                </c:pt>
                <c:pt idx="8">
                  <c:v>#N/A</c:v>
                </c:pt>
                <c:pt idx="9">
                  <c:v>5.12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4.49</c:v>
                </c:pt>
                <c:pt idx="2">
                  <c:v>#N/A</c:v>
                </c:pt>
                <c:pt idx="3">
                  <c:v>4.74</c:v>
                </c:pt>
                <c:pt idx="4">
                  <c:v>#N/A</c:v>
                </c:pt>
                <c:pt idx="5">
                  <c:v>5.45</c:v>
                </c:pt>
                <c:pt idx="6">
                  <c:v>#N/A</c:v>
                </c:pt>
                <c:pt idx="7">
                  <c:v>5.88</c:v>
                </c:pt>
                <c:pt idx="8">
                  <c:v>#N/A</c:v>
                </c:pt>
                <c:pt idx="9">
                  <c:v>6.13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252800"/>
        <c:axId val="112254336"/>
      </c:barChart>
      <c:catAx>
        <c:axId val="1122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54336"/>
        <c:crosses val="autoZero"/>
        <c:auto val="1"/>
        <c:lblAlgn val="ctr"/>
        <c:lblOffset val="100"/>
        <c:tickLblSkip val="1"/>
        <c:tickMarkSkip val="1"/>
        <c:noMultiLvlLbl val="0"/>
      </c:catAx>
      <c:valAx>
        <c:axId val="11225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5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3812</c:v>
                </c:pt>
                <c:pt idx="5">
                  <c:v>3738</c:v>
                </c:pt>
                <c:pt idx="8">
                  <c:v>3722</c:v>
                </c:pt>
                <c:pt idx="11">
                  <c:v>3685</c:v>
                </c:pt>
                <c:pt idx="14">
                  <c:v>3588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7</c:v>
                </c:pt>
                <c:pt idx="6">
                  <c:v>7</c:v>
                </c:pt>
                <c:pt idx="9">
                  <c:v>7</c:v>
                </c:pt>
                <c:pt idx="12">
                  <c:v>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545</c:v>
                </c:pt>
                <c:pt idx="3">
                  <c:v>482</c:v>
                </c:pt>
                <c:pt idx="6">
                  <c:v>529</c:v>
                </c:pt>
                <c:pt idx="9">
                  <c:v>549</c:v>
                </c:pt>
                <c:pt idx="12">
                  <c:v>558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1523</c:v>
                </c:pt>
                <c:pt idx="3">
                  <c:v>1422</c:v>
                </c:pt>
                <c:pt idx="6">
                  <c:v>1325</c:v>
                </c:pt>
                <c:pt idx="9">
                  <c:v>1258</c:v>
                </c:pt>
                <c:pt idx="12">
                  <c:v>1239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3206</c:v>
                </c:pt>
                <c:pt idx="3">
                  <c:v>3049</c:v>
                </c:pt>
                <c:pt idx="6">
                  <c:v>2973</c:v>
                </c:pt>
                <c:pt idx="9">
                  <c:v>2660</c:v>
                </c:pt>
                <c:pt idx="12">
                  <c:v>2401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301184"/>
        <c:axId val="11230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1474</c:v>
                </c:pt>
                <c:pt idx="2">
                  <c:v>#N/A</c:v>
                </c:pt>
                <c:pt idx="3">
                  <c:v>#N/A</c:v>
                </c:pt>
                <c:pt idx="4">
                  <c:v>1222</c:v>
                </c:pt>
                <c:pt idx="5">
                  <c:v>#N/A</c:v>
                </c:pt>
                <c:pt idx="6">
                  <c:v>#N/A</c:v>
                </c:pt>
                <c:pt idx="7">
                  <c:v>1112</c:v>
                </c:pt>
                <c:pt idx="8">
                  <c:v>#N/A</c:v>
                </c:pt>
                <c:pt idx="9">
                  <c:v>#N/A</c:v>
                </c:pt>
                <c:pt idx="10">
                  <c:v>789</c:v>
                </c:pt>
                <c:pt idx="11">
                  <c:v>#N/A</c:v>
                </c:pt>
                <c:pt idx="12">
                  <c:v>#N/A</c:v>
                </c:pt>
                <c:pt idx="13">
                  <c:v>617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301184"/>
        <c:axId val="112303104"/>
      </c:lineChart>
      <c:catAx>
        <c:axId val="1123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03104"/>
        <c:crosses val="autoZero"/>
        <c:auto val="1"/>
        <c:lblAlgn val="ctr"/>
        <c:lblOffset val="100"/>
        <c:tickLblSkip val="1"/>
        <c:tickMarkSkip val="1"/>
        <c:noMultiLvlLbl val="0"/>
      </c:catAx>
      <c:valAx>
        <c:axId val="11230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35048</c:v>
                </c:pt>
                <c:pt idx="5">
                  <c:v>33221</c:v>
                </c:pt>
                <c:pt idx="8">
                  <c:v>31934</c:v>
                </c:pt>
                <c:pt idx="11">
                  <c:v>30573</c:v>
                </c:pt>
                <c:pt idx="14">
                  <c:v>29081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380</c:v>
                </c:pt>
                <c:pt idx="5">
                  <c:v>408</c:v>
                </c:pt>
                <c:pt idx="8">
                  <c:v>367</c:v>
                </c:pt>
                <c:pt idx="11">
                  <c:v>227</c:v>
                </c:pt>
                <c:pt idx="14">
                  <c:v>182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6649</c:v>
                </c:pt>
                <c:pt idx="5">
                  <c:v>7700</c:v>
                </c:pt>
                <c:pt idx="8">
                  <c:v>8284</c:v>
                </c:pt>
                <c:pt idx="11">
                  <c:v>9504</c:v>
                </c:pt>
                <c:pt idx="14">
                  <c:v>10491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3544</c:v>
                </c:pt>
                <c:pt idx="3">
                  <c:v>3532</c:v>
                </c:pt>
                <c:pt idx="6">
                  <c:v>3299</c:v>
                </c:pt>
                <c:pt idx="9">
                  <c:v>3074</c:v>
                </c:pt>
                <c:pt idx="12">
                  <c:v>2976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5805</c:v>
                </c:pt>
                <c:pt idx="3">
                  <c:v>5528</c:v>
                </c:pt>
                <c:pt idx="6">
                  <c:v>5440</c:v>
                </c:pt>
                <c:pt idx="9">
                  <c:v>5178</c:v>
                </c:pt>
                <c:pt idx="12">
                  <c:v>5046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14826</c:v>
                </c:pt>
                <c:pt idx="3">
                  <c:v>14547</c:v>
                </c:pt>
                <c:pt idx="6">
                  <c:v>14010</c:v>
                </c:pt>
                <c:pt idx="9">
                  <c:v>12947</c:v>
                </c:pt>
                <c:pt idx="12">
                  <c:v>12129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292</c:v>
                </c:pt>
                <c:pt idx="3">
                  <c:v>251</c:v>
                </c:pt>
                <c:pt idx="6">
                  <c:v>205</c:v>
                </c:pt>
                <c:pt idx="9">
                  <c:v>160</c:v>
                </c:pt>
                <c:pt idx="12">
                  <c:v>114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26473</c:v>
                </c:pt>
                <c:pt idx="3">
                  <c:v>24536</c:v>
                </c:pt>
                <c:pt idx="6">
                  <c:v>22105</c:v>
                </c:pt>
                <c:pt idx="9">
                  <c:v>20345</c:v>
                </c:pt>
                <c:pt idx="12">
                  <c:v>18096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743744"/>
        <c:axId val="11374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8863</c:v>
                </c:pt>
                <c:pt idx="2">
                  <c:v>#N/A</c:v>
                </c:pt>
                <c:pt idx="3">
                  <c:v>#N/A</c:v>
                </c:pt>
                <c:pt idx="4">
                  <c:v>7065</c:v>
                </c:pt>
                <c:pt idx="5">
                  <c:v>#N/A</c:v>
                </c:pt>
                <c:pt idx="6">
                  <c:v>#N/A</c:v>
                </c:pt>
                <c:pt idx="7">
                  <c:v>4474</c:v>
                </c:pt>
                <c:pt idx="8">
                  <c:v>#N/A</c:v>
                </c:pt>
                <c:pt idx="9">
                  <c:v>#N/A</c:v>
                </c:pt>
                <c:pt idx="10">
                  <c:v>1401</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743744"/>
        <c:axId val="113745920"/>
      </c:lineChart>
      <c:catAx>
        <c:axId val="1137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745920"/>
        <c:crosses val="autoZero"/>
        <c:auto val="1"/>
        <c:lblAlgn val="ctr"/>
        <c:lblOffset val="100"/>
        <c:tickLblSkip val="1"/>
        <c:tickMarkSkip val="1"/>
        <c:noMultiLvlLbl val="0"/>
      </c:catAx>
      <c:valAx>
        <c:axId val="11374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4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{E96FA02E-9165-4FBA-89EA-3DED949A9D46}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D3D-4A90-8579-BC84D6F7202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{1BB2FDB7-DF40-4982-919A-42974CD910CF}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D3D-4A90-8579-BC84D6F7202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{2D3B6C96-09AD-4238-9E8E-16991E18C5F0}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D3D-4A90-8579-BC84D6F7202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{F50ADAFE-1DB0-4AA4-99D0-FD1AFFADECC1}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D3D-4A90-8579-BC84D6F7202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{D3FC7984-8608-4F4F-89A3-3841DD3E316B}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D3D-4A90-8579-BC84D6F720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D3D-4A90-8579-BC84D6F7202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{9A31F744-C0E2-4B8D-B60B-729469C05D72}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D3D-4A90-8579-BC84D6F7202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{539EB5B6-0581-474B-9CC9-09FEC282FC15}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D3D-4A90-8579-BC84D6F7202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{5DA3064E-98C7-46FE-B81D-6B0C9F7F9BF5}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D3D-4A90-8579-BC84D6F7202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{50A6CD5E-16D2-4C33-BA3A-F521716E85BB}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D3D-4A90-8579-BC84D6F7202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{AB8FDBE5-FF6A-471A-BF1C-B2E1E429EA2D}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D3D-4A90-8579-BC84D6F720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D3D-4A90-8579-BC84D6F72021}"/>
            </c:ext>
          </c:extLst>
        </c:ser>
        <c:dLbls>
          <c:showLegendKey val="0"/>
          <c:showVal val="0"/>
          <c:showCatName val="0"/>
          <c:showSerName val="0"/>
          <c:showPercent val="0"/>
          <c:showBubbleSize val="0"/>
        </c:dLbls>
        <c:axId val="72742400"/>
        <c:axId val="72744320"/>
      </c:scatterChart>
      <c:valAx>
        <c:axId val="72742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4320"/>
        <c:crosses val="autoZero"/>
        <c:crossBetween val="midCat"/>
      </c:valAx>
      <c:valAx>
        <c:axId val="72744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{CA05B02F-F883-4EFF-9763-2ED3A062070B}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A44-4453-B9C9-E25387F95DA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{AA39C214-78CA-4DB9-B7CC-EC29E4631971}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A44-4453-B9C9-E25387F95DA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{F261C572-0180-4B3D-AB05-366CC17005C1}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A44-4453-B9C9-E25387F95DA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{799791BE-ED9E-48C1-AF2C-24BBFE6768DD}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A44-4453-B9C9-E25387F95DA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{9AB6BE0E-E2D0-4C11-B9A5-61D67D92614E}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A44-4453-B9C9-E25387F95D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14.6</c:v>
                </c:pt>
                <c:pt idx="2">
                  <c:v>13.1</c:v>
                </c:pt>
                <c:pt idx="3">
                  <c:v>10.8</c:v>
                </c:pt>
                <c:pt idx="4">
                  <c:v>8.9</c:v>
                </c:pt>
              </c:numCache>
            </c:numRef>
          </c:xVal>
          <c:yVal>
            <c:numRef>
              <c:f>公会計指標分析・財政指標組合せ分析表!$K$73:$O$73</c:f>
              <c:numCache>
                <c:formatCode>#,##0.0;"▲ "#,##0.0</c:formatCode>
                <c:ptCount val="5"/>
                <c:pt idx="0">
                  <c:v>91.7</c:v>
                </c:pt>
                <c:pt idx="1">
                  <c:v>71.400000000000006</c:v>
                </c:pt>
                <c:pt idx="2">
                  <c:v>47.5</c:v>
                </c:pt>
                <c:pt idx="3">
                  <c:v>14.7</c:v>
                </c:pt>
              </c:numCache>
            </c:numRef>
          </c:yVal>
          <c:smooth val="0"/>
          <c:extLst>
            <c:ext xmlns:c16="http://schemas.microsoft.com/office/drawing/2014/chart" uri="{C3380CC4-5D6E-409C-BE32-E72D297353CC}">
              <c16:uniqueId val="{00000005-9A44-4453-B9C9-E25387F95DA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{173850B5-99D3-4734-A3BD-6B6E0E011EF6}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A44-4453-B9C9-E25387F95DA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{716C3E93-C651-4826-BC74-8685AF28320B}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A44-4453-B9C9-E25387F95DA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{CC2EDD02-90B7-4BE2-A4BF-2F9A10897D79}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A44-4453-B9C9-E25387F95DA8}"/>
                </c:ext>
              </c:extLst>
            </c:dLbl>
            <c:dLbl>
              <c:idx val="3"/>
              <c:layout>
                <c:manualLayout>
                  <c:x val="-3.147495072007927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{5A53D06E-DE1D-470D-86C6-68379059460D}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A44-4453-B9C9-E25387F95DA8}"/>
                </c:ext>
              </c:extLst>
            </c:dLbl>
            <c:dLbl>
              <c:idx val="4"/>
              <c:layout>
                <c:manualLayout>
                  <c:x val="-3.193597380354813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{BC372BDA-0209-49FC-88A1-D9C8E2B10680}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A44-4453-B9C9-E25387F95D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9A44-4453-B9C9-E25387F95DA8}"/>
            </c:ext>
          </c:extLst>
        </c:ser>
        <c:dLbls>
          <c:showLegendKey val="0"/>
          <c:showVal val="0"/>
          <c:showCatName val="0"/>
          <c:showSerName val="0"/>
          <c:showPercent val="0"/>
          <c:showBubbleSize val="0"/>
        </c:dLbls>
        <c:axId val="72647808"/>
        <c:axId val="72649728"/>
      </c:scatterChart>
      <c:valAx>
        <c:axId val="72647808"/>
        <c:scaling>
          <c:orientation val="minMax"/>
          <c:max val="16"/>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9728"/>
        <c:crosses val="autoZero"/>
        <c:crossBetween val="midCat"/>
      </c:valAx>
      <c:valAx>
        <c:axId val="72649728"/>
        <c:scaling>
          <c:orientation val="minMax"/>
          <c:max val="10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7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元利償還金と公営企業債の元利償還金に対する繰入金が大きく占めているが、減少傾向となっている。</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年度から計画的な繰上償還と行政改革大綱に基づく新規地方債の発行抑制を行っているものである。</a:t>
          </a:r>
        </a:p>
        <a:p>
          <a:r>
            <a:rPr kumimoji="1" lang="ja-JP" altLang="en-US" sz="1400">
              <a:latin typeface="ＭＳ ゴシック" pitchFamily="49" charset="-128"/>
              <a:ea typeface="ＭＳ ゴシック" pitchFamily="49" charset="-128"/>
            </a:rPr>
            <a:t>　今後も財政計画に基づく計画的な繰上償還及び新規地方債の発行抑制を行い、元利償還金の削減に努める。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充当可能財源等は同程度または微減であるが、将来負担額は計画的な繰上償還と新規地方債の発行抑制により減少したため、本年度から将来負担比率が算出されなくなった。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しかし、充当可能財源等のうち、基金については使用計画があり、基準財政需要額算入見込額についても減少傾向であるため、引き続き、地方債残高の削減に努める。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7EB418A4-59E4-4C39-BFB3-922D75BD4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9688652F-B1F4-4A3B-9D90-FB63A3697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a:extLst>
            <a:ext uri="{FF2B5EF4-FFF2-40B4-BE49-F238E27FC236}">
              <a16:creationId xmlns:a16="http://schemas.microsoft.com/office/drawing/2014/main" id="{ECFF2B1F-DACC-49AA-862B-D92844C75FEE}"/>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id="{7612A275-82C4-4CC8-B47D-3912B28C15A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id="{E7354E73-31F2-4E29-9015-C66D480948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id="{6702B70C-9076-476F-94E1-89C4913AEA4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id="{A4C43ABB-752A-42C6-A4CC-B32F05A383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id="{39751DAF-859A-46FE-9540-1E70738B44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id="{8F8A9B6A-AE54-4D7A-A898-8FEB6409B52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id="{76E2D0A0-DF4A-4F3F-8B79-94B13B442C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id="{D12FCE7A-0B5D-4ED5-8D6C-4AD8F129168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id="{34A48B55-838D-4235-AE35-DD592F68FB6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id="{8543A63F-42EB-4202-ACDE-CA283AB67C7C}"/>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24,778
24,666
422.91
19,009,253
18,226,838
643,318
12,554,646
18,096,179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id="{EB98BC77-DB03-4D8E-84B7-6CA5902B3B4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id="{13A0AEEE-EE86-474B-ABD2-C9B1C4CFA96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id="{79A3FF48-4F0A-470C-847B-D2E5C66CE2F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id="{7713CE57-3929-4563-AD30-5F36E06F02C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id="{8364B6A0-15B3-47B7-8E75-73852C6DB79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id="{FE8D1D46-44A6-4388-9D7E-796B0989DDC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a:extLst>
            <a:ext uri="{FF2B5EF4-FFF2-40B4-BE49-F238E27FC236}">
              <a16:creationId xmlns:a16="http://schemas.microsoft.com/office/drawing/2014/main" id="{FBD2248D-97DD-423D-9784-BDC0E0387914}"/>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id="{F0F98E03-BD8A-4777-81CC-C6D05ABDF4A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id="{867DB440-DCE8-41B6-8BBF-2715DE03D908}"/>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4131C67D-9F6E-40C7-955C-0043083DEC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27DCC23A-BCAF-4C0D-AE4F-A938F02937B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EF522F0E-BCCB-41B9-BC8F-DB5D410FD04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a:extLst>
            <a:ext uri="{FF2B5EF4-FFF2-40B4-BE49-F238E27FC236}">
              <a16:creationId xmlns:a16="http://schemas.microsoft.com/office/drawing/2014/main" id="{7E5774CA-C39C-4645-B7AC-8E2F38676B6E}"/>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a:extLst>
            <a:ext uri="{FF2B5EF4-FFF2-40B4-BE49-F238E27FC236}">
              <a16:creationId xmlns:a16="http://schemas.microsoft.com/office/drawing/2014/main" id="{34F167F2-4041-4F99-A397-5F4E5F3DA447}"/>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a:extLst>
            <a:ext uri="{FF2B5EF4-FFF2-40B4-BE49-F238E27FC236}">
              <a16:creationId xmlns:a16="http://schemas.microsoft.com/office/drawing/2014/main" id="{7B5F84C4-23AF-4C22-8EF8-12D7E60D0AFA}"/>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a:extLst>
            <a:ext uri="{FF2B5EF4-FFF2-40B4-BE49-F238E27FC236}">
              <a16:creationId xmlns:a16="http://schemas.microsoft.com/office/drawing/2014/main" id="{719C7DF7-3C4F-4C3A-9382-445F8F443D3B}"/>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a:extLst>
            <a:ext uri="{FF2B5EF4-FFF2-40B4-BE49-F238E27FC236}">
              <a16:creationId xmlns:a16="http://schemas.microsoft.com/office/drawing/2014/main" id="{8DD2FA1E-4456-4275-9583-EA34C973673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a:extLst>
            <a:ext uri="{FF2B5EF4-FFF2-40B4-BE49-F238E27FC236}">
              <a16:creationId xmlns:a16="http://schemas.microsoft.com/office/drawing/2014/main" id="{DE9D4597-E2E0-47F2-95BD-F9D0F12E9F3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a:extLst>
            <a:ext uri="{FF2B5EF4-FFF2-40B4-BE49-F238E27FC236}">
              <a16:creationId xmlns:a16="http://schemas.microsoft.com/office/drawing/2014/main" id="{909BDCF5-F45E-4071-8508-8C7BC7F8192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a:extLst>
            <a:ext uri="{FF2B5EF4-FFF2-40B4-BE49-F238E27FC236}">
              <a16:creationId xmlns:a16="http://schemas.microsoft.com/office/drawing/2014/main" id="{2A9DF87E-5FB3-4F92-A66C-F281480044D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a:extLst>
            <a:ext uri="{FF2B5EF4-FFF2-40B4-BE49-F238E27FC236}">
              <a16:creationId xmlns:a16="http://schemas.microsoft.com/office/drawing/2014/main" id="{C8561EEA-94D9-4E52-9B0A-7588B0FEC43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a:extLst>
            <a:ext uri="{FF2B5EF4-FFF2-40B4-BE49-F238E27FC236}">
              <a16:creationId xmlns:a16="http://schemas.microsoft.com/office/drawing/2014/main" id="{6D1A8D3A-D863-4442-8A1F-8C8D4FE92BA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a:extLst>
            <a:ext uri="{FF2B5EF4-FFF2-40B4-BE49-F238E27FC236}">
              <a16:creationId xmlns:a16="http://schemas.microsoft.com/office/drawing/2014/main" id="{D80B8400-7FB3-44DC-B198-F78E2100336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a:extLst>
            <a:ext uri="{FF2B5EF4-FFF2-40B4-BE49-F238E27FC236}">
              <a16:creationId xmlns:a16="http://schemas.microsoft.com/office/drawing/2014/main" id="{11816145-A28A-42D8-BE64-45701BDF390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a:extLst>
            <a:ext uri="{FF2B5EF4-FFF2-40B4-BE49-F238E27FC236}">
              <a16:creationId xmlns:a16="http://schemas.microsoft.com/office/drawing/2014/main" id="{031B6750-80F6-4DBE-B23E-86A6F908951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a:extLst>
            <a:ext uri="{FF2B5EF4-FFF2-40B4-BE49-F238E27FC236}">
              <a16:creationId xmlns:a16="http://schemas.microsoft.com/office/drawing/2014/main" id="{B0A80A43-12BC-4655-AAB7-4100355B353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a:extLst>
            <a:ext uri="{FF2B5EF4-FFF2-40B4-BE49-F238E27FC236}">
              <a16:creationId xmlns:a16="http://schemas.microsoft.com/office/drawing/2014/main" id="{D929E522-AA54-4BB9-8EF1-006C1AC5EB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a:extLst>
            <a:ext uri="{FF2B5EF4-FFF2-40B4-BE49-F238E27FC236}">
              <a16:creationId xmlns:a16="http://schemas.microsoft.com/office/drawing/2014/main" id="{E1098DE7-E957-4E04-882D-8B0821B862E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a:extLst>
            <a:ext uri="{FF2B5EF4-FFF2-40B4-BE49-F238E27FC236}">
              <a16:creationId xmlns:a16="http://schemas.microsoft.com/office/drawing/2014/main" id="{6ECC246A-39A2-4547-8411-59C196BC7B4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a:extLst>
            <a:ext uri="{FF2B5EF4-FFF2-40B4-BE49-F238E27FC236}">
              <a16:creationId xmlns:a16="http://schemas.microsoft.com/office/drawing/2014/main" id="{210EB956-9ADF-4937-96C3-BA7D75DC1748}"/>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a:extLst>
            <a:ext uri="{FF2B5EF4-FFF2-40B4-BE49-F238E27FC236}">
              <a16:creationId xmlns:a16="http://schemas.microsoft.com/office/drawing/2014/main" id="{AF8424C6-4E76-4FC5-BECB-D41FF0938F4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a:extLst>
            <a:ext uri="{FF2B5EF4-FFF2-40B4-BE49-F238E27FC236}">
              <a16:creationId xmlns:a16="http://schemas.microsoft.com/office/drawing/2014/main" id="{19800CE3-E030-469D-B671-1DC82B0C61D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a:extLst>
            <a:ext uri="{FF2B5EF4-FFF2-40B4-BE49-F238E27FC236}">
              <a16:creationId xmlns:a16="http://schemas.microsoft.com/office/drawing/2014/main" id="{DB46DBEC-5815-494A-8951-74CDA086657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a:extLst>
            <a:ext uri="{FF2B5EF4-FFF2-40B4-BE49-F238E27FC236}">
              <a16:creationId xmlns:a16="http://schemas.microsoft.com/office/drawing/2014/main" id="{73B24B82-E61C-49E2-959A-5A18240827B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a:extLst>
            <a:ext uri="{FF2B5EF4-FFF2-40B4-BE49-F238E27FC236}">
              <a16:creationId xmlns:a16="http://schemas.microsoft.com/office/drawing/2014/main" id="{5C584C2D-B819-481A-A516-0AF2969F8D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a:extLst>
            <a:ext uri="{FF2B5EF4-FFF2-40B4-BE49-F238E27FC236}">
              <a16:creationId xmlns:a16="http://schemas.microsoft.com/office/drawing/2014/main" id="{999468FC-A2FF-48FA-B08B-E3BFDBFF24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a:extLst>
            <a:ext uri="{FF2B5EF4-FFF2-40B4-BE49-F238E27FC236}">
              <a16:creationId xmlns:a16="http://schemas.microsoft.com/office/drawing/2014/main" id="{0D6A7EF6-391C-412E-985E-CB353FAB16B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a:extLst>
            <a:ext uri="{FF2B5EF4-FFF2-40B4-BE49-F238E27FC236}">
              <a16:creationId xmlns:a16="http://schemas.microsoft.com/office/drawing/2014/main" id="{24EC8321-73DB-4C32-B21F-18BE9C1CE0F1}"/>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a:extLst>
            <a:ext uri="{FF2B5EF4-FFF2-40B4-BE49-F238E27FC236}">
              <a16:creationId xmlns:a16="http://schemas.microsoft.com/office/drawing/2014/main" id="{F87E04E6-6A88-4600-A08D-55799E093D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a:extLst>
            <a:ext uri="{FF2B5EF4-FFF2-40B4-BE49-F238E27FC236}">
              <a16:creationId xmlns:a16="http://schemas.microsoft.com/office/drawing/2014/main" id="{023B6918-DB24-42DA-B514-42B4818773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a:extLst>
            <a:ext uri="{FF2B5EF4-FFF2-40B4-BE49-F238E27FC236}">
              <a16:creationId xmlns:a16="http://schemas.microsoft.com/office/drawing/2014/main" id="{9C8A7A25-9990-473F-BAEA-4EEE6BE37D5D}"/>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a:extLst>
            <a:ext uri="{FF2B5EF4-FFF2-40B4-BE49-F238E27FC236}">
              <a16:creationId xmlns:a16="http://schemas.microsoft.com/office/drawing/2014/main" id="{9408DA7B-3F14-47EC-8396-B83CEE854A6D}"/>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a:extLst>
            <a:ext uri="{FF2B5EF4-FFF2-40B4-BE49-F238E27FC236}">
              <a16:creationId xmlns:a16="http://schemas.microsoft.com/office/drawing/2014/main" id="{EE52CAEE-8B0B-4BA7-AA65-AC675F136A4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a:extLst>
            <a:ext uri="{FF2B5EF4-FFF2-40B4-BE49-F238E27FC236}">
              <a16:creationId xmlns:a16="http://schemas.microsoft.com/office/drawing/2014/main" id="{936BE09A-5A6E-44D1-AC36-881A3620BE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24,778
24,666
422.91
19,009,253
18,226,838
643,318
12,554,646
18,096,179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24,778
24,666
422.91
19,009,253
18,226,838
643,318
12,554,646
18,096,179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24,778
24,666
422.91
19,009,253
18,226,838
643,318
12,554,646
18,096,179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過疎化による人口の減少や全国平均を大きく上回る高齢化率（平成</a:t>
          </a:r>
          <a:r>
            <a:rPr kumimoji="1" lang="en-US" altLang="ja-JP" sz="1300">
              <a:latin typeface="ＭＳ Ｐゴシック"/>
            </a:rPr>
            <a:t>27</a:t>
          </a:r>
          <a:r>
            <a:rPr kumimoji="1" lang="ja-JP" altLang="en-US" sz="1300">
              <a:latin typeface="ＭＳ Ｐゴシック"/>
            </a:rPr>
            <a:t>年国勢調査</a:t>
          </a:r>
          <a:r>
            <a:rPr kumimoji="1" lang="en-US" altLang="ja-JP" sz="1300">
              <a:latin typeface="ＭＳ Ｐゴシック"/>
            </a:rPr>
            <a:t>36.2</a:t>
          </a:r>
          <a:r>
            <a:rPr kumimoji="1" lang="ja-JP" altLang="en-US" sz="1300">
              <a:latin typeface="ＭＳ Ｐゴシック"/>
            </a:rPr>
            <a:t>％）に加え、市内に基幹産業がないため財政基盤が弱く、県下市町の中で最下位の状況が続いている。</a:t>
          </a:r>
        </a:p>
        <a:p>
          <a:r>
            <a:rPr kumimoji="1" lang="ja-JP" altLang="en-US" sz="1300">
              <a:latin typeface="ＭＳ Ｐゴシック"/>
            </a:rPr>
            <a:t>　今後は、第４次養父市行政改革大綱に基づき、事業の統廃合及び効率化等により更なる歳出の抑制（一般財源ベースの圧縮等）を図ると共に、平成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月に指定を受けた国家戦略特区を推進し、地場産業の振興等を促進する施策を強力に進め、自主財源の確保を図る。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45</xdr:row>
      <xdr:rowOff>13758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87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45</xdr:row>
      <xdr:rowOff>13758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8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ほぼ全ての経常収入において減収となっており、特に普通交付税の合併算定替えの段階的縮減などにより、約</a:t>
          </a:r>
          <a:r>
            <a:rPr kumimoji="1" lang="en-US" altLang="ja-JP" sz="1300">
              <a:latin typeface="ＭＳ Ｐゴシック"/>
            </a:rPr>
            <a:t>5</a:t>
          </a:r>
          <a:r>
            <a:rPr kumimoji="1" lang="ja-JP" altLang="en-US" sz="1300">
              <a:latin typeface="ＭＳ Ｐゴシック"/>
            </a:rPr>
            <a:t>億円減少した。</a:t>
          </a:r>
          <a:endParaRPr kumimoji="1" lang="en-US" altLang="ja-JP" sz="1300">
            <a:latin typeface="ＭＳ Ｐゴシック"/>
          </a:endParaRPr>
        </a:p>
        <a:p>
          <a:r>
            <a:rPr kumimoji="1" lang="ja-JP" altLang="en-US" sz="1300">
              <a:latin typeface="ＭＳ Ｐゴシック"/>
            </a:rPr>
            <a:t>　経常支出については、公債費及び繰出金以外の費用が増加したことにより</a:t>
          </a:r>
          <a:r>
            <a:rPr kumimoji="1" lang="en-US" altLang="ja-JP" sz="1300">
              <a:latin typeface="ＭＳ Ｐゴシック"/>
            </a:rPr>
            <a:t>1.3</a:t>
          </a:r>
          <a:r>
            <a:rPr kumimoji="1" lang="ja-JP" altLang="en-US" sz="1300">
              <a:latin typeface="ＭＳ Ｐゴシック"/>
            </a:rPr>
            <a:t>億円増加した。</a:t>
          </a:r>
          <a:endParaRPr kumimoji="1" lang="en-US" altLang="ja-JP" sz="1300">
            <a:latin typeface="ＭＳ Ｐゴシック"/>
          </a:endParaRPr>
        </a:p>
        <a:p>
          <a:r>
            <a:rPr kumimoji="1" lang="ja-JP" altLang="en-US" sz="1300">
              <a:latin typeface="ＭＳ Ｐゴシック"/>
            </a:rPr>
            <a:t>　これらにより、経常収支比率は前年度と比べ</a:t>
          </a:r>
          <a:r>
            <a:rPr kumimoji="1" lang="en-US" altLang="ja-JP" sz="1300">
              <a:latin typeface="ＭＳ Ｐゴシック"/>
            </a:rPr>
            <a:t>4.2</a:t>
          </a:r>
          <a:r>
            <a:rPr kumimoji="1" lang="ja-JP" altLang="en-US" sz="1300">
              <a:latin typeface="ＭＳ Ｐゴシック"/>
            </a:rPr>
            <a:t>ポイント増加した。</a:t>
          </a:r>
        </a:p>
        <a:p>
          <a:r>
            <a:rPr kumimoji="1" lang="ja-JP" altLang="en-US" sz="1300">
              <a:latin typeface="ＭＳ Ｐゴシック"/>
            </a:rPr>
            <a:t>　経常収入の減少は今後も続く見込みであるため、第４次養父市行政改革大綱に基づき、事業の統廃合及び効率化による経常経費の削減を図り、財源確保に取り組み、更なる財政基盤の強化に努める。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60</xdr:row>
      <xdr:rowOff>107442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19175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59</xdr:row>
      <xdr:rowOff>143764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1917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44704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25931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32766</xdr:rowOff>
    </xdr:from>
    <xdr:to>
      <xdr:col>3</xdr:col>
      <xdr:colOff>279400</xdr:colOff>
      <xdr:row>60</xdr:row>
      <xdr:rowOff>44704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14831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56642</xdr:rowOff>
    </xdr:from>
    <xdr:to>
      <xdr:col>7</xdr:col>
      <xdr:colOff>203200</xdr:colOff>
      <xdr:row>60</xdr:row>
      <xdr:rowOff>158242</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73169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92964</xdr:rowOff>
    </xdr:from>
    <xdr:to>
      <xdr:col>4</xdr:col>
      <xdr:colOff>533400</xdr:colOff>
      <xdr:row>60</xdr:row>
      <xdr:rowOff>23114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33291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165354</xdr:rowOff>
    </xdr:from>
    <xdr:to>
      <xdr:col>3</xdr:col>
      <xdr:colOff>330200</xdr:colOff>
      <xdr:row>60</xdr:row>
      <xdr:rowOff>95504</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105681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153416</xdr:rowOff>
    </xdr:from>
    <xdr:to>
      <xdr:col>2</xdr:col>
      <xdr:colOff>127000</xdr:colOff>
      <xdr:row>59</xdr:row>
      <xdr:rowOff>83566</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93743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人件費、物件費ともに決算に占める割合は、類似団体に比べて低いが、人口一人当たりの決算額は高くなっている。</a:t>
          </a:r>
          <a:endParaRPr kumimoji="1" lang="en-US" altLang="ja-JP" sz="1300">
            <a:latin typeface="ＭＳ Ｐゴシック"/>
          </a:endParaRPr>
        </a:p>
        <a:p>
          <a:r>
            <a:rPr kumimoji="1" lang="ja-JP" altLang="en-US" sz="1300">
              <a:latin typeface="ＭＳ Ｐゴシック"/>
            </a:rPr>
            <a:t>　このことは、本市が合併団体であるため、３つの支所や類似する施設を複数有していることも起因して言えると思われる。</a:t>
          </a:r>
          <a:endParaRPr kumimoji="1" lang="en-US" altLang="ja-JP" sz="1300">
            <a:latin typeface="ＭＳ Ｐゴシック"/>
          </a:endParaRPr>
        </a:p>
        <a:p>
          <a:r>
            <a:rPr kumimoji="1" lang="ja-JP" altLang="en-US" sz="1300">
              <a:latin typeface="ＭＳ Ｐゴシック"/>
            </a:rPr>
            <a:t>　定員管理計画に基づき職員数を適正に管理し、公共施設等総合管理計画により施設の統廃合を含め、施設の適正化を図る。</a:t>
          </a: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60106</xdr:rowOff>
    </xdr:from>
    <xdr:to>
      <xdr:col>7</xdr:col>
      <xdr:colOff>152400</xdr:colOff>
      <xdr:row>82</xdr:row>
      <xdr:rowOff>102860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19006"/>
          <a:ext cx="838200" cy="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60106</xdr:rowOff>
    </xdr:from>
    <xdr:to>
      <xdr:col>6</xdr:col>
      <xdr:colOff>0</xdr:colOff>
      <xdr:row>82</xdr:row>
      <xdr:rowOff>87227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119006"/>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56900</xdr:rowOff>
    </xdr:from>
    <xdr:to>
      <xdr:col>4</xdr:col>
      <xdr:colOff>482600</xdr:colOff>
      <xdr:row>82</xdr:row>
      <xdr:rowOff>87227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15800"/>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56900</xdr:rowOff>
    </xdr:from>
    <xdr:to>
      <xdr:col>3</xdr:col>
      <xdr:colOff>279400</xdr:colOff>
      <xdr:row>82</xdr:row>
      <xdr:rowOff>121151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115800"/>
          <a:ext cx="889000" cy="6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52060</xdr:rowOff>
    </xdr:from>
    <xdr:to>
      <xdr:col>7</xdr:col>
      <xdr:colOff>203200</xdr:colOff>
      <xdr:row>82</xdr:row>
      <xdr:rowOff>153660</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4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24137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189,787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9306</xdr:rowOff>
    </xdr:from>
    <xdr:to>
      <xdr:col>6</xdr:col>
      <xdr:colOff>50800</xdr:colOff>
      <xdr:row>82</xdr:row>
      <xdr:rowOff>110906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40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95683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5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36427</xdr:rowOff>
    </xdr:from>
    <xdr:to>
      <xdr:col>4</xdr:col>
      <xdr:colOff>533400</xdr:colOff>
      <xdr:row>82</xdr:row>
      <xdr:rowOff>138027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40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122804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8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6100</xdr:rowOff>
    </xdr:from>
    <xdr:to>
      <xdr:col>3</xdr:col>
      <xdr:colOff>330200</xdr:colOff>
      <xdr:row>82</xdr:row>
      <xdr:rowOff>107700</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40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92477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70351</xdr:rowOff>
    </xdr:from>
    <xdr:to>
      <xdr:col>2</xdr:col>
      <xdr:colOff>127000</xdr:colOff>
      <xdr:row>83</xdr:row>
      <xdr:rowOff>501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41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156728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以前から給与の適正化を図っているが、類似団体・全国市平均を下回っている。</a:t>
          </a:r>
        </a:p>
        <a:p>
          <a:r>
            <a:rPr kumimoji="1" lang="ja-JP" altLang="en-US" sz="1300">
              <a:latin typeface="ＭＳ Ｐゴシック"/>
            </a:rPr>
            <a:t>　今後も、給与は職務給の原則に従って支給し、現在程度の水準を維持する。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167821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7862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36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84</xdr:row>
      <xdr:rowOff>7862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57452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34071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前年度と同水準であるが、依然として類似団体平均を上回っている。これは、本市が合併団体で、市域面積</a:t>
          </a:r>
          <a:r>
            <a:rPr kumimoji="1" lang="en-US" altLang="ja-JP" sz="1300">
              <a:latin typeface="ＭＳ Ｐゴシック"/>
            </a:rPr>
            <a:t>422.91</a:t>
          </a:r>
          <a:r>
            <a:rPr kumimoji="1" lang="ja-JP" altLang="en-US" sz="1300">
              <a:latin typeface="ＭＳ Ｐゴシック"/>
            </a:rPr>
            <a:t>ｋ㎡と広大であり、谷筋を多く持つ地形的特徴から極端な職員数の削減が困難であることが要因である。</a:t>
          </a:r>
        </a:p>
        <a:p>
          <a:r>
            <a:rPr kumimoji="1" lang="ja-JP" altLang="en-US" sz="1300">
              <a:latin typeface="ＭＳ Ｐゴシック"/>
            </a:rPr>
            <a:t>　今後は、市民サービスの質を低下させることのないよう十分配慮し、「定員管理計画」に基づき、職員数の適正化に努める。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32476</xdr:rowOff>
    </xdr:from>
    <xdr:to>
      <xdr:col>24</xdr:col>
      <xdr:colOff>558800</xdr:colOff>
      <xdr:row>64</xdr:row>
      <xdr:rowOff>44541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0527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167731</xdr:rowOff>
    </xdr:from>
    <xdr:to>
      <xdr:col>23</xdr:col>
      <xdr:colOff>406400</xdr:colOff>
      <xdr:row>64</xdr:row>
      <xdr:rowOff>32476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6908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167731</xdr:rowOff>
    </xdr:from>
    <xdr:to>
      <xdr:col>22</xdr:col>
      <xdr:colOff>203200</xdr:colOff>
      <xdr:row>64</xdr:row>
      <xdr:rowOff>1451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969081"/>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1451</xdr:rowOff>
    </xdr:from>
    <xdr:to>
      <xdr:col>21</xdr:col>
      <xdr:colOff>0</xdr:colOff>
      <xdr:row>64</xdr:row>
      <xdr:rowOff>30752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97425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165191</xdr:rowOff>
    </xdr:from>
    <xdr:to>
      <xdr:col>24</xdr:col>
      <xdr:colOff>609600</xdr:colOff>
      <xdr:row>64</xdr:row>
      <xdr:rowOff>95341</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9672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137268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3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153126</xdr:rowOff>
    </xdr:from>
    <xdr:to>
      <xdr:col>23</xdr:col>
      <xdr:colOff>457200</xdr:colOff>
      <xdr:row>64</xdr:row>
      <xdr:rowOff>83276</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129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68053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116931</xdr:rowOff>
    </xdr:from>
    <xdr:to>
      <xdr:col>22</xdr:col>
      <xdr:colOff>254000</xdr:colOff>
      <xdr:row>64</xdr:row>
      <xdr:rowOff>47081</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5240000" y="10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31858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122101</xdr:rowOff>
    </xdr:from>
    <xdr:to>
      <xdr:col>21</xdr:col>
      <xdr:colOff>50800</xdr:colOff>
      <xdr:row>64</xdr:row>
      <xdr:rowOff>52251</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4351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37028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151402</xdr:rowOff>
    </xdr:from>
    <xdr:to>
      <xdr:col>19</xdr:col>
      <xdr:colOff>533400</xdr:colOff>
      <xdr:row>64</xdr:row>
      <xdr:rowOff>81552</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3462000" y="109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66329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03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繰上償還による元利償還金等の減少により前年度から</a:t>
          </a:r>
          <a:r>
            <a:rPr kumimoji="1" lang="en-US" altLang="ja-JP" sz="1300">
              <a:latin typeface="ＭＳ Ｐゴシック"/>
            </a:rPr>
            <a:t>1.9</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今後数年は行革などの効果により数値は改善していく見通しであるが、普通交付税の合併加算終了後の平成</a:t>
          </a:r>
          <a:r>
            <a:rPr kumimoji="1" lang="en-US" altLang="ja-JP" sz="1300">
              <a:latin typeface="ＭＳ Ｐゴシック"/>
            </a:rPr>
            <a:t>32</a:t>
          </a:r>
          <a:r>
            <a:rPr kumimoji="1" lang="ja-JP" altLang="en-US" sz="1300">
              <a:latin typeface="ＭＳ Ｐゴシック"/>
            </a:rPr>
            <a:t>年度以降は再び上昇傾向となる見込みであるため、引き続き計画的な繰上償還の実施や新規地方債の発行抑制に努めていく。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9652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4934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42</xdr:row>
      <xdr:rowOff>154094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34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55033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55473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繰上償還による公債費残高の減少及び計画的に行っている基金等への積立により充当可能基金が増加し、比率が算定されない結果となった。</a:t>
          </a:r>
        </a:p>
        <a:p>
          <a:r>
            <a:rPr kumimoji="1" lang="ja-JP" altLang="en-US" sz="1300">
              <a:latin typeface="ＭＳ Ｐゴシック"/>
            </a:rPr>
            <a:t>　しかし、特定目的基金はその使用目的があるため、今後においても、計画的な繰上償還の実施や新規地方債の発行抑制に努め、地方債残高を適正に管理する。</a:t>
          </a: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88604</xdr:rowOff>
    </xdr:from>
    <xdr:to>
      <xdr:col>23</xdr:col>
      <xdr:colOff>406400</xdr:colOff>
      <xdr:row>16</xdr:row>
      <xdr:rowOff>9525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88904"/>
          <a:ext cx="8890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9525</xdr:rowOff>
    </xdr:from>
    <xdr:to>
      <xdr:col>22</xdr:col>
      <xdr:colOff>203200</xdr:colOff>
      <xdr:row>17</xdr:row>
      <xdr:rowOff>30311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52725"/>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30311</xdr:rowOff>
    </xdr:from>
    <xdr:to>
      <xdr:col>21</xdr:col>
      <xdr:colOff>0</xdr:colOff>
      <xdr:row>18</xdr:row>
      <xdr:rowOff>22140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44961"/>
          <a:ext cx="889000" cy="16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37804</xdr:rowOff>
    </xdr:from>
    <xdr:to>
      <xdr:col>23</xdr:col>
      <xdr:colOff>457200</xdr:colOff>
      <xdr:row>14</xdr:row>
      <xdr:rowOff>139404</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149581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0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130175</xdr:rowOff>
    </xdr:from>
    <xdr:to>
      <xdr:col>22</xdr:col>
      <xdr:colOff>254000</xdr:colOff>
      <xdr:row>16</xdr:row>
      <xdr:rowOff>60325</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70502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150961</xdr:rowOff>
    </xdr:from>
    <xdr:to>
      <xdr:col>21</xdr:col>
      <xdr:colOff>50800</xdr:colOff>
      <xdr:row>17</xdr:row>
      <xdr:rowOff>81111</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65888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142790</xdr:rowOff>
    </xdr:from>
    <xdr:to>
      <xdr:col>19</xdr:col>
      <xdr:colOff>533400</xdr:colOff>
      <xdr:row>18</xdr:row>
      <xdr:rowOff>72940</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30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57717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4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24,778
24,666
422.91
19,009,253
18,226,838
643,318
12,554,646
18,096,179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前年度と同水準であり、類似団体平均をかなり下回っている状況である。平成</a:t>
          </a:r>
          <a:r>
            <a:rPr kumimoji="1" lang="en-US" altLang="ja-JP" sz="1300">
              <a:latin typeface="ＭＳ Ｐゴシック"/>
            </a:rPr>
            <a:t>25</a:t>
          </a:r>
          <a:r>
            <a:rPr kumimoji="1" lang="ja-JP" altLang="en-US" sz="1300">
              <a:latin typeface="ＭＳ Ｐゴシック"/>
            </a:rPr>
            <a:t>年度に常備消防を広域化したことも大きな要因である。</a:t>
          </a:r>
        </a:p>
        <a:p>
          <a:r>
            <a:rPr kumimoji="1" lang="ja-JP" altLang="en-US" sz="1300">
              <a:latin typeface="ＭＳ Ｐゴシック"/>
            </a:rPr>
            <a:t>　今後も定員管理計画により職員数の適正化を行い、この水準を維持していくよう努める。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66040</xdr:rowOff>
    </xdr:from>
    <xdr:to>
      <xdr:col>7</xdr:col>
      <xdr:colOff>15875</xdr:colOff>
      <xdr:row>32</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552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66040</xdr:rowOff>
    </xdr:from>
    <xdr:to>
      <xdr:col>5</xdr:col>
      <xdr:colOff>549275</xdr:colOff>
      <xdr:row>32</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55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111760</xdr:rowOff>
    </xdr:from>
    <xdr:to>
      <xdr:col>4</xdr:col>
      <xdr:colOff>346075</xdr:colOff>
      <xdr:row>32</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59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142240</xdr:rowOff>
    </xdr:from>
    <xdr:to>
      <xdr:col>3</xdr:col>
      <xdr:colOff>142875</xdr:colOff>
      <xdr:row>33</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28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76200</xdr:rowOff>
    </xdr:from>
    <xdr:to>
      <xdr:col>7</xdr:col>
      <xdr:colOff>66675</xdr:colOff>
      <xdr:row>33</xdr:row>
      <xdr:rowOff>6350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15240</xdr:rowOff>
    </xdr:from>
    <xdr:to>
      <xdr:col>5</xdr:col>
      <xdr:colOff>600075</xdr:colOff>
      <xdr:row>32</xdr:row>
      <xdr:rowOff>116840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30</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27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60960</xdr:rowOff>
    </xdr:from>
    <xdr:to>
      <xdr:col>4</xdr:col>
      <xdr:colOff>396875</xdr:colOff>
      <xdr:row>32</xdr:row>
      <xdr:rowOff>162560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91440</xdr:rowOff>
    </xdr:from>
    <xdr:to>
      <xdr:col>3</xdr:col>
      <xdr:colOff>193675</xdr:colOff>
      <xdr:row>33</xdr:row>
      <xdr:rowOff>21590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118110</xdr:rowOff>
    </xdr:from>
    <xdr:to>
      <xdr:col>1</xdr:col>
      <xdr:colOff>676275</xdr:colOff>
      <xdr:row>34</xdr:row>
      <xdr:rowOff>48260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物件費に係る経常収支比率が上昇傾向にあるのは、行政改革大綱による施設管理の民営化（指定管理）及び職員の削減に伴う臨時職員等の採用による物件費へのシフトが起きているためである。</a:t>
          </a:r>
        </a:p>
        <a:p>
          <a:r>
            <a:rPr kumimoji="1" lang="ja-JP" altLang="en-US" sz="1300">
              <a:latin typeface="ＭＳ Ｐゴシック"/>
            </a:rPr>
            <a:t>　引き続き民間委託を進めていく。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127000</xdr:rowOff>
    </xdr:from>
    <xdr:to>
      <xdr:col>24</xdr:col>
      <xdr:colOff>31750</xdr:colOff>
      <xdr:row>13</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184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127000</xdr:rowOff>
    </xdr:from>
    <xdr:to>
      <xdr:col>22</xdr:col>
      <xdr:colOff>565150</xdr:colOff>
      <xdr:row>12</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114300</xdr:rowOff>
    </xdr:from>
    <xdr:to>
      <xdr:col>21</xdr:col>
      <xdr:colOff>361950</xdr:colOff>
      <xdr:row>12</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17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88900</xdr:rowOff>
    </xdr:from>
    <xdr:to>
      <xdr:col>20</xdr:col>
      <xdr:colOff>158750</xdr:colOff>
      <xdr:row>12</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4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6350</xdr:rowOff>
    </xdr:from>
    <xdr:to>
      <xdr:col>24</xdr:col>
      <xdr:colOff>82550</xdr:colOff>
      <xdr:row>13</xdr:row>
      <xdr:rowOff>107950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76200</xdr:rowOff>
    </xdr:from>
    <xdr:to>
      <xdr:col>22</xdr:col>
      <xdr:colOff>615950</xdr:colOff>
      <xdr:row>13</xdr:row>
      <xdr:rowOff>6350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76200</xdr:rowOff>
    </xdr:from>
    <xdr:to>
      <xdr:col>21</xdr:col>
      <xdr:colOff>412750</xdr:colOff>
      <xdr:row>13</xdr:row>
      <xdr:rowOff>6350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63500</xdr:rowOff>
    </xdr:from>
    <xdr:to>
      <xdr:col>20</xdr:col>
      <xdr:colOff>209550</xdr:colOff>
      <xdr:row>12</xdr:row>
      <xdr:rowOff>165100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38100</xdr:rowOff>
    </xdr:from>
    <xdr:to>
      <xdr:col>19</xdr:col>
      <xdr:colOff>6350</xdr:colOff>
      <xdr:row>12</xdr:row>
      <xdr:rowOff>139700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類似団体平均を下回っている状況であるが、前年に比べて</a:t>
          </a:r>
          <a:r>
            <a:rPr kumimoji="1" lang="en-US" altLang="ja-JP" sz="1300">
              <a:latin typeface="ＭＳ Ｐゴシック"/>
            </a:rPr>
            <a:t>0.5</a:t>
          </a:r>
          <a:r>
            <a:rPr kumimoji="1" lang="ja-JP" altLang="en-US" sz="1300">
              <a:latin typeface="ＭＳ Ｐゴシック"/>
            </a:rPr>
            <a:t>ポイント上昇している。</a:t>
          </a:r>
        </a:p>
        <a:p>
          <a:r>
            <a:rPr kumimoji="1" lang="ja-JP" altLang="en-US" sz="1300">
              <a:latin typeface="ＭＳ Ｐゴシック"/>
            </a:rPr>
            <a:t>　これは、少子化対策のため児童福祉費の拡充や障がい者福祉費が増加傾向にあるためである。</a:t>
          </a:r>
        </a:p>
        <a:p>
          <a:r>
            <a:rPr kumimoji="1" lang="ja-JP" altLang="en-US" sz="1300">
              <a:latin typeface="ＭＳ Ｐゴシック"/>
            </a:rPr>
            <a:t>　今後も扶助費の増加が予想されることから、一層の行政コストの削減を図る。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506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03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54</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077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その他の経常経費比率のほとんどを占めているのが繰出金で、集中的に整備した下水道整備による公債費負担によるものである。下水道の公債費は、平成</a:t>
          </a:r>
          <a:r>
            <a:rPr kumimoji="1" lang="en-US" altLang="ja-JP" sz="1300">
              <a:latin typeface="ＭＳ Ｐゴシック"/>
            </a:rPr>
            <a:t>33</a:t>
          </a:r>
          <a:r>
            <a:rPr kumimoji="1" lang="ja-JP" altLang="en-US" sz="1300">
              <a:latin typeface="ＭＳ Ｐゴシック"/>
            </a:rPr>
            <a:t>年度まで上昇傾向にあるため、経営健全化に向けて、施設の統廃合や平成</a:t>
          </a:r>
          <a:r>
            <a:rPr kumimoji="1" lang="en-US" altLang="ja-JP" sz="1300">
              <a:latin typeface="ＭＳ Ｐゴシック"/>
            </a:rPr>
            <a:t>26</a:t>
          </a:r>
          <a:r>
            <a:rPr kumimoji="1" lang="ja-JP" altLang="en-US" sz="1300">
              <a:latin typeface="ＭＳ Ｐゴシック"/>
            </a:rPr>
            <a:t>年度には上下水道の料金改定を行ったところである。引き続き、施設の保守管理の民間化や処理施設の統廃合を実施して、事業運営の健全化を図る。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122101</xdr:rowOff>
    </xdr:from>
    <xdr:to>
      <xdr:col>24</xdr:col>
      <xdr:colOff>31750</xdr:colOff>
      <xdr:row>58</xdr:row>
      <xdr:rowOff>68217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475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122101</xdr:rowOff>
    </xdr:from>
    <xdr:to>
      <xdr:col>22</xdr:col>
      <xdr:colOff>565150</xdr:colOff>
      <xdr:row>57</xdr:row>
      <xdr:rowOff>148227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94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148227</xdr:rowOff>
    </xdr:from>
    <xdr:to>
      <xdr:col>21</xdr:col>
      <xdr:colOff>361950</xdr:colOff>
      <xdr:row>58</xdr:row>
      <xdr:rowOff>48623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208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48623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339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17417</xdr:rowOff>
    </xdr:from>
    <xdr:to>
      <xdr:col>24</xdr:col>
      <xdr:colOff>82550</xdr:colOff>
      <xdr:row>58</xdr:row>
      <xdr:rowOff>119017</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160944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71301</xdr:rowOff>
    </xdr:from>
    <xdr:to>
      <xdr:col>22</xdr:col>
      <xdr:colOff>615950</xdr:colOff>
      <xdr:row>58</xdr:row>
      <xdr:rowOff>1451</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157678</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3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97427</xdr:rowOff>
    </xdr:from>
    <xdr:to>
      <xdr:col>21</xdr:col>
      <xdr:colOff>412750</xdr:colOff>
      <xdr:row>58</xdr:row>
      <xdr:rowOff>27577</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12354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169273</xdr:rowOff>
    </xdr:from>
    <xdr:to>
      <xdr:col>20</xdr:col>
      <xdr:colOff>209550</xdr:colOff>
      <xdr:row>58</xdr:row>
      <xdr:rowOff>99423</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84200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補助費等に係る経常収支比率が大きく増加したのは、平成</a:t>
          </a:r>
          <a:r>
            <a:rPr kumimoji="1" lang="en-US" altLang="ja-JP" sz="1300">
              <a:latin typeface="ＭＳ Ｐゴシック"/>
            </a:rPr>
            <a:t>25</a:t>
          </a:r>
          <a:r>
            <a:rPr kumimoji="1" lang="ja-JP" altLang="en-US" sz="1300">
              <a:latin typeface="ＭＳ Ｐゴシック"/>
            </a:rPr>
            <a:t>年度に常備消防及びごみ処理のうち焼却分を、平成</a:t>
          </a:r>
          <a:r>
            <a:rPr kumimoji="1" lang="en-US" altLang="ja-JP" sz="1300">
              <a:latin typeface="ＭＳ Ｐゴシック"/>
            </a:rPr>
            <a:t>27</a:t>
          </a:r>
          <a:r>
            <a:rPr kumimoji="1" lang="ja-JP" altLang="en-US" sz="1300">
              <a:latin typeface="ＭＳ Ｐゴシック"/>
            </a:rPr>
            <a:t>年度にはごみ収集を広域化し一部事務組合で行うこととしたためであり、このことは、人件費に係る経常収支比率の大幅な減少に現れている。</a:t>
          </a:r>
        </a:p>
        <a:p>
          <a:r>
            <a:rPr kumimoji="1" lang="ja-JP" altLang="en-US" sz="1300">
              <a:latin typeface="ＭＳ Ｐゴシック"/>
            </a:rPr>
            <a:t>　補助金については、平成</a:t>
          </a:r>
          <a:r>
            <a:rPr kumimoji="1" lang="en-US" altLang="ja-JP" sz="1300">
              <a:latin typeface="ＭＳ Ｐゴシック"/>
            </a:rPr>
            <a:t>18</a:t>
          </a:r>
          <a:r>
            <a:rPr kumimoji="1" lang="ja-JP" altLang="en-US" sz="1300">
              <a:latin typeface="ＭＳ Ｐゴシック"/>
            </a:rPr>
            <a:t>年度から行政改革大綱により適正化を図っており、引き続き経費の縮減に努めていく。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272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37</xdr:row>
      <xdr:rowOff>5842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7118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以前から地方債の発行抑制と繰上償還による公債費の削減に努めており、公債費に係る経常収支比率は減少傾向にある。</a:t>
          </a:r>
        </a:p>
        <a:p>
          <a:r>
            <a:rPr kumimoji="1" lang="ja-JP" altLang="en-US" sz="1300">
              <a:latin typeface="ＭＳ Ｐゴシック"/>
            </a:rPr>
            <a:t>　前年度と比べ、</a:t>
          </a:r>
          <a:r>
            <a:rPr kumimoji="1" lang="en-US" altLang="ja-JP" sz="1300">
              <a:latin typeface="ＭＳ Ｐゴシック"/>
            </a:rPr>
            <a:t>1.2</a:t>
          </a:r>
          <a:r>
            <a:rPr kumimoji="1" lang="ja-JP" altLang="en-US" sz="1300">
              <a:latin typeface="ＭＳ Ｐゴシック"/>
            </a:rPr>
            <a:t>ポイント下回ったものの、依然として類似団体平均を上回っている。</a:t>
          </a:r>
        </a:p>
        <a:p>
          <a:r>
            <a:rPr kumimoji="1" lang="ja-JP" altLang="en-US" sz="1300">
              <a:latin typeface="ＭＳ Ｐゴシック"/>
            </a:rPr>
            <a:t>　引き続き、収支計画に基づいた繰上償還を実施し、公債費負担の削減に努め、将来の行政経費を確保する。</a:t>
          </a: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724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6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42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78</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類似団体平均や全国平均と比べて比率は下回っているものの、繰出金は今後上昇傾向にあり、特別会計の健全化を進め、財政基盤の強化に努める。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17272</xdr:rowOff>
    </xdr:from>
    <xdr:to>
      <xdr:col>24</xdr:col>
      <xdr:colOff>31750</xdr:colOff>
      <xdr:row>75</xdr:row>
      <xdr:rowOff>92710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0457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156718</xdr:rowOff>
    </xdr:from>
    <xdr:to>
      <xdr:col>22</xdr:col>
      <xdr:colOff>565150</xdr:colOff>
      <xdr:row>74</xdr:row>
      <xdr:rowOff>17272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672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156718</xdr:rowOff>
    </xdr:from>
    <xdr:to>
      <xdr:col>21</xdr:col>
      <xdr:colOff>361950</xdr:colOff>
      <xdr:row>74</xdr:row>
      <xdr:rowOff>8128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672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xdr:rowOff>
    </xdr:from>
    <xdr:to>
      <xdr:col>20</xdr:col>
      <xdr:colOff>158750</xdr:colOff>
      <xdr:row>74</xdr:row>
      <xdr:rowOff>8128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5308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137922</xdr:rowOff>
    </xdr:from>
    <xdr:to>
      <xdr:col>22</xdr:col>
      <xdr:colOff>615950</xdr:colOff>
      <xdr:row>74</xdr:row>
      <xdr:rowOff>68072</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5621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78249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2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105918</xdr:rowOff>
    </xdr:from>
    <xdr:to>
      <xdr:col>21</xdr:col>
      <xdr:colOff>412750</xdr:colOff>
      <xdr:row>74</xdr:row>
      <xdr:rowOff>36068</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4732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46245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128778</xdr:rowOff>
    </xdr:from>
    <xdr:to>
      <xdr:col>20</xdr:col>
      <xdr:colOff>209550</xdr:colOff>
      <xdr:row>74</xdr:row>
      <xdr:rowOff>58928</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69105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135636</xdr:rowOff>
    </xdr:from>
    <xdr:to>
      <xdr:col>19</xdr:col>
      <xdr:colOff>6350</xdr:colOff>
      <xdr:row>73</xdr:row>
      <xdr:rowOff>65786</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2954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75963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兵庫県養父市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603</xdr:rowOff>
    </xdr:from>
    <xdr:to>
      <xdr:col>4</xdr:col>
      <xdr:colOff>1117600</xdr:colOff>
      <xdr:row>12</xdr:row>
      <xdr:rowOff>7919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05628"/>
          <a:ext cx="6477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160414</xdr:rowOff>
    </xdr:from>
    <xdr:to>
      <xdr:col>4</xdr:col>
      <xdr:colOff>469900</xdr:colOff>
      <xdr:row>12</xdr:row>
      <xdr:rowOff>7919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093989"/>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160414</xdr:rowOff>
    </xdr:from>
    <xdr:to>
      <xdr:col>3</xdr:col>
      <xdr:colOff>904875</xdr:colOff>
      <xdr:row>12</xdr:row>
      <xdr:rowOff>44037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093989"/>
          <a:ext cx="698500" cy="5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125647</xdr:rowOff>
    </xdr:from>
    <xdr:to>
      <xdr:col>3</xdr:col>
      <xdr:colOff>206375</xdr:colOff>
      <xdr:row>12</xdr:row>
      <xdr:rowOff>44037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059222"/>
          <a:ext cx="698500" cy="89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121253</xdr:rowOff>
    </xdr:from>
    <xdr:to>
      <xdr:col>5</xdr:col>
      <xdr:colOff>34925</xdr:colOff>
      <xdr:row>12</xdr:row>
      <xdr:rowOff>51403</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05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67930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0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116,135</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128569</xdr:rowOff>
    </xdr:from>
    <xdr:to>
      <xdr:col>4</xdr:col>
      <xdr:colOff>520700</xdr:colOff>
      <xdr:row>12</xdr:row>
      <xdr:rowOff>58719</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06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68896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3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115,751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109614</xdr:rowOff>
    </xdr:from>
    <xdr:to>
      <xdr:col>3</xdr:col>
      <xdr:colOff>955675</xdr:colOff>
      <xdr:row>12</xdr:row>
      <xdr:rowOff>39764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04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49941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1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116,746</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164687</xdr:rowOff>
    </xdr:from>
    <xdr:to>
      <xdr:col>3</xdr:col>
      <xdr:colOff>257175</xdr:colOff>
      <xdr:row>12</xdr:row>
      <xdr:rowOff>94837</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0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105014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113,855</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74847</xdr:rowOff>
    </xdr:from>
    <xdr:to>
      <xdr:col>2</xdr:col>
      <xdr:colOff>692150</xdr:colOff>
      <xdr:row>12</xdr:row>
      <xdr:rowOff>4997</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0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15174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77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152557</xdr:rowOff>
    </xdr:from>
    <xdr:to>
      <xdr:col>4</xdr:col>
      <xdr:colOff>1117600</xdr:colOff>
      <xdr:row>35</xdr:row>
      <xdr:rowOff>302473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62907"/>
          <a:ext cx="647700" cy="149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287250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7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219537</xdr:rowOff>
    </xdr:from>
    <xdr:to>
      <xdr:col>4</xdr:col>
      <xdr:colOff>469900</xdr:colOff>
      <xdr:row>35</xdr:row>
      <xdr:rowOff>152557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86987"/>
          <a:ext cx="698500" cy="27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138156</xdr:rowOff>
    </xdr:from>
    <xdr:to>
      <xdr:col>3</xdr:col>
      <xdr:colOff>904875</xdr:colOff>
      <xdr:row>34</xdr:row>
      <xdr:rowOff>219537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05606"/>
          <a:ext cx="698500" cy="8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270561</xdr:rowOff>
    </xdr:from>
    <xdr:to>
      <xdr:col>3</xdr:col>
      <xdr:colOff>206375</xdr:colOff>
      <xdr:row>34</xdr:row>
      <xdr:rowOff>138156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195111"/>
          <a:ext cx="698500" cy="21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251673</xdr:rowOff>
    </xdr:from>
    <xdr:to>
      <xdr:col>5</xdr:col>
      <xdr:colOff>34925</xdr:colOff>
      <xdr:row>36</xdr:row>
      <xdr:rowOff>10373</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96750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0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101757</xdr:rowOff>
    </xdr:from>
    <xdr:to>
      <xdr:col>4</xdr:col>
      <xdr:colOff>520700</xdr:colOff>
      <xdr:row>35</xdr:row>
      <xdr:rowOff>203357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1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213534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168737</xdr:rowOff>
    </xdr:from>
    <xdr:to>
      <xdr:col>3</xdr:col>
      <xdr:colOff>955675</xdr:colOff>
      <xdr:row>34</xdr:row>
      <xdr:rowOff>270337</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436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280514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0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87356</xdr:rowOff>
    </xdr:from>
    <xdr:to>
      <xdr:col>3</xdr:col>
      <xdr:colOff>257175</xdr:colOff>
      <xdr:row>34</xdr:row>
      <xdr:rowOff>188956</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35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199133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219761</xdr:rowOff>
    </xdr:from>
    <xdr:to>
      <xdr:col>2</xdr:col>
      <xdr:colOff>692150</xdr:colOff>
      <xdr:row>33</xdr:row>
      <xdr:rowOff>321361</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14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160088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91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24,778
24,666
422.91
19,009,253
18,226,838
643,318
12,554,646
18,096,179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26524</xdr:rowOff>
    </xdr:from>
    <xdr:to>
      <xdr:col>6</xdr:col>
      <xdr:colOff>510540</xdr:colOff>
      <xdr:row>39</xdr:row>
      <xdr:rowOff>82112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512924"/>
          <a:ext cx="1270" cy="125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85939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82112</xdr:rowOff>
    </xdr:from>
    <xdr:to>
      <xdr:col>6</xdr:col>
      <xdr:colOff>600075</xdr:colOff>
      <xdr:row>39</xdr:row>
      <xdr:rowOff>82112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6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144651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8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32</xdr:row>
      <xdr:rowOff>26524</xdr:rowOff>
    </xdr:from>
    <xdr:to>
      <xdr:col>6</xdr:col>
      <xdr:colOff>600075</xdr:colOff>
      <xdr:row>32</xdr:row>
      <xdr:rowOff>26524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51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9189</xdr:rowOff>
    </xdr:from>
    <xdr:to>
      <xdr:col>6</xdr:col>
      <xdr:colOff>511175</xdr:colOff>
      <xdr:row>33</xdr:row>
      <xdr:rowOff>51041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67039"/>
          <a:ext cx="8382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121905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2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143478</xdr:rowOff>
    </xdr:from>
    <xdr:to>
      <xdr:col>6</xdr:col>
      <xdr:colOff>561975</xdr:colOff>
      <xdr:row>36</xdr:row>
      <xdr:rowOff>73628</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29363</xdr:rowOff>
    </xdr:from>
    <xdr:to>
      <xdr:col>5</xdr:col>
      <xdr:colOff>358775</xdr:colOff>
      <xdr:row>33</xdr:row>
      <xdr:rowOff>51041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87213"/>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71450</xdr:rowOff>
    </xdr:from>
    <xdr:to>
      <xdr:col>5</xdr:col>
      <xdr:colOff>409575</xdr:colOff>
      <xdr:row>36</xdr:row>
      <xdr:rowOff>1600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164177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29363</xdr:rowOff>
    </xdr:from>
    <xdr:to>
      <xdr:col>4</xdr:col>
      <xdr:colOff>155575</xdr:colOff>
      <xdr:row>33</xdr:row>
      <xdr:rowOff>57614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87213"/>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7975</xdr:rowOff>
    </xdr:from>
    <xdr:to>
      <xdr:col>4</xdr:col>
      <xdr:colOff>206375</xdr:colOff>
      <xdr:row>34</xdr:row>
      <xdr:rowOff>109575</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100702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29420</xdr:rowOff>
    </xdr:from>
    <xdr:to>
      <xdr:col>2</xdr:col>
      <xdr:colOff>638175</xdr:colOff>
      <xdr:row>33</xdr:row>
      <xdr:rowOff>57614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344370"/>
          <a:ext cx="889000" cy="3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28511</xdr:rowOff>
    </xdr:from>
    <xdr:to>
      <xdr:col>3</xdr:col>
      <xdr:colOff>3175</xdr:colOff>
      <xdr:row>34</xdr:row>
      <xdr:rowOff>130111</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121238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167596</xdr:rowOff>
    </xdr:from>
    <xdr:to>
      <xdr:col>1</xdr:col>
      <xdr:colOff>485775</xdr:colOff>
      <xdr:row>34</xdr:row>
      <xdr:rowOff>97746</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88873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129839</xdr:rowOff>
    </xdr:from>
    <xdr:to>
      <xdr:col>6</xdr:col>
      <xdr:colOff>561975</xdr:colOff>
      <xdr:row>33</xdr:row>
      <xdr:rowOff>59989</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6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152716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241</xdr:rowOff>
    </xdr:from>
    <xdr:to>
      <xdr:col>5</xdr:col>
      <xdr:colOff>409575</xdr:colOff>
      <xdr:row>33</xdr:row>
      <xdr:rowOff>101841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6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118368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93,654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150013</xdr:rowOff>
    </xdr:from>
    <xdr:to>
      <xdr:col>4</xdr:col>
      <xdr:colOff>206375</xdr:colOff>
      <xdr:row>33</xdr:row>
      <xdr:rowOff>80163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6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96690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6814</xdr:rowOff>
    </xdr:from>
    <xdr:to>
      <xdr:col>3</xdr:col>
      <xdr:colOff>3175</xdr:colOff>
      <xdr:row>33</xdr:row>
      <xdr:rowOff>108414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6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124941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3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150070</xdr:rowOff>
    </xdr:from>
    <xdr:to>
      <xdr:col>1</xdr:col>
      <xdr:colOff>485775</xdr:colOff>
      <xdr:row>31</xdr:row>
      <xdr:rowOff>80220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2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96747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4" y="506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51834</xdr:rowOff>
    </xdr:from>
    <xdr:to>
      <xdr:col>6</xdr:col>
      <xdr:colOff>511175</xdr:colOff>
      <xdr:row>57</xdr:row>
      <xdr:rowOff>66217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24484"/>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46858</xdr:rowOff>
    </xdr:from>
    <xdr:to>
      <xdr:col>5</xdr:col>
      <xdr:colOff>358775</xdr:colOff>
      <xdr:row>57</xdr:row>
      <xdr:rowOff>66217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9508"/>
          <a:ext cx="889000" cy="1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46858</xdr:rowOff>
    </xdr:from>
    <xdr:to>
      <xdr:col>4</xdr:col>
      <xdr:colOff>155575</xdr:colOff>
      <xdr:row>57</xdr:row>
      <xdr:rowOff>65150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9508"/>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62985</xdr:rowOff>
    </xdr:from>
    <xdr:to>
      <xdr:col>2</xdr:col>
      <xdr:colOff>638175</xdr:colOff>
      <xdr:row>57</xdr:row>
      <xdr:rowOff>65150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3563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1034</xdr:rowOff>
    </xdr:from>
    <xdr:to>
      <xdr:col>6</xdr:col>
      <xdr:colOff>561975</xdr:colOff>
      <xdr:row>57</xdr:row>
      <xdr:rowOff>102634</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7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23911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15417</xdr:rowOff>
    </xdr:from>
    <xdr:to>
      <xdr:col>5</xdr:col>
      <xdr:colOff>409575</xdr:colOff>
      <xdr:row>57</xdr:row>
      <xdr:rowOff>117017</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7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133544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167508</xdr:rowOff>
    </xdr:from>
    <xdr:to>
      <xdr:col>4</xdr:col>
      <xdr:colOff>206375</xdr:colOff>
      <xdr:row>57</xdr:row>
      <xdr:rowOff>97658</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7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114185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14350</xdr:rowOff>
    </xdr:from>
    <xdr:to>
      <xdr:col>3</xdr:col>
      <xdr:colOff>3175</xdr:colOff>
      <xdr:row>57</xdr:row>
      <xdr:rowOff>115950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132477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12185</xdr:rowOff>
    </xdr:from>
    <xdr:to>
      <xdr:col>1</xdr:col>
      <xdr:colOff>485775</xdr:colOff>
      <xdr:row>57</xdr:row>
      <xdr:rowOff>113785</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7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130312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116040</xdr:rowOff>
    </xdr:from>
    <xdr:to>
      <xdr:col>6</xdr:col>
      <xdr:colOff>511175</xdr:colOff>
      <xdr:row>77</xdr:row>
      <xdr:rowOff>2617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974790"/>
          <a:ext cx="8382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130632</xdr:rowOff>
    </xdr:from>
    <xdr:to>
      <xdr:col>5</xdr:col>
      <xdr:colOff>358775</xdr:colOff>
      <xdr:row>77</xdr:row>
      <xdr:rowOff>2617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6083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130632</xdr:rowOff>
    </xdr:from>
    <xdr:to>
      <xdr:col>4</xdr:col>
      <xdr:colOff>155575</xdr:colOff>
      <xdr:row>76</xdr:row>
      <xdr:rowOff>143777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6083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143777</xdr:rowOff>
    </xdr:from>
    <xdr:to>
      <xdr:col>2</xdr:col>
      <xdr:colOff>638175</xdr:colOff>
      <xdr:row>77</xdr:row>
      <xdr:rowOff>5054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73977"/>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65240</xdr:rowOff>
    </xdr:from>
    <xdr:to>
      <xdr:col>6</xdr:col>
      <xdr:colOff>561975</xdr:colOff>
      <xdr:row>75</xdr:row>
      <xdr:rowOff>166839</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4584700" y="12923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88117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123267</xdr:rowOff>
    </xdr:from>
    <xdr:to>
      <xdr:col>5</xdr:col>
      <xdr:colOff>409575</xdr:colOff>
      <xdr:row>77</xdr:row>
      <xdr:rowOff>53417</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37465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69943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79832</xdr:rowOff>
    </xdr:from>
    <xdr:to>
      <xdr:col>4</xdr:col>
      <xdr:colOff>206375</xdr:colOff>
      <xdr:row>77</xdr:row>
      <xdr:rowOff>9982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2857500" y="131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26509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8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92977</xdr:rowOff>
    </xdr:from>
    <xdr:to>
      <xdr:col>3</xdr:col>
      <xdr:colOff>3175</xdr:colOff>
      <xdr:row>77</xdr:row>
      <xdr:rowOff>23127</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968500" y="131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39653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125704</xdr:rowOff>
    </xdr:from>
    <xdr:to>
      <xdr:col>1</xdr:col>
      <xdr:colOff>485775</xdr:colOff>
      <xdr:row>77</xdr:row>
      <xdr:rowOff>55854</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0795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72382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87522</xdr:rowOff>
    </xdr:from>
    <xdr:to>
      <xdr:col>6</xdr:col>
      <xdr:colOff>511175</xdr:colOff>
      <xdr:row>94</xdr:row>
      <xdr:rowOff>71729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32372"/>
          <a:ext cx="838200" cy="15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71729</xdr:rowOff>
    </xdr:from>
    <xdr:to>
      <xdr:col>5</xdr:col>
      <xdr:colOff>358775</xdr:colOff>
      <xdr:row>94</xdr:row>
      <xdr:rowOff>156863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88029"/>
          <a:ext cx="889000" cy="8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156863</xdr:rowOff>
    </xdr:from>
    <xdr:to>
      <xdr:col>4</xdr:col>
      <xdr:colOff>155575</xdr:colOff>
      <xdr:row>95</xdr:row>
      <xdr:rowOff>112610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73163"/>
          <a:ext cx="889000" cy="1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112610</xdr:rowOff>
    </xdr:from>
    <xdr:to>
      <xdr:col>2</xdr:col>
      <xdr:colOff>638175</xdr:colOff>
      <xdr:row>96</xdr:row>
      <xdr:rowOff>19286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00360"/>
          <a:ext cx="889000" cy="7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36722</xdr:rowOff>
    </xdr:from>
    <xdr:to>
      <xdr:col>6</xdr:col>
      <xdr:colOff>561975</xdr:colOff>
      <xdr:row>93</xdr:row>
      <xdr:rowOff>138322</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4584700" y="159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59599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3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91,739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20929</xdr:rowOff>
    </xdr:from>
    <xdr:to>
      <xdr:col>5</xdr:col>
      <xdr:colOff>409575</xdr:colOff>
      <xdr:row>94</xdr:row>
      <xdr:rowOff>122529</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3746500" y="161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139056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106063</xdr:rowOff>
    </xdr:from>
    <xdr:to>
      <xdr:col>4</xdr:col>
      <xdr:colOff>206375</xdr:colOff>
      <xdr:row>95</xdr:row>
      <xdr:rowOff>36213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2857500" y="162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27340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61810</xdr:rowOff>
    </xdr:from>
    <xdr:to>
      <xdr:col>3</xdr:col>
      <xdr:colOff>3175</xdr:colOff>
      <xdr:row>95</xdr:row>
      <xdr:rowOff>163410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968500" y="163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154537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139936</xdr:rowOff>
    </xdr:from>
    <xdr:to>
      <xdr:col>1</xdr:col>
      <xdr:colOff>485775</xdr:colOff>
      <xdr:row>96</xdr:row>
      <xdr:rowOff>70086</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079500" y="164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61213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18999</xdr:rowOff>
    </xdr:from>
    <xdr:to>
      <xdr:col>15</xdr:col>
      <xdr:colOff>180975</xdr:colOff>
      <xdr:row>32</xdr:row>
      <xdr:rowOff>113585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505399"/>
          <a:ext cx="838200" cy="9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113585</xdr:rowOff>
    </xdr:from>
    <xdr:to>
      <xdr:col>14</xdr:col>
      <xdr:colOff>28575</xdr:colOff>
      <xdr:row>32</xdr:row>
      <xdr:rowOff>143020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599985"/>
          <a:ext cx="889000" cy="2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143020</xdr:rowOff>
    </xdr:from>
    <xdr:to>
      <xdr:col>12</xdr:col>
      <xdr:colOff>511175</xdr:colOff>
      <xdr:row>33</xdr:row>
      <xdr:rowOff>21841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2942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18553</xdr:rowOff>
    </xdr:from>
    <xdr:to>
      <xdr:col>11</xdr:col>
      <xdr:colOff>307975</xdr:colOff>
      <xdr:row>33</xdr:row>
      <xdr:rowOff>21841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5333503"/>
          <a:ext cx="889000" cy="3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139649</xdr:rowOff>
    </xdr:from>
    <xdr:to>
      <xdr:col>15</xdr:col>
      <xdr:colOff>231775</xdr:colOff>
      <xdr:row>32</xdr:row>
      <xdr:rowOff>69799</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162526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3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117,588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62785</xdr:rowOff>
    </xdr:from>
    <xdr:to>
      <xdr:col>14</xdr:col>
      <xdr:colOff>79375</xdr:colOff>
      <xdr:row>32</xdr:row>
      <xdr:rowOff>164385</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55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9462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4" y="532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92220</xdr:rowOff>
    </xdr:from>
    <xdr:to>
      <xdr:col>12</xdr:col>
      <xdr:colOff>561975</xdr:colOff>
      <xdr:row>33</xdr:row>
      <xdr:rowOff>22370</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55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38897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4" y="535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142491</xdr:rowOff>
    </xdr:from>
    <xdr:to>
      <xdr:col>11</xdr:col>
      <xdr:colOff>358775</xdr:colOff>
      <xdr:row>33</xdr:row>
      <xdr:rowOff>72641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56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89168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4" y="54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139203</xdr:rowOff>
    </xdr:from>
    <xdr:to>
      <xdr:col>10</xdr:col>
      <xdr:colOff>155575</xdr:colOff>
      <xdr:row>31</xdr:row>
      <xdr:rowOff>69353</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52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85880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4" y="505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121244</xdr:rowOff>
    </xdr:from>
    <xdr:to>
      <xdr:col>15</xdr:col>
      <xdr:colOff>180975</xdr:colOff>
      <xdr:row>59</xdr:row>
      <xdr:rowOff>24275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65344"/>
          <a:ext cx="838200" cy="7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113002</xdr:rowOff>
    </xdr:from>
    <xdr:to>
      <xdr:col>14</xdr:col>
      <xdr:colOff>28575</xdr:colOff>
      <xdr:row>58</xdr:row>
      <xdr:rowOff>121244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57102"/>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113002</xdr:rowOff>
    </xdr:from>
    <xdr:to>
      <xdr:col>12</xdr:col>
      <xdr:colOff>511175</xdr:colOff>
      <xdr:row>59</xdr:row>
      <xdr:rowOff>32392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57102"/>
          <a:ext cx="889000" cy="9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28272</xdr:rowOff>
    </xdr:from>
    <xdr:to>
      <xdr:col>11</xdr:col>
      <xdr:colOff>307975</xdr:colOff>
      <xdr:row>59</xdr:row>
      <xdr:rowOff>32392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43822"/>
          <a:ext cx="889000" cy="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144925</xdr:rowOff>
    </xdr:from>
    <xdr:to>
      <xdr:col>15</xdr:col>
      <xdr:colOff>231775</xdr:colOff>
      <xdr:row>59</xdr:row>
      <xdr:rowOff>75075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100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70444</xdr:rowOff>
    </xdr:from>
    <xdr:to>
      <xdr:col>14</xdr:col>
      <xdr:colOff>79375</xdr:colOff>
      <xdr:row>59</xdr:row>
      <xdr:rowOff>594</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100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17121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8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62202</xdr:rowOff>
    </xdr:from>
    <xdr:to>
      <xdr:col>12</xdr:col>
      <xdr:colOff>561975</xdr:colOff>
      <xdr:row>58</xdr:row>
      <xdr:rowOff>163802</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154929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153042</xdr:rowOff>
    </xdr:from>
    <xdr:to>
      <xdr:col>11</xdr:col>
      <xdr:colOff>358775</xdr:colOff>
      <xdr:row>59</xdr:row>
      <xdr:rowOff>83192</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100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74319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148922</xdr:rowOff>
    </xdr:from>
    <xdr:to>
      <xdr:col>10</xdr:col>
      <xdr:colOff>155575</xdr:colOff>
      <xdr:row>59</xdr:row>
      <xdr:rowOff>79072</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0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70199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25160</xdr:rowOff>
    </xdr:from>
    <xdr:to>
      <xdr:col>15</xdr:col>
      <xdr:colOff>180975</xdr:colOff>
      <xdr:row>79</xdr:row>
      <xdr:rowOff>72219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9710"/>
          <a:ext cx="8382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25160</xdr:rowOff>
    </xdr:from>
    <xdr:to>
      <xdr:col>14</xdr:col>
      <xdr:colOff>28575</xdr:colOff>
      <xdr:row>79</xdr:row>
      <xdr:rowOff>67650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69710"/>
          <a:ext cx="889000" cy="4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21419</xdr:rowOff>
    </xdr:from>
    <xdr:to>
      <xdr:col>15</xdr:col>
      <xdr:colOff>231775</xdr:colOff>
      <xdr:row>79</xdr:row>
      <xdr:rowOff>123019</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10426700" y="13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145810</xdr:rowOff>
    </xdr:from>
    <xdr:to>
      <xdr:col>14</xdr:col>
      <xdr:colOff>79375</xdr:colOff>
      <xdr:row>79</xdr:row>
      <xdr:rowOff>75960</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9588500" y="13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92487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16850</xdr:rowOff>
    </xdr:from>
    <xdr:to>
      <xdr:col>12</xdr:col>
      <xdr:colOff>561975</xdr:colOff>
      <xdr:row>79</xdr:row>
      <xdr:rowOff>118450</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8699500" y="135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109577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5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118084</xdr:rowOff>
    </xdr:from>
    <xdr:to>
      <xdr:col>15</xdr:col>
      <xdr:colOff>180975</xdr:colOff>
      <xdr:row>97</xdr:row>
      <xdr:rowOff>118363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48734"/>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125654</xdr:rowOff>
    </xdr:from>
    <xdr:to>
      <xdr:col>14</xdr:col>
      <xdr:colOff>28575</xdr:colOff>
      <xdr:row>97</xdr:row>
      <xdr:rowOff>118084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241954"/>
          <a:ext cx="889000" cy="5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67563</xdr:rowOff>
    </xdr:from>
    <xdr:to>
      <xdr:col>15</xdr:col>
      <xdr:colOff>231775</xdr:colOff>
      <xdr:row>97</xdr:row>
      <xdr:rowOff>169163</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10426700" y="16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45990</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67284</xdr:rowOff>
    </xdr:from>
    <xdr:to>
      <xdr:col>14</xdr:col>
      <xdr:colOff>79375</xdr:colOff>
      <xdr:row>97</xdr:row>
      <xdr:rowOff>168884</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9588500" y="166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160011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74854</xdr:rowOff>
    </xdr:from>
    <xdr:to>
      <xdr:col>12</xdr:col>
      <xdr:colOff>561975</xdr:colOff>
      <xdr:row>95</xdr:row>
      <xdr:rowOff>5004</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8699500" y="161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21531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59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27499</xdr:rowOff>
    </xdr:from>
    <xdr:to>
      <xdr:col>23</xdr:col>
      <xdr:colOff>517525</xdr:colOff>
      <xdr:row>39</xdr:row>
      <xdr:rowOff>42049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14049"/>
          <a:ext cx="8382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27499</xdr:rowOff>
    </xdr:from>
    <xdr:to>
      <xdr:col>22</xdr:col>
      <xdr:colOff>365125</xdr:colOff>
      <xdr:row>39</xdr:row>
      <xdr:rowOff>34997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14049"/>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31671</xdr:rowOff>
    </xdr:from>
    <xdr:to>
      <xdr:col>21</xdr:col>
      <xdr:colOff>161925</xdr:colOff>
      <xdr:row>39</xdr:row>
      <xdr:rowOff>34997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18221"/>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11" name="フローチャート : 判断 510">
          <a:extLst>
            <a:ext uri="{FF2B5EF4-FFF2-40B4-BE49-F238E27FC236}">
              <a16:creationId xmlns:a16="http://schemas.microsoft.com/office/drawing/2014/main" id="{00000000-0008-0000-0600-0000FF010000}"/>
            </a:ext>
          </a:extLst>
        </xdr:cNvPr>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166721</xdr:rowOff>
    </xdr:from>
    <xdr:to>
      <xdr:col>19</xdr:col>
      <xdr:colOff>644525</xdr:colOff>
      <xdr:row>39</xdr:row>
      <xdr:rowOff>31671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81821"/>
          <a:ext cx="889000" cy="3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43686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7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162699</xdr:rowOff>
    </xdr:from>
    <xdr:to>
      <xdr:col>23</xdr:col>
      <xdr:colOff>568325</xdr:colOff>
      <xdr:row>39</xdr:row>
      <xdr:rowOff>92849</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62687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136009</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5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148149</xdr:rowOff>
    </xdr:from>
    <xdr:to>
      <xdr:col>22</xdr:col>
      <xdr:colOff>415925</xdr:colOff>
      <xdr:row>39</xdr:row>
      <xdr:rowOff>78299</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5430500" y="66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94826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7" y="643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155647</xdr:rowOff>
    </xdr:from>
    <xdr:to>
      <xdr:col>21</xdr:col>
      <xdr:colOff>212725</xdr:colOff>
      <xdr:row>39</xdr:row>
      <xdr:rowOff>85797</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4541500" y="66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76924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7" y="676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152321</xdr:rowOff>
    </xdr:from>
    <xdr:to>
      <xdr:col>20</xdr:col>
      <xdr:colOff>9525</xdr:colOff>
      <xdr:row>39</xdr:row>
      <xdr:rowOff>82471</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3652500" y="66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73598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7" y="676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115921</xdr:rowOff>
    </xdr:from>
    <xdr:to>
      <xdr:col>18</xdr:col>
      <xdr:colOff>492125</xdr:colOff>
      <xdr:row>39</xdr:row>
      <xdr:rowOff>46071</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2763500" y="66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62597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7" name="フローチャート : 判断 566">
          <a:extLst>
            <a:ext uri="{FF2B5EF4-FFF2-40B4-BE49-F238E27FC236}">
              <a16:creationId xmlns:a16="http://schemas.microsoft.com/office/drawing/2014/main" id="{00000000-0008-0000-0600-00003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0" name="フローチャート : 判断 569">
          <a:extLst>
            <a:ext uri="{FF2B5EF4-FFF2-40B4-BE49-F238E27FC236}">
              <a16:creationId xmlns:a16="http://schemas.microsoft.com/office/drawing/2014/main" id="{00000000-0008-0000-0600-00003A020000}"/>
            </a:ext>
          </a:extLst>
        </xdr:cNvPr>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5" name="フローチャート : 判断 574">
          <a:extLst>
            <a:ext uri="{FF2B5EF4-FFF2-40B4-BE49-F238E27FC236}">
              <a16:creationId xmlns:a16="http://schemas.microsoft.com/office/drawing/2014/main" id="{00000000-0008-0000-0600-00003F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0" name="円/楕円 589">
          <a:extLst>
            <a:ext uri="{FF2B5EF4-FFF2-40B4-BE49-F238E27FC236}">
              <a16:creationId xmlns:a16="http://schemas.microsoft.com/office/drawing/2014/main" id="{00000000-0008-0000-0600-00004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148806</xdr:rowOff>
    </xdr:from>
    <xdr:to>
      <xdr:col>23</xdr:col>
      <xdr:colOff>516889</xdr:colOff>
      <xdr:row>78</xdr:row>
      <xdr:rowOff>80812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93206"/>
          <a:ext cx="1269" cy="960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84639</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80812</xdr:rowOff>
    </xdr:from>
    <xdr:to>
      <xdr:col>23</xdr:col>
      <xdr:colOff>606425</xdr:colOff>
      <xdr:row>78</xdr:row>
      <xdr:rowOff>80812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95483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6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72</xdr:row>
      <xdr:rowOff>148806</xdr:rowOff>
    </xdr:from>
    <xdr:to>
      <xdr:col>23</xdr:col>
      <xdr:colOff>606425</xdr:colOff>
      <xdr:row>72</xdr:row>
      <xdr:rowOff>148806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130846</xdr:rowOff>
    </xdr:from>
    <xdr:to>
      <xdr:col>23</xdr:col>
      <xdr:colOff>517525</xdr:colOff>
      <xdr:row>72</xdr:row>
      <xdr:rowOff>148806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303796"/>
          <a:ext cx="8382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85402</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5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106975</xdr:rowOff>
    </xdr:from>
    <xdr:to>
      <xdr:col>23</xdr:col>
      <xdr:colOff>568325</xdr:colOff>
      <xdr:row>77</xdr:row>
      <xdr:rowOff>37125</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62687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171438</xdr:rowOff>
    </xdr:from>
    <xdr:to>
      <xdr:col>22</xdr:col>
      <xdr:colOff>365125</xdr:colOff>
      <xdr:row>71</xdr:row>
      <xdr:rowOff>130846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172938"/>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88054</xdr:rowOff>
    </xdr:from>
    <xdr:to>
      <xdr:col>22</xdr:col>
      <xdr:colOff>415925</xdr:colOff>
      <xdr:row>77</xdr:row>
      <xdr:rowOff>18204</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5430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9331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171438</xdr:rowOff>
    </xdr:from>
    <xdr:to>
      <xdr:col>21</xdr:col>
      <xdr:colOff>161925</xdr:colOff>
      <xdr:row>72</xdr:row>
      <xdr:rowOff>138747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172938"/>
          <a:ext cx="889000" cy="3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7" name="フローチャート : 判断 626">
          <a:extLst>
            <a:ext uri="{FF2B5EF4-FFF2-40B4-BE49-F238E27FC236}">
              <a16:creationId xmlns:a16="http://schemas.microsoft.com/office/drawing/2014/main" id="{00000000-0008-0000-0600-000073020000}"/>
            </a:ext>
          </a:extLst>
        </xdr:cNvPr>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48558</xdr:rowOff>
    </xdr:from>
    <xdr:to>
      <xdr:col>19</xdr:col>
      <xdr:colOff>644525</xdr:colOff>
      <xdr:row>72</xdr:row>
      <xdr:rowOff>138747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392958"/>
          <a:ext cx="889000" cy="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80129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2" name="フローチャート : 判断 631">
          <a:extLst>
            <a:ext uri="{FF2B5EF4-FFF2-40B4-BE49-F238E27FC236}">
              <a16:creationId xmlns:a16="http://schemas.microsoft.com/office/drawing/2014/main" id="{00000000-0008-0000-0600-000078020000}"/>
            </a:ext>
          </a:extLst>
        </xdr:cNvPr>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78506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98006</xdr:rowOff>
    </xdr:from>
    <xdr:to>
      <xdr:col>23</xdr:col>
      <xdr:colOff>568325</xdr:colOff>
      <xdr:row>73</xdr:row>
      <xdr:rowOff>28156</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62687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51033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39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143,805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80046</xdr:rowOff>
    </xdr:from>
    <xdr:to>
      <xdr:col>22</xdr:col>
      <xdr:colOff>415925</xdr:colOff>
      <xdr:row>72</xdr:row>
      <xdr:rowOff>10196</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5430500" y="12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26723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4" y="1202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168,662</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120638</xdr:rowOff>
    </xdr:from>
    <xdr:to>
      <xdr:col>21</xdr:col>
      <xdr:colOff>212725</xdr:colOff>
      <xdr:row>71</xdr:row>
      <xdr:rowOff>50788</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4541500" y="121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67315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4" y="118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185,835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87947</xdr:rowOff>
    </xdr:from>
    <xdr:to>
      <xdr:col>20</xdr:col>
      <xdr:colOff>9525</xdr:colOff>
      <xdr:row>73</xdr:row>
      <xdr:rowOff>18097</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3652500" y="124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34624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4" y="1220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145,125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169208</xdr:rowOff>
    </xdr:from>
    <xdr:to>
      <xdr:col>18</xdr:col>
      <xdr:colOff>492125</xdr:colOff>
      <xdr:row>72</xdr:row>
      <xdr:rowOff>99358</xdr:rowOff>
    </xdr:to>
    <xdr:sp macro="" textlink="">
      <xdr:nvSpPr>
        <xdr:cNvPr id="647" name="円/楕円 646">
          <a:extLst>
            <a:ext uri="{FF2B5EF4-FFF2-40B4-BE49-F238E27FC236}">
              <a16:creationId xmlns:a16="http://schemas.microsoft.com/office/drawing/2014/main" id="{00000000-0008-0000-0600-000087020000}"/>
            </a:ext>
          </a:extLst>
        </xdr:cNvPr>
        <xdr:cNvSpPr/>
      </xdr:nvSpPr>
      <xdr:spPr>
        <a:xfrm>
          <a:off x="12763500" y="123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115885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4" y="1211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96687</xdr:rowOff>
    </xdr:from>
    <xdr:to>
      <xdr:col>23</xdr:col>
      <xdr:colOff>517525</xdr:colOff>
      <xdr:row>97</xdr:row>
      <xdr:rowOff>162761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27337"/>
          <a:ext cx="838200" cy="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96687</xdr:rowOff>
    </xdr:from>
    <xdr:to>
      <xdr:col>22</xdr:col>
      <xdr:colOff>365125</xdr:colOff>
      <xdr:row>98</xdr:row>
      <xdr:rowOff>28564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27337"/>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28564</xdr:rowOff>
    </xdr:from>
    <xdr:to>
      <xdr:col>21</xdr:col>
      <xdr:colOff>161925</xdr:colOff>
      <xdr:row>98</xdr:row>
      <xdr:rowOff>61647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0664"/>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94790</xdr:rowOff>
    </xdr:from>
    <xdr:to>
      <xdr:col>19</xdr:col>
      <xdr:colOff>644525</xdr:colOff>
      <xdr:row>98</xdr:row>
      <xdr:rowOff>61647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25440"/>
          <a:ext cx="889000" cy="1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a:extLst>
            <a:ext uri="{FF2B5EF4-FFF2-40B4-BE49-F238E27FC236}">
              <a16:creationId xmlns:a16="http://schemas.microsoft.com/office/drawing/2014/main" id="{00000000-0008-0000-0600-0000AF020000}"/>
            </a:ext>
          </a:extLst>
        </xdr:cNvPr>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111961</xdr:rowOff>
    </xdr:from>
    <xdr:to>
      <xdr:col>23</xdr:col>
      <xdr:colOff>568325</xdr:colOff>
      <xdr:row>98</xdr:row>
      <xdr:rowOff>42111</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6268700" y="167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134838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45887</xdr:rowOff>
    </xdr:from>
    <xdr:to>
      <xdr:col>22</xdr:col>
      <xdr:colOff>415925</xdr:colOff>
      <xdr:row>97</xdr:row>
      <xdr:rowOff>147487</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5430500" y="16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164014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149214</xdr:rowOff>
    </xdr:from>
    <xdr:to>
      <xdr:col>21</xdr:col>
      <xdr:colOff>212725</xdr:colOff>
      <xdr:row>98</xdr:row>
      <xdr:rowOff>79364</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4541500" y="167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70491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10847</xdr:rowOff>
    </xdr:from>
    <xdr:to>
      <xdr:col>20</xdr:col>
      <xdr:colOff>9525</xdr:colOff>
      <xdr:row>98</xdr:row>
      <xdr:rowOff>112447</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3652500" y="168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103574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43990</xdr:rowOff>
    </xdr:from>
    <xdr:to>
      <xdr:col>18</xdr:col>
      <xdr:colOff>492125</xdr:colOff>
      <xdr:row>97</xdr:row>
      <xdr:rowOff>145590</xdr:rowOff>
    </xdr:to>
    <xdr:sp macro="" textlink="">
      <xdr:nvSpPr>
        <xdr:cNvPr id="702" name="円/楕円 701">
          <a:extLst>
            <a:ext uri="{FF2B5EF4-FFF2-40B4-BE49-F238E27FC236}">
              <a16:creationId xmlns:a16="http://schemas.microsoft.com/office/drawing/2014/main" id="{00000000-0008-0000-0600-0000BE020000}"/>
            </a:ext>
          </a:extLst>
        </xdr:cNvPr>
        <xdr:cNvSpPr/>
      </xdr:nvSpPr>
      <xdr:spPr>
        <a:xfrm>
          <a:off x="12763500" y="166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136717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6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114234</xdr:rowOff>
    </xdr:from>
    <xdr:to>
      <xdr:col>32</xdr:col>
      <xdr:colOff>187325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29334"/>
          <a:ext cx="8382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114234</xdr:rowOff>
    </xdr:from>
    <xdr:to>
      <xdr:col>31</xdr:col>
      <xdr:colOff>34925</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29334"/>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129139</xdr:rowOff>
    </xdr:from>
    <xdr:to>
      <xdr:col>29</xdr:col>
      <xdr:colOff>517525</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4423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129139</xdr:rowOff>
    </xdr:from>
    <xdr:to>
      <xdr:col>28</xdr:col>
      <xdr:colOff>314325</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4423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63434</xdr:rowOff>
    </xdr:from>
    <xdr:to>
      <xdr:col>31</xdr:col>
      <xdr:colOff>85725</xdr:colOff>
      <xdr:row>38</xdr:row>
      <xdr:rowOff>165034</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5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156161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7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78339</xdr:rowOff>
    </xdr:from>
    <xdr:to>
      <xdr:col>28</xdr:col>
      <xdr:colOff>365125</xdr:colOff>
      <xdr:row>39</xdr:row>
      <xdr:rowOff>8489</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171066</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8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20447</xdr:rowOff>
    </xdr:from>
    <xdr:to>
      <xdr:col>32</xdr:col>
      <xdr:colOff>187325</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3599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29934</xdr:rowOff>
    </xdr:from>
    <xdr:to>
      <xdr:col>28</xdr:col>
      <xdr:colOff>314325</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4548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a:extLst>
            <a:ext uri="{FF2B5EF4-FFF2-40B4-BE49-F238E27FC236}">
              <a16:creationId xmlns:a16="http://schemas.microsoft.com/office/drawing/2014/main" id="{00000000-0008-0000-0600-00001F030000}"/>
            </a:ext>
          </a:extLst>
        </xdr:cNvPr>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141097</xdr:rowOff>
    </xdr:from>
    <xdr:to>
      <xdr:col>32</xdr:col>
      <xdr:colOff>238125</xdr:colOff>
      <xdr:row>59</xdr:row>
      <xdr:rowOff>71247</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21107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56024</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0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150584</xdr:rowOff>
    </xdr:from>
    <xdr:to>
      <xdr:col>27</xdr:col>
      <xdr:colOff>161925</xdr:colOff>
      <xdr:row>59</xdr:row>
      <xdr:rowOff>80734</xdr:rowOff>
    </xdr:to>
    <xdr:sp macro="" textlink="">
      <xdr:nvSpPr>
        <xdr:cNvPr id="814" name="円/楕円 813">
          <a:extLst>
            <a:ext uri="{FF2B5EF4-FFF2-40B4-BE49-F238E27FC236}">
              <a16:creationId xmlns:a16="http://schemas.microsoft.com/office/drawing/2014/main" id="{00000000-0008-0000-0600-00002E030000}"/>
            </a:ext>
          </a:extLst>
        </xdr:cNvPr>
        <xdr:cNvSpPr/>
      </xdr:nvSpPr>
      <xdr:spPr>
        <a:xfrm>
          <a:off x="18605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71861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114636</xdr:rowOff>
    </xdr:from>
    <xdr:to>
      <xdr:col>32</xdr:col>
      <xdr:colOff>186689</xdr:colOff>
      <xdr:row>79</xdr:row>
      <xdr:rowOff>74386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87586"/>
          <a:ext cx="1269" cy="1331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78213</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74386</xdr:rowOff>
    </xdr:from>
    <xdr:to>
      <xdr:col>32</xdr:col>
      <xdr:colOff>276225</xdr:colOff>
      <xdr:row>79</xdr:row>
      <xdr:rowOff>74386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1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61313</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6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71</xdr:row>
      <xdr:rowOff>114636</xdr:rowOff>
    </xdr:from>
    <xdr:to>
      <xdr:col>32</xdr:col>
      <xdr:colOff>276225</xdr:colOff>
      <xdr:row>71</xdr:row>
      <xdr:rowOff>114636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87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114636</xdr:rowOff>
    </xdr:from>
    <xdr:to>
      <xdr:col>32</xdr:col>
      <xdr:colOff>187325</xdr:colOff>
      <xdr:row>71</xdr:row>
      <xdr:rowOff>131797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287586"/>
          <a:ext cx="8382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166555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02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16678</xdr:rowOff>
    </xdr:from>
    <xdr:to>
      <xdr:col>32</xdr:col>
      <xdr:colOff>238125</xdr:colOff>
      <xdr:row>76</xdr:row>
      <xdr:rowOff>118278</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22110700" y="1304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64719</xdr:rowOff>
    </xdr:from>
    <xdr:to>
      <xdr:col>31</xdr:col>
      <xdr:colOff>34925</xdr:colOff>
      <xdr:row>71</xdr:row>
      <xdr:rowOff>131797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237669"/>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18703</xdr:rowOff>
    </xdr:from>
    <xdr:to>
      <xdr:col>31</xdr:col>
      <xdr:colOff>85725</xdr:colOff>
      <xdr:row>76</xdr:row>
      <xdr:rowOff>120303</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1272500" y="130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111430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64719</xdr:rowOff>
    </xdr:from>
    <xdr:to>
      <xdr:col>29</xdr:col>
      <xdr:colOff>517525</xdr:colOff>
      <xdr:row>71</xdr:row>
      <xdr:rowOff>123372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237669"/>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12451</xdr:rowOff>
    </xdr:from>
    <xdr:to>
      <xdr:col>28</xdr:col>
      <xdr:colOff>314325</xdr:colOff>
      <xdr:row>71</xdr:row>
      <xdr:rowOff>123372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013951"/>
          <a:ext cx="889000" cy="2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7" name="フローチャート : 判断 856">
          <a:extLst>
            <a:ext uri="{FF2B5EF4-FFF2-40B4-BE49-F238E27FC236}">
              <a16:creationId xmlns:a16="http://schemas.microsoft.com/office/drawing/2014/main" id="{00000000-0008-0000-0600-000059030000}"/>
            </a:ext>
          </a:extLst>
        </xdr:cNvPr>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9" name="フローチャート : 判断 858">
          <a:extLst>
            <a:ext uri="{FF2B5EF4-FFF2-40B4-BE49-F238E27FC236}">
              <a16:creationId xmlns:a16="http://schemas.microsoft.com/office/drawing/2014/main" id="{00000000-0008-0000-0600-00005B030000}"/>
            </a:ext>
          </a:extLst>
        </xdr:cNvPr>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63836</xdr:rowOff>
    </xdr:from>
    <xdr:to>
      <xdr:col>32</xdr:col>
      <xdr:colOff>238125</xdr:colOff>
      <xdr:row>71</xdr:row>
      <xdr:rowOff>165436</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2110700" y="122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16863</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1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103,035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80997</xdr:rowOff>
    </xdr:from>
    <xdr:to>
      <xdr:col>31</xdr:col>
      <xdr:colOff>85725</xdr:colOff>
      <xdr:row>72</xdr:row>
      <xdr:rowOff>11147</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21272500" y="122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27674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4" y="1202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101,984</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13919</xdr:rowOff>
    </xdr:from>
    <xdr:to>
      <xdr:col>29</xdr:col>
      <xdr:colOff>568325</xdr:colOff>
      <xdr:row>71</xdr:row>
      <xdr:rowOff>115519</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20383500" y="121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132046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4"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106,092</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72572</xdr:rowOff>
    </xdr:from>
    <xdr:to>
      <xdr:col>28</xdr:col>
      <xdr:colOff>365125</xdr:colOff>
      <xdr:row>72</xdr:row>
      <xdr:rowOff>2722</xdr:rowOff>
    </xdr:to>
    <xdr:sp macro="" textlink="">
      <xdr:nvSpPr>
        <xdr:cNvPr id="872" name="円/楕円 871">
          <a:extLst>
            <a:ext uri="{FF2B5EF4-FFF2-40B4-BE49-F238E27FC236}">
              <a16:creationId xmlns:a16="http://schemas.microsoft.com/office/drawing/2014/main" id="{00000000-0008-0000-0600-000068030000}"/>
            </a:ext>
          </a:extLst>
        </xdr:cNvPr>
        <xdr:cNvSpPr/>
      </xdr:nvSpPr>
      <xdr:spPr>
        <a:xfrm>
          <a:off x="19494500" y="122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19249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794" y="1202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102,500</a:t>
          </a:r>
          <a:endParaRPr kumimoji="1" lang="ja-JP" altLang="en-US" sz="1000" b="1">
            <a:solidFill>
              <a:srgbClr val="FF0000"/>
            </a:solidFill>
            <a:latin typeface="ＭＳ Ｐゴシック"/>
          </a:endParaRPr>
        </a:p>
      </xdr:txBody>
    </xdr:sp>
    <xdr:clientData/>
  </xdr:oneCellAnchor>
  <xdr:twoCellAnchor>
    <xdr:from>
      <xdr:col>27</xdr:col>
      <xdr:colOff>60325</xdr:colOff>
      <xdr:row>69</xdr:row>
      <xdr:rowOff>133101</xdr:rowOff>
    </xdr:from>
    <xdr:to>
      <xdr:col>27</xdr:col>
      <xdr:colOff>161925</xdr:colOff>
      <xdr:row>70</xdr:row>
      <xdr:rowOff>63251</xdr:rowOff>
    </xdr:to>
    <xdr:sp macro="" textlink="">
      <xdr:nvSpPr>
        <xdr:cNvPr id="874" name="円/楕円 873">
          <a:extLst>
            <a:ext uri="{FF2B5EF4-FFF2-40B4-BE49-F238E27FC236}">
              <a16:creationId xmlns:a16="http://schemas.microsoft.com/office/drawing/2014/main" id="{00000000-0008-0000-0600-00006A030000}"/>
            </a:ext>
          </a:extLst>
        </xdr:cNvPr>
        <xdr:cNvSpPr/>
      </xdr:nvSpPr>
      <xdr:spPr>
        <a:xfrm>
          <a:off x="18605500" y="119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68</xdr:row>
      <xdr:rowOff>79778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4" y="1173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6" name="フローチャート :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9" name="フローチャート : 判断 908">
          <a:extLst>
            <a:ext uri="{FF2B5EF4-FFF2-40B4-BE49-F238E27FC236}">
              <a16:creationId xmlns:a16="http://schemas.microsoft.com/office/drawing/2014/main" id="{00000000-0008-0000-0600-00008D030000}"/>
            </a:ext>
          </a:extLst>
        </xdr:cNvPr>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2" name="フローチャート : 判断 911">
          <a:extLst>
            <a:ext uri="{FF2B5EF4-FFF2-40B4-BE49-F238E27FC236}">
              <a16:creationId xmlns:a16="http://schemas.microsoft.com/office/drawing/2014/main" id="{00000000-0008-0000-0600-000090030000}"/>
            </a:ext>
          </a:extLst>
        </xdr:cNvPr>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4" name="フローチャート : 判断 913">
          <a:extLst>
            <a:ext uri="{FF2B5EF4-FFF2-40B4-BE49-F238E27FC236}">
              <a16:creationId xmlns:a16="http://schemas.microsoft.com/office/drawing/2014/main" id="{00000000-0008-0000-0600-000092030000}"/>
            </a:ext>
          </a:extLst>
        </xdr:cNvPr>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1" name="円/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3" name="円/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5" name="円/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7" name="円/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9" name="円/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普通建設事業費、災害復旧費、投資及び出資金、貸付金以外の費用について、類似団体より高くなっている。</a:t>
          </a:r>
          <a:endParaRPr kumimoji="1" lang="en-US" altLang="ja-JP" sz="1300">
            <a:latin typeface="ＭＳ Ｐゴシック"/>
          </a:endParaRPr>
        </a:p>
        <a:p>
          <a:r>
            <a:rPr kumimoji="1" lang="ja-JP" altLang="en-US" sz="1300">
              <a:latin typeface="ＭＳ Ｐゴシック"/>
            </a:rPr>
            <a:t>　合併市であること、広い市域に集落が点在していることなどにより、類似団体に比べて行政コストが高くなっていると考えられる。</a:t>
          </a:r>
          <a:endParaRPr kumimoji="1" lang="en-US" altLang="ja-JP" sz="1300">
            <a:latin typeface="ＭＳ Ｐゴシック"/>
          </a:endParaRPr>
        </a:p>
        <a:p>
          <a:r>
            <a:rPr kumimoji="1" lang="ja-JP" altLang="en-US" sz="1300">
              <a:latin typeface="ＭＳ Ｐゴシック"/>
            </a:rPr>
            <a:t>　第４次行政改革大綱による行財政改革、公共施設等総合管理計画による公共施設適正化及び職員適正管理計画による職員数の適正化により、行政コストの適正化を図る。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24,778
24,666
422.91
19,009,253
18,226,838
643,318
12,554,646
18,096,179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144599</xdr:rowOff>
    </xdr:from>
    <xdr:to>
      <xdr:col>6</xdr:col>
      <xdr:colOff>511175</xdr:colOff>
      <xdr:row>33</xdr:row>
      <xdr:rowOff>154722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30999"/>
          <a:ext cx="8382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144599</xdr:rowOff>
    </xdr:from>
    <xdr:to>
      <xdr:col>5</xdr:col>
      <xdr:colOff>358775</xdr:colOff>
      <xdr:row>33</xdr:row>
      <xdr:rowOff>78631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30999"/>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78631</xdr:rowOff>
    </xdr:from>
    <xdr:to>
      <xdr:col>4</xdr:col>
      <xdr:colOff>155575</xdr:colOff>
      <xdr:row>33</xdr:row>
      <xdr:rowOff>162560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36481"/>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162560</xdr:rowOff>
    </xdr:from>
    <xdr:to>
      <xdr:col>2</xdr:col>
      <xdr:colOff>638175</xdr:colOff>
      <xdr:row>34</xdr:row>
      <xdr:rowOff>12664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2041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103922</xdr:rowOff>
    </xdr:from>
    <xdr:to>
      <xdr:col>6</xdr:col>
      <xdr:colOff>561975</xdr:colOff>
      <xdr:row>34</xdr:row>
      <xdr:rowOff>34072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126799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93799</xdr:rowOff>
    </xdr:from>
    <xdr:to>
      <xdr:col>5</xdr:col>
      <xdr:colOff>409575</xdr:colOff>
      <xdr:row>33</xdr:row>
      <xdr:rowOff>23949</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40476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27831</xdr:rowOff>
    </xdr:from>
    <xdr:to>
      <xdr:col>4</xdr:col>
      <xdr:colOff>206375</xdr:colOff>
      <xdr:row>33</xdr:row>
      <xdr:rowOff>129431</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6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145958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546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111760</xdr:rowOff>
    </xdr:from>
    <xdr:to>
      <xdr:col>3</xdr:col>
      <xdr:colOff>3175</xdr:colOff>
      <xdr:row>34</xdr:row>
      <xdr:rowOff>41910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58437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133314</xdr:rowOff>
    </xdr:from>
    <xdr:to>
      <xdr:col>1</xdr:col>
      <xdr:colOff>485775</xdr:colOff>
      <xdr:row>34</xdr:row>
      <xdr:rowOff>63464</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7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79991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556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42652</xdr:rowOff>
    </xdr:from>
    <xdr:to>
      <xdr:col>6</xdr:col>
      <xdr:colOff>511175</xdr:colOff>
      <xdr:row>56</xdr:row>
      <xdr:rowOff>129218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3852"/>
          <a:ext cx="838200" cy="8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42652</xdr:rowOff>
    </xdr:from>
    <xdr:to>
      <xdr:col>5</xdr:col>
      <xdr:colOff>358775</xdr:colOff>
      <xdr:row>57</xdr:row>
      <xdr:rowOff>19586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43852"/>
          <a:ext cx="889000" cy="14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19586</xdr:rowOff>
    </xdr:from>
    <xdr:to>
      <xdr:col>4</xdr:col>
      <xdr:colOff>155575</xdr:colOff>
      <xdr:row>57</xdr:row>
      <xdr:rowOff>31675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2236"/>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87482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17152</xdr:rowOff>
    </xdr:from>
    <xdr:to>
      <xdr:col>2</xdr:col>
      <xdr:colOff>638175</xdr:colOff>
      <xdr:row>57</xdr:row>
      <xdr:rowOff>31675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89802"/>
          <a:ext cx="8890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78418</xdr:rowOff>
    </xdr:from>
    <xdr:to>
      <xdr:col>6</xdr:col>
      <xdr:colOff>561975</xdr:colOff>
      <xdr:row>57</xdr:row>
      <xdr:rowOff>8568</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6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101295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112,751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163302</xdr:rowOff>
    </xdr:from>
    <xdr:to>
      <xdr:col>5</xdr:col>
      <xdr:colOff>409575</xdr:colOff>
      <xdr:row>56</xdr:row>
      <xdr:rowOff>93452</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5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109979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3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140236</xdr:rowOff>
    </xdr:from>
    <xdr:to>
      <xdr:col>4</xdr:col>
      <xdr:colOff>206375</xdr:colOff>
      <xdr:row>57</xdr:row>
      <xdr:rowOff>70386</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7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86913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152325</xdr:rowOff>
    </xdr:from>
    <xdr:to>
      <xdr:col>3</xdr:col>
      <xdr:colOff>3175</xdr:colOff>
      <xdr:row>57</xdr:row>
      <xdr:rowOff>82475</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7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99002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137802</xdr:rowOff>
    </xdr:from>
    <xdr:to>
      <xdr:col>1</xdr:col>
      <xdr:colOff>485775</xdr:colOff>
      <xdr:row>57</xdr:row>
      <xdr:rowOff>67952</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7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59079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98575</xdr:rowOff>
    </xdr:from>
    <xdr:to>
      <xdr:col>6</xdr:col>
      <xdr:colOff>511175</xdr:colOff>
      <xdr:row>77</xdr:row>
      <xdr:rowOff>119923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0225"/>
          <a:ext cx="8382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119923</xdr:rowOff>
    </xdr:from>
    <xdr:to>
      <xdr:col>5</xdr:col>
      <xdr:colOff>358775</xdr:colOff>
      <xdr:row>77</xdr:row>
      <xdr:rowOff>127436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21573"/>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127436</xdr:rowOff>
    </xdr:from>
    <xdr:to>
      <xdr:col>4</xdr:col>
      <xdr:colOff>155575</xdr:colOff>
      <xdr:row>78</xdr:row>
      <xdr:rowOff>19681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29086"/>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19681</xdr:rowOff>
    </xdr:from>
    <xdr:to>
      <xdr:col>2</xdr:col>
      <xdr:colOff>638175</xdr:colOff>
      <xdr:row>78</xdr:row>
      <xdr:rowOff>23304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2781"/>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47775</xdr:rowOff>
    </xdr:from>
    <xdr:to>
      <xdr:col>6</xdr:col>
      <xdr:colOff>561975</xdr:colOff>
      <xdr:row>77</xdr:row>
      <xdr:rowOff>149375</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70652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69123</xdr:rowOff>
    </xdr:from>
    <xdr:to>
      <xdr:col>5</xdr:col>
      <xdr:colOff>409575</xdr:colOff>
      <xdr:row>77</xdr:row>
      <xdr:rowOff>170723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2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04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76636</xdr:rowOff>
    </xdr:from>
    <xdr:to>
      <xdr:col>4</xdr:col>
      <xdr:colOff>206375</xdr:colOff>
      <xdr:row>78</xdr:row>
      <xdr:rowOff>6786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2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23313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0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140331</xdr:rowOff>
    </xdr:from>
    <xdr:to>
      <xdr:col>3</xdr:col>
      <xdr:colOff>3175</xdr:colOff>
      <xdr:row>78</xdr:row>
      <xdr:rowOff>70481</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61608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4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143954</xdr:rowOff>
    </xdr:from>
    <xdr:to>
      <xdr:col>1</xdr:col>
      <xdr:colOff>485775</xdr:colOff>
      <xdr:row>78</xdr:row>
      <xdr:rowOff>74104</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65231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3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85652</xdr:rowOff>
    </xdr:from>
    <xdr:to>
      <xdr:col>6</xdr:col>
      <xdr:colOff>510540</xdr:colOff>
      <xdr:row>98</xdr:row>
      <xdr:rowOff>45757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7602"/>
          <a:ext cx="1270" cy="116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49584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98</xdr:row>
      <xdr:rowOff>45757</xdr:rowOff>
    </xdr:from>
    <xdr:to>
      <xdr:col>6</xdr:col>
      <xdr:colOff>600075</xdr:colOff>
      <xdr:row>98</xdr:row>
      <xdr:rowOff>45757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32329</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91</xdr:row>
      <xdr:rowOff>85652</xdr:rowOff>
    </xdr:from>
    <xdr:to>
      <xdr:col>6</xdr:col>
      <xdr:colOff>600075</xdr:colOff>
      <xdr:row>91</xdr:row>
      <xdr:rowOff>85652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158587</xdr:rowOff>
    </xdr:from>
    <xdr:to>
      <xdr:col>6</xdr:col>
      <xdr:colOff>511175</xdr:colOff>
      <xdr:row>94</xdr:row>
      <xdr:rowOff>10900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103437"/>
          <a:ext cx="8382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94792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5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116365</xdr:rowOff>
    </xdr:from>
    <xdr:to>
      <xdr:col>6</xdr:col>
      <xdr:colOff>561975</xdr:colOff>
      <xdr:row>97</xdr:row>
      <xdr:rowOff>46515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155583</xdr:rowOff>
    </xdr:from>
    <xdr:to>
      <xdr:col>5</xdr:col>
      <xdr:colOff>358775</xdr:colOff>
      <xdr:row>93</xdr:row>
      <xdr:rowOff>158587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928983"/>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79778</xdr:rowOff>
    </xdr:from>
    <xdr:to>
      <xdr:col>5</xdr:col>
      <xdr:colOff>409575</xdr:colOff>
      <xdr:row>97</xdr:row>
      <xdr:rowOff>9928</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1055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155583</xdr:rowOff>
    </xdr:from>
    <xdr:to>
      <xdr:col>4</xdr:col>
      <xdr:colOff>155575</xdr:colOff>
      <xdr:row>93</xdr:row>
      <xdr:rowOff>170169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928983"/>
          <a:ext cx="889000" cy="1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16565</xdr:rowOff>
    </xdr:from>
    <xdr:to>
      <xdr:col>4</xdr:col>
      <xdr:colOff>206375</xdr:colOff>
      <xdr:row>96</xdr:row>
      <xdr:rowOff>118165</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109292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110700</xdr:rowOff>
    </xdr:from>
    <xdr:to>
      <xdr:col>2</xdr:col>
      <xdr:colOff>638175</xdr:colOff>
      <xdr:row>93</xdr:row>
      <xdr:rowOff>170169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541200"/>
          <a:ext cx="889000" cy="5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53434</xdr:rowOff>
    </xdr:from>
    <xdr:to>
      <xdr:col>3</xdr:col>
      <xdr:colOff>3175</xdr:colOff>
      <xdr:row>96</xdr:row>
      <xdr:rowOff>155034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146161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59051</xdr:rowOff>
    </xdr:from>
    <xdr:to>
      <xdr:col>1</xdr:col>
      <xdr:colOff>485775</xdr:colOff>
      <xdr:row>96</xdr:row>
      <xdr:rowOff>160651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151778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131550</xdr:rowOff>
    </xdr:from>
    <xdr:to>
      <xdr:col>6</xdr:col>
      <xdr:colOff>561975</xdr:colOff>
      <xdr:row>94</xdr:row>
      <xdr:rowOff>61700</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0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154427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9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107787</xdr:rowOff>
    </xdr:from>
    <xdr:to>
      <xdr:col>5</xdr:col>
      <xdr:colOff>409575</xdr:colOff>
      <xdr:row>94</xdr:row>
      <xdr:rowOff>37937</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0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54464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8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104783</xdr:rowOff>
    </xdr:from>
    <xdr:to>
      <xdr:col>4</xdr:col>
      <xdr:colOff>206375</xdr:colOff>
      <xdr:row>93</xdr:row>
      <xdr:rowOff>34933</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58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51460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56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119369</xdr:rowOff>
    </xdr:from>
    <xdr:to>
      <xdr:col>3</xdr:col>
      <xdr:colOff>3175</xdr:colOff>
      <xdr:row>94</xdr:row>
      <xdr:rowOff>49519</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0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66046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59900</xdr:rowOff>
    </xdr:from>
    <xdr:to>
      <xdr:col>1</xdr:col>
      <xdr:colOff>485775</xdr:colOff>
      <xdr:row>90</xdr:row>
      <xdr:rowOff>161500</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54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6577</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526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3683</xdr:rowOff>
    </xdr:from>
    <xdr:to>
      <xdr:col>15</xdr:col>
      <xdr:colOff>180975</xdr:colOff>
      <xdr:row>38</xdr:row>
      <xdr:rowOff>42164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18783"/>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119888</xdr:rowOff>
    </xdr:from>
    <xdr:to>
      <xdr:col>14</xdr:col>
      <xdr:colOff>28575</xdr:colOff>
      <xdr:row>38</xdr:row>
      <xdr:rowOff>3683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777738"/>
          <a:ext cx="8890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119888</xdr:rowOff>
    </xdr:from>
    <xdr:to>
      <xdr:col>12</xdr:col>
      <xdr:colOff>511175</xdr:colOff>
      <xdr:row>35</xdr:row>
      <xdr:rowOff>92837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777738"/>
          <a:ext cx="889000" cy="3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92837</xdr:rowOff>
    </xdr:from>
    <xdr:to>
      <xdr:col>11</xdr:col>
      <xdr:colOff>307975</xdr:colOff>
      <xdr:row>36</xdr:row>
      <xdr:rowOff>129413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9358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141241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124333</xdr:rowOff>
    </xdr:from>
    <xdr:to>
      <xdr:col>14</xdr:col>
      <xdr:colOff>79375</xdr:colOff>
      <xdr:row>38</xdr:row>
      <xdr:rowOff>54483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45610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7" y="65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69088</xdr:rowOff>
    </xdr:from>
    <xdr:to>
      <xdr:col>12</xdr:col>
      <xdr:colOff>561975</xdr:colOff>
      <xdr:row>33</xdr:row>
      <xdr:rowOff>170688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15765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7" y="55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42037</xdr:rowOff>
    </xdr:from>
    <xdr:to>
      <xdr:col>11</xdr:col>
      <xdr:colOff>358775</xdr:colOff>
      <xdr:row>35</xdr:row>
      <xdr:rowOff>143637</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160164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58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78613</xdr:rowOff>
    </xdr:from>
    <xdr:to>
      <xdr:col>10</xdr:col>
      <xdr:colOff>155575</xdr:colOff>
      <xdr:row>37</xdr:row>
      <xdr:rowOff>8763</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171340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7" y="63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147333</xdr:rowOff>
    </xdr:from>
    <xdr:to>
      <xdr:col>15</xdr:col>
      <xdr:colOff>180975</xdr:colOff>
      <xdr:row>56</xdr:row>
      <xdr:rowOff>88341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577083"/>
          <a:ext cx="838200" cy="1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88341</xdr:rowOff>
    </xdr:from>
    <xdr:to>
      <xdr:col>14</xdr:col>
      <xdr:colOff>28575</xdr:colOff>
      <xdr:row>56</xdr:row>
      <xdr:rowOff>107759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689541"/>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107759</xdr:rowOff>
    </xdr:from>
    <xdr:to>
      <xdr:col>12</xdr:col>
      <xdr:colOff>511175</xdr:colOff>
      <xdr:row>56</xdr:row>
      <xdr:rowOff>123317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708959"/>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163106</xdr:rowOff>
    </xdr:from>
    <xdr:to>
      <xdr:col>11</xdr:col>
      <xdr:colOff>307975</xdr:colOff>
      <xdr:row>56</xdr:row>
      <xdr:rowOff>123317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592856"/>
          <a:ext cx="889000" cy="1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96533</xdr:rowOff>
    </xdr:from>
    <xdr:to>
      <xdr:col>15</xdr:col>
      <xdr:colOff>231775</xdr:colOff>
      <xdr:row>56</xdr:row>
      <xdr:rowOff>26683</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95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119410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3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37541</xdr:rowOff>
    </xdr:from>
    <xdr:to>
      <xdr:col>14</xdr:col>
      <xdr:colOff>79375</xdr:colOff>
      <xdr:row>56</xdr:row>
      <xdr:rowOff>139141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96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155668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4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56959</xdr:rowOff>
    </xdr:from>
    <xdr:to>
      <xdr:col>12</xdr:col>
      <xdr:colOff>561975</xdr:colOff>
      <xdr:row>56</xdr:row>
      <xdr:rowOff>158559</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96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3636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72517</xdr:rowOff>
    </xdr:from>
    <xdr:to>
      <xdr:col>11</xdr:col>
      <xdr:colOff>358775</xdr:colOff>
      <xdr:row>57</xdr:row>
      <xdr:rowOff>2667</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96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19194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112306</xdr:rowOff>
    </xdr:from>
    <xdr:to>
      <xdr:col>10</xdr:col>
      <xdr:colOff>155575</xdr:colOff>
      <xdr:row>56</xdr:row>
      <xdr:rowOff>42456</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1500" y="95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58983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72557</xdr:rowOff>
    </xdr:from>
    <xdr:to>
      <xdr:col>15</xdr:col>
      <xdr:colOff>180975</xdr:colOff>
      <xdr:row>75</xdr:row>
      <xdr:rowOff>73471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293130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72557</xdr:rowOff>
    </xdr:from>
    <xdr:to>
      <xdr:col>14</xdr:col>
      <xdr:colOff>28575</xdr:colOff>
      <xdr:row>75</xdr:row>
      <xdr:rowOff>108479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2931307"/>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108479</xdr:rowOff>
    </xdr:from>
    <xdr:to>
      <xdr:col>12</xdr:col>
      <xdr:colOff>511175</xdr:colOff>
      <xdr:row>76</xdr:row>
      <xdr:rowOff>129870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2967229"/>
          <a:ext cx="889000" cy="1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111387</xdr:rowOff>
    </xdr:from>
    <xdr:to>
      <xdr:col>11</xdr:col>
      <xdr:colOff>307975</xdr:colOff>
      <xdr:row>76</xdr:row>
      <xdr:rowOff>129870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141587"/>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22671</xdr:rowOff>
    </xdr:from>
    <xdr:to>
      <xdr:col>15</xdr:col>
      <xdr:colOff>231775</xdr:colOff>
      <xdr:row>75</xdr:row>
      <xdr:rowOff>124271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28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45548</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73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21757</xdr:rowOff>
    </xdr:from>
    <xdr:to>
      <xdr:col>14</xdr:col>
      <xdr:colOff>79375</xdr:colOff>
      <xdr:row>75</xdr:row>
      <xdr:rowOff>123357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28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139884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6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57679</xdr:rowOff>
    </xdr:from>
    <xdr:to>
      <xdr:col>12</xdr:col>
      <xdr:colOff>561975</xdr:colOff>
      <xdr:row>75</xdr:row>
      <xdr:rowOff>159280</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291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4356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69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79070</xdr:rowOff>
    </xdr:from>
    <xdr:to>
      <xdr:col>11</xdr:col>
      <xdr:colOff>358775</xdr:colOff>
      <xdr:row>77</xdr:row>
      <xdr:rowOff>9220</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1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25747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8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60587</xdr:rowOff>
    </xdr:from>
    <xdr:to>
      <xdr:col>10</xdr:col>
      <xdr:colOff>155575</xdr:colOff>
      <xdr:row>76</xdr:row>
      <xdr:rowOff>162187</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0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7263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8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2139</xdr:rowOff>
    </xdr:from>
    <xdr:to>
      <xdr:col>15</xdr:col>
      <xdr:colOff>180975</xdr:colOff>
      <xdr:row>99</xdr:row>
      <xdr:rowOff>6263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975689"/>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2139</xdr:rowOff>
    </xdr:from>
    <xdr:to>
      <xdr:col>14</xdr:col>
      <xdr:colOff>28575</xdr:colOff>
      <xdr:row>99</xdr:row>
      <xdr:rowOff>13198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975689"/>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13198</xdr:rowOff>
    </xdr:from>
    <xdr:to>
      <xdr:col>12</xdr:col>
      <xdr:colOff>511175</xdr:colOff>
      <xdr:row>99</xdr:row>
      <xdr:rowOff>16610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986748"/>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144503</xdr:rowOff>
    </xdr:from>
    <xdr:to>
      <xdr:col>11</xdr:col>
      <xdr:colOff>307975</xdr:colOff>
      <xdr:row>99</xdr:row>
      <xdr:rowOff>16610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946603"/>
          <a:ext cx="889000" cy="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81" name="フローチャート : 判断 480">
          <a:extLst>
            <a:ext uri="{FF2B5EF4-FFF2-40B4-BE49-F238E27FC236}">
              <a16:creationId xmlns:a16="http://schemas.microsoft.com/office/drawing/2014/main" id="{00000000-0008-0000-0700-0000E1010000}"/>
            </a:ext>
          </a:extLst>
        </xdr:cNvPr>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126913</xdr:rowOff>
    </xdr:from>
    <xdr:to>
      <xdr:col>15</xdr:col>
      <xdr:colOff>231775</xdr:colOff>
      <xdr:row>99</xdr:row>
      <xdr:rowOff>57063</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10426700" y="169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86290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1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122789</xdr:rowOff>
    </xdr:from>
    <xdr:to>
      <xdr:col>14</xdr:col>
      <xdr:colOff>79375</xdr:colOff>
      <xdr:row>99</xdr:row>
      <xdr:rowOff>52939</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9588500" y="16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44066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0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133848</xdr:rowOff>
    </xdr:from>
    <xdr:to>
      <xdr:col>12</xdr:col>
      <xdr:colOff>561975</xdr:colOff>
      <xdr:row>99</xdr:row>
      <xdr:rowOff>63998</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8699500" y="1693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55125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137260</xdr:rowOff>
    </xdr:from>
    <xdr:to>
      <xdr:col>11</xdr:col>
      <xdr:colOff>358775</xdr:colOff>
      <xdr:row>99</xdr:row>
      <xdr:rowOff>67410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7810500" y="169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58537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03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93703</xdr:rowOff>
    </xdr:from>
    <xdr:to>
      <xdr:col>10</xdr:col>
      <xdr:colOff>155575</xdr:colOff>
      <xdr:row>99</xdr:row>
      <xdr:rowOff>23853</xdr:rowOff>
    </xdr:to>
    <xdr:sp macro="" textlink="">
      <xdr:nvSpPr>
        <xdr:cNvPr id="496" name="円/楕円 495">
          <a:extLst>
            <a:ext uri="{FF2B5EF4-FFF2-40B4-BE49-F238E27FC236}">
              <a16:creationId xmlns:a16="http://schemas.microsoft.com/office/drawing/2014/main" id="{00000000-0008-0000-0700-0000F0010000}"/>
            </a:ext>
          </a:extLst>
        </xdr:cNvPr>
        <xdr:cNvSpPr/>
      </xdr:nvSpPr>
      <xdr:spPr>
        <a:xfrm>
          <a:off x="6921500" y="168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40380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27381</xdr:rowOff>
    </xdr:from>
    <xdr:to>
      <xdr:col>23</xdr:col>
      <xdr:colOff>517525</xdr:colOff>
      <xdr:row>35</xdr:row>
      <xdr:rowOff>60852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856681"/>
          <a:ext cx="838200" cy="2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27381</xdr:rowOff>
    </xdr:from>
    <xdr:to>
      <xdr:col>22</xdr:col>
      <xdr:colOff>365125</xdr:colOff>
      <xdr:row>36</xdr:row>
      <xdr:rowOff>23724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856681"/>
          <a:ext cx="889000" cy="3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23724</xdr:rowOff>
    </xdr:from>
    <xdr:to>
      <xdr:col>21</xdr:col>
      <xdr:colOff>161925</xdr:colOff>
      <xdr:row>36</xdr:row>
      <xdr:rowOff>123774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95924"/>
          <a:ext cx="889000" cy="1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53175</xdr:rowOff>
    </xdr:from>
    <xdr:to>
      <xdr:col>19</xdr:col>
      <xdr:colOff>644525</xdr:colOff>
      <xdr:row>36</xdr:row>
      <xdr:rowOff>123774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25375"/>
          <a:ext cx="8890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10052</xdr:rowOff>
    </xdr:from>
    <xdr:to>
      <xdr:col>23</xdr:col>
      <xdr:colOff>568325</xdr:colOff>
      <xdr:row>35</xdr:row>
      <xdr:rowOff>111652</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0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32929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8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148031</xdr:rowOff>
    </xdr:from>
    <xdr:to>
      <xdr:col>22</xdr:col>
      <xdr:colOff>415925</xdr:colOff>
      <xdr:row>34</xdr:row>
      <xdr:rowOff>78181</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58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94708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5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144374</xdr:rowOff>
    </xdr:from>
    <xdr:to>
      <xdr:col>21</xdr:col>
      <xdr:colOff>212725</xdr:colOff>
      <xdr:row>36</xdr:row>
      <xdr:rowOff>74524</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1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91051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9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72974</xdr:rowOff>
    </xdr:from>
    <xdr:to>
      <xdr:col>20</xdr:col>
      <xdr:colOff>9525</xdr:colOff>
      <xdr:row>37</xdr:row>
      <xdr:rowOff>3124</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2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165701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2375</xdr:rowOff>
    </xdr:from>
    <xdr:to>
      <xdr:col>18</xdr:col>
      <xdr:colOff>492125</xdr:colOff>
      <xdr:row>36</xdr:row>
      <xdr:rowOff>103975</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1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120502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19200</xdr:rowOff>
    </xdr:from>
    <xdr:to>
      <xdr:col>23</xdr:col>
      <xdr:colOff>517525</xdr:colOff>
      <xdr:row>57</xdr:row>
      <xdr:rowOff>86951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91850"/>
          <a:ext cx="838200" cy="6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33658</xdr:rowOff>
    </xdr:from>
    <xdr:to>
      <xdr:col>22</xdr:col>
      <xdr:colOff>365125</xdr:colOff>
      <xdr:row>57</xdr:row>
      <xdr:rowOff>19200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291958"/>
          <a:ext cx="889000" cy="49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33658</xdr:rowOff>
    </xdr:from>
    <xdr:to>
      <xdr:col>21</xdr:col>
      <xdr:colOff>161925</xdr:colOff>
      <xdr:row>56</xdr:row>
      <xdr:rowOff>111282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291958"/>
          <a:ext cx="889000" cy="4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96351</xdr:rowOff>
    </xdr:from>
    <xdr:to>
      <xdr:col>19</xdr:col>
      <xdr:colOff>644525</xdr:colOff>
      <xdr:row>56</xdr:row>
      <xdr:rowOff>111282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697551"/>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8" name="フローチャート : 判断 597">
          <a:extLst>
            <a:ext uri="{FF2B5EF4-FFF2-40B4-BE49-F238E27FC236}">
              <a16:creationId xmlns:a16="http://schemas.microsoft.com/office/drawing/2014/main" id="{00000000-0008-0000-0700-000056020000}"/>
            </a:ext>
          </a:extLst>
        </xdr:cNvPr>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600" name="フローチャート : 判断 599">
          <a:extLst>
            <a:ext uri="{FF2B5EF4-FFF2-40B4-BE49-F238E27FC236}">
              <a16:creationId xmlns:a16="http://schemas.microsoft.com/office/drawing/2014/main" id="{00000000-0008-0000-0700-000058020000}"/>
            </a:ext>
          </a:extLst>
        </xdr:cNvPr>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36151</xdr:rowOff>
    </xdr:from>
    <xdr:to>
      <xdr:col>23</xdr:col>
      <xdr:colOff>568325</xdr:colOff>
      <xdr:row>57</xdr:row>
      <xdr:rowOff>137751</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6268700" y="98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14578</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139850</xdr:rowOff>
    </xdr:from>
    <xdr:to>
      <xdr:col>22</xdr:col>
      <xdr:colOff>415925</xdr:colOff>
      <xdr:row>57</xdr:row>
      <xdr:rowOff>70000</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5430500" y="97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61127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3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154308</xdr:rowOff>
    </xdr:from>
    <xdr:to>
      <xdr:col>21</xdr:col>
      <xdr:colOff>212725</xdr:colOff>
      <xdr:row>54</xdr:row>
      <xdr:rowOff>84458</xdr:rowOff>
    </xdr:to>
    <xdr:sp macro="" textlink="">
      <xdr:nvSpPr>
        <xdr:cNvPr id="611" name="円/楕円 610">
          <a:extLst>
            <a:ext uri="{FF2B5EF4-FFF2-40B4-BE49-F238E27FC236}">
              <a16:creationId xmlns:a16="http://schemas.microsoft.com/office/drawing/2014/main" id="{00000000-0008-0000-0700-000063020000}"/>
            </a:ext>
          </a:extLst>
        </xdr:cNvPr>
        <xdr:cNvSpPr/>
      </xdr:nvSpPr>
      <xdr:spPr>
        <a:xfrm>
          <a:off x="14541500" y="92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100985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0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60482</xdr:rowOff>
    </xdr:from>
    <xdr:to>
      <xdr:col>20</xdr:col>
      <xdr:colOff>9525</xdr:colOff>
      <xdr:row>56</xdr:row>
      <xdr:rowOff>162082</xdr:rowOff>
    </xdr:to>
    <xdr:sp macro="" textlink="">
      <xdr:nvSpPr>
        <xdr:cNvPr id="613" name="円/楕円 612">
          <a:extLst>
            <a:ext uri="{FF2B5EF4-FFF2-40B4-BE49-F238E27FC236}">
              <a16:creationId xmlns:a16="http://schemas.microsoft.com/office/drawing/2014/main" id="{00000000-0008-0000-0700-000065020000}"/>
            </a:ext>
          </a:extLst>
        </xdr:cNvPr>
        <xdr:cNvSpPr/>
      </xdr:nvSpPr>
      <xdr:spPr>
        <a:xfrm>
          <a:off x="13652500" y="96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7159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4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45551</xdr:rowOff>
    </xdr:from>
    <xdr:to>
      <xdr:col>18</xdr:col>
      <xdr:colOff>492125</xdr:colOff>
      <xdr:row>56</xdr:row>
      <xdr:rowOff>147151</xdr:rowOff>
    </xdr:to>
    <xdr:sp macro="" textlink="">
      <xdr:nvSpPr>
        <xdr:cNvPr id="615" name="円/楕円 614">
          <a:extLst>
            <a:ext uri="{FF2B5EF4-FFF2-40B4-BE49-F238E27FC236}">
              <a16:creationId xmlns:a16="http://schemas.microsoft.com/office/drawing/2014/main" id="{00000000-0008-0000-0700-000067020000}"/>
            </a:ext>
          </a:extLst>
        </xdr:cNvPr>
        <xdr:cNvSpPr/>
      </xdr:nvSpPr>
      <xdr:spPr>
        <a:xfrm>
          <a:off x="12763500" y="96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163678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27499</xdr:rowOff>
    </xdr:from>
    <xdr:to>
      <xdr:col>23</xdr:col>
      <xdr:colOff>517525</xdr:colOff>
      <xdr:row>79</xdr:row>
      <xdr:rowOff>42050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72049"/>
          <a:ext cx="8382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27499</xdr:rowOff>
    </xdr:from>
    <xdr:to>
      <xdr:col>22</xdr:col>
      <xdr:colOff>365125</xdr:colOff>
      <xdr:row>79</xdr:row>
      <xdr:rowOff>34998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572049"/>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31671</xdr:rowOff>
    </xdr:from>
    <xdr:to>
      <xdr:col>21</xdr:col>
      <xdr:colOff>161925</xdr:colOff>
      <xdr:row>79</xdr:row>
      <xdr:rowOff>34998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76221"/>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2" name="フローチャート : 判断 651">
          <a:extLst>
            <a:ext uri="{FF2B5EF4-FFF2-40B4-BE49-F238E27FC236}">
              <a16:creationId xmlns:a16="http://schemas.microsoft.com/office/drawing/2014/main" id="{00000000-0008-0000-0700-00008C020000}"/>
            </a:ext>
          </a:extLst>
        </xdr:cNvPr>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166720</xdr:rowOff>
    </xdr:from>
    <xdr:to>
      <xdr:col>19</xdr:col>
      <xdr:colOff>644525</xdr:colOff>
      <xdr:row>79</xdr:row>
      <xdr:rowOff>31671</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39820"/>
          <a:ext cx="889000" cy="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5" name="フローチャート : 判断 654">
          <a:extLst>
            <a:ext uri="{FF2B5EF4-FFF2-40B4-BE49-F238E27FC236}">
              <a16:creationId xmlns:a16="http://schemas.microsoft.com/office/drawing/2014/main" id="{00000000-0008-0000-0700-00008F020000}"/>
            </a:ext>
          </a:extLst>
        </xdr:cNvPr>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7" name="フローチャート : 判断 656">
          <a:extLst>
            <a:ext uri="{FF2B5EF4-FFF2-40B4-BE49-F238E27FC236}">
              <a16:creationId xmlns:a16="http://schemas.microsoft.com/office/drawing/2014/main" id="{00000000-0008-0000-0700-000091020000}"/>
            </a:ext>
          </a:extLst>
        </xdr:cNvPr>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43687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162700</xdr:rowOff>
    </xdr:from>
    <xdr:to>
      <xdr:col>23</xdr:col>
      <xdr:colOff>568325</xdr:colOff>
      <xdr:row>79</xdr:row>
      <xdr:rowOff>92850</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62687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148149</xdr:rowOff>
    </xdr:from>
    <xdr:to>
      <xdr:col>22</xdr:col>
      <xdr:colOff>415925</xdr:colOff>
      <xdr:row>79</xdr:row>
      <xdr:rowOff>78299</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5430500" y="135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94826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7" y="1329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155648</xdr:rowOff>
    </xdr:from>
    <xdr:to>
      <xdr:col>21</xdr:col>
      <xdr:colOff>212725</xdr:colOff>
      <xdr:row>79</xdr:row>
      <xdr:rowOff>85798</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4541500" y="135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76925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7" y="1362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152321</xdr:rowOff>
    </xdr:from>
    <xdr:to>
      <xdr:col>20</xdr:col>
      <xdr:colOff>9525</xdr:colOff>
      <xdr:row>79</xdr:row>
      <xdr:rowOff>82471</xdr:rowOff>
    </xdr:to>
    <xdr:sp macro="" textlink="">
      <xdr:nvSpPr>
        <xdr:cNvPr id="670" name="円/楕円 669">
          <a:extLst>
            <a:ext uri="{FF2B5EF4-FFF2-40B4-BE49-F238E27FC236}">
              <a16:creationId xmlns:a16="http://schemas.microsoft.com/office/drawing/2014/main" id="{00000000-0008-0000-0700-00009E020000}"/>
            </a:ext>
          </a:extLst>
        </xdr:cNvPr>
        <xdr:cNvSpPr/>
      </xdr:nvSpPr>
      <xdr:spPr>
        <a:xfrm>
          <a:off x="13652500" y="13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73598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7" y="1361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115920</xdr:rowOff>
    </xdr:from>
    <xdr:to>
      <xdr:col>18</xdr:col>
      <xdr:colOff>492125</xdr:colOff>
      <xdr:row>79</xdr:row>
      <xdr:rowOff>46070</xdr:rowOff>
    </xdr:to>
    <xdr:sp macro="" textlink="">
      <xdr:nvSpPr>
        <xdr:cNvPr id="672" name="円/楕円 671">
          <a:extLst>
            <a:ext uri="{FF2B5EF4-FFF2-40B4-BE49-F238E27FC236}">
              <a16:creationId xmlns:a16="http://schemas.microsoft.com/office/drawing/2014/main" id="{00000000-0008-0000-0700-0000A0020000}"/>
            </a:ext>
          </a:extLst>
        </xdr:cNvPr>
        <xdr:cNvSpPr/>
      </xdr:nvSpPr>
      <xdr:spPr>
        <a:xfrm>
          <a:off x="12763500" y="134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62597</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47111" y="132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136051</xdr:rowOff>
    </xdr:from>
    <xdr:to>
      <xdr:col>23</xdr:col>
      <xdr:colOff>516889</xdr:colOff>
      <xdr:row>98</xdr:row>
      <xdr:rowOff>80812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909451"/>
          <a:ext cx="1269" cy="97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84639</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8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80812</xdr:rowOff>
    </xdr:from>
    <xdr:to>
      <xdr:col>23</xdr:col>
      <xdr:colOff>606425</xdr:colOff>
      <xdr:row>98</xdr:row>
      <xdr:rowOff>80812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8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82728</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68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92</xdr:row>
      <xdr:rowOff>136051</xdr:rowOff>
    </xdr:from>
    <xdr:to>
      <xdr:col>23</xdr:col>
      <xdr:colOff>606425</xdr:colOff>
      <xdr:row>92</xdr:row>
      <xdr:rowOff>136051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909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111765</xdr:rowOff>
    </xdr:from>
    <xdr:to>
      <xdr:col>23</xdr:col>
      <xdr:colOff>517525</xdr:colOff>
      <xdr:row>92</xdr:row>
      <xdr:rowOff>136051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5713715"/>
          <a:ext cx="838200" cy="1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85264</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544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106837</xdr:rowOff>
    </xdr:from>
    <xdr:to>
      <xdr:col>23</xdr:col>
      <xdr:colOff>568325</xdr:colOff>
      <xdr:row>97</xdr:row>
      <xdr:rowOff>36987</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62687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154406</xdr:rowOff>
    </xdr:from>
    <xdr:to>
      <xdr:col>22</xdr:col>
      <xdr:colOff>365125</xdr:colOff>
      <xdr:row>91</xdr:row>
      <xdr:rowOff>111765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5584906"/>
          <a:ext cx="889000" cy="12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87833</xdr:rowOff>
    </xdr:from>
    <xdr:to>
      <xdr:col>22</xdr:col>
      <xdr:colOff>415925</xdr:colOff>
      <xdr:row>97</xdr:row>
      <xdr:rowOff>17983</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5430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154406</xdr:rowOff>
    </xdr:from>
    <xdr:to>
      <xdr:col>21</xdr:col>
      <xdr:colOff>161925</xdr:colOff>
      <xdr:row>92</xdr:row>
      <xdr:rowOff>132012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5584906"/>
          <a:ext cx="889000" cy="3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83915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39306</xdr:rowOff>
    </xdr:from>
    <xdr:to>
      <xdr:col>19</xdr:col>
      <xdr:colOff>644525</xdr:colOff>
      <xdr:row>92</xdr:row>
      <xdr:rowOff>132012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5812706"/>
          <a:ext cx="889000" cy="9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12" name="フローチャート : 判断 711">
          <a:extLst>
            <a:ext uri="{FF2B5EF4-FFF2-40B4-BE49-F238E27FC236}">
              <a16:creationId xmlns:a16="http://schemas.microsoft.com/office/drawing/2014/main" id="{00000000-0008-0000-0700-0000C8020000}"/>
            </a:ext>
          </a:extLst>
        </xdr:cNvPr>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79915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14" name="フローチャート : 判断 713">
          <a:extLst>
            <a:ext uri="{FF2B5EF4-FFF2-40B4-BE49-F238E27FC236}">
              <a16:creationId xmlns:a16="http://schemas.microsoft.com/office/drawing/2014/main" id="{00000000-0008-0000-0700-0000CA020000}"/>
            </a:ext>
          </a:extLst>
        </xdr:cNvPr>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78422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85251</xdr:rowOff>
    </xdr:from>
    <xdr:to>
      <xdr:col>23</xdr:col>
      <xdr:colOff>568325</xdr:colOff>
      <xdr:row>93</xdr:row>
      <xdr:rowOff>15401</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6268700" y="158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38278</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8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145,479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60965</xdr:rowOff>
    </xdr:from>
    <xdr:to>
      <xdr:col>22</xdr:col>
      <xdr:colOff>415925</xdr:colOff>
      <xdr:row>91</xdr:row>
      <xdr:rowOff>162565</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5430500" y="156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7642</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4" y="1543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171,166</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103606</xdr:rowOff>
    </xdr:from>
    <xdr:to>
      <xdr:col>21</xdr:col>
      <xdr:colOff>212725</xdr:colOff>
      <xdr:row>91</xdr:row>
      <xdr:rowOff>33756</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4541500" y="15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50283</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4" y="1530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188,070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81212</xdr:rowOff>
    </xdr:from>
    <xdr:to>
      <xdr:col>20</xdr:col>
      <xdr:colOff>9525</xdr:colOff>
      <xdr:row>93</xdr:row>
      <xdr:rowOff>11362</xdr:rowOff>
    </xdr:to>
    <xdr:sp macro="" textlink="">
      <xdr:nvSpPr>
        <xdr:cNvPr id="727" name="円/楕円 726">
          <a:extLst>
            <a:ext uri="{FF2B5EF4-FFF2-40B4-BE49-F238E27FC236}">
              <a16:creationId xmlns:a16="http://schemas.microsoft.com/office/drawing/2014/main" id="{00000000-0008-0000-0700-0000D7020000}"/>
            </a:ext>
          </a:extLst>
        </xdr:cNvPr>
        <xdr:cNvSpPr/>
      </xdr:nvSpPr>
      <xdr:spPr>
        <a:xfrm>
          <a:off x="13652500" y="158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27889</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4" y="156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146,009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159956</xdr:rowOff>
    </xdr:from>
    <xdr:to>
      <xdr:col>18</xdr:col>
      <xdr:colOff>492125</xdr:colOff>
      <xdr:row>92</xdr:row>
      <xdr:rowOff>90106</xdr:rowOff>
    </xdr:to>
    <xdr:sp macro="" textlink="">
      <xdr:nvSpPr>
        <xdr:cNvPr id="729" name="円/楕円 728">
          <a:extLst>
            <a:ext uri="{FF2B5EF4-FFF2-40B4-BE49-F238E27FC236}">
              <a16:creationId xmlns:a16="http://schemas.microsoft.com/office/drawing/2014/main" id="{00000000-0008-0000-0700-0000D9020000}"/>
            </a:ext>
          </a:extLst>
        </xdr:cNvPr>
        <xdr:cNvSpPr/>
      </xdr:nvSpPr>
      <xdr:spPr>
        <a:xfrm>
          <a:off x="12763500" y="157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106633</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4" y="1553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a:extLst>
            <a:ext uri="{FF2B5EF4-FFF2-40B4-BE49-F238E27FC236}">
              <a16:creationId xmlns:a16="http://schemas.microsoft.com/office/drawing/2014/main" id="{00000000-0008-0000-0700-000001030000}"/>
            </a:ext>
          </a:extLst>
        </xdr:cNvPr>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a:extLst>
            <a:ext uri="{FF2B5EF4-FFF2-40B4-BE49-F238E27FC236}">
              <a16:creationId xmlns:a16="http://schemas.microsoft.com/office/drawing/2014/main" id="{00000000-0008-0000-0700-000003030000}"/>
            </a:ext>
          </a:extLst>
        </xdr:cNvPr>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a:extLst>
            <a:ext uri="{FF2B5EF4-FFF2-40B4-BE49-F238E27FC236}">
              <a16:creationId xmlns:a16="http://schemas.microsoft.com/office/drawing/2014/main" id="{00000000-0008-0000-0700-00001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a:extLst>
            <a:ext uri="{FF2B5EF4-FFF2-40B4-BE49-F238E27FC236}">
              <a16:creationId xmlns:a16="http://schemas.microsoft.com/office/drawing/2014/main" id="{00000000-0008-0000-0700-00001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a:extLst>
            <a:ext uri="{FF2B5EF4-FFF2-40B4-BE49-F238E27FC236}">
              <a16:creationId xmlns:a16="http://schemas.microsoft.com/office/drawing/2014/main" id="{00000000-0008-0000-0700-00003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a:extLst>
            <a:ext uri="{FF2B5EF4-FFF2-40B4-BE49-F238E27FC236}">
              <a16:creationId xmlns:a16="http://schemas.microsoft.com/office/drawing/2014/main" id="{00000000-0008-0000-0700-000035030000}"/>
            </a:ext>
          </a:extLst>
        </xdr:cNvPr>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a:extLst>
            <a:ext uri="{FF2B5EF4-FFF2-40B4-BE49-F238E27FC236}">
              <a16:creationId xmlns:a16="http://schemas.microsoft.com/office/drawing/2014/main" id="{00000000-0008-0000-0700-000038030000}"/>
            </a:ext>
          </a:extLst>
        </xdr:cNvPr>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a:extLst>
            <a:ext uri="{FF2B5EF4-FFF2-40B4-BE49-F238E27FC236}">
              <a16:creationId xmlns:a16="http://schemas.microsoft.com/office/drawing/2014/main" id="{00000000-0008-0000-0700-00003A030000}"/>
            </a:ext>
          </a:extLst>
        </xdr:cNvPr>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a:extLst>
            <a:ext uri="{FF2B5EF4-FFF2-40B4-BE49-F238E27FC236}">
              <a16:creationId xmlns:a16="http://schemas.microsoft.com/office/drawing/2014/main" id="{00000000-0008-0000-0700-00004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a:extLst>
            <a:ext uri="{FF2B5EF4-FFF2-40B4-BE49-F238E27FC236}">
              <a16:creationId xmlns:a16="http://schemas.microsoft.com/office/drawing/2014/main" id="{00000000-0008-0000-0700-00004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a:extLst>
            <a:ext uri="{FF2B5EF4-FFF2-40B4-BE49-F238E27FC236}">
              <a16:creationId xmlns:a16="http://schemas.microsoft.com/office/drawing/2014/main" id="{00000000-0008-0000-0700-00004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a:extLst>
            <a:ext uri="{FF2B5EF4-FFF2-40B4-BE49-F238E27FC236}">
              <a16:creationId xmlns:a16="http://schemas.microsoft.com/office/drawing/2014/main" id="{00000000-0008-0000-0700-00004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a:extLst>
            <a:ext uri="{FF2B5EF4-FFF2-40B4-BE49-F238E27FC236}">
              <a16:creationId xmlns:a16="http://schemas.microsoft.com/office/drawing/2014/main" id="{00000000-0008-0000-0700-00004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性質別歳出決算同様に、全体として類似団体より高い水準となっている。</a:t>
          </a:r>
          <a:endParaRPr kumimoji="1" lang="en-US" altLang="ja-JP" sz="1300">
            <a:latin typeface="ＭＳ Ｐゴシック"/>
          </a:endParaRPr>
        </a:p>
        <a:p>
          <a:r>
            <a:rPr kumimoji="1" lang="ja-JP" altLang="en-US" sz="1300">
              <a:latin typeface="ＭＳ Ｐゴシック"/>
            </a:rPr>
            <a:t>　合併市であること、広い市域に集落が点在していることなどにより、類似団体に比べて行政コストが高くなっていると考えられる。</a:t>
          </a:r>
        </a:p>
        <a:p>
          <a:r>
            <a:rPr kumimoji="1" lang="ja-JP" altLang="en-US" sz="1300">
              <a:latin typeface="ＭＳ Ｐゴシック"/>
            </a:rPr>
            <a:t>　第４次行政改革大綱による行財政改革、公共施設等総合管理計画による公共施設適正化及び職員適正管理計画による職員数の適正化により、行政コストの適正化を図る。</a:t>
          </a:r>
          <a:endParaRPr kumimoji="1" lang="en-US" altLang="ja-JP" sz="1300">
            <a:latin typeface="ＭＳ Ｐゴシック"/>
          </a:endParaRPr>
        </a:p>
        <a:p>
          <a:r>
            <a:rPr kumimoji="1" lang="ja-JP" altLang="en-US" sz="1300">
              <a:latin typeface="ＭＳ Ｐゴシック"/>
            </a:rPr>
            <a:t>　また、実質公債費比率、将来負担比率は減少傾向で類似団体に近づいてきたが、住民一人当たりの公債費は、類似団体に比べて依然として高い水準にあるため、引き続き地方債発行抑制や繰上償還等により公債費の適正化を図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22026" y="9788525"/>
          <a:ext cx="5613399" cy="2073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残高については、普通交付税の合併算定替え終了後の収支不足への対応のため、計画的に基金を積み立てたため増加している。計画的な繰上償還と地方債発行抑制、人件費の適正化等の取組により、合併算定替え終了後の収支見通しが改善されてきているため、財政調整基金の活用についても検討する。</a:t>
          </a:r>
        </a:p>
        <a:p>
          <a:r>
            <a:rPr kumimoji="1" lang="ja-JP" altLang="en-US" sz="1400">
              <a:latin typeface="ＭＳ Ｐゴシック" panose="020B0600070205080204" pitchFamily="50" charset="-128"/>
              <a:ea typeface="ＭＳ Ｐゴシック" panose="020B0600070205080204" pitchFamily="50" charset="-128"/>
            </a:rPr>
            <a:t>　実質収支比率、実質単年度収支ともに黒字で推移しており、今後も安定的な財政運営に努めていく。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年度以降、赤字決算の会計はない。</a:t>
          </a:r>
        </a:p>
        <a:p>
          <a:r>
            <a:rPr kumimoji="1" lang="ja-JP" altLang="en-US" sz="1400">
              <a:latin typeface="ＭＳ ゴシック" pitchFamily="49" charset="-128"/>
              <a:ea typeface="ＭＳ ゴシック" pitchFamily="49" charset="-128"/>
            </a:rPr>
            <a:t>　今後も、引き続きコスト削減等に努め、安定的な財政運営を行う。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227_&#39178;&#29238;&#24066;_2016(3&#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91.7</v>
          </cell>
          <cell r="L73">
            <v>71.400000000000006</v>
          </cell>
          <cell r="M73">
            <v>47.5</v>
          </cell>
          <cell r="N73">
            <v>14.7</v>
          </cell>
        </row>
        <row r="75">
          <cell r="K75">
            <v>15.5</v>
          </cell>
          <cell r="L75">
            <v>14.6</v>
          </cell>
          <cell r="M75">
            <v>13.1</v>
          </cell>
          <cell r="N75">
            <v>10.8</v>
          </cell>
          <cell r="O75">
            <v>8.9</v>
          </cell>
        </row>
        <row r="77">
          <cell r="G77" t="str">
            <v>類似団体内平均値</v>
          </cell>
          <cell r="K77">
            <v>76.2</v>
          </cell>
          <cell r="L77">
            <v>65.3</v>
          </cell>
          <cell r="M77">
            <v>60.8</v>
          </cell>
          <cell r="N77">
            <v>56.8</v>
          </cell>
          <cell r="O77">
            <v>52.3</v>
          </cell>
        </row>
        <row r="79">
          <cell r="K79">
            <v>12.8</v>
          </cell>
          <cell r="L79">
            <v>12</v>
          </cell>
          <cell r="M79">
            <v>11.1</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19009253</v>
      </c>
      <c r="BO4" s="411"/>
      <c r="BP4" s="411"/>
      <c r="BQ4" s="411"/>
      <c r="BR4" s="411"/>
      <c r="BS4" s="411"/>
      <c r="BT4" s="411"/>
      <c r="BU4" s="412"/>
      <c r="BV4" s="410">
        <v>20779405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5.0999999999999996</v>
      </c>
      <c r="CU4" s="588"/>
      <c r="CV4" s="588"/>
      <c r="CW4" s="588"/>
      <c r="CX4" s="588"/>
      <c r="CY4" s="588"/>
      <c r="CZ4" s="588"/>
      <c r="DA4" s="589"/>
      <c r="DB4" s="587">
        <v>5.7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18226838</v>
      </c>
      <c r="BO5" s="416"/>
      <c r="BP5" s="416"/>
      <c r="BQ5" s="416"/>
      <c r="BR5" s="416"/>
      <c r="BS5" s="416"/>
      <c r="BT5" s="416"/>
      <c r="BU5" s="417"/>
      <c r="BV5" s="415">
        <v>19969613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86.7</v>
      </c>
      <c r="CU5" s="386"/>
      <c r="CV5" s="386"/>
      <c r="CW5" s="386"/>
      <c r="CX5" s="386"/>
      <c r="CY5" s="386"/>
      <c r="CZ5" s="386"/>
      <c r="DA5" s="387"/>
      <c r="DB5" s="385">
        <v>82.5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782415</v>
      </c>
      <c r="BO6" s="416"/>
      <c r="BP6" s="416"/>
      <c r="BQ6" s="416"/>
      <c r="BR6" s="416"/>
      <c r="BS6" s="416"/>
      <c r="BT6" s="416"/>
      <c r="BU6" s="417"/>
      <c r="BV6" s="415">
        <v>809792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90.4</v>
      </c>
      <c r="CU6" s="562"/>
      <c r="CV6" s="562"/>
      <c r="CW6" s="562"/>
      <c r="CX6" s="562"/>
      <c r="CY6" s="562"/>
      <c r="CZ6" s="562"/>
      <c r="DA6" s="563"/>
      <c r="DB6" s="561">
        <v>86.1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139097</v>
      </c>
      <c r="BO7" s="416"/>
      <c r="BP7" s="416"/>
      <c r="BQ7" s="416"/>
      <c r="BR7" s="416"/>
      <c r="BS7" s="416"/>
      <c r="BT7" s="416"/>
      <c r="BU7" s="417"/>
      <c r="BV7" s="415">
        <v>55656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12554646</v>
      </c>
      <c r="CU7" s="416"/>
      <c r="CV7" s="416"/>
      <c r="CW7" s="416"/>
      <c r="CX7" s="416"/>
      <c r="CY7" s="416"/>
      <c r="CZ7" s="416"/>
      <c r="DA7" s="417"/>
      <c r="DB7" s="415">
        <v>13131791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643318</v>
      </c>
      <c r="BO8" s="416"/>
      <c r="BP8" s="416"/>
      <c r="BQ8" s="416"/>
      <c r="BR8" s="416"/>
      <c r="BS8" s="416"/>
      <c r="BT8" s="416"/>
      <c r="BU8" s="417"/>
      <c r="BV8" s="415">
        <v>754136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24288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-110818</v>
      </c>
      <c r="BO9" s="416"/>
      <c r="BP9" s="416"/>
      <c r="BQ9" s="416"/>
      <c r="BR9" s="416"/>
      <c r="BS9" s="416"/>
      <c r="BT9" s="416"/>
      <c r="BU9" s="417"/>
      <c r="BV9" s="415">
        <v>-57944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24.7</v>
      </c>
      <c r="CU9" s="386"/>
      <c r="CV9" s="386"/>
      <c r="CW9" s="386"/>
      <c r="CX9" s="386"/>
      <c r="CY9" s="386"/>
      <c r="CZ9" s="386"/>
      <c r="DA9" s="387"/>
      <c r="DB9" s="385">
        <v>27.5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26501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6042</v>
      </c>
      <c r="BO10" s="416"/>
      <c r="BP10" s="416"/>
      <c r="BQ10" s="416"/>
      <c r="BR10" s="416"/>
      <c r="BS10" s="416"/>
      <c r="BT10" s="416"/>
      <c r="BU10" s="417"/>
      <c r="BV10" s="415">
        <v>5570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104</v>
      </c>
      <c r="AV11" s="473"/>
      <c r="AW11" s="473"/>
      <c r="AX11" s="473"/>
      <c r="AY11" s="395" t="s">
        <v>110</v>
      </c>
      <c r="AZ11" s="396"/>
      <c r="BA11" s="396"/>
      <c r="BB11" s="396"/>
      <c r="BC11" s="396"/>
      <c r="BD11" s="396"/>
      <c r="BE11" s="396"/>
      <c r="BF11" s="396"/>
      <c r="BG11" s="396"/>
      <c r="BH11" s="396"/>
      <c r="BI11" s="396"/>
      <c r="BJ11" s="396"/>
      <c r="BK11" s="396"/>
      <c r="BL11" s="396"/>
      <c r="BM11" s="397"/>
      <c r="BN11" s="415">
        <v>1162613</v>
      </c>
      <c r="BO11" s="416"/>
      <c r="BP11" s="416"/>
      <c r="BQ11" s="416"/>
      <c r="BR11" s="416"/>
      <c r="BS11" s="416"/>
      <c r="BT11" s="416"/>
      <c r="BU11" s="417"/>
      <c r="BV11" s="415">
        <v>1579931</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24778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25500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24666</v>
      </c>
      <c r="S13" s="517"/>
      <c r="T13" s="517"/>
      <c r="U13" s="517"/>
      <c r="V13" s="518"/>
      <c r="W13" s="504" t="s">
        <v>123</v>
      </c>
      <c r="X13" s="428"/>
      <c r="Y13" s="428"/>
      <c r="Z13" s="428"/>
      <c r="AA13" s="428"/>
      <c r="AB13" s="429"/>
      <c r="AC13" s="391">
        <v>948</v>
      </c>
      <c r="AD13" s="392"/>
      <c r="AE13" s="392"/>
      <c r="AF13" s="392"/>
      <c r="AG13" s="393"/>
      <c r="AH13" s="391">
        <v>965</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1032337</v>
      </c>
      <c r="BO13" s="416"/>
      <c r="BP13" s="416"/>
      <c r="BQ13" s="416"/>
      <c r="BR13" s="416"/>
      <c r="BS13" s="416"/>
      <c r="BT13" s="416"/>
      <c r="BU13" s="417"/>
      <c r="BV13" s="415">
        <v>1527557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10.8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25139</v>
      </c>
      <c r="S14" s="517"/>
      <c r="T14" s="517"/>
      <c r="U14" s="517"/>
      <c r="V14" s="518"/>
      <c r="W14" s="519"/>
      <c r="X14" s="431"/>
      <c r="Y14" s="431"/>
      <c r="Z14" s="431"/>
      <c r="AA14" s="431"/>
      <c r="AB14" s="432"/>
      <c r="AC14" s="509">
        <v>8.6</v>
      </c>
      <c r="AD14" s="510"/>
      <c r="AE14" s="510"/>
      <c r="AF14" s="510"/>
      <c r="AG14" s="511"/>
      <c r="AH14" s="509">
        <v>8.3000000000000007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14.7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25034</v>
      </c>
      <c r="S15" s="517"/>
      <c r="T15" s="517"/>
      <c r="U15" s="517"/>
      <c r="V15" s="518"/>
      <c r="W15" s="504" t="s">
        <v>129</v>
      </c>
      <c r="X15" s="428"/>
      <c r="Y15" s="428"/>
      <c r="Z15" s="428"/>
      <c r="AA15" s="428"/>
      <c r="AB15" s="429"/>
      <c r="AC15" s="391">
        <v>2981</v>
      </c>
      <c r="AD15" s="392"/>
      <c r="AE15" s="392"/>
      <c r="AF15" s="392"/>
      <c r="AG15" s="393"/>
      <c r="AH15" s="391">
        <v>3302</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2411806</v>
      </c>
      <c r="BO15" s="411"/>
      <c r="BP15" s="411"/>
      <c r="BQ15" s="411"/>
      <c r="BR15" s="411"/>
      <c r="BS15" s="411"/>
      <c r="BT15" s="411"/>
      <c r="BU15" s="412"/>
      <c r="BV15" s="410">
        <v>2509463</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27</v>
      </c>
      <c r="AD16" s="510"/>
      <c r="AE16" s="510"/>
      <c r="AF16" s="510"/>
      <c r="AG16" s="511"/>
      <c r="AH16" s="509">
        <v>28.4</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10643927</v>
      </c>
      <c r="BO16" s="416"/>
      <c r="BP16" s="416"/>
      <c r="BQ16" s="416"/>
      <c r="BR16" s="416"/>
      <c r="BS16" s="416"/>
      <c r="BT16" s="416"/>
      <c r="BU16" s="417"/>
      <c r="BV16" s="415">
        <v>10449673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7128</v>
      </c>
      <c r="AD17" s="392"/>
      <c r="AE17" s="392"/>
      <c r="AF17" s="392"/>
      <c r="AG17" s="393"/>
      <c r="AH17" s="391">
        <v>7380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3032506</v>
      </c>
      <c r="BO17" s="416"/>
      <c r="BP17" s="416"/>
      <c r="BQ17" s="416"/>
      <c r="BR17" s="416"/>
      <c r="BS17" s="416"/>
      <c r="BT17" s="416"/>
      <c r="BU17" s="417"/>
      <c r="BV17" s="415">
        <v>3157399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422.91</v>
      </c>
      <c r="M18" s="480"/>
      <c r="N18" s="480"/>
      <c r="O18" s="480"/>
      <c r="P18" s="480"/>
      <c r="Q18" s="480"/>
      <c r="R18" s="481"/>
      <c r="S18" s="481"/>
      <c r="T18" s="481"/>
      <c r="U18" s="481"/>
      <c r="V18" s="482"/>
      <c r="W18" s="496"/>
      <c r="X18" s="497"/>
      <c r="Y18" s="497"/>
      <c r="Z18" s="497"/>
      <c r="AA18" s="497"/>
      <c r="AB18" s="505"/>
      <c r="AC18" s="379">
        <v>64.5</v>
      </c>
      <c r="AD18" s="380"/>
      <c r="AE18" s="380"/>
      <c r="AF18" s="380"/>
      <c r="AG18" s="483"/>
      <c r="AH18" s="379">
        <v>63.4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10997305</v>
      </c>
      <c r="BO18" s="416"/>
      <c r="BP18" s="416"/>
      <c r="BQ18" s="416"/>
      <c r="BR18" s="416"/>
      <c r="BS18" s="416"/>
      <c r="BT18" s="416"/>
      <c r="BU18" s="417"/>
      <c r="BV18" s="415">
        <v>10867486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14297226</v>
      </c>
      <c r="BO19" s="416"/>
      <c r="BP19" s="416"/>
      <c r="BQ19" s="416"/>
      <c r="BR19" s="416"/>
      <c r="BS19" s="416"/>
      <c r="BT19" s="416"/>
      <c r="BU19" s="417"/>
      <c r="BV19" s="415">
        <v>15281257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8713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18096179</v>
      </c>
      <c r="BO23" s="416"/>
      <c r="BP23" s="416"/>
      <c r="BQ23" s="416"/>
      <c r="BR23" s="416"/>
      <c r="BS23" s="416"/>
      <c r="BT23" s="416"/>
      <c r="BU23" s="417"/>
      <c r="BV23" s="415">
        <v>20345045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7830</v>
      </c>
      <c r="R24" s="392"/>
      <c r="S24" s="392"/>
      <c r="T24" s="392"/>
      <c r="U24" s="392"/>
      <c r="V24" s="393"/>
      <c r="W24" s="457"/>
      <c r="X24" s="448"/>
      <c r="Y24" s="449"/>
      <c r="Z24" s="388" t="s">
        <v>153</v>
      </c>
      <c r="AA24" s="389"/>
      <c r="AB24" s="389"/>
      <c r="AC24" s="389"/>
      <c r="AD24" s="389"/>
      <c r="AE24" s="389"/>
      <c r="AF24" s="389"/>
      <c r="AG24" s="390"/>
      <c r="AH24" s="391">
        <v>253</v>
      </c>
      <c r="AI24" s="392"/>
      <c r="AJ24" s="392"/>
      <c r="AK24" s="392"/>
      <c r="AL24" s="393"/>
      <c r="AM24" s="391">
        <v>800998</v>
      </c>
      <c r="AN24" s="392"/>
      <c r="AO24" s="392"/>
      <c r="AP24" s="392"/>
      <c r="AQ24" s="392"/>
      <c r="AR24" s="393"/>
      <c r="AS24" s="391">
        <v>3166</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8847961</v>
      </c>
      <c r="BO24" s="416"/>
      <c r="BP24" s="416"/>
      <c r="BQ24" s="416"/>
      <c r="BR24" s="416"/>
      <c r="BS24" s="416"/>
      <c r="BT24" s="416"/>
      <c r="BU24" s="417"/>
      <c r="BV24" s="415">
        <v>10883772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6300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378105</v>
      </c>
      <c r="BO25" s="411"/>
      <c r="BP25" s="411"/>
      <c r="BQ25" s="411"/>
      <c r="BR25" s="411"/>
      <c r="BS25" s="411"/>
      <c r="BT25" s="411"/>
      <c r="BU25" s="412"/>
      <c r="BV25" s="410">
        <v>567325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5850</v>
      </c>
      <c r="R26" s="392"/>
      <c r="S26" s="392"/>
      <c r="T26" s="392"/>
      <c r="U26" s="392"/>
      <c r="V26" s="393"/>
      <c r="W26" s="457"/>
      <c r="X26" s="448"/>
      <c r="Y26" s="449"/>
      <c r="Z26" s="388" t="s">
        <v>159</v>
      </c>
      <c r="AA26" s="470"/>
      <c r="AB26" s="470"/>
      <c r="AC26" s="470"/>
      <c r="AD26" s="470"/>
      <c r="AE26" s="470"/>
      <c r="AF26" s="470"/>
      <c r="AG26" s="471"/>
      <c r="AH26" s="391">
        <v>18</v>
      </c>
      <c r="AI26" s="392"/>
      <c r="AJ26" s="392"/>
      <c r="AK26" s="392"/>
      <c r="AL26" s="393"/>
      <c r="AM26" s="391">
        <v>59112</v>
      </c>
      <c r="AN26" s="392"/>
      <c r="AO26" s="392"/>
      <c r="AP26" s="392"/>
      <c r="AQ26" s="392"/>
      <c r="AR26" s="393"/>
      <c r="AS26" s="391">
        <v>3284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4300</v>
      </c>
      <c r="R27" s="392"/>
      <c r="S27" s="392"/>
      <c r="T27" s="392"/>
      <c r="U27" s="392"/>
      <c r="V27" s="393"/>
      <c r="W27" s="457"/>
      <c r="X27" s="448"/>
      <c r="Y27" s="449"/>
      <c r="Z27" s="388" t="s">
        <v>162</v>
      </c>
      <c r="AA27" s="389"/>
      <c r="AB27" s="389"/>
      <c r="AC27" s="389"/>
      <c r="AD27" s="389"/>
      <c r="AE27" s="389"/>
      <c r="AF27" s="389"/>
      <c r="AG27" s="390"/>
      <c r="AH27" s="391">
        <v>2</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485142</v>
      </c>
      <c r="BO27" s="419"/>
      <c r="BP27" s="419"/>
      <c r="BQ27" s="419"/>
      <c r="BR27" s="419"/>
      <c r="BS27" s="419"/>
      <c r="BT27" s="419"/>
      <c r="BU27" s="420"/>
      <c r="BV27" s="418">
        <v>485142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3400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5684403</v>
      </c>
      <c r="BO28" s="411"/>
      <c r="BP28" s="411"/>
      <c r="BQ28" s="411"/>
      <c r="BR28" s="411"/>
      <c r="BS28" s="411"/>
      <c r="BT28" s="411"/>
      <c r="BU28" s="412"/>
      <c r="BV28" s="410">
        <v>5463861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3100</v>
      </c>
      <c r="R29" s="392"/>
      <c r="S29" s="392"/>
      <c r="T29" s="392"/>
      <c r="U29" s="392"/>
      <c r="V29" s="393"/>
      <c r="W29" s="458"/>
      <c r="X29" s="459"/>
      <c r="Y29" s="460"/>
      <c r="Z29" s="388" t="s">
        <v>170</v>
      </c>
      <c r="AA29" s="389"/>
      <c r="AB29" s="389"/>
      <c r="AC29" s="389"/>
      <c r="AD29" s="389"/>
      <c r="AE29" s="389"/>
      <c r="AF29" s="389"/>
      <c r="AG29" s="390"/>
      <c r="AH29" s="391">
        <v>255</v>
      </c>
      <c r="AI29" s="392"/>
      <c r="AJ29" s="392"/>
      <c r="AK29" s="392"/>
      <c r="AL29" s="393"/>
      <c r="AM29" s="391">
        <v>809750</v>
      </c>
      <c r="AN29" s="392"/>
      <c r="AO29" s="392"/>
      <c r="AP29" s="392"/>
      <c r="AQ29" s="392"/>
      <c r="AR29" s="393"/>
      <c r="AS29" s="391">
        <v>3175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1365575</v>
      </c>
      <c r="BO29" s="416"/>
      <c r="BP29" s="416"/>
      <c r="BQ29" s="416"/>
      <c r="BR29" s="416"/>
      <c r="BS29" s="416"/>
      <c r="BT29" s="416"/>
      <c r="BU29" s="417"/>
      <c r="BV29" s="415">
        <v>979606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5554407</v>
      </c>
      <c r="BO30" s="419"/>
      <c r="BP30" s="419"/>
      <c r="BQ30" s="419"/>
      <c r="BR30" s="419"/>
      <c r="BS30" s="419"/>
      <c r="BT30" s="419"/>
      <c r="BU30" s="420"/>
      <c r="BV30" s="418">
        <v>5134032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兵庫県市町村職員退職手当組合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やぶ温泉観光</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養父歯科診療所特別会計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兵庫県町議会議員公務災害補償組合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養父町開発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兵庫県後期高齢者医療広域連合(一般会計)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養父市場開発</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兵庫県後期高齢者医療広域連合(特別会計)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おおや振興公社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但馬広域行政事務組合</v>
      </c>
      <c r="BZ38" s="374"/>
      <c r="CA38" s="374"/>
      <c r="CB38" s="374"/>
      <c r="CC38" s="374"/>
      <c r="CD38" s="374"/>
      <c r="CE38" s="374"/>
      <c r="CF38" s="374"/>
      <c r="CG38" s="374"/>
      <c r="CH38" s="374"/>
      <c r="CI38" s="374"/>
      <c r="CJ38" s="374"/>
      <c r="CK38" s="374"/>
      <c r="CL38" s="374"/>
      <c r="CM38" s="374"/>
      <c r="CN38" s="167"/>
      <c r="CO38" s="375">
        <f t="shared" si="3"/>
        <v>21</v>
      </c>
      <c r="CP38" s="375"/>
      <c r="CQ38" s="374" t="str">
        <f>IF('各会計、関係団体の財政状況及び健全化判断比率'!BS11="","",'各会計、関係団体の財政状況及び健全化判断比率'!BS11)</f>
        <v>やぶパートナーズ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南但広域行政事務組合(一般会計)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南但広域行政事務組合(特別会計)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公立八鹿病院組合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526</v>
      </c>
      <c r="D34" s="1184"/>
      <c r="E34" s="1185"/>
      <c r="F34" s="32">
        <v>4.49</v>
      </c>
      <c r="G34" s="33">
        <v>4.74</v>
      </c>
      <c r="H34" s="33">
        <v>5.45</v>
      </c>
      <c r="I34" s="33">
        <v>5.88</v>
      </c>
      <c r="J34" s="34">
        <v>6.13</v>
      </c>
      <c r="K34" s="22"/>
      <c r="L34" s="22"/>
      <c r="M34" s="22"/>
      <c r="N34" s="22"/>
      <c r="O34" s="22"/>
      <c r="P34" s="22"/>
    </row>
    <row r="35" spans="1:16" ht="39" customHeight="1" x14ac:dyDescent="0.15">
      <c r="A35" s="22"/>
      <c r="B35" s="35"/>
      <c r="C35" s="1178" t="s">
        <v>527</v>
      </c>
      <c r="D35" s="1179"/>
      <c r="E35" s="1180"/>
      <c r="F35" s="36">
        <v>7.25</v>
      </c>
      <c r="G35" s="37">
        <v>6.78</v>
      </c>
      <c r="H35" s="37">
        <v>6.2</v>
      </c>
      <c r="I35" s="37">
        <v>5.74</v>
      </c>
      <c r="J35" s="38">
        <v>5.12</v>
      </c>
      <c r="K35" s="22"/>
      <c r="L35" s="22"/>
      <c r="M35" s="22"/>
      <c r="N35" s="22"/>
      <c r="O35" s="22"/>
      <c r="P35" s="22"/>
    </row>
    <row r="36" spans="1:16" ht="39" customHeight="1" x14ac:dyDescent="0.15">
      <c r="A36" s="22"/>
      <c r="B36" s="35"/>
      <c r="C36" s="1178" t="s">
        <v>528</v>
      </c>
      <c r="D36" s="1179"/>
      <c r="E36" s="1180"/>
      <c r="F36" s="36">
        <v>1.54</v>
      </c>
      <c r="G36" s="37">
        <v>1</v>
      </c>
      <c r="H36" s="37">
        <v>1.55</v>
      </c>
      <c r="I36" s="37">
        <v>1.24</v>
      </c>
      <c r="J36" s="38">
        <v>2.2799999999999998</v>
      </c>
      <c r="K36" s="22"/>
      <c r="L36" s="22"/>
      <c r="M36" s="22"/>
      <c r="N36" s="22"/>
      <c r="O36" s="22"/>
      <c r="P36" s="22"/>
    </row>
    <row r="37" spans="1:16" ht="39" customHeight="1" x14ac:dyDescent="0.15">
      <c r="A37" s="22"/>
      <c r="B37" s="35"/>
      <c r="C37" s="1178" t="s">
        <v>529</v>
      </c>
      <c r="D37" s="1179"/>
      <c r="E37" s="1180"/>
      <c r="F37" s="36">
        <v>0</v>
      </c>
      <c r="G37" s="37">
        <v>0</v>
      </c>
      <c r="H37" s="37">
        <v>0</v>
      </c>
      <c r="I37" s="37">
        <v>0</v>
      </c>
      <c r="J37" s="38">
        <v>0.93</v>
      </c>
      <c r="K37" s="22"/>
      <c r="L37" s="22"/>
      <c r="M37" s="22"/>
      <c r="N37" s="22"/>
      <c r="O37" s="22"/>
      <c r="P37" s="22"/>
    </row>
    <row r="38" spans="1:16" ht="39" customHeight="1" x14ac:dyDescent="0.15">
      <c r="A38" s="22"/>
      <c r="B38" s="35"/>
      <c r="C38" s="1178" t="s">
        <v>530</v>
      </c>
      <c r="D38" s="1179"/>
      <c r="E38" s="1180"/>
      <c r="F38" s="36">
        <v>0.16</v>
      </c>
      <c r="G38" s="37">
        <v>0.11</v>
      </c>
      <c r="H38" s="37">
        <v>0.17</v>
      </c>
      <c r="I38" s="37">
        <v>0.23</v>
      </c>
      <c r="J38" s="38">
        <v>0.36</v>
      </c>
      <c r="K38" s="22"/>
      <c r="L38" s="22"/>
      <c r="M38" s="22"/>
      <c r="N38" s="22"/>
      <c r="O38" s="22"/>
      <c r="P38" s="22"/>
    </row>
    <row r="39" spans="1:16" ht="39" customHeight="1" x14ac:dyDescent="0.15">
      <c r="A39" s="22"/>
      <c r="B39" s="35"/>
      <c r="C39" s="1178" t="s">
        <v>531</v>
      </c>
      <c r="D39" s="1179"/>
      <c r="E39" s="1180"/>
      <c r="F39" s="36">
        <v>0.06</v>
      </c>
      <c r="G39" s="37">
        <v>0.05</v>
      </c>
      <c r="H39" s="37">
        <v>0.06</v>
      </c>
      <c r="I39" s="37">
        <v>0.06</v>
      </c>
      <c r="J39" s="38">
        <v>7.0000000000000007E-2</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0.01</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0.05</v>
      </c>
      <c r="G43" s="42">
        <v>0.03</v>
      </c>
      <c r="H43" s="42">
        <v>0</v>
      </c>
      <c r="I43" s="42">
        <v>0</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3206</v>
      </c>
      <c r="L45" s="60">
        <v>3049</v>
      </c>
      <c r="M45" s="60">
        <v>2973</v>
      </c>
      <c r="N45" s="60">
        <v>2660</v>
      </c>
      <c r="O45" s="61">
        <v>2401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v>3</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1523</v>
      </c>
      <c r="L48" s="64">
        <v>1422</v>
      </c>
      <c r="M48" s="64">
        <v>1325</v>
      </c>
      <c r="N48" s="64">
        <v>1258</v>
      </c>
      <c r="O48" s="65">
        <v>1239</v>
      </c>
      <c r="P48" s="48"/>
      <c r="Q48" s="48"/>
      <c r="R48" s="48"/>
      <c r="S48" s="48"/>
      <c r="T48" s="48"/>
      <c r="U48" s="48"/>
    </row>
    <row r="49" spans="1:21" ht="30.75" customHeight="1" x14ac:dyDescent="0.15">
      <c r="A49" s="48"/>
      <c r="B49" s="1196"/>
      <c r="C49" s="1197"/>
      <c r="D49" s="62"/>
      <c r="E49" s="1188" t="s">
        <v>16</v>
      </c>
      <c r="F49" s="1188"/>
      <c r="G49" s="1188"/>
      <c r="H49" s="1188"/>
      <c r="I49" s="1188"/>
      <c r="J49" s="1189"/>
      <c r="K49" s="63">
        <v>545</v>
      </c>
      <c r="L49" s="64">
        <v>482</v>
      </c>
      <c r="M49" s="64">
        <v>529</v>
      </c>
      <c r="N49" s="64">
        <v>549</v>
      </c>
      <c r="O49" s="65">
        <v>558</v>
      </c>
      <c r="P49" s="48"/>
      <c r="Q49" s="48"/>
      <c r="R49" s="48"/>
      <c r="S49" s="48"/>
      <c r="T49" s="48"/>
      <c r="U49" s="48"/>
    </row>
    <row r="50" spans="1:21" ht="30.75" customHeight="1" x14ac:dyDescent="0.15">
      <c r="A50" s="48"/>
      <c r="B50" s="1196"/>
      <c r="C50" s="1197"/>
      <c r="D50" s="62"/>
      <c r="E50" s="1188" t="s">
        <v>17</v>
      </c>
      <c r="F50" s="1188"/>
      <c r="G50" s="1188"/>
      <c r="H50" s="1188"/>
      <c r="I50" s="1188"/>
      <c r="J50" s="1189"/>
      <c r="K50" s="63">
        <v>9</v>
      </c>
      <c r="L50" s="64">
        <v>7</v>
      </c>
      <c r="M50" s="64">
        <v>7</v>
      </c>
      <c r="N50" s="64">
        <v>7</v>
      </c>
      <c r="O50" s="65">
        <v>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v>0</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3812</v>
      </c>
      <c r="L52" s="64">
        <v>3738</v>
      </c>
      <c r="M52" s="64">
        <v>3722</v>
      </c>
      <c r="N52" s="64">
        <v>3685</v>
      </c>
      <c r="O52" s="65">
        <v>3588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1474</v>
      </c>
      <c r="L53" s="69">
        <v>1222</v>
      </c>
      <c r="M53" s="69">
        <v>1112</v>
      </c>
      <c r="N53" s="69">
        <v>789</v>
      </c>
      <c r="O53" s="70">
        <v>617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26473</v>
      </c>
      <c r="J41" s="83">
        <v>24536</v>
      </c>
      <c r="K41" s="83">
        <v>22105</v>
      </c>
      <c r="L41" s="83">
        <v>20345</v>
      </c>
      <c r="M41" s="84">
        <v>18096</v>
      </c>
    </row>
    <row r="42" spans="2:13" ht="27.75" customHeight="1" x14ac:dyDescent="0.15">
      <c r="B42" s="1204"/>
      <c r="C42" s="1205"/>
      <c r="D42" s="85"/>
      <c r="E42" s="1208" t="s">
        <v>26</v>
      </c>
      <c r="F42" s="1208"/>
      <c r="G42" s="1208"/>
      <c r="H42" s="1209"/>
      <c r="I42" s="86">
        <v>292</v>
      </c>
      <c r="J42" s="87">
        <v>251</v>
      </c>
      <c r="K42" s="87">
        <v>205</v>
      </c>
      <c r="L42" s="87">
        <v>160</v>
      </c>
      <c r="M42" s="88">
        <v>114</v>
      </c>
    </row>
    <row r="43" spans="2:13" ht="27.75" customHeight="1" x14ac:dyDescent="0.15">
      <c r="B43" s="1204"/>
      <c r="C43" s="1205"/>
      <c r="D43" s="85"/>
      <c r="E43" s="1208" t="s">
        <v>27</v>
      </c>
      <c r="F43" s="1208"/>
      <c r="G43" s="1208"/>
      <c r="H43" s="1209"/>
      <c r="I43" s="86">
        <v>14826</v>
      </c>
      <c r="J43" s="87">
        <v>14547</v>
      </c>
      <c r="K43" s="87">
        <v>14010</v>
      </c>
      <c r="L43" s="87">
        <v>12947</v>
      </c>
      <c r="M43" s="88">
        <v>12129</v>
      </c>
    </row>
    <row r="44" spans="2:13" ht="27.75" customHeight="1" x14ac:dyDescent="0.15">
      <c r="B44" s="1204"/>
      <c r="C44" s="1205"/>
      <c r="D44" s="85"/>
      <c r="E44" s="1208" t="s">
        <v>28</v>
      </c>
      <c r="F44" s="1208"/>
      <c r="G44" s="1208"/>
      <c r="H44" s="1209"/>
      <c r="I44" s="86">
        <v>5805</v>
      </c>
      <c r="J44" s="87">
        <v>5528</v>
      </c>
      <c r="K44" s="87">
        <v>5440</v>
      </c>
      <c r="L44" s="87">
        <v>5178</v>
      </c>
      <c r="M44" s="88">
        <v>5046</v>
      </c>
    </row>
    <row r="45" spans="2:13" ht="27.75" customHeight="1" x14ac:dyDescent="0.15">
      <c r="B45" s="1204"/>
      <c r="C45" s="1205"/>
      <c r="D45" s="85"/>
      <c r="E45" s="1208" t="s">
        <v>29</v>
      </c>
      <c r="F45" s="1208"/>
      <c r="G45" s="1208"/>
      <c r="H45" s="1209"/>
      <c r="I45" s="86">
        <v>3544</v>
      </c>
      <c r="J45" s="87">
        <v>3532</v>
      </c>
      <c r="K45" s="87">
        <v>3299</v>
      </c>
      <c r="L45" s="87">
        <v>3074</v>
      </c>
      <c r="M45" s="88">
        <v>2976</v>
      </c>
    </row>
    <row r="46" spans="2:13" ht="27.75" customHeight="1" x14ac:dyDescent="0.15">
      <c r="B46" s="1204"/>
      <c r="C46" s="1205"/>
      <c r="D46" s="89"/>
      <c r="E46" s="1208" t="s">
        <v>30</v>
      </c>
      <c r="F46" s="1208"/>
      <c r="G46" s="1208"/>
      <c r="H46" s="1209"/>
      <c r="I46" s="86" t="s">
        <v>481</v>
      </c>
      <c r="J46" s="87" t="s">
        <v>481</v>
      </c>
      <c r="K46" s="87" t="s">
        <v>481</v>
      </c>
      <c r="L46" s="87">
        <v>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6649</v>
      </c>
      <c r="J50" s="87">
        <v>7700</v>
      </c>
      <c r="K50" s="87">
        <v>8284</v>
      </c>
      <c r="L50" s="87">
        <v>9504</v>
      </c>
      <c r="M50" s="88">
        <v>10491</v>
      </c>
    </row>
    <row r="51" spans="2:13" ht="27.75" customHeight="1" x14ac:dyDescent="0.15">
      <c r="B51" s="1204"/>
      <c r="C51" s="1205"/>
      <c r="D51" s="85"/>
      <c r="E51" s="1208" t="s">
        <v>36</v>
      </c>
      <c r="F51" s="1208"/>
      <c r="G51" s="1208"/>
      <c r="H51" s="1209"/>
      <c r="I51" s="86">
        <v>380</v>
      </c>
      <c r="J51" s="87">
        <v>408</v>
      </c>
      <c r="K51" s="87">
        <v>367</v>
      </c>
      <c r="L51" s="87">
        <v>227</v>
      </c>
      <c r="M51" s="88">
        <v>182</v>
      </c>
    </row>
    <row r="52" spans="2:13" ht="27.75" customHeight="1" x14ac:dyDescent="0.15">
      <c r="B52" s="1206"/>
      <c r="C52" s="1207"/>
      <c r="D52" s="85"/>
      <c r="E52" s="1208" t="s">
        <v>37</v>
      </c>
      <c r="F52" s="1208"/>
      <c r="G52" s="1208"/>
      <c r="H52" s="1209"/>
      <c r="I52" s="86">
        <v>35048</v>
      </c>
      <c r="J52" s="87">
        <v>33221</v>
      </c>
      <c r="K52" s="87">
        <v>31934</v>
      </c>
      <c r="L52" s="87">
        <v>30573</v>
      </c>
      <c r="M52" s="88">
        <v>29081</v>
      </c>
    </row>
    <row r="53" spans="2:13" ht="27.75" customHeight="1" thickBot="1" x14ac:dyDescent="0.2">
      <c r="B53" s="1210" t="s">
        <v>21</v>
      </c>
      <c r="C53" s="1211"/>
      <c r="D53" s="92"/>
      <c r="E53" s="1212" t="s">
        <v>38</v>
      </c>
      <c r="F53" s="1212"/>
      <c r="G53" s="1212"/>
      <c r="H53" s="1213"/>
      <c r="I53" s="93">
        <v>8863</v>
      </c>
      <c r="J53" s="94">
        <v>7065</v>
      </c>
      <c r="K53" s="94">
        <v>4474</v>
      </c>
      <c r="L53" s="94">
        <v>1401</v>
      </c>
      <c r="M53" s="95">
        <v>-1394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6133A-2CFB-4592-979D-39D4A6FC1BFE}">
  <sheetPr>
    <pageSetUpPr fitToPage="1"/>
  </sheetPr>
  <dimension ref="A1:WVY191"/>
  <sheetViews>
    <sheetView showGridLines="0" tabSelected="1" topLeftCell="A61" zoomScaleNormal="100" zoomScaleSheetLayoutView="55" workbookViewId="0">
      <selection activeCell="L16" sqref="L16"/>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564</v>
      </c>
      <c r="H51" s="1248"/>
      <c r="I51" s="1253" t="s">
        <v>565</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567</v>
      </c>
      <c r="H55" s="1228"/>
      <c r="I55" s="1233" t="s">
        <v>565</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564</v>
      </c>
      <c r="H73" s="1248"/>
      <c r="I73" s="1253" t="s">
        <v>565</v>
      </c>
      <c r="J73" s="1253"/>
      <c r="K73" s="1234">
        <v>91.7</v>
      </c>
      <c r="L73" s="1234">
        <v>71.400000000000006</v>
      </c>
      <c r="M73" s="1221">
        <v>47.5</v>
      </c>
      <c r="N73" s="1221">
        <v>14.7</v>
      </c>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570</v>
      </c>
      <c r="J75" s="1233"/>
      <c r="K75" s="1225">
        <v>15.5</v>
      </c>
      <c r="L75" s="1225">
        <v>14.6</v>
      </c>
      <c r="M75" s="1225">
        <v>13.1</v>
      </c>
      <c r="N75" s="1225">
        <v>10.8</v>
      </c>
      <c r="O75" s="1225">
        <v>8.9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567</v>
      </c>
      <c r="H77" s="1228"/>
      <c r="I77" s="1233" t="s">
        <v>565</v>
      </c>
      <c r="J77" s="1233"/>
      <c r="K77" s="1234">
        <v>76.2</v>
      </c>
      <c r="L77" s="1234">
        <v>65.3</v>
      </c>
      <c r="M77" s="1221">
        <v>60.8</v>
      </c>
      <c r="N77" s="1221">
        <v>56.8</v>
      </c>
      <c r="O77" s="1221">
        <v>52.3</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570</v>
      </c>
      <c r="J79" s="1223"/>
      <c r="K79" s="1224">
        <v>12.8</v>
      </c>
      <c r="L79" s="1224">
        <v>12</v>
      </c>
      <c r="M79" s="1224">
        <v>11.1</v>
      </c>
      <c r="N79" s="1224">
        <v>10.199999999999999</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topLeftCell="A100" zoomScaleNormal="100" zoomScaleSheetLayoutView="70" workbookViewId="0">
      <selection activeCell="J62" sqref="J6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topLeftCell="R1" zoomScaleNormal="100" zoomScaleSheetLayoutView="55" workbookViewId="0">
      <selection activeCell="J62" sqref="J6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43241</v>
      </c>
      <c r="E3" s="118"/>
      <c r="F3" s="119">
        <v>75709</v>
      </c>
      <c r="G3" s="120"/>
      <c r="H3" s="121"/>
    </row>
    <row r="4" spans="1:8" x14ac:dyDescent="0.15">
      <c r="A4" s="122"/>
      <c r="B4" s="123"/>
      <c r="C4" s="124"/>
      <c r="D4" s="125">
        <v>26222</v>
      </c>
      <c r="E4" s="126"/>
      <c r="F4" s="127">
        <v>35212</v>
      </c>
      <c r="G4" s="128"/>
      <c r="H4" s="129"/>
    </row>
    <row r="5" spans="1:8" x14ac:dyDescent="0.15">
      <c r="A5" s="110" t="s">
        <v>515</v>
      </c>
      <c r="B5" s="115"/>
      <c r="C5" s="116"/>
      <c r="D5" s="117">
        <v>40718</v>
      </c>
      <c r="E5" s="118"/>
      <c r="F5" s="119">
        <v>90961</v>
      </c>
      <c r="G5" s="120"/>
      <c r="H5" s="121"/>
    </row>
    <row r="6" spans="1:8" x14ac:dyDescent="0.15">
      <c r="A6" s="122"/>
      <c r="B6" s="123"/>
      <c r="C6" s="124"/>
      <c r="D6" s="125">
        <v>27909</v>
      </c>
      <c r="E6" s="126"/>
      <c r="F6" s="127">
        <v>37720</v>
      </c>
      <c r="G6" s="128"/>
      <c r="H6" s="129"/>
    </row>
    <row r="7" spans="1:8" x14ac:dyDescent="0.15">
      <c r="A7" s="110" t="s">
        <v>516</v>
      </c>
      <c r="B7" s="115"/>
      <c r="C7" s="116"/>
      <c r="D7" s="117">
        <v>96350</v>
      </c>
      <c r="E7" s="118"/>
      <c r="F7" s="119">
        <v>106614</v>
      </c>
      <c r="G7" s="120"/>
      <c r="H7" s="121"/>
    </row>
    <row r="8" spans="1:8" x14ac:dyDescent="0.15">
      <c r="A8" s="122"/>
      <c r="B8" s="123"/>
      <c r="C8" s="124"/>
      <c r="D8" s="125">
        <v>57442</v>
      </c>
      <c r="E8" s="126"/>
      <c r="F8" s="127">
        <v>45545</v>
      </c>
      <c r="G8" s="128"/>
      <c r="H8" s="129"/>
    </row>
    <row r="9" spans="1:8" x14ac:dyDescent="0.15">
      <c r="A9" s="110" t="s">
        <v>517</v>
      </c>
      <c r="B9" s="115"/>
      <c r="C9" s="116"/>
      <c r="D9" s="117">
        <v>91303</v>
      </c>
      <c r="E9" s="118"/>
      <c r="F9" s="119">
        <v>81768</v>
      </c>
      <c r="G9" s="120"/>
      <c r="H9" s="121"/>
    </row>
    <row r="10" spans="1:8" x14ac:dyDescent="0.15">
      <c r="A10" s="122"/>
      <c r="B10" s="123"/>
      <c r="C10" s="124"/>
      <c r="D10" s="125">
        <v>65107</v>
      </c>
      <c r="E10" s="126"/>
      <c r="F10" s="127">
        <v>37917</v>
      </c>
      <c r="G10" s="128"/>
      <c r="H10" s="129"/>
    </row>
    <row r="11" spans="1:8" x14ac:dyDescent="0.15">
      <c r="A11" s="110" t="s">
        <v>518</v>
      </c>
      <c r="B11" s="115"/>
      <c r="C11" s="116"/>
      <c r="D11" s="117">
        <v>45689</v>
      </c>
      <c r="E11" s="118"/>
      <c r="F11" s="119">
        <v>65876</v>
      </c>
      <c r="G11" s="120"/>
      <c r="H11" s="121"/>
    </row>
    <row r="12" spans="1:8" x14ac:dyDescent="0.15">
      <c r="A12" s="122"/>
      <c r="B12" s="123"/>
      <c r="C12" s="130"/>
      <c r="D12" s="125">
        <v>28101</v>
      </c>
      <c r="E12" s="126"/>
      <c r="F12" s="127">
        <v>36484</v>
      </c>
      <c r="G12" s="128"/>
      <c r="H12" s="129"/>
    </row>
    <row r="13" spans="1:8" x14ac:dyDescent="0.15">
      <c r="A13" s="110"/>
      <c r="B13" s="115"/>
      <c r="C13" s="131"/>
      <c r="D13" s="132">
        <v>63460</v>
      </c>
      <c r="E13" s="133"/>
      <c r="F13" s="134">
        <v>84186</v>
      </c>
      <c r="G13" s="135"/>
      <c r="H13" s="121"/>
    </row>
    <row r="14" spans="1:8" x14ac:dyDescent="0.15">
      <c r="A14" s="122"/>
      <c r="B14" s="123"/>
      <c r="C14" s="124"/>
      <c r="D14" s="125">
        <v>40956</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7.25</v>
      </c>
      <c r="C19" s="136">
        <f>ROUND(VALUE(SUBSTITUTE(実質収支比率等に係る経年分析!G$48,"▲","-")),2)</f>
        <v>6.79</v>
      </c>
      <c r="D19" s="136">
        <f>ROUND(VALUE(SUBSTITUTE(実質収支比率等に係る経年分析!H$48,"▲","-")),2)</f>
        <v>6.21</v>
      </c>
      <c r="E19" s="136">
        <f>ROUND(VALUE(SUBSTITUTE(実質収支比率等に係る経年分析!I$48,"▲","-")),2)</f>
        <v>5.74</v>
      </c>
      <c r="F19" s="136">
        <f>ROUND(VALUE(SUBSTITUTE(実質収支比率等に係る経年分析!J$48,"▲","-")),2)</f>
        <v>5.12</v>
      </c>
    </row>
    <row r="20" spans="1:11" x14ac:dyDescent="0.15">
      <c r="A20" s="136" t="s">
        <v>43</v>
      </c>
      <c r="B20" s="136">
        <f>ROUND(VALUE(SUBSTITUTE(実質収支比率等に係る経年分析!F$47,"▲","-")),2)</f>
        <v>26.93</v>
      </c>
      <c r="C20" s="136">
        <f>ROUND(VALUE(SUBSTITUTE(実質収支比率等に係る経年分析!G$47,"▲","-")),2)</f>
        <v>32.630000000000003</v>
      </c>
      <c r="D20" s="136">
        <f>ROUND(VALUE(SUBSTITUTE(実質収支比率等に係る経年分析!H$47,"▲","-")),2)</f>
        <v>39.64</v>
      </c>
      <c r="E20" s="136">
        <f>ROUND(VALUE(SUBSTITUTE(実質収支比率等に係る経年分析!I$47,"▲","-")),2)</f>
        <v>41.61</v>
      </c>
      <c r="F20" s="136">
        <f>ROUND(VALUE(SUBSTITUTE(実質収支比率等に係る経年分析!J$47,"▲","-")),2)</f>
        <v>45.28</v>
      </c>
    </row>
    <row r="21" spans="1:11" x14ac:dyDescent="0.15">
      <c r="A21" s="136" t="s">
        <v>44</v>
      </c>
      <c r="B21" s="136">
        <f>IF(ISNUMBER(VALUE(SUBSTITUTE(実質収支比率等に係る経年分析!F$49,"▲","-"))),ROUND(VALUE(SUBSTITUTE(実質収支比率等に係る経年分析!F$49,"▲","-")),2),NA())</f>
        <v>11.31</v>
      </c>
      <c r="C21" s="136">
        <f>IF(ISNUMBER(VALUE(SUBSTITUTE(実質収支比率等に係る経年分析!G$49,"▲","-"))),ROUND(VALUE(SUBSTITUTE(実質収支比率等に係る経年分析!G$49,"▲","-")),2),NA())</f>
        <v>5.75</v>
      </c>
      <c r="D21" s="136">
        <f>IF(ISNUMBER(VALUE(SUBSTITUTE(実質収支比率等に係る経年分析!H$49,"▲","-"))),ROUND(VALUE(SUBSTITUTE(実質収支比率等に係る経年分析!H$49,"▲","-")),2),NA())</f>
        <v>15.13</v>
      </c>
      <c r="E21" s="136">
        <f>IF(ISNUMBER(VALUE(SUBSTITUTE(実質収支比率等に係る経年分析!I$49,"▲","-"))),ROUND(VALUE(SUBSTITUTE(実質収支比率等に係る経年分析!I$49,"▲","-")),2),NA())</f>
        <v>11.63</v>
      </c>
      <c r="F21" s="136">
        <f>IF(ISNUMBER(VALUE(SUBSTITUTE(実質収支比率等に係る経年分析!J$49,"▲","-"))),ROUND(VALUE(SUBSTITUTE(実質収支比率等に係る経年分析!J$49,"▲","-")),2),NA())</f>
        <v>8.2200000000000006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養父歯科診療所特別会計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3812</v>
      </c>
      <c r="E42" s="138"/>
      <c r="F42" s="138"/>
      <c r="G42" s="138">
        <f>'実質公債費比率（分子）の構造'!L$52</f>
        <v>3738</v>
      </c>
      <c r="H42" s="138"/>
      <c r="I42" s="138"/>
      <c r="J42" s="138">
        <f>'実質公債費比率（分子）の構造'!M$52</f>
        <v>3722</v>
      </c>
      <c r="K42" s="138"/>
      <c r="L42" s="138"/>
      <c r="M42" s="138">
        <f>'実質公債費比率（分子）の構造'!N$52</f>
        <v>3685</v>
      </c>
      <c r="N42" s="138"/>
      <c r="O42" s="138"/>
      <c r="P42" s="138">
        <f>'実質公債費比率（分子）の構造'!O$52</f>
        <v>3588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9</v>
      </c>
      <c r="C44" s="138"/>
      <c r="D44" s="138"/>
      <c r="E44" s="138">
        <f>'実質公債費比率（分子）の構造'!L$50</f>
        <v>7</v>
      </c>
      <c r="F44" s="138"/>
      <c r="G44" s="138"/>
      <c r="H44" s="138">
        <f>'実質公債費比率（分子）の構造'!M$50</f>
        <v>7</v>
      </c>
      <c r="I44" s="138"/>
      <c r="J44" s="138"/>
      <c r="K44" s="138">
        <f>'実質公債費比率（分子）の構造'!N$50</f>
        <v>7</v>
      </c>
      <c r="L44" s="138"/>
      <c r="M44" s="138"/>
      <c r="N44" s="138">
        <f>'実質公債費比率（分子）の構造'!O$50</f>
        <v>7</v>
      </c>
      <c r="O44" s="138"/>
      <c r="P44" s="138"/>
    </row>
    <row r="45" spans="1:16" x14ac:dyDescent="0.15">
      <c r="A45" s="138" t="s">
        <v>54</v>
      </c>
      <c r="B45" s="138">
        <f>'実質公債費比率（分子）の構造'!K$49</f>
        <v>545</v>
      </c>
      <c r="C45" s="138"/>
      <c r="D45" s="138"/>
      <c r="E45" s="138">
        <f>'実質公債費比率（分子）の構造'!L$49</f>
        <v>482</v>
      </c>
      <c r="F45" s="138"/>
      <c r="G45" s="138"/>
      <c r="H45" s="138">
        <f>'実質公債費比率（分子）の構造'!M$49</f>
        <v>529</v>
      </c>
      <c r="I45" s="138"/>
      <c r="J45" s="138"/>
      <c r="K45" s="138">
        <f>'実質公債費比率（分子）の構造'!N$49</f>
        <v>549</v>
      </c>
      <c r="L45" s="138"/>
      <c r="M45" s="138"/>
      <c r="N45" s="138">
        <f>'実質公債費比率（分子）の構造'!O$49</f>
        <v>558</v>
      </c>
      <c r="O45" s="138"/>
      <c r="P45" s="138"/>
    </row>
    <row r="46" spans="1:16" x14ac:dyDescent="0.15">
      <c r="A46" s="138" t="s">
        <v>55</v>
      </c>
      <c r="B46" s="138">
        <f>'実質公債費比率（分子）の構造'!K$48</f>
        <v>1523</v>
      </c>
      <c r="C46" s="138"/>
      <c r="D46" s="138"/>
      <c r="E46" s="138">
        <f>'実質公債費比率（分子）の構造'!L$48</f>
        <v>1422</v>
      </c>
      <c r="F46" s="138"/>
      <c r="G46" s="138"/>
      <c r="H46" s="138">
        <f>'実質公債費比率（分子）の構造'!M$48</f>
        <v>1325</v>
      </c>
      <c r="I46" s="138"/>
      <c r="J46" s="138"/>
      <c r="K46" s="138">
        <f>'実質公債費比率（分子）の構造'!N$48</f>
        <v>1258</v>
      </c>
      <c r="L46" s="138"/>
      <c r="M46" s="138"/>
      <c r="N46" s="138">
        <f>'実質公債費比率（分子）の構造'!O$48</f>
        <v>1239</v>
      </c>
      <c r="O46" s="138"/>
      <c r="P46" s="138"/>
    </row>
    <row r="47" spans="1:16" x14ac:dyDescent="0.15">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3206</v>
      </c>
      <c r="C49" s="138"/>
      <c r="D49" s="138"/>
      <c r="E49" s="138">
        <f>'実質公債費比率（分子）の構造'!L$45</f>
        <v>3049</v>
      </c>
      <c r="F49" s="138"/>
      <c r="G49" s="138"/>
      <c r="H49" s="138">
        <f>'実質公債費比率（分子）の構造'!M$45</f>
        <v>2973</v>
      </c>
      <c r="I49" s="138"/>
      <c r="J49" s="138"/>
      <c r="K49" s="138">
        <f>'実質公債費比率（分子）の構造'!N$45</f>
        <v>2660</v>
      </c>
      <c r="L49" s="138"/>
      <c r="M49" s="138"/>
      <c r="N49" s="138">
        <f>'実質公債費比率（分子）の構造'!O$45</f>
        <v>2401</v>
      </c>
      <c r="O49" s="138"/>
      <c r="P49" s="138"/>
    </row>
    <row r="50" spans="1:16" x14ac:dyDescent="0.15">
      <c r="A50" s="138" t="s">
        <v>59</v>
      </c>
      <c r="B50" s="138" t="e">
        <f>NA()</f>
        <v>#N/A</v>
      </c>
      <c r="C50" s="138">
        <f>IF(ISNUMBER('実質公債費比率（分子）の構造'!K$53),'実質公債費比率（分子）の構造'!K$53,NA())</f>
        <v>1474</v>
      </c>
      <c r="D50" s="138" t="e">
        <f>NA()</f>
        <v>#N/A</v>
      </c>
      <c r="E50" s="138" t="e">
        <f>NA()</f>
        <v>#N/A</v>
      </c>
      <c r="F50" s="138">
        <f>IF(ISNUMBER('実質公債費比率（分子）の構造'!L$53),'実質公債費比率（分子）の構造'!L$53,NA())</f>
        <v>1222</v>
      </c>
      <c r="G50" s="138" t="e">
        <f>NA()</f>
        <v>#N/A</v>
      </c>
      <c r="H50" s="138" t="e">
        <f>NA()</f>
        <v>#N/A</v>
      </c>
      <c r="I50" s="138">
        <f>IF(ISNUMBER('実質公債費比率（分子）の構造'!M$53),'実質公債費比率（分子）の構造'!M$53,NA())</f>
        <v>1112</v>
      </c>
      <c r="J50" s="138" t="e">
        <f>NA()</f>
        <v>#N/A</v>
      </c>
      <c r="K50" s="138" t="e">
        <f>NA()</f>
        <v>#N/A</v>
      </c>
      <c r="L50" s="138">
        <f>IF(ISNUMBER('実質公債費比率（分子）の構造'!N$53),'実質公債費比率（分子）の構造'!N$53,NA())</f>
        <v>789</v>
      </c>
      <c r="M50" s="138" t="e">
        <f>NA()</f>
        <v>#N/A</v>
      </c>
      <c r="N50" s="138" t="e">
        <f>NA()</f>
        <v>#N/A</v>
      </c>
      <c r="O50" s="138">
        <f>IF(ISNUMBER('実質公債費比率（分子）の構造'!O$53),'実質公債費比率（分子）の構造'!O$53,NA())</f>
        <v>617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35048</v>
      </c>
      <c r="E56" s="137"/>
      <c r="F56" s="137"/>
      <c r="G56" s="137">
        <f>'将来負担比率（分子）の構造'!J$52</f>
        <v>33221</v>
      </c>
      <c r="H56" s="137"/>
      <c r="I56" s="137"/>
      <c r="J56" s="137">
        <f>'将来負担比率（分子）の構造'!K$52</f>
        <v>31934</v>
      </c>
      <c r="K56" s="137"/>
      <c r="L56" s="137"/>
      <c r="M56" s="137">
        <f>'将来負担比率（分子）の構造'!L$52</f>
        <v>30573</v>
      </c>
      <c r="N56" s="137"/>
      <c r="O56" s="137"/>
      <c r="P56" s="137">
        <f>'将来負担比率（分子）の構造'!M$52</f>
        <v>29081</v>
      </c>
    </row>
    <row r="57" spans="1:16" x14ac:dyDescent="0.15">
      <c r="A57" s="137" t="s">
        <v>36</v>
      </c>
      <c r="B57" s="137"/>
      <c r="C57" s="137"/>
      <c r="D57" s="137">
        <f>'将来負担比率（分子）の構造'!I$51</f>
        <v>380</v>
      </c>
      <c r="E57" s="137"/>
      <c r="F57" s="137"/>
      <c r="G57" s="137">
        <f>'将来負担比率（分子）の構造'!J$51</f>
        <v>408</v>
      </c>
      <c r="H57" s="137"/>
      <c r="I57" s="137"/>
      <c r="J57" s="137">
        <f>'将来負担比率（分子）の構造'!K$51</f>
        <v>367</v>
      </c>
      <c r="K57" s="137"/>
      <c r="L57" s="137"/>
      <c r="M57" s="137">
        <f>'将来負担比率（分子）の構造'!L$51</f>
        <v>227</v>
      </c>
      <c r="N57" s="137"/>
      <c r="O57" s="137"/>
      <c r="P57" s="137">
        <f>'将来負担比率（分子）の構造'!M$51</f>
        <v>182</v>
      </c>
    </row>
    <row r="58" spans="1:16" x14ac:dyDescent="0.15">
      <c r="A58" s="137" t="s">
        <v>35</v>
      </c>
      <c r="B58" s="137"/>
      <c r="C58" s="137"/>
      <c r="D58" s="137">
        <f>'将来負担比率（分子）の構造'!I$50</f>
        <v>6649</v>
      </c>
      <c r="E58" s="137"/>
      <c r="F58" s="137"/>
      <c r="G58" s="137">
        <f>'将来負担比率（分子）の構造'!J$50</f>
        <v>7700</v>
      </c>
      <c r="H58" s="137"/>
      <c r="I58" s="137"/>
      <c r="J58" s="137">
        <f>'将来負担比率（分子）の構造'!K$50</f>
        <v>8284</v>
      </c>
      <c r="K58" s="137"/>
      <c r="L58" s="137"/>
      <c r="M58" s="137">
        <f>'将来負担比率（分子）の構造'!L$50</f>
        <v>9504</v>
      </c>
      <c r="N58" s="137"/>
      <c r="O58" s="137"/>
      <c r="P58" s="137">
        <f>'将来負担比率（分子）の構造'!M$50</f>
        <v>10491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1</v>
      </c>
      <c r="L61" s="137"/>
      <c r="M61" s="137"/>
      <c r="N61" s="137" t="str">
        <f>'将来負担比率（分子）の構造'!M$46</f>
        <v>-</v>
      </c>
      <c r="O61" s="137"/>
      <c r="P61" s="137"/>
    </row>
    <row r="62" spans="1:16" x14ac:dyDescent="0.15">
      <c r="A62" s="137" t="s">
        <v>29</v>
      </c>
      <c r="B62" s="137">
        <f>'将来負担比率（分子）の構造'!I$45</f>
        <v>3544</v>
      </c>
      <c r="C62" s="137"/>
      <c r="D62" s="137"/>
      <c r="E62" s="137">
        <f>'将来負担比率（分子）の構造'!J$45</f>
        <v>3532</v>
      </c>
      <c r="F62" s="137"/>
      <c r="G62" s="137"/>
      <c r="H62" s="137">
        <f>'将来負担比率（分子）の構造'!K$45</f>
        <v>3299</v>
      </c>
      <c r="I62" s="137"/>
      <c r="J62" s="137"/>
      <c r="K62" s="137">
        <f>'将来負担比率（分子）の構造'!L$45</f>
        <v>3074</v>
      </c>
      <c r="L62" s="137"/>
      <c r="M62" s="137"/>
      <c r="N62" s="137">
        <f>'将来負担比率（分子）の構造'!M$45</f>
        <v>2976</v>
      </c>
      <c r="O62" s="137"/>
      <c r="P62" s="137"/>
    </row>
    <row r="63" spans="1:16" x14ac:dyDescent="0.15">
      <c r="A63" s="137" t="s">
        <v>28</v>
      </c>
      <c r="B63" s="137">
        <f>'将来負担比率（分子）の構造'!I$44</f>
        <v>5805</v>
      </c>
      <c r="C63" s="137"/>
      <c r="D63" s="137"/>
      <c r="E63" s="137">
        <f>'将来負担比率（分子）の構造'!J$44</f>
        <v>5528</v>
      </c>
      <c r="F63" s="137"/>
      <c r="G63" s="137"/>
      <c r="H63" s="137">
        <f>'将来負担比率（分子）の構造'!K$44</f>
        <v>5440</v>
      </c>
      <c r="I63" s="137"/>
      <c r="J63" s="137"/>
      <c r="K63" s="137">
        <f>'将来負担比率（分子）の構造'!L$44</f>
        <v>5178</v>
      </c>
      <c r="L63" s="137"/>
      <c r="M63" s="137"/>
      <c r="N63" s="137">
        <f>'将来負担比率（分子）の構造'!M$44</f>
        <v>5046</v>
      </c>
      <c r="O63" s="137"/>
      <c r="P63" s="137"/>
    </row>
    <row r="64" spans="1:16" x14ac:dyDescent="0.15">
      <c r="A64" s="137" t="s">
        <v>27</v>
      </c>
      <c r="B64" s="137">
        <f>'将来負担比率（分子）の構造'!I$43</f>
        <v>14826</v>
      </c>
      <c r="C64" s="137"/>
      <c r="D64" s="137"/>
      <c r="E64" s="137">
        <f>'将来負担比率（分子）の構造'!J$43</f>
        <v>14547</v>
      </c>
      <c r="F64" s="137"/>
      <c r="G64" s="137"/>
      <c r="H64" s="137">
        <f>'将来負担比率（分子）の構造'!K$43</f>
        <v>14010</v>
      </c>
      <c r="I64" s="137"/>
      <c r="J64" s="137"/>
      <c r="K64" s="137">
        <f>'将来負担比率（分子）の構造'!L$43</f>
        <v>12947</v>
      </c>
      <c r="L64" s="137"/>
      <c r="M64" s="137"/>
      <c r="N64" s="137">
        <f>'将来負担比率（分子）の構造'!M$43</f>
        <v>12129</v>
      </c>
      <c r="O64" s="137"/>
      <c r="P64" s="137"/>
    </row>
    <row r="65" spans="1:16" x14ac:dyDescent="0.15">
      <c r="A65" s="137" t="s">
        <v>26</v>
      </c>
      <c r="B65" s="137">
        <f>'将来負担比率（分子）の構造'!I$42</f>
        <v>292</v>
      </c>
      <c r="C65" s="137"/>
      <c r="D65" s="137"/>
      <c r="E65" s="137">
        <f>'将来負担比率（分子）の構造'!J$42</f>
        <v>251</v>
      </c>
      <c r="F65" s="137"/>
      <c r="G65" s="137"/>
      <c r="H65" s="137">
        <f>'将来負担比率（分子）の構造'!K$42</f>
        <v>205</v>
      </c>
      <c r="I65" s="137"/>
      <c r="J65" s="137"/>
      <c r="K65" s="137">
        <f>'将来負担比率（分子）の構造'!L$42</f>
        <v>160</v>
      </c>
      <c r="L65" s="137"/>
      <c r="M65" s="137"/>
      <c r="N65" s="137">
        <f>'将来負担比率（分子）の構造'!M$42</f>
        <v>114</v>
      </c>
      <c r="O65" s="137"/>
      <c r="P65" s="137"/>
    </row>
    <row r="66" spans="1:16" x14ac:dyDescent="0.15">
      <c r="A66" s="137" t="s">
        <v>25</v>
      </c>
      <c r="B66" s="137">
        <f>'将来負担比率（分子）の構造'!I$41</f>
        <v>26473</v>
      </c>
      <c r="C66" s="137"/>
      <c r="D66" s="137"/>
      <c r="E66" s="137">
        <f>'将来負担比率（分子）の構造'!J$41</f>
        <v>24536</v>
      </c>
      <c r="F66" s="137"/>
      <c r="G66" s="137"/>
      <c r="H66" s="137">
        <f>'将来負担比率（分子）の構造'!K$41</f>
        <v>22105</v>
      </c>
      <c r="I66" s="137"/>
      <c r="J66" s="137"/>
      <c r="K66" s="137">
        <f>'将来負担比率（分子）の構造'!L$41</f>
        <v>20345</v>
      </c>
      <c r="L66" s="137"/>
      <c r="M66" s="137"/>
      <c r="N66" s="137">
        <f>'将来負担比率（分子）の構造'!M$41</f>
        <v>18096</v>
      </c>
      <c r="O66" s="137"/>
      <c r="P66" s="137"/>
    </row>
    <row r="67" spans="1:16" x14ac:dyDescent="0.15">
      <c r="A67" s="137" t="s">
        <v>63</v>
      </c>
      <c r="B67" s="137" t="e">
        <f>NA()</f>
        <v>#N/A</v>
      </c>
      <c r="C67" s="137">
        <f>IF(ISNUMBER('将来負担比率（分子）の構造'!I$53), IF('将来負担比率（分子）の構造'!I$53 &lt; 0, 0, '将来負担比率（分子）の構造'!I$53), NA())</f>
        <v>8863</v>
      </c>
      <c r="D67" s="137" t="e">
        <f>NA()</f>
        <v>#N/A</v>
      </c>
      <c r="E67" s="137" t="e">
        <f>NA()</f>
        <v>#N/A</v>
      </c>
      <c r="F67" s="137">
        <f>IF(ISNUMBER('将来負担比率（分子）の構造'!J$53), IF('将来負担比率（分子）の構造'!J$53 &lt; 0, 0, '将来負担比率（分子）の構造'!J$53), NA())</f>
        <v>7065</v>
      </c>
      <c r="G67" s="137" t="e">
        <f>NA()</f>
        <v>#N/A</v>
      </c>
      <c r="H67" s="137" t="e">
        <f>NA()</f>
        <v>#N/A</v>
      </c>
      <c r="I67" s="137">
        <f>IF(ISNUMBER('将来負担比率（分子）の構造'!K$53), IF('将来負担比率（分子）の構造'!K$53 &lt; 0, 0, '将来負担比率（分子）の構造'!K$53), NA())</f>
        <v>4474</v>
      </c>
      <c r="J67" s="137" t="e">
        <f>NA()</f>
        <v>#N/A</v>
      </c>
      <c r="K67" s="137" t="e">
        <f>NA()</f>
        <v>#N/A</v>
      </c>
      <c r="L67" s="137">
        <f>IF(ISNUMBER('将来負担比率（分子）の構造'!L$53), IF('将来負担比率（分子）の構造'!L$53 &lt; 0, 0, '将来負担比率（分子）の構造'!L$53), NA())</f>
        <v>1401</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2420508</v>
      </c>
      <c r="S5" s="671"/>
      <c r="T5" s="671"/>
      <c r="U5" s="671"/>
      <c r="V5" s="671"/>
      <c r="W5" s="671"/>
      <c r="X5" s="671"/>
      <c r="Y5" s="718"/>
      <c r="Z5" s="731">
        <v>12.7</v>
      </c>
      <c r="AA5" s="731"/>
      <c r="AB5" s="731"/>
      <c r="AC5" s="731"/>
      <c r="AD5" s="732">
        <v>2420508</v>
      </c>
      <c r="AE5" s="732"/>
      <c r="AF5" s="732"/>
      <c r="AG5" s="732"/>
      <c r="AH5" s="732"/>
      <c r="AI5" s="732"/>
      <c r="AJ5" s="732"/>
      <c r="AK5" s="732"/>
      <c r="AL5" s="719">
        <v>19.899999999999999</v>
      </c>
      <c r="AM5" s="688"/>
      <c r="AN5" s="688"/>
      <c r="AO5" s="720"/>
      <c r="AP5" s="707" t="s">
        <v>209</v>
      </c>
      <c r="AQ5" s="708"/>
      <c r="AR5" s="708"/>
      <c r="AS5" s="708"/>
      <c r="AT5" s="708"/>
      <c r="AU5" s="708"/>
      <c r="AV5" s="708"/>
      <c r="AW5" s="708"/>
      <c r="AX5" s="708"/>
      <c r="AY5" s="708"/>
      <c r="AZ5" s="708"/>
      <c r="BA5" s="708"/>
      <c r="BB5" s="708"/>
      <c r="BC5" s="708"/>
      <c r="BD5" s="708"/>
      <c r="BE5" s="708"/>
      <c r="BF5" s="709"/>
      <c r="BG5" s="620">
        <v>2419551</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151637</v>
      </c>
      <c r="S6" s="621"/>
      <c r="T6" s="621"/>
      <c r="U6" s="621"/>
      <c r="V6" s="621"/>
      <c r="W6" s="621"/>
      <c r="X6" s="621"/>
      <c r="Y6" s="622"/>
      <c r="Z6" s="673">
        <v>0.8</v>
      </c>
      <c r="AA6" s="673"/>
      <c r="AB6" s="673"/>
      <c r="AC6" s="673"/>
      <c r="AD6" s="674">
        <v>151637</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2419551</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148143</v>
      </c>
      <c r="CS6" s="621"/>
      <c r="CT6" s="621"/>
      <c r="CU6" s="621"/>
      <c r="CV6" s="621"/>
      <c r="CW6" s="621"/>
      <c r="CX6" s="621"/>
      <c r="CY6" s="622"/>
      <c r="CZ6" s="673">
        <v>0.8</v>
      </c>
      <c r="DA6" s="673"/>
      <c r="DB6" s="673"/>
      <c r="DC6" s="673"/>
      <c r="DD6" s="626" t="s">
        <v>210</v>
      </c>
      <c r="DE6" s="621"/>
      <c r="DF6" s="621"/>
      <c r="DG6" s="621"/>
      <c r="DH6" s="621"/>
      <c r="DI6" s="621"/>
      <c r="DJ6" s="621"/>
      <c r="DK6" s="621"/>
      <c r="DL6" s="621"/>
      <c r="DM6" s="621"/>
      <c r="DN6" s="621"/>
      <c r="DO6" s="621"/>
      <c r="DP6" s="622"/>
      <c r="DQ6" s="626">
        <v>148143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3335</v>
      </c>
      <c r="S7" s="621"/>
      <c r="T7" s="621"/>
      <c r="U7" s="621"/>
      <c r="V7" s="621"/>
      <c r="W7" s="621"/>
      <c r="X7" s="621"/>
      <c r="Y7" s="622"/>
      <c r="Z7" s="673">
        <v>0</v>
      </c>
      <c r="AA7" s="673"/>
      <c r="AB7" s="673"/>
      <c r="AC7" s="673"/>
      <c r="AD7" s="674">
        <v>3335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1001235</v>
      </c>
      <c r="BH7" s="621"/>
      <c r="BI7" s="621"/>
      <c r="BJ7" s="621"/>
      <c r="BK7" s="621"/>
      <c r="BL7" s="621"/>
      <c r="BM7" s="621"/>
      <c r="BN7" s="622"/>
      <c r="BO7" s="673">
        <v>41.4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2793741</v>
      </c>
      <c r="CS7" s="621"/>
      <c r="CT7" s="621"/>
      <c r="CU7" s="621"/>
      <c r="CV7" s="621"/>
      <c r="CW7" s="621"/>
      <c r="CX7" s="621"/>
      <c r="CY7" s="622"/>
      <c r="CZ7" s="673">
        <v>15.3</v>
      </c>
      <c r="DA7" s="673"/>
      <c r="DB7" s="673"/>
      <c r="DC7" s="673"/>
      <c r="DD7" s="626">
        <v>49184</v>
      </c>
      <c r="DE7" s="621"/>
      <c r="DF7" s="621"/>
      <c r="DG7" s="621"/>
      <c r="DH7" s="621"/>
      <c r="DI7" s="621"/>
      <c r="DJ7" s="621"/>
      <c r="DK7" s="621"/>
      <c r="DL7" s="621"/>
      <c r="DM7" s="621"/>
      <c r="DN7" s="621"/>
      <c r="DO7" s="621"/>
      <c r="DP7" s="622"/>
      <c r="DQ7" s="626">
        <v>1774514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13308</v>
      </c>
      <c r="S8" s="621"/>
      <c r="T8" s="621"/>
      <c r="U8" s="621"/>
      <c r="V8" s="621"/>
      <c r="W8" s="621"/>
      <c r="X8" s="621"/>
      <c r="Y8" s="622"/>
      <c r="Z8" s="673">
        <v>0.1</v>
      </c>
      <c r="AA8" s="673"/>
      <c r="AB8" s="673"/>
      <c r="AC8" s="673"/>
      <c r="AD8" s="674">
        <v>13308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40503</v>
      </c>
      <c r="BH8" s="621"/>
      <c r="BI8" s="621"/>
      <c r="BJ8" s="621"/>
      <c r="BK8" s="621"/>
      <c r="BL8" s="621"/>
      <c r="BM8" s="621"/>
      <c r="BN8" s="622"/>
      <c r="BO8" s="673">
        <v>1.7</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4355824</v>
      </c>
      <c r="CS8" s="621"/>
      <c r="CT8" s="621"/>
      <c r="CU8" s="621"/>
      <c r="CV8" s="621"/>
      <c r="CW8" s="621"/>
      <c r="CX8" s="621"/>
      <c r="CY8" s="622"/>
      <c r="CZ8" s="673">
        <v>23.9</v>
      </c>
      <c r="DA8" s="673"/>
      <c r="DB8" s="673"/>
      <c r="DC8" s="673"/>
      <c r="DD8" s="626">
        <v>35280</v>
      </c>
      <c r="DE8" s="621"/>
      <c r="DF8" s="621"/>
      <c r="DG8" s="621"/>
      <c r="DH8" s="621"/>
      <c r="DI8" s="621"/>
      <c r="DJ8" s="621"/>
      <c r="DK8" s="621"/>
      <c r="DL8" s="621"/>
      <c r="DM8" s="621"/>
      <c r="DN8" s="621"/>
      <c r="DO8" s="621"/>
      <c r="DP8" s="622"/>
      <c r="DQ8" s="626">
        <v>2551131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8330</v>
      </c>
      <c r="S9" s="621"/>
      <c r="T9" s="621"/>
      <c r="U9" s="621"/>
      <c r="V9" s="621"/>
      <c r="W9" s="621"/>
      <c r="X9" s="621"/>
      <c r="Y9" s="622"/>
      <c r="Z9" s="673">
        <v>0</v>
      </c>
      <c r="AA9" s="673"/>
      <c r="AB9" s="673"/>
      <c r="AC9" s="673"/>
      <c r="AD9" s="674">
        <v>8330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846848</v>
      </c>
      <c r="BH9" s="621"/>
      <c r="BI9" s="621"/>
      <c r="BJ9" s="621"/>
      <c r="BK9" s="621"/>
      <c r="BL9" s="621"/>
      <c r="BM9" s="621"/>
      <c r="BN9" s="622"/>
      <c r="BO9" s="673">
        <v>35</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2151524</v>
      </c>
      <c r="CS9" s="621"/>
      <c r="CT9" s="621"/>
      <c r="CU9" s="621"/>
      <c r="CV9" s="621"/>
      <c r="CW9" s="621"/>
      <c r="CX9" s="621"/>
      <c r="CY9" s="622"/>
      <c r="CZ9" s="673">
        <v>11.8</v>
      </c>
      <c r="DA9" s="673"/>
      <c r="DB9" s="673"/>
      <c r="DC9" s="673"/>
      <c r="DD9" s="626">
        <v>22559</v>
      </c>
      <c r="DE9" s="621"/>
      <c r="DF9" s="621"/>
      <c r="DG9" s="621"/>
      <c r="DH9" s="621"/>
      <c r="DI9" s="621"/>
      <c r="DJ9" s="621"/>
      <c r="DK9" s="621"/>
      <c r="DL9" s="621"/>
      <c r="DM9" s="621"/>
      <c r="DN9" s="621"/>
      <c r="DO9" s="621"/>
      <c r="DP9" s="622"/>
      <c r="DQ9" s="626">
        <v>1959111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406454</v>
      </c>
      <c r="S10" s="621"/>
      <c r="T10" s="621"/>
      <c r="U10" s="621"/>
      <c r="V10" s="621"/>
      <c r="W10" s="621"/>
      <c r="X10" s="621"/>
      <c r="Y10" s="622"/>
      <c r="Z10" s="673">
        <v>2.1</v>
      </c>
      <c r="AA10" s="673"/>
      <c r="AB10" s="673"/>
      <c r="AC10" s="673"/>
      <c r="AD10" s="674">
        <v>406454</v>
      </c>
      <c r="AE10" s="674"/>
      <c r="AF10" s="674"/>
      <c r="AG10" s="674"/>
      <c r="AH10" s="674"/>
      <c r="AI10" s="674"/>
      <c r="AJ10" s="674"/>
      <c r="AK10" s="674"/>
      <c r="AL10" s="643">
        <v>3.3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59275</v>
      </c>
      <c r="BH10" s="621"/>
      <c r="BI10" s="621"/>
      <c r="BJ10" s="621"/>
      <c r="BK10" s="621"/>
      <c r="BL10" s="621"/>
      <c r="BM10" s="621"/>
      <c r="BN10" s="622"/>
      <c r="BO10" s="673">
        <v>2.4</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22607</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v>12607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54609</v>
      </c>
      <c r="BH11" s="621"/>
      <c r="BI11" s="621"/>
      <c r="BJ11" s="621"/>
      <c r="BK11" s="621"/>
      <c r="BL11" s="621"/>
      <c r="BM11" s="621"/>
      <c r="BN11" s="622"/>
      <c r="BO11" s="673">
        <v>2.2999999999999998</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1137286</v>
      </c>
      <c r="CS11" s="621"/>
      <c r="CT11" s="621"/>
      <c r="CU11" s="621"/>
      <c r="CV11" s="621"/>
      <c r="CW11" s="621"/>
      <c r="CX11" s="621"/>
      <c r="CY11" s="622"/>
      <c r="CZ11" s="673">
        <v>6.2</v>
      </c>
      <c r="DA11" s="673"/>
      <c r="DB11" s="673"/>
      <c r="DC11" s="673"/>
      <c r="DD11" s="626">
        <v>162679</v>
      </c>
      <c r="DE11" s="621"/>
      <c r="DF11" s="621"/>
      <c r="DG11" s="621"/>
      <c r="DH11" s="621"/>
      <c r="DI11" s="621"/>
      <c r="DJ11" s="621"/>
      <c r="DK11" s="621"/>
      <c r="DL11" s="621"/>
      <c r="DM11" s="621"/>
      <c r="DN11" s="621"/>
      <c r="DO11" s="621"/>
      <c r="DP11" s="622"/>
      <c r="DQ11" s="626">
        <v>646639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1200390</v>
      </c>
      <c r="BH12" s="621"/>
      <c r="BI12" s="621"/>
      <c r="BJ12" s="621"/>
      <c r="BK12" s="621"/>
      <c r="BL12" s="621"/>
      <c r="BM12" s="621"/>
      <c r="BN12" s="622"/>
      <c r="BO12" s="673">
        <v>49.6</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539624</v>
      </c>
      <c r="CS12" s="621"/>
      <c r="CT12" s="621"/>
      <c r="CU12" s="621"/>
      <c r="CV12" s="621"/>
      <c r="CW12" s="621"/>
      <c r="CX12" s="621"/>
      <c r="CY12" s="622"/>
      <c r="CZ12" s="673">
        <v>3</v>
      </c>
      <c r="DA12" s="673"/>
      <c r="DB12" s="673"/>
      <c r="DC12" s="673"/>
      <c r="DD12" s="626">
        <v>154276</v>
      </c>
      <c r="DE12" s="621"/>
      <c r="DF12" s="621"/>
      <c r="DG12" s="621"/>
      <c r="DH12" s="621"/>
      <c r="DI12" s="621"/>
      <c r="DJ12" s="621"/>
      <c r="DK12" s="621"/>
      <c r="DL12" s="621"/>
      <c r="DM12" s="621"/>
      <c r="DN12" s="621"/>
      <c r="DO12" s="621"/>
      <c r="DP12" s="622"/>
      <c r="DQ12" s="626">
        <v>334436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43522</v>
      </c>
      <c r="S13" s="621"/>
      <c r="T13" s="621"/>
      <c r="U13" s="621"/>
      <c r="V13" s="621"/>
      <c r="W13" s="621"/>
      <c r="X13" s="621"/>
      <c r="Y13" s="622"/>
      <c r="Z13" s="673">
        <v>0.2</v>
      </c>
      <c r="AA13" s="673"/>
      <c r="AB13" s="673"/>
      <c r="AC13" s="673"/>
      <c r="AD13" s="674">
        <v>43522</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1195174</v>
      </c>
      <c r="BH13" s="621"/>
      <c r="BI13" s="621"/>
      <c r="BJ13" s="621"/>
      <c r="BK13" s="621"/>
      <c r="BL13" s="621"/>
      <c r="BM13" s="621"/>
      <c r="BN13" s="622"/>
      <c r="BO13" s="673">
        <v>49.4</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1405403</v>
      </c>
      <c r="CS13" s="621"/>
      <c r="CT13" s="621"/>
      <c r="CU13" s="621"/>
      <c r="CV13" s="621"/>
      <c r="CW13" s="621"/>
      <c r="CX13" s="621"/>
      <c r="CY13" s="622"/>
      <c r="CZ13" s="673">
        <v>7.7</v>
      </c>
      <c r="DA13" s="673"/>
      <c r="DB13" s="673"/>
      <c r="DC13" s="673"/>
      <c r="DD13" s="626">
        <v>318339</v>
      </c>
      <c r="DE13" s="621"/>
      <c r="DF13" s="621"/>
      <c r="DG13" s="621"/>
      <c r="DH13" s="621"/>
      <c r="DI13" s="621"/>
      <c r="DJ13" s="621"/>
      <c r="DK13" s="621"/>
      <c r="DL13" s="621"/>
      <c r="DM13" s="621"/>
      <c r="DN13" s="621"/>
      <c r="DO13" s="621"/>
      <c r="DP13" s="622"/>
      <c r="DQ13" s="626">
        <v>1061962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77420</v>
      </c>
      <c r="BH14" s="621"/>
      <c r="BI14" s="621"/>
      <c r="BJ14" s="621"/>
      <c r="BK14" s="621"/>
      <c r="BL14" s="621"/>
      <c r="BM14" s="621"/>
      <c r="BN14" s="622"/>
      <c r="BO14" s="673">
        <v>3.2</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870674</v>
      </c>
      <c r="CS14" s="621"/>
      <c r="CT14" s="621"/>
      <c r="CU14" s="621"/>
      <c r="CV14" s="621"/>
      <c r="CW14" s="621"/>
      <c r="CX14" s="621"/>
      <c r="CY14" s="622"/>
      <c r="CZ14" s="673">
        <v>4.8</v>
      </c>
      <c r="DA14" s="673"/>
      <c r="DB14" s="673"/>
      <c r="DC14" s="673"/>
      <c r="DD14" s="626">
        <v>296890</v>
      </c>
      <c r="DE14" s="621"/>
      <c r="DF14" s="621"/>
      <c r="DG14" s="621"/>
      <c r="DH14" s="621"/>
      <c r="DI14" s="621"/>
      <c r="DJ14" s="621"/>
      <c r="DK14" s="621"/>
      <c r="DL14" s="621"/>
      <c r="DM14" s="621"/>
      <c r="DN14" s="621"/>
      <c r="DO14" s="621"/>
      <c r="DP14" s="622"/>
      <c r="DQ14" s="626">
        <v>543058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7505</v>
      </c>
      <c r="S15" s="621"/>
      <c r="T15" s="621"/>
      <c r="U15" s="621"/>
      <c r="V15" s="621"/>
      <c r="W15" s="621"/>
      <c r="X15" s="621"/>
      <c r="Y15" s="622"/>
      <c r="Z15" s="673">
        <v>0</v>
      </c>
      <c r="AA15" s="673"/>
      <c r="AB15" s="673"/>
      <c r="AC15" s="673"/>
      <c r="AD15" s="674">
        <v>7505</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140387</v>
      </c>
      <c r="BH15" s="621"/>
      <c r="BI15" s="621"/>
      <c r="BJ15" s="621"/>
      <c r="BK15" s="621"/>
      <c r="BL15" s="621"/>
      <c r="BM15" s="621"/>
      <c r="BN15" s="622"/>
      <c r="BO15" s="673">
        <v>5.8</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1181723</v>
      </c>
      <c r="CS15" s="621"/>
      <c r="CT15" s="621"/>
      <c r="CU15" s="621"/>
      <c r="CV15" s="621"/>
      <c r="CW15" s="621"/>
      <c r="CX15" s="621"/>
      <c r="CY15" s="622"/>
      <c r="CZ15" s="673">
        <v>6.5</v>
      </c>
      <c r="DA15" s="673"/>
      <c r="DB15" s="673"/>
      <c r="DC15" s="673"/>
      <c r="DD15" s="626">
        <v>92884</v>
      </c>
      <c r="DE15" s="621"/>
      <c r="DF15" s="621"/>
      <c r="DG15" s="621"/>
      <c r="DH15" s="621"/>
      <c r="DI15" s="621"/>
      <c r="DJ15" s="621"/>
      <c r="DK15" s="621"/>
      <c r="DL15" s="621"/>
      <c r="DM15" s="621"/>
      <c r="DN15" s="621"/>
      <c r="DO15" s="621"/>
      <c r="DP15" s="622"/>
      <c r="DQ15" s="626">
        <v>895640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10284633</v>
      </c>
      <c r="S16" s="621"/>
      <c r="T16" s="621"/>
      <c r="U16" s="621"/>
      <c r="V16" s="621"/>
      <c r="W16" s="621"/>
      <c r="X16" s="621"/>
      <c r="Y16" s="622"/>
      <c r="Z16" s="673">
        <v>54.1</v>
      </c>
      <c r="AA16" s="673"/>
      <c r="AB16" s="673"/>
      <c r="AC16" s="673"/>
      <c r="AD16" s="674">
        <v>9001581</v>
      </c>
      <c r="AE16" s="674"/>
      <c r="AF16" s="674"/>
      <c r="AG16" s="674"/>
      <c r="AH16" s="674"/>
      <c r="AI16" s="674"/>
      <c r="AJ16" s="674"/>
      <c r="AK16" s="674"/>
      <c r="AL16" s="643">
        <v>74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119</v>
      </c>
      <c r="BH16" s="621"/>
      <c r="BI16" s="621"/>
      <c r="BJ16" s="621"/>
      <c r="BK16" s="621"/>
      <c r="BL16" s="621"/>
      <c r="BM16" s="621"/>
      <c r="BN16" s="622"/>
      <c r="BO16" s="673">
        <v>0</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15599</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11328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9001581</v>
      </c>
      <c r="S17" s="621"/>
      <c r="T17" s="621"/>
      <c r="U17" s="621"/>
      <c r="V17" s="621"/>
      <c r="W17" s="621"/>
      <c r="X17" s="621"/>
      <c r="Y17" s="622"/>
      <c r="Z17" s="673">
        <v>47.4</v>
      </c>
      <c r="AA17" s="673"/>
      <c r="AB17" s="673"/>
      <c r="AC17" s="673"/>
      <c r="AD17" s="674">
        <v>9001581</v>
      </c>
      <c r="AE17" s="674"/>
      <c r="AF17" s="674"/>
      <c r="AG17" s="674"/>
      <c r="AH17" s="674"/>
      <c r="AI17" s="674"/>
      <c r="AJ17" s="674"/>
      <c r="AK17" s="674"/>
      <c r="AL17" s="643">
        <v>74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3604690</v>
      </c>
      <c r="CS17" s="621"/>
      <c r="CT17" s="621"/>
      <c r="CU17" s="621"/>
      <c r="CV17" s="621"/>
      <c r="CW17" s="621"/>
      <c r="CX17" s="621"/>
      <c r="CY17" s="622"/>
      <c r="CZ17" s="673">
        <v>19.8</v>
      </c>
      <c r="DA17" s="673"/>
      <c r="DB17" s="673"/>
      <c r="DC17" s="673"/>
      <c r="DD17" s="626" t="s">
        <v>222</v>
      </c>
      <c r="DE17" s="621"/>
      <c r="DF17" s="621"/>
      <c r="DG17" s="621"/>
      <c r="DH17" s="621"/>
      <c r="DI17" s="621"/>
      <c r="DJ17" s="621"/>
      <c r="DK17" s="621"/>
      <c r="DL17" s="621"/>
      <c r="DM17" s="621"/>
      <c r="DN17" s="621"/>
      <c r="DO17" s="621"/>
      <c r="DP17" s="622"/>
      <c r="DQ17" s="626">
        <v>3576242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1283052</v>
      </c>
      <c r="S18" s="621"/>
      <c r="T18" s="621"/>
      <c r="U18" s="621"/>
      <c r="V18" s="621"/>
      <c r="W18" s="621"/>
      <c r="X18" s="621"/>
      <c r="Y18" s="622"/>
      <c r="Z18" s="673">
        <v>6.7</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957</v>
      </c>
      <c r="BH19" s="621"/>
      <c r="BI19" s="621"/>
      <c r="BJ19" s="621"/>
      <c r="BK19" s="621"/>
      <c r="BL19" s="621"/>
      <c r="BM19" s="621"/>
      <c r="BN19" s="622"/>
      <c r="BO19" s="673">
        <v>0</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13339232</v>
      </c>
      <c r="S20" s="621"/>
      <c r="T20" s="621"/>
      <c r="U20" s="621"/>
      <c r="V20" s="621"/>
      <c r="W20" s="621"/>
      <c r="X20" s="621"/>
      <c r="Y20" s="622"/>
      <c r="Z20" s="673">
        <v>70.2</v>
      </c>
      <c r="AA20" s="673"/>
      <c r="AB20" s="673"/>
      <c r="AC20" s="673"/>
      <c r="AD20" s="674">
        <v>12056180</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957</v>
      </c>
      <c r="BH20" s="621"/>
      <c r="BI20" s="621"/>
      <c r="BJ20" s="621"/>
      <c r="BK20" s="621"/>
      <c r="BL20" s="621"/>
      <c r="BM20" s="621"/>
      <c r="BN20" s="622"/>
      <c r="BO20" s="673">
        <v>0</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18226838</v>
      </c>
      <c r="CS20" s="621"/>
      <c r="CT20" s="621"/>
      <c r="CU20" s="621"/>
      <c r="CV20" s="621"/>
      <c r="CW20" s="621"/>
      <c r="CX20" s="621"/>
      <c r="CY20" s="622"/>
      <c r="CZ20" s="673">
        <v>100</v>
      </c>
      <c r="DA20" s="673"/>
      <c r="DB20" s="673"/>
      <c r="DC20" s="673"/>
      <c r="DD20" s="626">
        <v>1132091</v>
      </c>
      <c r="DE20" s="621"/>
      <c r="DF20" s="621"/>
      <c r="DG20" s="621"/>
      <c r="DH20" s="621"/>
      <c r="DI20" s="621"/>
      <c r="DJ20" s="621"/>
      <c r="DK20" s="621"/>
      <c r="DL20" s="621"/>
      <c r="DM20" s="621"/>
      <c r="DN20" s="621"/>
      <c r="DO20" s="621"/>
      <c r="DP20" s="622"/>
      <c r="DQ20" s="626">
        <v>13514811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4773</v>
      </c>
      <c r="S21" s="621"/>
      <c r="T21" s="621"/>
      <c r="U21" s="621"/>
      <c r="V21" s="621"/>
      <c r="W21" s="621"/>
      <c r="X21" s="621"/>
      <c r="Y21" s="622"/>
      <c r="Z21" s="673">
        <v>0</v>
      </c>
      <c r="AA21" s="673"/>
      <c r="AB21" s="673"/>
      <c r="AC21" s="673"/>
      <c r="AD21" s="674">
        <v>4773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957</v>
      </c>
      <c r="BH21" s="621"/>
      <c r="BI21" s="621"/>
      <c r="BJ21" s="621"/>
      <c r="BK21" s="621"/>
      <c r="BL21" s="621"/>
      <c r="BM21" s="621"/>
      <c r="BN21" s="622"/>
      <c r="BO21" s="673">
        <v>0</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204118</v>
      </c>
      <c r="S22" s="621"/>
      <c r="T22" s="621"/>
      <c r="U22" s="621"/>
      <c r="V22" s="621"/>
      <c r="W22" s="621"/>
      <c r="X22" s="621"/>
      <c r="Y22" s="622"/>
      <c r="Z22" s="673">
        <v>1.1000000000000001</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390642</v>
      </c>
      <c r="S23" s="621"/>
      <c r="T23" s="621"/>
      <c r="U23" s="621"/>
      <c r="V23" s="621"/>
      <c r="W23" s="621"/>
      <c r="X23" s="621"/>
      <c r="Y23" s="622"/>
      <c r="Z23" s="673">
        <v>2.1</v>
      </c>
      <c r="AA23" s="673"/>
      <c r="AB23" s="673"/>
      <c r="AC23" s="673"/>
      <c r="AD23" s="674">
        <v>17062</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41389</v>
      </c>
      <c r="S24" s="621"/>
      <c r="T24" s="621"/>
      <c r="U24" s="621"/>
      <c r="V24" s="621"/>
      <c r="W24" s="621"/>
      <c r="X24" s="621"/>
      <c r="Y24" s="622"/>
      <c r="Z24" s="673">
        <v>0.2</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8211296</v>
      </c>
      <c r="CS24" s="671"/>
      <c r="CT24" s="671"/>
      <c r="CU24" s="671"/>
      <c r="CV24" s="671"/>
      <c r="CW24" s="671"/>
      <c r="CX24" s="671"/>
      <c r="CY24" s="718"/>
      <c r="CZ24" s="722">
        <v>45.1</v>
      </c>
      <c r="DA24" s="723"/>
      <c r="DB24" s="723"/>
      <c r="DC24" s="724"/>
      <c r="DD24" s="717">
        <v>6397756</v>
      </c>
      <c r="DE24" s="671"/>
      <c r="DF24" s="671"/>
      <c r="DG24" s="671"/>
      <c r="DH24" s="671"/>
      <c r="DI24" s="671"/>
      <c r="DJ24" s="671"/>
      <c r="DK24" s="718"/>
      <c r="DL24" s="717">
        <v>5114873</v>
      </c>
      <c r="DM24" s="671"/>
      <c r="DN24" s="671"/>
      <c r="DO24" s="671"/>
      <c r="DP24" s="671"/>
      <c r="DQ24" s="671"/>
      <c r="DR24" s="671"/>
      <c r="DS24" s="671"/>
      <c r="DT24" s="671"/>
      <c r="DU24" s="671"/>
      <c r="DV24" s="718"/>
      <c r="DW24" s="719">
        <v>40.299999999999997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1369667</v>
      </c>
      <c r="S25" s="621"/>
      <c r="T25" s="621"/>
      <c r="U25" s="621"/>
      <c r="V25" s="621"/>
      <c r="W25" s="621"/>
      <c r="X25" s="621"/>
      <c r="Y25" s="622"/>
      <c r="Z25" s="673">
        <v>7.2</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2374997</v>
      </c>
      <c r="CS25" s="639"/>
      <c r="CT25" s="639"/>
      <c r="CU25" s="639"/>
      <c r="CV25" s="639"/>
      <c r="CW25" s="639"/>
      <c r="CX25" s="639"/>
      <c r="CY25" s="640"/>
      <c r="CZ25" s="623">
        <v>13</v>
      </c>
      <c r="DA25" s="641"/>
      <c r="DB25" s="641"/>
      <c r="DC25" s="642"/>
      <c r="DD25" s="626">
        <v>1956940</v>
      </c>
      <c r="DE25" s="639"/>
      <c r="DF25" s="639"/>
      <c r="DG25" s="639"/>
      <c r="DH25" s="639"/>
      <c r="DI25" s="639"/>
      <c r="DJ25" s="639"/>
      <c r="DK25" s="640"/>
      <c r="DL25" s="626">
        <v>1836754</v>
      </c>
      <c r="DM25" s="639"/>
      <c r="DN25" s="639"/>
      <c r="DO25" s="639"/>
      <c r="DP25" s="639"/>
      <c r="DQ25" s="639"/>
      <c r="DR25" s="639"/>
      <c r="DS25" s="639"/>
      <c r="DT25" s="639"/>
      <c r="DU25" s="639"/>
      <c r="DV25" s="640"/>
      <c r="DW25" s="643">
        <v>14.5</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1526757</v>
      </c>
      <c r="CS26" s="621"/>
      <c r="CT26" s="621"/>
      <c r="CU26" s="621"/>
      <c r="CV26" s="621"/>
      <c r="CW26" s="621"/>
      <c r="CX26" s="621"/>
      <c r="CY26" s="622"/>
      <c r="CZ26" s="623">
        <v>8.4</v>
      </c>
      <c r="DA26" s="641"/>
      <c r="DB26" s="641"/>
      <c r="DC26" s="642"/>
      <c r="DD26" s="626">
        <v>1142886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1141037</v>
      </c>
      <c r="S27" s="621"/>
      <c r="T27" s="621"/>
      <c r="U27" s="621"/>
      <c r="V27" s="621"/>
      <c r="W27" s="621"/>
      <c r="X27" s="621"/>
      <c r="Y27" s="622"/>
      <c r="Z27" s="673">
        <v>6</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2420508</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2273097</v>
      </c>
      <c r="CS27" s="639"/>
      <c r="CT27" s="639"/>
      <c r="CU27" s="639"/>
      <c r="CV27" s="639"/>
      <c r="CW27" s="639"/>
      <c r="CX27" s="639"/>
      <c r="CY27" s="640"/>
      <c r="CZ27" s="623">
        <v>12.5</v>
      </c>
      <c r="DA27" s="641"/>
      <c r="DB27" s="641"/>
      <c r="DC27" s="642"/>
      <c r="DD27" s="626">
        <v>906062</v>
      </c>
      <c r="DE27" s="639"/>
      <c r="DF27" s="639"/>
      <c r="DG27" s="639"/>
      <c r="DH27" s="639"/>
      <c r="DI27" s="639"/>
      <c r="DJ27" s="639"/>
      <c r="DK27" s="640"/>
      <c r="DL27" s="626">
        <v>905978</v>
      </c>
      <c r="DM27" s="639"/>
      <c r="DN27" s="639"/>
      <c r="DO27" s="639"/>
      <c r="DP27" s="639"/>
      <c r="DQ27" s="639"/>
      <c r="DR27" s="639"/>
      <c r="DS27" s="639"/>
      <c r="DT27" s="639"/>
      <c r="DU27" s="639"/>
      <c r="DV27" s="640"/>
      <c r="DW27" s="643">
        <v>7.1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219343</v>
      </c>
      <c r="S28" s="621"/>
      <c r="T28" s="621"/>
      <c r="U28" s="621"/>
      <c r="V28" s="621"/>
      <c r="W28" s="621"/>
      <c r="X28" s="621"/>
      <c r="Y28" s="622"/>
      <c r="Z28" s="673">
        <v>1.2</v>
      </c>
      <c r="AA28" s="673"/>
      <c r="AB28" s="673"/>
      <c r="AC28" s="673"/>
      <c r="AD28" s="674">
        <v>80625</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3563202</v>
      </c>
      <c r="CS28" s="621"/>
      <c r="CT28" s="621"/>
      <c r="CU28" s="621"/>
      <c r="CV28" s="621"/>
      <c r="CW28" s="621"/>
      <c r="CX28" s="621"/>
      <c r="CY28" s="622"/>
      <c r="CZ28" s="623">
        <v>19.5</v>
      </c>
      <c r="DA28" s="641"/>
      <c r="DB28" s="641"/>
      <c r="DC28" s="642"/>
      <c r="DD28" s="626">
        <v>3534754</v>
      </c>
      <c r="DE28" s="621"/>
      <c r="DF28" s="621"/>
      <c r="DG28" s="621"/>
      <c r="DH28" s="621"/>
      <c r="DI28" s="621"/>
      <c r="DJ28" s="621"/>
      <c r="DK28" s="622"/>
      <c r="DL28" s="626">
        <v>2372141</v>
      </c>
      <c r="DM28" s="621"/>
      <c r="DN28" s="621"/>
      <c r="DO28" s="621"/>
      <c r="DP28" s="621"/>
      <c r="DQ28" s="621"/>
      <c r="DR28" s="621"/>
      <c r="DS28" s="621"/>
      <c r="DT28" s="621"/>
      <c r="DU28" s="621"/>
      <c r="DV28" s="622"/>
      <c r="DW28" s="643">
        <v>18.7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250188</v>
      </c>
      <c r="S29" s="621"/>
      <c r="T29" s="621"/>
      <c r="U29" s="621"/>
      <c r="V29" s="621"/>
      <c r="W29" s="621"/>
      <c r="X29" s="621"/>
      <c r="Y29" s="622"/>
      <c r="Z29" s="673">
        <v>1.3</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3563202</v>
      </c>
      <c r="CS29" s="639"/>
      <c r="CT29" s="639"/>
      <c r="CU29" s="639"/>
      <c r="CV29" s="639"/>
      <c r="CW29" s="639"/>
      <c r="CX29" s="639"/>
      <c r="CY29" s="640"/>
      <c r="CZ29" s="623">
        <v>19.5</v>
      </c>
      <c r="DA29" s="641"/>
      <c r="DB29" s="641"/>
      <c r="DC29" s="642"/>
      <c r="DD29" s="626">
        <v>3534754</v>
      </c>
      <c r="DE29" s="639"/>
      <c r="DF29" s="639"/>
      <c r="DG29" s="639"/>
      <c r="DH29" s="639"/>
      <c r="DI29" s="639"/>
      <c r="DJ29" s="639"/>
      <c r="DK29" s="640"/>
      <c r="DL29" s="626">
        <v>2372141</v>
      </c>
      <c r="DM29" s="639"/>
      <c r="DN29" s="639"/>
      <c r="DO29" s="639"/>
      <c r="DP29" s="639"/>
      <c r="DQ29" s="639"/>
      <c r="DR29" s="639"/>
      <c r="DS29" s="639"/>
      <c r="DT29" s="639"/>
      <c r="DU29" s="639"/>
      <c r="DV29" s="640"/>
      <c r="DW29" s="643">
        <v>18.7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277318</v>
      </c>
      <c r="S30" s="621"/>
      <c r="T30" s="621"/>
      <c r="U30" s="621"/>
      <c r="V30" s="621"/>
      <c r="W30" s="621"/>
      <c r="X30" s="621"/>
      <c r="Y30" s="622"/>
      <c r="Z30" s="673">
        <v>1.5</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98.7</v>
      </c>
      <c r="BH30" s="687"/>
      <c r="BI30" s="687"/>
      <c r="BJ30" s="687"/>
      <c r="BK30" s="687"/>
      <c r="BL30" s="687"/>
      <c r="BM30" s="688">
        <v>92.9</v>
      </c>
      <c r="BN30" s="687"/>
      <c r="BO30" s="687"/>
      <c r="BP30" s="687"/>
      <c r="BQ30" s="689"/>
      <c r="BR30" s="686">
        <v>98.7</v>
      </c>
      <c r="BS30" s="687"/>
      <c r="BT30" s="687"/>
      <c r="BU30" s="687"/>
      <c r="BV30" s="687"/>
      <c r="BW30" s="687"/>
      <c r="BX30" s="688">
        <v>92</v>
      </c>
      <c r="BY30" s="687"/>
      <c r="BZ30" s="687"/>
      <c r="CA30" s="687"/>
      <c r="CB30" s="689"/>
      <c r="CD30" s="692"/>
      <c r="CE30" s="693"/>
      <c r="CF30" s="657" t="s">
        <v>293</v>
      </c>
      <c r="CG30" s="654"/>
      <c r="CH30" s="654"/>
      <c r="CI30" s="654"/>
      <c r="CJ30" s="654"/>
      <c r="CK30" s="654"/>
      <c r="CL30" s="654"/>
      <c r="CM30" s="654"/>
      <c r="CN30" s="654"/>
      <c r="CO30" s="654"/>
      <c r="CP30" s="654"/>
      <c r="CQ30" s="655"/>
      <c r="CR30" s="620">
        <v>3370766</v>
      </c>
      <c r="CS30" s="621"/>
      <c r="CT30" s="621"/>
      <c r="CU30" s="621"/>
      <c r="CV30" s="621"/>
      <c r="CW30" s="621"/>
      <c r="CX30" s="621"/>
      <c r="CY30" s="622"/>
      <c r="CZ30" s="623">
        <v>18.5</v>
      </c>
      <c r="DA30" s="641"/>
      <c r="DB30" s="641"/>
      <c r="DC30" s="642"/>
      <c r="DD30" s="626">
        <v>3342318</v>
      </c>
      <c r="DE30" s="621"/>
      <c r="DF30" s="621"/>
      <c r="DG30" s="621"/>
      <c r="DH30" s="621"/>
      <c r="DI30" s="621"/>
      <c r="DJ30" s="621"/>
      <c r="DK30" s="622"/>
      <c r="DL30" s="626">
        <v>2179705</v>
      </c>
      <c r="DM30" s="621"/>
      <c r="DN30" s="621"/>
      <c r="DO30" s="621"/>
      <c r="DP30" s="621"/>
      <c r="DQ30" s="621"/>
      <c r="DR30" s="621"/>
      <c r="DS30" s="621"/>
      <c r="DT30" s="621"/>
      <c r="DU30" s="621"/>
      <c r="DV30" s="622"/>
      <c r="DW30" s="643">
        <v>17.2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309792</v>
      </c>
      <c r="S31" s="621"/>
      <c r="T31" s="621"/>
      <c r="U31" s="621"/>
      <c r="V31" s="621"/>
      <c r="W31" s="621"/>
      <c r="X31" s="621"/>
      <c r="Y31" s="622"/>
      <c r="Z31" s="673">
        <v>1.6</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96.3</v>
      </c>
      <c r="BN31" s="685"/>
      <c r="BO31" s="685"/>
      <c r="BP31" s="685"/>
      <c r="BQ31" s="649"/>
      <c r="BR31" s="684">
        <v>99.1</v>
      </c>
      <c r="BS31" s="639"/>
      <c r="BT31" s="639"/>
      <c r="BU31" s="639"/>
      <c r="BV31" s="639"/>
      <c r="BW31" s="639"/>
      <c r="BX31" s="675">
        <v>95.8</v>
      </c>
      <c r="BY31" s="685"/>
      <c r="BZ31" s="685"/>
      <c r="CA31" s="685"/>
      <c r="CB31" s="649"/>
      <c r="CD31" s="692"/>
      <c r="CE31" s="693"/>
      <c r="CF31" s="657" t="s">
        <v>297</v>
      </c>
      <c r="CG31" s="654"/>
      <c r="CH31" s="654"/>
      <c r="CI31" s="654"/>
      <c r="CJ31" s="654"/>
      <c r="CK31" s="654"/>
      <c r="CL31" s="654"/>
      <c r="CM31" s="654"/>
      <c r="CN31" s="654"/>
      <c r="CO31" s="654"/>
      <c r="CP31" s="654"/>
      <c r="CQ31" s="655"/>
      <c r="CR31" s="620">
        <v>192436</v>
      </c>
      <c r="CS31" s="639"/>
      <c r="CT31" s="639"/>
      <c r="CU31" s="639"/>
      <c r="CV31" s="639"/>
      <c r="CW31" s="639"/>
      <c r="CX31" s="639"/>
      <c r="CY31" s="640"/>
      <c r="CZ31" s="623">
        <v>1.1000000000000001</v>
      </c>
      <c r="DA31" s="641"/>
      <c r="DB31" s="641"/>
      <c r="DC31" s="642"/>
      <c r="DD31" s="626">
        <v>192436</v>
      </c>
      <c r="DE31" s="639"/>
      <c r="DF31" s="639"/>
      <c r="DG31" s="639"/>
      <c r="DH31" s="639"/>
      <c r="DI31" s="639"/>
      <c r="DJ31" s="639"/>
      <c r="DK31" s="640"/>
      <c r="DL31" s="626">
        <v>192436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339854</v>
      </c>
      <c r="S32" s="621"/>
      <c r="T32" s="621"/>
      <c r="U32" s="621"/>
      <c r="V32" s="621"/>
      <c r="W32" s="621"/>
      <c r="X32" s="621"/>
      <c r="Y32" s="622"/>
      <c r="Z32" s="673">
        <v>1.8</v>
      </c>
      <c r="AA32" s="673"/>
      <c r="AB32" s="673"/>
      <c r="AC32" s="673"/>
      <c r="AD32" s="674">
        <v>705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98.1</v>
      </c>
      <c r="BH32" s="605"/>
      <c r="BI32" s="605"/>
      <c r="BJ32" s="605"/>
      <c r="BK32" s="605"/>
      <c r="BL32" s="605"/>
      <c r="BM32" s="668">
        <v>89.6</v>
      </c>
      <c r="BN32" s="605"/>
      <c r="BO32" s="605"/>
      <c r="BP32" s="605"/>
      <c r="BQ32" s="662"/>
      <c r="BR32" s="683">
        <v>98.2</v>
      </c>
      <c r="BS32" s="605"/>
      <c r="BT32" s="605"/>
      <c r="BU32" s="605"/>
      <c r="BV32" s="605"/>
      <c r="BW32" s="605"/>
      <c r="BX32" s="668">
        <v>87.9</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1121900</v>
      </c>
      <c r="S33" s="621"/>
      <c r="T33" s="621"/>
      <c r="U33" s="621"/>
      <c r="V33" s="621"/>
      <c r="W33" s="621"/>
      <c r="X33" s="621"/>
      <c r="Y33" s="622"/>
      <c r="Z33" s="673">
        <v>5.9</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8867852</v>
      </c>
      <c r="CS33" s="639"/>
      <c r="CT33" s="639"/>
      <c r="CU33" s="639"/>
      <c r="CV33" s="639"/>
      <c r="CW33" s="639"/>
      <c r="CX33" s="639"/>
      <c r="CY33" s="640"/>
      <c r="CZ33" s="623">
        <v>48.7</v>
      </c>
      <c r="DA33" s="641"/>
      <c r="DB33" s="641"/>
      <c r="DC33" s="642"/>
      <c r="DD33" s="626">
        <v>6704137</v>
      </c>
      <c r="DE33" s="639"/>
      <c r="DF33" s="639"/>
      <c r="DG33" s="639"/>
      <c r="DH33" s="639"/>
      <c r="DI33" s="639"/>
      <c r="DJ33" s="639"/>
      <c r="DK33" s="640"/>
      <c r="DL33" s="626">
        <v>5882432</v>
      </c>
      <c r="DM33" s="639"/>
      <c r="DN33" s="639"/>
      <c r="DO33" s="639"/>
      <c r="DP33" s="639"/>
      <c r="DQ33" s="639"/>
      <c r="DR33" s="639"/>
      <c r="DS33" s="639"/>
      <c r="DT33" s="639"/>
      <c r="DU33" s="639"/>
      <c r="DV33" s="640"/>
      <c r="DW33" s="643">
        <v>46.4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2181993</v>
      </c>
      <c r="CS34" s="621"/>
      <c r="CT34" s="621"/>
      <c r="CU34" s="621"/>
      <c r="CV34" s="621"/>
      <c r="CW34" s="621"/>
      <c r="CX34" s="621"/>
      <c r="CY34" s="622"/>
      <c r="CZ34" s="623">
        <v>12</v>
      </c>
      <c r="DA34" s="641"/>
      <c r="DB34" s="641"/>
      <c r="DC34" s="642"/>
      <c r="DD34" s="626">
        <v>1297253</v>
      </c>
      <c r="DE34" s="621"/>
      <c r="DF34" s="621"/>
      <c r="DG34" s="621"/>
      <c r="DH34" s="621"/>
      <c r="DI34" s="621"/>
      <c r="DJ34" s="621"/>
      <c r="DK34" s="622"/>
      <c r="DL34" s="626">
        <v>1204183</v>
      </c>
      <c r="DM34" s="621"/>
      <c r="DN34" s="621"/>
      <c r="DO34" s="621"/>
      <c r="DP34" s="621"/>
      <c r="DQ34" s="621"/>
      <c r="DR34" s="621"/>
      <c r="DS34" s="621"/>
      <c r="DT34" s="621"/>
      <c r="DU34" s="621"/>
      <c r="DV34" s="622"/>
      <c r="DW34" s="643">
        <v>9.5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520000</v>
      </c>
      <c r="S35" s="621"/>
      <c r="T35" s="621"/>
      <c r="U35" s="621"/>
      <c r="V35" s="621"/>
      <c r="W35" s="621"/>
      <c r="X35" s="621"/>
      <c r="Y35" s="622"/>
      <c r="Z35" s="673">
        <v>2.7</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3434747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209288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399456</v>
      </c>
      <c r="CS35" s="639"/>
      <c r="CT35" s="639"/>
      <c r="CU35" s="639"/>
      <c r="CV35" s="639"/>
      <c r="CW35" s="639"/>
      <c r="CX35" s="639"/>
      <c r="CY35" s="640"/>
      <c r="CZ35" s="623">
        <v>2.2000000000000002</v>
      </c>
      <c r="DA35" s="641"/>
      <c r="DB35" s="641"/>
      <c r="DC35" s="642"/>
      <c r="DD35" s="626">
        <v>300483</v>
      </c>
      <c r="DE35" s="639"/>
      <c r="DF35" s="639"/>
      <c r="DG35" s="639"/>
      <c r="DH35" s="639"/>
      <c r="DI35" s="639"/>
      <c r="DJ35" s="639"/>
      <c r="DK35" s="640"/>
      <c r="DL35" s="626">
        <v>300483</v>
      </c>
      <c r="DM35" s="639"/>
      <c r="DN35" s="639"/>
      <c r="DO35" s="639"/>
      <c r="DP35" s="639"/>
      <c r="DQ35" s="639"/>
      <c r="DR35" s="639"/>
      <c r="DS35" s="639"/>
      <c r="DT35" s="639"/>
      <c r="DU35" s="639"/>
      <c r="DV35" s="640"/>
      <c r="DW35" s="643">
        <v>2.4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19009253</v>
      </c>
      <c r="S36" s="661"/>
      <c r="T36" s="661"/>
      <c r="U36" s="661"/>
      <c r="V36" s="661"/>
      <c r="W36" s="661"/>
      <c r="X36" s="661"/>
      <c r="Y36" s="664"/>
      <c r="Z36" s="665">
        <v>100</v>
      </c>
      <c r="AA36" s="665"/>
      <c r="AB36" s="665"/>
      <c r="AC36" s="665"/>
      <c r="AD36" s="666">
        <v>12159345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880909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168897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2913603</v>
      </c>
      <c r="CS36" s="621"/>
      <c r="CT36" s="621"/>
      <c r="CU36" s="621"/>
      <c r="CV36" s="621"/>
      <c r="CW36" s="621"/>
      <c r="CX36" s="621"/>
      <c r="CY36" s="622"/>
      <c r="CZ36" s="623">
        <v>16</v>
      </c>
      <c r="DA36" s="641"/>
      <c r="DB36" s="641"/>
      <c r="DC36" s="642"/>
      <c r="DD36" s="626">
        <v>2361757</v>
      </c>
      <c r="DE36" s="621"/>
      <c r="DF36" s="621"/>
      <c r="DG36" s="621"/>
      <c r="DH36" s="621"/>
      <c r="DI36" s="621"/>
      <c r="DJ36" s="621"/>
      <c r="DK36" s="622"/>
      <c r="DL36" s="626">
        <v>2133612</v>
      </c>
      <c r="DM36" s="621"/>
      <c r="DN36" s="621"/>
      <c r="DO36" s="621"/>
      <c r="DP36" s="621"/>
      <c r="DQ36" s="621"/>
      <c r="DR36" s="621"/>
      <c r="DS36" s="621"/>
      <c r="DT36" s="621"/>
      <c r="DU36" s="621"/>
      <c r="DV36" s="622"/>
      <c r="DW36" s="643">
        <v>16.8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858211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3621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820485</v>
      </c>
      <c r="CS37" s="639"/>
      <c r="CT37" s="639"/>
      <c r="CU37" s="639"/>
      <c r="CV37" s="639"/>
      <c r="CW37" s="639"/>
      <c r="CX37" s="639"/>
      <c r="CY37" s="640"/>
      <c r="CZ37" s="623">
        <v>4.5</v>
      </c>
      <c r="DA37" s="641"/>
      <c r="DB37" s="641"/>
      <c r="DC37" s="642"/>
      <c r="DD37" s="626">
        <v>808287</v>
      </c>
      <c r="DE37" s="639"/>
      <c r="DF37" s="639"/>
      <c r="DG37" s="639"/>
      <c r="DH37" s="639"/>
      <c r="DI37" s="639"/>
      <c r="DJ37" s="639"/>
      <c r="DK37" s="640"/>
      <c r="DL37" s="626">
        <v>791412</v>
      </c>
      <c r="DM37" s="639"/>
      <c r="DN37" s="639"/>
      <c r="DO37" s="639"/>
      <c r="DP37" s="639"/>
      <c r="DQ37" s="639"/>
      <c r="DR37" s="639"/>
      <c r="DS37" s="639"/>
      <c r="DT37" s="639"/>
      <c r="DU37" s="639"/>
      <c r="DV37" s="640"/>
      <c r="DW37" s="643">
        <v>6.2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379437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6026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2552996</v>
      </c>
      <c r="CS38" s="621"/>
      <c r="CT38" s="621"/>
      <c r="CU38" s="621"/>
      <c r="CV38" s="621"/>
      <c r="CW38" s="621"/>
      <c r="CX38" s="621"/>
      <c r="CY38" s="622"/>
      <c r="CZ38" s="623">
        <v>14</v>
      </c>
      <c r="DA38" s="641"/>
      <c r="DB38" s="641"/>
      <c r="DC38" s="642"/>
      <c r="DD38" s="626">
        <v>2358643</v>
      </c>
      <c r="DE38" s="621"/>
      <c r="DF38" s="621"/>
      <c r="DG38" s="621"/>
      <c r="DH38" s="621"/>
      <c r="DI38" s="621"/>
      <c r="DJ38" s="621"/>
      <c r="DK38" s="622"/>
      <c r="DL38" s="626">
        <v>2244154</v>
      </c>
      <c r="DM38" s="621"/>
      <c r="DN38" s="621"/>
      <c r="DO38" s="621"/>
      <c r="DP38" s="621"/>
      <c r="DQ38" s="621"/>
      <c r="DR38" s="621"/>
      <c r="DS38" s="621"/>
      <c r="DT38" s="621"/>
      <c r="DU38" s="621"/>
      <c r="DV38" s="622"/>
      <c r="DW38" s="643">
        <v>17.7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842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804204</v>
      </c>
      <c r="CS39" s="639"/>
      <c r="CT39" s="639"/>
      <c r="CU39" s="639"/>
      <c r="CV39" s="639"/>
      <c r="CW39" s="639"/>
      <c r="CX39" s="639"/>
      <c r="CY39" s="640"/>
      <c r="CZ39" s="623">
        <v>4.4000000000000004</v>
      </c>
      <c r="DA39" s="641"/>
      <c r="DB39" s="641"/>
      <c r="DC39" s="642"/>
      <c r="DD39" s="626">
        <v>386001</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285433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15600</v>
      </c>
      <c r="CS40" s="621"/>
      <c r="CT40" s="621"/>
      <c r="CU40" s="621"/>
      <c r="CV40" s="621"/>
      <c r="CW40" s="621"/>
      <c r="CX40" s="621"/>
      <c r="CY40" s="622"/>
      <c r="CZ40" s="623">
        <v>0.1</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1029915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358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1147690</v>
      </c>
      <c r="CS42" s="621"/>
      <c r="CT42" s="621"/>
      <c r="CU42" s="621"/>
      <c r="CV42" s="621"/>
      <c r="CW42" s="621"/>
      <c r="CX42" s="621"/>
      <c r="CY42" s="622"/>
      <c r="CZ42" s="623">
        <v>6.3</v>
      </c>
      <c r="DA42" s="624"/>
      <c r="DB42" s="624"/>
      <c r="DC42" s="625"/>
      <c r="DD42" s="626">
        <v>412918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48111</v>
      </c>
      <c r="CS43" s="639"/>
      <c r="CT43" s="639"/>
      <c r="CU43" s="639"/>
      <c r="CV43" s="639"/>
      <c r="CW43" s="639"/>
      <c r="CX43" s="639"/>
      <c r="CY43" s="640"/>
      <c r="CZ43" s="623">
        <v>0.3</v>
      </c>
      <c r="DA43" s="641"/>
      <c r="DB43" s="641"/>
      <c r="DC43" s="642"/>
      <c r="DD43" s="626">
        <v>48111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1132091</v>
      </c>
      <c r="CS44" s="621"/>
      <c r="CT44" s="621"/>
      <c r="CU44" s="621"/>
      <c r="CV44" s="621"/>
      <c r="CW44" s="621"/>
      <c r="CX44" s="621"/>
      <c r="CY44" s="622"/>
      <c r="CZ44" s="623">
        <v>6.2</v>
      </c>
      <c r="DA44" s="624"/>
      <c r="DB44" s="624"/>
      <c r="DC44" s="625"/>
      <c r="DD44" s="626">
        <v>401590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389700</v>
      </c>
      <c r="CS45" s="639"/>
      <c r="CT45" s="639"/>
      <c r="CU45" s="639"/>
      <c r="CV45" s="639"/>
      <c r="CW45" s="639"/>
      <c r="CX45" s="639"/>
      <c r="CY45" s="640"/>
      <c r="CZ45" s="623">
        <v>2.1</v>
      </c>
      <c r="DA45" s="641"/>
      <c r="DB45" s="641"/>
      <c r="DC45" s="642"/>
      <c r="DD45" s="626">
        <v>27934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696291</v>
      </c>
      <c r="CS46" s="621"/>
      <c r="CT46" s="621"/>
      <c r="CU46" s="621"/>
      <c r="CV46" s="621"/>
      <c r="CW46" s="621"/>
      <c r="CX46" s="621"/>
      <c r="CY46" s="622"/>
      <c r="CZ46" s="623">
        <v>3.8</v>
      </c>
      <c r="DA46" s="624"/>
      <c r="DB46" s="624"/>
      <c r="DC46" s="625"/>
      <c r="DD46" s="626">
        <v>327556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15599</v>
      </c>
      <c r="CS47" s="639"/>
      <c r="CT47" s="639"/>
      <c r="CU47" s="639"/>
      <c r="CV47" s="639"/>
      <c r="CW47" s="639"/>
      <c r="CX47" s="639"/>
      <c r="CY47" s="640"/>
      <c r="CZ47" s="623">
        <v>0.1</v>
      </c>
      <c r="DA47" s="641"/>
      <c r="DB47" s="641"/>
      <c r="DC47" s="642"/>
      <c r="DD47" s="626">
        <v>11328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18226838</v>
      </c>
      <c r="CS49" s="605"/>
      <c r="CT49" s="605"/>
      <c r="CU49" s="605"/>
      <c r="CV49" s="605"/>
      <c r="CW49" s="605"/>
      <c r="CX49" s="605"/>
      <c r="CY49" s="606"/>
      <c r="CZ49" s="607">
        <v>100</v>
      </c>
      <c r="DA49" s="608"/>
      <c r="DB49" s="608"/>
      <c r="DC49" s="609"/>
      <c r="DD49" s="610">
        <v>13514811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18986</v>
      </c>
      <c r="R7" s="1134"/>
      <c r="S7" s="1134"/>
      <c r="T7" s="1134"/>
      <c r="U7" s="1134"/>
      <c r="V7" s="1134">
        <v>18189</v>
      </c>
      <c r="W7" s="1134"/>
      <c r="X7" s="1134"/>
      <c r="Y7" s="1134"/>
      <c r="Z7" s="1134"/>
      <c r="AA7" s="1134">
        <v>797</v>
      </c>
      <c r="AB7" s="1134"/>
      <c r="AC7" s="1134"/>
      <c r="AD7" s="1134"/>
      <c r="AE7" s="1135"/>
      <c r="AF7" s="1136">
        <v>643</v>
      </c>
      <c r="AG7" s="1137"/>
      <c r="AH7" s="1137"/>
      <c r="AI7" s="1137"/>
      <c r="AJ7" s="1138"/>
      <c r="AK7" s="1120" t="s">
        <v>537</v>
      </c>
      <c r="AL7" s="1121"/>
      <c r="AM7" s="1121"/>
      <c r="AN7" s="1121"/>
      <c r="AO7" s="1121"/>
      <c r="AP7" s="1121">
        <v>18096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-13</v>
      </c>
      <c r="CI7" s="1118"/>
      <c r="CJ7" s="1118"/>
      <c r="CK7" s="1118"/>
      <c r="CL7" s="1119"/>
      <c r="CM7" s="1117">
        <v>-42</v>
      </c>
      <c r="CN7" s="1118"/>
      <c r="CO7" s="1118"/>
      <c r="CP7" s="1118"/>
      <c r="CQ7" s="1119"/>
      <c r="CR7" s="1117">
        <v>8</v>
      </c>
      <c r="CS7" s="1118"/>
      <c r="CT7" s="1118"/>
      <c r="CU7" s="1118"/>
      <c r="CV7" s="1119"/>
      <c r="CW7" s="1117" t="s">
        <v>536</v>
      </c>
      <c r="CX7" s="1118"/>
      <c r="CY7" s="1118"/>
      <c r="CZ7" s="1118"/>
      <c r="DA7" s="1119"/>
      <c r="DB7" s="1117" t="s">
        <v>537</v>
      </c>
      <c r="DC7" s="1118"/>
      <c r="DD7" s="1118"/>
      <c r="DE7" s="1118"/>
      <c r="DF7" s="1119"/>
      <c r="DG7" s="1117" t="s">
        <v>537</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35</v>
      </c>
      <c r="R8" s="1073"/>
      <c r="S8" s="1073"/>
      <c r="T8" s="1073"/>
      <c r="U8" s="1073"/>
      <c r="V8" s="1073">
        <v>49</v>
      </c>
      <c r="W8" s="1073"/>
      <c r="X8" s="1073"/>
      <c r="Y8" s="1073"/>
      <c r="Z8" s="1073"/>
      <c r="AA8" s="1073">
        <v>-15</v>
      </c>
      <c r="AB8" s="1073"/>
      <c r="AC8" s="1073"/>
      <c r="AD8" s="1073"/>
      <c r="AE8" s="1074"/>
      <c r="AF8" s="1048" t="s">
        <v>222</v>
      </c>
      <c r="AG8" s="1049"/>
      <c r="AH8" s="1049"/>
      <c r="AI8" s="1049"/>
      <c r="AJ8" s="1050"/>
      <c r="AK8" s="1115">
        <v>15</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552</v>
      </c>
      <c r="BT8" s="1044"/>
      <c r="BU8" s="1044"/>
      <c r="BV8" s="1044"/>
      <c r="BW8" s="1044"/>
      <c r="BX8" s="1044"/>
      <c r="BY8" s="1044"/>
      <c r="BZ8" s="1044"/>
      <c r="CA8" s="1044"/>
      <c r="CB8" s="1044"/>
      <c r="CC8" s="1044"/>
      <c r="CD8" s="1044"/>
      <c r="CE8" s="1044"/>
      <c r="CF8" s="1044"/>
      <c r="CG8" s="1045"/>
      <c r="CH8" s="1018">
        <v>13</v>
      </c>
      <c r="CI8" s="1019"/>
      <c r="CJ8" s="1019"/>
      <c r="CK8" s="1019"/>
      <c r="CL8" s="1020"/>
      <c r="CM8" s="1018">
        <v>92</v>
      </c>
      <c r="CN8" s="1019"/>
      <c r="CO8" s="1019"/>
      <c r="CP8" s="1019"/>
      <c r="CQ8" s="1020"/>
      <c r="CR8" s="1018">
        <v>43</v>
      </c>
      <c r="CS8" s="1019"/>
      <c r="CT8" s="1019"/>
      <c r="CU8" s="1019"/>
      <c r="CV8" s="1020"/>
      <c r="CW8" s="1018" t="s">
        <v>536</v>
      </c>
      <c r="CX8" s="1019"/>
      <c r="CY8" s="1019"/>
      <c r="CZ8" s="1019"/>
      <c r="DA8" s="1020"/>
      <c r="DB8" s="1018" t="s">
        <v>537</v>
      </c>
      <c r="DC8" s="1019"/>
      <c r="DD8" s="1019"/>
      <c r="DE8" s="1019"/>
      <c r="DF8" s="1020"/>
      <c r="DG8" s="1018" t="s">
        <v>537</v>
      </c>
      <c r="DH8" s="1019"/>
      <c r="DI8" s="1019"/>
      <c r="DJ8" s="1019"/>
      <c r="DK8" s="1020"/>
      <c r="DL8" s="1018" t="s">
        <v>537</v>
      </c>
      <c r="DM8" s="1019"/>
      <c r="DN8" s="1019"/>
      <c r="DO8" s="1019"/>
      <c r="DP8" s="1020"/>
      <c r="DQ8" s="1018" t="s">
        <v>536</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553</v>
      </c>
      <c r="BT9" s="1044"/>
      <c r="BU9" s="1044"/>
      <c r="BV9" s="1044"/>
      <c r="BW9" s="1044"/>
      <c r="BX9" s="1044"/>
      <c r="BY9" s="1044"/>
      <c r="BZ9" s="1044"/>
      <c r="CA9" s="1044"/>
      <c r="CB9" s="1044"/>
      <c r="CC9" s="1044"/>
      <c r="CD9" s="1044"/>
      <c r="CE9" s="1044"/>
      <c r="CF9" s="1044"/>
      <c r="CG9" s="1045"/>
      <c r="CH9" s="1018">
        <v>-4</v>
      </c>
      <c r="CI9" s="1019"/>
      <c r="CJ9" s="1019"/>
      <c r="CK9" s="1019"/>
      <c r="CL9" s="1020"/>
      <c r="CM9" s="1018">
        <v>69</v>
      </c>
      <c r="CN9" s="1019"/>
      <c r="CO9" s="1019"/>
      <c r="CP9" s="1019"/>
      <c r="CQ9" s="1020"/>
      <c r="CR9" s="1018">
        <v>25</v>
      </c>
      <c r="CS9" s="1019"/>
      <c r="CT9" s="1019"/>
      <c r="CU9" s="1019"/>
      <c r="CV9" s="1020"/>
      <c r="CW9" s="1018" t="s">
        <v>536</v>
      </c>
      <c r="CX9" s="1019"/>
      <c r="CY9" s="1019"/>
      <c r="CZ9" s="1019"/>
      <c r="DA9" s="1020"/>
      <c r="DB9" s="1018" t="s">
        <v>537</v>
      </c>
      <c r="DC9" s="1019"/>
      <c r="DD9" s="1019"/>
      <c r="DE9" s="1019"/>
      <c r="DF9" s="1020"/>
      <c r="DG9" s="1018" t="s">
        <v>537</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554</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54</v>
      </c>
      <c r="CN10" s="1019"/>
      <c r="CO10" s="1019"/>
      <c r="CP10" s="1019"/>
      <c r="CQ10" s="1020"/>
      <c r="CR10" s="1018">
        <v>56</v>
      </c>
      <c r="CS10" s="1019"/>
      <c r="CT10" s="1019"/>
      <c r="CU10" s="1019"/>
      <c r="CV10" s="1020"/>
      <c r="CW10" s="1018" t="s">
        <v>536</v>
      </c>
      <c r="CX10" s="1019"/>
      <c r="CY10" s="1019"/>
      <c r="CZ10" s="1019"/>
      <c r="DA10" s="1020"/>
      <c r="DB10" s="1018" t="s">
        <v>537</v>
      </c>
      <c r="DC10" s="1019"/>
      <c r="DD10" s="1019"/>
      <c r="DE10" s="1019"/>
      <c r="DF10" s="1020"/>
      <c r="DG10" s="1018" t="s">
        <v>537</v>
      </c>
      <c r="DH10" s="1019"/>
      <c r="DI10" s="1019"/>
      <c r="DJ10" s="1019"/>
      <c r="DK10" s="1020"/>
      <c r="DL10" s="1018" t="s">
        <v>537</v>
      </c>
      <c r="DM10" s="1019"/>
      <c r="DN10" s="1019"/>
      <c r="DO10" s="1019"/>
      <c r="DP10" s="1020"/>
      <c r="DQ10" s="1018" t="s">
        <v>537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555</v>
      </c>
      <c r="BT11" s="1044"/>
      <c r="BU11" s="1044"/>
      <c r="BV11" s="1044"/>
      <c r="BW11" s="1044"/>
      <c r="BX11" s="1044"/>
      <c r="BY11" s="1044"/>
      <c r="BZ11" s="1044"/>
      <c r="CA11" s="1044"/>
      <c r="CB11" s="1044"/>
      <c r="CC11" s="1044"/>
      <c r="CD11" s="1044"/>
      <c r="CE11" s="1044"/>
      <c r="CF11" s="1044"/>
      <c r="CG11" s="1045"/>
      <c r="CH11" s="1018">
        <v>-10</v>
      </c>
      <c r="CI11" s="1019"/>
      <c r="CJ11" s="1019"/>
      <c r="CK11" s="1019"/>
      <c r="CL11" s="1020"/>
      <c r="CM11" s="1018">
        <v>-17</v>
      </c>
      <c r="CN11" s="1019"/>
      <c r="CO11" s="1019"/>
      <c r="CP11" s="1019"/>
      <c r="CQ11" s="1020"/>
      <c r="CR11" s="1018">
        <v>20</v>
      </c>
      <c r="CS11" s="1019"/>
      <c r="CT11" s="1019"/>
      <c r="CU11" s="1019"/>
      <c r="CV11" s="1020"/>
      <c r="CW11" s="1018" t="s">
        <v>537</v>
      </c>
      <c r="CX11" s="1019"/>
      <c r="CY11" s="1019"/>
      <c r="CZ11" s="1019"/>
      <c r="DA11" s="1020"/>
      <c r="DB11" s="1018" t="s">
        <v>537</v>
      </c>
      <c r="DC11" s="1019"/>
      <c r="DD11" s="1019"/>
      <c r="DE11" s="1019"/>
      <c r="DF11" s="1020"/>
      <c r="DG11" s="1018" t="s">
        <v>537</v>
      </c>
      <c r="DH11" s="1019"/>
      <c r="DI11" s="1019"/>
      <c r="DJ11" s="1019"/>
      <c r="DK11" s="1020"/>
      <c r="DL11" s="1018" t="s">
        <v>537</v>
      </c>
      <c r="DM11" s="1019"/>
      <c r="DN11" s="1019"/>
      <c r="DO11" s="1019"/>
      <c r="DP11" s="1020"/>
      <c r="DQ11" s="1018" t="s">
        <v>537</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19021</v>
      </c>
      <c r="R23" s="1098"/>
      <c r="S23" s="1098"/>
      <c r="T23" s="1098"/>
      <c r="U23" s="1098"/>
      <c r="V23" s="1098">
        <v>18238</v>
      </c>
      <c r="W23" s="1098"/>
      <c r="X23" s="1098"/>
      <c r="Y23" s="1098"/>
      <c r="Z23" s="1098"/>
      <c r="AA23" s="1098">
        <v>782</v>
      </c>
      <c r="AB23" s="1098"/>
      <c r="AC23" s="1098"/>
      <c r="AD23" s="1098"/>
      <c r="AE23" s="1099"/>
      <c r="AF23" s="1100">
        <v>643</v>
      </c>
      <c r="AG23" s="1098"/>
      <c r="AH23" s="1098"/>
      <c r="AI23" s="1098"/>
      <c r="AJ23" s="1101"/>
      <c r="AK23" s="1102"/>
      <c r="AL23" s="1103"/>
      <c r="AM23" s="1103"/>
      <c r="AN23" s="1103"/>
      <c r="AO23" s="1103"/>
      <c r="AP23" s="1098">
        <v>18096</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4030</v>
      </c>
      <c r="R28" s="1083"/>
      <c r="S28" s="1083"/>
      <c r="T28" s="1083"/>
      <c r="U28" s="1083"/>
      <c r="V28" s="1083">
        <v>3743</v>
      </c>
      <c r="W28" s="1083"/>
      <c r="X28" s="1083"/>
      <c r="Y28" s="1083"/>
      <c r="Z28" s="1083"/>
      <c r="AA28" s="1083">
        <v>287</v>
      </c>
      <c r="AB28" s="1083"/>
      <c r="AC28" s="1083"/>
      <c r="AD28" s="1083"/>
      <c r="AE28" s="1084"/>
      <c r="AF28" s="1085">
        <v>287</v>
      </c>
      <c r="AG28" s="1083"/>
      <c r="AH28" s="1083"/>
      <c r="AI28" s="1083"/>
      <c r="AJ28" s="1086"/>
      <c r="AK28" s="1087">
        <v>285</v>
      </c>
      <c r="AL28" s="1075"/>
      <c r="AM28" s="1075"/>
      <c r="AN28" s="1075"/>
      <c r="AO28" s="1075"/>
      <c r="AP28" s="1075" t="s">
        <v>537</v>
      </c>
      <c r="AQ28" s="1075"/>
      <c r="AR28" s="1075"/>
      <c r="AS28" s="1075"/>
      <c r="AT28" s="1075"/>
      <c r="AU28" s="1075" t="s">
        <v>536</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3673</v>
      </c>
      <c r="R29" s="1073"/>
      <c r="S29" s="1073"/>
      <c r="T29" s="1073"/>
      <c r="U29" s="1073"/>
      <c r="V29" s="1073">
        <v>2625</v>
      </c>
      <c r="W29" s="1073"/>
      <c r="X29" s="1073"/>
      <c r="Y29" s="1073"/>
      <c r="Z29" s="1073"/>
      <c r="AA29" s="1073">
        <v>48</v>
      </c>
      <c r="AB29" s="1073"/>
      <c r="AC29" s="1073"/>
      <c r="AD29" s="1073"/>
      <c r="AE29" s="1074"/>
      <c r="AF29" s="1048">
        <v>45</v>
      </c>
      <c r="AG29" s="1049"/>
      <c r="AH29" s="1049"/>
      <c r="AI29" s="1049"/>
      <c r="AJ29" s="1050"/>
      <c r="AK29" s="1009">
        <v>528</v>
      </c>
      <c r="AL29" s="1000"/>
      <c r="AM29" s="1000"/>
      <c r="AN29" s="1000"/>
      <c r="AO29" s="1000"/>
      <c r="AP29" s="1000">
        <v>13</v>
      </c>
      <c r="AQ29" s="1000"/>
      <c r="AR29" s="1000"/>
      <c r="AS29" s="1000"/>
      <c r="AT29" s="1000"/>
      <c r="AU29" s="1000">
        <v>2</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375</v>
      </c>
      <c r="R30" s="1073"/>
      <c r="S30" s="1073"/>
      <c r="T30" s="1073"/>
      <c r="U30" s="1073"/>
      <c r="V30" s="1073">
        <v>366</v>
      </c>
      <c r="W30" s="1073"/>
      <c r="X30" s="1073"/>
      <c r="Y30" s="1073"/>
      <c r="Z30" s="1073"/>
      <c r="AA30" s="1073">
        <v>9</v>
      </c>
      <c r="AB30" s="1073"/>
      <c r="AC30" s="1073"/>
      <c r="AD30" s="1073"/>
      <c r="AE30" s="1074"/>
      <c r="AF30" s="1048">
        <v>9</v>
      </c>
      <c r="AG30" s="1049"/>
      <c r="AH30" s="1049"/>
      <c r="AI30" s="1049"/>
      <c r="AJ30" s="1050"/>
      <c r="AK30" s="1009">
        <v>115</v>
      </c>
      <c r="AL30" s="1000"/>
      <c r="AM30" s="1000"/>
      <c r="AN30" s="1000"/>
      <c r="AO30" s="1000"/>
      <c r="AP30" s="1000" t="s">
        <v>536</v>
      </c>
      <c r="AQ30" s="1000"/>
      <c r="AR30" s="1000"/>
      <c r="AS30" s="1000"/>
      <c r="AT30" s="1000"/>
      <c r="AU30" s="1000" t="s">
        <v>538</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834</v>
      </c>
      <c r="R31" s="1073"/>
      <c r="S31" s="1073"/>
      <c r="T31" s="1073"/>
      <c r="U31" s="1073"/>
      <c r="V31" s="1073">
        <v>64</v>
      </c>
      <c r="W31" s="1073"/>
      <c r="X31" s="1073"/>
      <c r="Y31" s="1073"/>
      <c r="Z31" s="1073"/>
      <c r="AA31" s="1073">
        <v>771</v>
      </c>
      <c r="AB31" s="1073"/>
      <c r="AC31" s="1073"/>
      <c r="AD31" s="1073"/>
      <c r="AE31" s="1074"/>
      <c r="AF31" s="1048">
        <v>771</v>
      </c>
      <c r="AG31" s="1049"/>
      <c r="AH31" s="1049"/>
      <c r="AI31" s="1049"/>
      <c r="AJ31" s="1050"/>
      <c r="AK31" s="1009">
        <v>1</v>
      </c>
      <c r="AL31" s="1000"/>
      <c r="AM31" s="1000"/>
      <c r="AN31" s="1000"/>
      <c r="AO31" s="1000"/>
      <c r="AP31" s="1000">
        <v>753</v>
      </c>
      <c r="AQ31" s="1000"/>
      <c r="AR31" s="1000"/>
      <c r="AS31" s="1000"/>
      <c r="AT31" s="1000"/>
      <c r="AU31" s="1000">
        <v>5</v>
      </c>
      <c r="AV31" s="1000"/>
      <c r="AW31" s="1000"/>
      <c r="AX31" s="1000"/>
      <c r="AY31" s="1000"/>
      <c r="AZ31" s="1071" t="s">
        <v>536</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1086</v>
      </c>
      <c r="R32" s="1073"/>
      <c r="S32" s="1073"/>
      <c r="T32" s="1073"/>
      <c r="U32" s="1073"/>
      <c r="V32" s="1073">
        <v>1079</v>
      </c>
      <c r="W32" s="1073"/>
      <c r="X32" s="1073"/>
      <c r="Y32" s="1073"/>
      <c r="Z32" s="1073"/>
      <c r="AA32" s="1073">
        <v>7</v>
      </c>
      <c r="AB32" s="1073"/>
      <c r="AC32" s="1073"/>
      <c r="AD32" s="1073"/>
      <c r="AE32" s="1074"/>
      <c r="AF32" s="1048">
        <v>2</v>
      </c>
      <c r="AG32" s="1049"/>
      <c r="AH32" s="1049"/>
      <c r="AI32" s="1049"/>
      <c r="AJ32" s="1050"/>
      <c r="AK32" s="1009">
        <v>379</v>
      </c>
      <c r="AL32" s="1000"/>
      <c r="AM32" s="1000"/>
      <c r="AN32" s="1000"/>
      <c r="AO32" s="1000"/>
      <c r="AP32" s="1000">
        <v>5864</v>
      </c>
      <c r="AQ32" s="1000"/>
      <c r="AR32" s="1000"/>
      <c r="AS32" s="1000"/>
      <c r="AT32" s="1000"/>
      <c r="AU32" s="1000">
        <v>4052</v>
      </c>
      <c r="AV32" s="1000"/>
      <c r="AW32" s="1000"/>
      <c r="AX32" s="1000"/>
      <c r="AY32" s="1000"/>
      <c r="AZ32" s="1071" t="s">
        <v>540</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1482</v>
      </c>
      <c r="R33" s="1073"/>
      <c r="S33" s="1073"/>
      <c r="T33" s="1073"/>
      <c r="U33" s="1073"/>
      <c r="V33" s="1073">
        <v>1365</v>
      </c>
      <c r="W33" s="1073"/>
      <c r="X33" s="1073"/>
      <c r="Y33" s="1073"/>
      <c r="Z33" s="1073"/>
      <c r="AA33" s="1073">
        <v>117</v>
      </c>
      <c r="AB33" s="1073"/>
      <c r="AC33" s="1073"/>
      <c r="AD33" s="1073"/>
      <c r="AE33" s="1074"/>
      <c r="AF33" s="1048">
        <v>117</v>
      </c>
      <c r="AG33" s="1049"/>
      <c r="AH33" s="1049"/>
      <c r="AI33" s="1049"/>
      <c r="AJ33" s="1050"/>
      <c r="AK33" s="1009">
        <v>858</v>
      </c>
      <c r="AL33" s="1000"/>
      <c r="AM33" s="1000"/>
      <c r="AN33" s="1000"/>
      <c r="AO33" s="1000"/>
      <c r="AP33" s="1000">
        <v>9562</v>
      </c>
      <c r="AQ33" s="1000"/>
      <c r="AR33" s="1000"/>
      <c r="AS33" s="1000"/>
      <c r="AT33" s="1000"/>
      <c r="AU33" s="1000">
        <v>8070</v>
      </c>
      <c r="AV33" s="1000"/>
      <c r="AW33" s="1000"/>
      <c r="AX33" s="1000"/>
      <c r="AY33" s="1000"/>
      <c r="AZ33" s="1071" t="s">
        <v>537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1230</v>
      </c>
      <c r="AG63" s="988"/>
      <c r="AH63" s="988"/>
      <c r="AI63" s="988"/>
      <c r="AJ63" s="1059"/>
      <c r="AK63" s="1060"/>
      <c r="AL63" s="992"/>
      <c r="AM63" s="992"/>
      <c r="AN63" s="992"/>
      <c r="AO63" s="992"/>
      <c r="AP63" s="988">
        <v>16192</v>
      </c>
      <c r="AQ63" s="988"/>
      <c r="AR63" s="988"/>
      <c r="AS63" s="988"/>
      <c r="AT63" s="988"/>
      <c r="AU63" s="988">
        <v>12129</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15052</v>
      </c>
      <c r="R68" s="1011"/>
      <c r="S68" s="1011"/>
      <c r="T68" s="1011"/>
      <c r="U68" s="1011"/>
      <c r="V68" s="1011">
        <v>12500</v>
      </c>
      <c r="W68" s="1011"/>
      <c r="X68" s="1011"/>
      <c r="Y68" s="1011"/>
      <c r="Z68" s="1011"/>
      <c r="AA68" s="1011">
        <v>2552</v>
      </c>
      <c r="AB68" s="1011"/>
      <c r="AC68" s="1011"/>
      <c r="AD68" s="1011"/>
      <c r="AE68" s="1011"/>
      <c r="AF68" s="1011">
        <v>2552</v>
      </c>
      <c r="AG68" s="1011"/>
      <c r="AH68" s="1011"/>
      <c r="AI68" s="1011"/>
      <c r="AJ68" s="1011"/>
      <c r="AK68" s="1011" t="s">
        <v>550</v>
      </c>
      <c r="AL68" s="1011"/>
      <c r="AM68" s="1011"/>
      <c r="AN68" s="1011"/>
      <c r="AO68" s="1011"/>
      <c r="AP68" s="1011" t="s">
        <v>537</v>
      </c>
      <c r="AQ68" s="1011"/>
      <c r="AR68" s="1011"/>
      <c r="AS68" s="1011"/>
      <c r="AT68" s="1011"/>
      <c r="AU68" s="1011" t="s">
        <v>537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11</v>
      </c>
      <c r="R69" s="1000"/>
      <c r="S69" s="1000"/>
      <c r="T69" s="1000"/>
      <c r="U69" s="1000"/>
      <c r="V69" s="1000">
        <v>11</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537</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495</v>
      </c>
      <c r="R70" s="1000"/>
      <c r="S70" s="1000"/>
      <c r="T70" s="1000"/>
      <c r="U70" s="1000"/>
      <c r="V70" s="1000">
        <v>348</v>
      </c>
      <c r="W70" s="1000"/>
      <c r="X70" s="1000"/>
      <c r="Y70" s="1000"/>
      <c r="Z70" s="1000"/>
      <c r="AA70" s="1000">
        <v>148</v>
      </c>
      <c r="AB70" s="1000"/>
      <c r="AC70" s="1000"/>
      <c r="AD70" s="1000"/>
      <c r="AE70" s="1000"/>
      <c r="AF70" s="1000">
        <v>148</v>
      </c>
      <c r="AG70" s="1000"/>
      <c r="AH70" s="1000"/>
      <c r="AI70" s="1000"/>
      <c r="AJ70" s="1000"/>
      <c r="AK70" s="1000">
        <v>176</v>
      </c>
      <c r="AL70" s="1000"/>
      <c r="AM70" s="1000"/>
      <c r="AN70" s="1000"/>
      <c r="AO70" s="1000"/>
      <c r="AP70" s="1000" t="s">
        <v>549</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707531</v>
      </c>
      <c r="R71" s="1000"/>
      <c r="S71" s="1000"/>
      <c r="T71" s="1000"/>
      <c r="U71" s="1000"/>
      <c r="V71" s="1000">
        <v>687050</v>
      </c>
      <c r="W71" s="1000"/>
      <c r="X71" s="1000"/>
      <c r="Y71" s="1000"/>
      <c r="Z71" s="1000"/>
      <c r="AA71" s="1000">
        <v>20481</v>
      </c>
      <c r="AB71" s="1000"/>
      <c r="AC71" s="1000"/>
      <c r="AD71" s="1000"/>
      <c r="AE71" s="1000"/>
      <c r="AF71" s="1000">
        <v>20481</v>
      </c>
      <c r="AG71" s="1000"/>
      <c r="AH71" s="1000"/>
      <c r="AI71" s="1000"/>
      <c r="AJ71" s="1000"/>
      <c r="AK71" s="1000">
        <v>3255</v>
      </c>
      <c r="AL71" s="1000"/>
      <c r="AM71" s="1000"/>
      <c r="AN71" s="1000"/>
      <c r="AO71" s="1000"/>
      <c r="AP71" s="1000" t="s">
        <v>537</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128</v>
      </c>
      <c r="R72" s="1000"/>
      <c r="S72" s="1000"/>
      <c r="T72" s="1000"/>
      <c r="U72" s="1000"/>
      <c r="V72" s="1000">
        <v>125</v>
      </c>
      <c r="W72" s="1000"/>
      <c r="X72" s="1000"/>
      <c r="Y72" s="1000"/>
      <c r="Z72" s="1000"/>
      <c r="AA72" s="1000">
        <v>3</v>
      </c>
      <c r="AB72" s="1000"/>
      <c r="AC72" s="1000"/>
      <c r="AD72" s="1000"/>
      <c r="AE72" s="1000"/>
      <c r="AF72" s="1000">
        <v>3</v>
      </c>
      <c r="AG72" s="1000"/>
      <c r="AH72" s="1000"/>
      <c r="AI72" s="1000"/>
      <c r="AJ72" s="1000"/>
      <c r="AK72" s="1000" t="s">
        <v>550</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2145</v>
      </c>
      <c r="R73" s="1000"/>
      <c r="S73" s="1000"/>
      <c r="T73" s="1000"/>
      <c r="U73" s="1000"/>
      <c r="V73" s="1000">
        <v>2090</v>
      </c>
      <c r="W73" s="1000"/>
      <c r="X73" s="1000"/>
      <c r="Y73" s="1000"/>
      <c r="Z73" s="1000"/>
      <c r="AA73" s="1000">
        <v>55</v>
      </c>
      <c r="AB73" s="1000"/>
      <c r="AC73" s="1000"/>
      <c r="AD73" s="1000"/>
      <c r="AE73" s="1000"/>
      <c r="AF73" s="1000">
        <v>55</v>
      </c>
      <c r="AG73" s="1000"/>
      <c r="AH73" s="1000"/>
      <c r="AI73" s="1000"/>
      <c r="AJ73" s="1000"/>
      <c r="AK73" s="1000">
        <v>49</v>
      </c>
      <c r="AL73" s="1000"/>
      <c r="AM73" s="1000"/>
      <c r="AN73" s="1000"/>
      <c r="AO73" s="1000"/>
      <c r="AP73" s="1000">
        <v>764</v>
      </c>
      <c r="AQ73" s="1000"/>
      <c r="AR73" s="1000"/>
      <c r="AS73" s="1000"/>
      <c r="AT73" s="1000"/>
      <c r="AU73" s="1000">
        <v>354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178</v>
      </c>
      <c r="R74" s="1000"/>
      <c r="S74" s="1000"/>
      <c r="T74" s="1000"/>
      <c r="U74" s="1000"/>
      <c r="V74" s="1000">
        <v>177</v>
      </c>
      <c r="W74" s="1000"/>
      <c r="X74" s="1000"/>
      <c r="Y74" s="1000"/>
      <c r="Z74" s="1000"/>
      <c r="AA74" s="1000">
        <v>1</v>
      </c>
      <c r="AB74" s="1000"/>
      <c r="AC74" s="1000"/>
      <c r="AD74" s="1000"/>
      <c r="AE74" s="1000"/>
      <c r="AF74" s="1000">
        <v>1</v>
      </c>
      <c r="AG74" s="1000"/>
      <c r="AH74" s="1000"/>
      <c r="AI74" s="1000"/>
      <c r="AJ74" s="1000"/>
      <c r="AK74" s="1000" t="s">
        <v>550</v>
      </c>
      <c r="AL74" s="1000"/>
      <c r="AM74" s="1000"/>
      <c r="AN74" s="1000"/>
      <c r="AO74" s="1000"/>
      <c r="AP74" s="1000" t="s">
        <v>536</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4703</v>
      </c>
      <c r="R75" s="1008"/>
      <c r="S75" s="1008"/>
      <c r="T75" s="1008"/>
      <c r="U75" s="1009"/>
      <c r="V75" s="1010">
        <v>1943</v>
      </c>
      <c r="W75" s="1008"/>
      <c r="X75" s="1008"/>
      <c r="Y75" s="1008"/>
      <c r="Z75" s="1009"/>
      <c r="AA75" s="1010">
        <v>2759</v>
      </c>
      <c r="AB75" s="1008"/>
      <c r="AC75" s="1008"/>
      <c r="AD75" s="1008"/>
      <c r="AE75" s="1009"/>
      <c r="AF75" s="1010">
        <v>2759</v>
      </c>
      <c r="AG75" s="1008"/>
      <c r="AH75" s="1008"/>
      <c r="AI75" s="1008"/>
      <c r="AJ75" s="1009"/>
      <c r="AK75" s="1010" t="s">
        <v>550</v>
      </c>
      <c r="AL75" s="1008"/>
      <c r="AM75" s="1008"/>
      <c r="AN75" s="1008"/>
      <c r="AO75" s="1009"/>
      <c r="AP75" s="1010">
        <v>7967</v>
      </c>
      <c r="AQ75" s="1008"/>
      <c r="AR75" s="1008"/>
      <c r="AS75" s="1008"/>
      <c r="AT75" s="1009"/>
      <c r="AU75" s="1010">
        <v>4692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25999</v>
      </c>
      <c r="AG88" s="988"/>
      <c r="AH88" s="988"/>
      <c r="AI88" s="988"/>
      <c r="AJ88" s="988"/>
      <c r="AK88" s="992"/>
      <c r="AL88" s="992"/>
      <c r="AM88" s="992"/>
      <c r="AN88" s="992"/>
      <c r="AO88" s="992"/>
      <c r="AP88" s="988">
        <v>8731</v>
      </c>
      <c r="AQ88" s="988"/>
      <c r="AR88" s="988"/>
      <c r="AS88" s="988"/>
      <c r="AT88" s="988"/>
      <c r="AU88" s="988">
        <v>5046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151</v>
      </c>
      <c r="CS102" s="980"/>
      <c r="CT102" s="980"/>
      <c r="CU102" s="980"/>
      <c r="CV102" s="981"/>
      <c r="CW102" s="979" t="s">
        <v>556</v>
      </c>
      <c r="CX102" s="980"/>
      <c r="CY102" s="980"/>
      <c r="CZ102" s="980"/>
      <c r="DA102" s="981"/>
      <c r="DB102" s="979" t="s">
        <v>557</v>
      </c>
      <c r="DC102" s="980"/>
      <c r="DD102" s="980"/>
      <c r="DE102" s="980"/>
      <c r="DF102" s="981"/>
      <c r="DG102" s="979" t="s">
        <v>558</v>
      </c>
      <c r="DH102" s="980"/>
      <c r="DI102" s="980"/>
      <c r="DJ102" s="980"/>
      <c r="DK102" s="981"/>
      <c r="DL102" s="979" t="s">
        <v>556</v>
      </c>
      <c r="DM102" s="980"/>
      <c r="DN102" s="980"/>
      <c r="DO102" s="980"/>
      <c r="DP102" s="981"/>
      <c r="DQ102" s="979" t="s">
        <v>559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2972856</v>
      </c>
      <c r="AB110" s="916"/>
      <c r="AC110" s="916"/>
      <c r="AD110" s="916"/>
      <c r="AE110" s="917"/>
      <c r="AF110" s="918">
        <v>2660007</v>
      </c>
      <c r="AG110" s="916"/>
      <c r="AH110" s="916"/>
      <c r="AI110" s="916"/>
      <c r="AJ110" s="917"/>
      <c r="AK110" s="918">
        <v>2400589</v>
      </c>
      <c r="AL110" s="916"/>
      <c r="AM110" s="916"/>
      <c r="AN110" s="916"/>
      <c r="AO110" s="917"/>
      <c r="AP110" s="919">
        <v>26.7</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22104686</v>
      </c>
      <c r="BR110" s="863"/>
      <c r="BS110" s="863"/>
      <c r="BT110" s="863"/>
      <c r="BU110" s="863"/>
      <c r="BV110" s="863">
        <v>20345045</v>
      </c>
      <c r="BW110" s="863"/>
      <c r="BX110" s="863"/>
      <c r="BY110" s="863"/>
      <c r="BZ110" s="863"/>
      <c r="CA110" s="863">
        <v>18096179</v>
      </c>
      <c r="CB110" s="863"/>
      <c r="CC110" s="863"/>
      <c r="CD110" s="863"/>
      <c r="CE110" s="863"/>
      <c r="CF110" s="887">
        <v>201.2</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46416</v>
      </c>
      <c r="DH110" s="863"/>
      <c r="DI110" s="863"/>
      <c r="DJ110" s="863"/>
      <c r="DK110" s="863"/>
      <c r="DL110" s="863">
        <v>39506</v>
      </c>
      <c r="DM110" s="863"/>
      <c r="DN110" s="863"/>
      <c r="DO110" s="863"/>
      <c r="DP110" s="863"/>
      <c r="DQ110" s="863">
        <v>32596</v>
      </c>
      <c r="DR110" s="863"/>
      <c r="DS110" s="863"/>
      <c r="DT110" s="863"/>
      <c r="DU110" s="863"/>
      <c r="DV110" s="864">
        <v>0.4</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205449</v>
      </c>
      <c r="BR111" s="835"/>
      <c r="BS111" s="835"/>
      <c r="BT111" s="835"/>
      <c r="BU111" s="835"/>
      <c r="BV111" s="835">
        <v>159676</v>
      </c>
      <c r="BW111" s="835"/>
      <c r="BX111" s="835"/>
      <c r="BY111" s="835"/>
      <c r="BZ111" s="835"/>
      <c r="CA111" s="835">
        <v>113904</v>
      </c>
      <c r="CB111" s="835"/>
      <c r="CC111" s="835"/>
      <c r="CD111" s="835"/>
      <c r="CE111" s="835"/>
      <c r="CF111" s="896">
        <v>1.3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14010244</v>
      </c>
      <c r="BR112" s="835"/>
      <c r="BS112" s="835"/>
      <c r="BT112" s="835"/>
      <c r="BU112" s="835"/>
      <c r="BV112" s="835">
        <v>12946876</v>
      </c>
      <c r="BW112" s="835"/>
      <c r="BX112" s="835"/>
      <c r="BY112" s="835"/>
      <c r="BZ112" s="835"/>
      <c r="CA112" s="835">
        <v>12128689</v>
      </c>
      <c r="CB112" s="835"/>
      <c r="CC112" s="835"/>
      <c r="CD112" s="835"/>
      <c r="CE112" s="835"/>
      <c r="CF112" s="896">
        <v>134.9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1324800</v>
      </c>
      <c r="AB113" s="944"/>
      <c r="AC113" s="944"/>
      <c r="AD113" s="944"/>
      <c r="AE113" s="945"/>
      <c r="AF113" s="946">
        <v>1258441</v>
      </c>
      <c r="AG113" s="944"/>
      <c r="AH113" s="944"/>
      <c r="AI113" s="944"/>
      <c r="AJ113" s="945"/>
      <c r="AK113" s="946">
        <v>1238525</v>
      </c>
      <c r="AL113" s="944"/>
      <c r="AM113" s="944"/>
      <c r="AN113" s="944"/>
      <c r="AO113" s="945"/>
      <c r="AP113" s="947">
        <v>13.8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5439509</v>
      </c>
      <c r="BR113" s="835"/>
      <c r="BS113" s="835"/>
      <c r="BT113" s="835"/>
      <c r="BU113" s="835"/>
      <c r="BV113" s="835">
        <v>5178072</v>
      </c>
      <c r="BW113" s="835"/>
      <c r="BX113" s="835"/>
      <c r="BY113" s="835"/>
      <c r="BZ113" s="835"/>
      <c r="CA113" s="835">
        <v>5045857</v>
      </c>
      <c r="CB113" s="835"/>
      <c r="CC113" s="835"/>
      <c r="CD113" s="835"/>
      <c r="CE113" s="835"/>
      <c r="CF113" s="896">
        <v>56.1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528758</v>
      </c>
      <c r="AB114" s="798"/>
      <c r="AC114" s="798"/>
      <c r="AD114" s="798"/>
      <c r="AE114" s="799"/>
      <c r="AF114" s="800">
        <v>548785</v>
      </c>
      <c r="AG114" s="798"/>
      <c r="AH114" s="798"/>
      <c r="AI114" s="798"/>
      <c r="AJ114" s="799"/>
      <c r="AK114" s="800">
        <v>558080</v>
      </c>
      <c r="AL114" s="798"/>
      <c r="AM114" s="798"/>
      <c r="AN114" s="798"/>
      <c r="AO114" s="799"/>
      <c r="AP114" s="845">
        <v>6.2</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3298617</v>
      </c>
      <c r="BR114" s="835"/>
      <c r="BS114" s="835"/>
      <c r="BT114" s="835"/>
      <c r="BU114" s="835"/>
      <c r="BV114" s="835">
        <v>3073896</v>
      </c>
      <c r="BW114" s="835"/>
      <c r="BX114" s="835"/>
      <c r="BY114" s="835"/>
      <c r="BZ114" s="835"/>
      <c r="CA114" s="835">
        <v>2975603</v>
      </c>
      <c r="CB114" s="835"/>
      <c r="CC114" s="835"/>
      <c r="CD114" s="835"/>
      <c r="CE114" s="835"/>
      <c r="CF114" s="896">
        <v>33.1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6910</v>
      </c>
      <c r="AB115" s="944"/>
      <c r="AC115" s="944"/>
      <c r="AD115" s="944"/>
      <c r="AE115" s="945"/>
      <c r="AF115" s="946">
        <v>6910</v>
      </c>
      <c r="AG115" s="944"/>
      <c r="AH115" s="944"/>
      <c r="AI115" s="944"/>
      <c r="AJ115" s="945"/>
      <c r="AK115" s="946">
        <v>6910</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v>1483</v>
      </c>
      <c r="BW115" s="835"/>
      <c r="BX115" s="835"/>
      <c r="BY115" s="835"/>
      <c r="BZ115" s="835"/>
      <c r="CA115" s="835" t="s">
        <v>222</v>
      </c>
      <c r="CB115" s="835"/>
      <c r="CC115" s="835"/>
      <c r="CD115" s="835"/>
      <c r="CE115" s="835"/>
      <c r="CF115" s="896" t="s">
        <v>222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v>49</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4833324</v>
      </c>
      <c r="AB117" s="930"/>
      <c r="AC117" s="930"/>
      <c r="AD117" s="930"/>
      <c r="AE117" s="931"/>
      <c r="AF117" s="932">
        <v>4474192</v>
      </c>
      <c r="AG117" s="930"/>
      <c r="AH117" s="930"/>
      <c r="AI117" s="930"/>
      <c r="AJ117" s="931"/>
      <c r="AK117" s="932">
        <v>4204104</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6910</v>
      </c>
      <c r="AB119" s="916"/>
      <c r="AC119" s="916"/>
      <c r="AD119" s="916"/>
      <c r="AE119" s="917"/>
      <c r="AF119" s="918">
        <v>6910</v>
      </c>
      <c r="AG119" s="916"/>
      <c r="AH119" s="916"/>
      <c r="AI119" s="916"/>
      <c r="AJ119" s="917"/>
      <c r="AK119" s="918">
        <v>6910</v>
      </c>
      <c r="AL119" s="916"/>
      <c r="AM119" s="916"/>
      <c r="AN119" s="916"/>
      <c r="AO119" s="917"/>
      <c r="AP119" s="919">
        <v>0.1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45058505</v>
      </c>
      <c r="BR119" s="866"/>
      <c r="BS119" s="866"/>
      <c r="BT119" s="866"/>
      <c r="BU119" s="866"/>
      <c r="BV119" s="866">
        <v>41705048</v>
      </c>
      <c r="BW119" s="866"/>
      <c r="BX119" s="866"/>
      <c r="BY119" s="866"/>
      <c r="BZ119" s="866"/>
      <c r="CA119" s="866">
        <v>38360232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159033</v>
      </c>
      <c r="DH119" s="781"/>
      <c r="DI119" s="781"/>
      <c r="DJ119" s="781"/>
      <c r="DK119" s="782"/>
      <c r="DL119" s="783">
        <v>120170</v>
      </c>
      <c r="DM119" s="781"/>
      <c r="DN119" s="781"/>
      <c r="DO119" s="781"/>
      <c r="DP119" s="782"/>
      <c r="DQ119" s="783">
        <v>81308</v>
      </c>
      <c r="DR119" s="781"/>
      <c r="DS119" s="781"/>
      <c r="DT119" s="781"/>
      <c r="DU119" s="782"/>
      <c r="DV119" s="869">
        <v>0.9</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8283664</v>
      </c>
      <c r="BR120" s="863"/>
      <c r="BS120" s="863"/>
      <c r="BT120" s="863"/>
      <c r="BU120" s="863"/>
      <c r="BV120" s="863">
        <v>9504326</v>
      </c>
      <c r="BW120" s="863"/>
      <c r="BX120" s="863"/>
      <c r="BY120" s="863"/>
      <c r="BZ120" s="863"/>
      <c r="CA120" s="863">
        <v>10491067</v>
      </c>
      <c r="CB120" s="863"/>
      <c r="CC120" s="863"/>
      <c r="CD120" s="863"/>
      <c r="CE120" s="863"/>
      <c r="CF120" s="887">
        <v>116.6</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9401140</v>
      </c>
      <c r="DH120" s="863"/>
      <c r="DI120" s="863"/>
      <c r="DJ120" s="863"/>
      <c r="DK120" s="863"/>
      <c r="DL120" s="863">
        <v>8666253</v>
      </c>
      <c r="DM120" s="863"/>
      <c r="DN120" s="863"/>
      <c r="DO120" s="863"/>
      <c r="DP120" s="863"/>
      <c r="DQ120" s="863">
        <v>8070162</v>
      </c>
      <c r="DR120" s="863"/>
      <c r="DS120" s="863"/>
      <c r="DT120" s="863"/>
      <c r="DU120" s="863"/>
      <c r="DV120" s="864">
        <v>89.7</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366600</v>
      </c>
      <c r="BR121" s="835"/>
      <c r="BS121" s="835"/>
      <c r="BT121" s="835"/>
      <c r="BU121" s="835"/>
      <c r="BV121" s="835">
        <v>226621</v>
      </c>
      <c r="BW121" s="835"/>
      <c r="BX121" s="835"/>
      <c r="BY121" s="835"/>
      <c r="BZ121" s="835"/>
      <c r="CA121" s="835">
        <v>182228</v>
      </c>
      <c r="CB121" s="835"/>
      <c r="CC121" s="835"/>
      <c r="CD121" s="835"/>
      <c r="CE121" s="835"/>
      <c r="CF121" s="896">
        <v>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4599327</v>
      </c>
      <c r="DH121" s="835"/>
      <c r="DI121" s="835"/>
      <c r="DJ121" s="835"/>
      <c r="DK121" s="835"/>
      <c r="DL121" s="835">
        <v>4272089</v>
      </c>
      <c r="DM121" s="835"/>
      <c r="DN121" s="835"/>
      <c r="DO121" s="835"/>
      <c r="DP121" s="835"/>
      <c r="DQ121" s="835">
        <v>4052127</v>
      </c>
      <c r="DR121" s="835"/>
      <c r="DS121" s="835"/>
      <c r="DT121" s="835"/>
      <c r="DU121" s="835"/>
      <c r="DV121" s="812">
        <v>45.1</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31933962</v>
      </c>
      <c r="BR122" s="866"/>
      <c r="BS122" s="866"/>
      <c r="BT122" s="866"/>
      <c r="BU122" s="866"/>
      <c r="BV122" s="866">
        <v>30572839</v>
      </c>
      <c r="BW122" s="866"/>
      <c r="BX122" s="866"/>
      <c r="BY122" s="866"/>
      <c r="BZ122" s="866"/>
      <c r="CA122" s="866">
        <v>29080906</v>
      </c>
      <c r="CB122" s="866"/>
      <c r="CC122" s="866"/>
      <c r="CD122" s="866"/>
      <c r="CE122" s="866"/>
      <c r="CF122" s="867">
        <v>323.3</v>
      </c>
      <c r="CG122" s="868"/>
      <c r="CH122" s="868"/>
      <c r="CI122" s="868"/>
      <c r="CJ122" s="868"/>
      <c r="CK122" s="890"/>
      <c r="CL122" s="876"/>
      <c r="CM122" s="876"/>
      <c r="CN122" s="876"/>
      <c r="CO122" s="877"/>
      <c r="CP122" s="856" t="s">
        <v>442</v>
      </c>
      <c r="CQ122" s="857"/>
      <c r="CR122" s="857"/>
      <c r="CS122" s="857"/>
      <c r="CT122" s="857"/>
      <c r="CU122" s="857"/>
      <c r="CV122" s="857"/>
      <c r="CW122" s="857"/>
      <c r="CX122" s="857"/>
      <c r="CY122" s="857"/>
      <c r="CZ122" s="857"/>
      <c r="DA122" s="857"/>
      <c r="DB122" s="857"/>
      <c r="DC122" s="857"/>
      <c r="DD122" s="857"/>
      <c r="DE122" s="857"/>
      <c r="DF122" s="858"/>
      <c r="DG122" s="834">
        <v>4200</v>
      </c>
      <c r="DH122" s="835"/>
      <c r="DI122" s="835"/>
      <c r="DJ122" s="835"/>
      <c r="DK122" s="835"/>
      <c r="DL122" s="835">
        <v>4790</v>
      </c>
      <c r="DM122" s="835"/>
      <c r="DN122" s="835"/>
      <c r="DO122" s="835"/>
      <c r="DP122" s="835"/>
      <c r="DQ122" s="835">
        <v>4515</v>
      </c>
      <c r="DR122" s="835"/>
      <c r="DS122" s="835"/>
      <c r="DT122" s="835"/>
      <c r="DU122" s="835"/>
      <c r="DV122" s="812">
        <v>0.1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40584226</v>
      </c>
      <c r="BR123" s="854"/>
      <c r="BS123" s="854"/>
      <c r="BT123" s="854"/>
      <c r="BU123" s="854"/>
      <c r="BV123" s="854">
        <v>40303786</v>
      </c>
      <c r="BW123" s="854"/>
      <c r="BX123" s="854"/>
      <c r="BY123" s="854"/>
      <c r="BZ123" s="854"/>
      <c r="CA123" s="854">
        <v>39754201</v>
      </c>
      <c r="CB123" s="854"/>
      <c r="CC123" s="854"/>
      <c r="CD123" s="854"/>
      <c r="CE123" s="854"/>
      <c r="CF123" s="764"/>
      <c r="CG123" s="765"/>
      <c r="CH123" s="765"/>
      <c r="CI123" s="765"/>
      <c r="CJ123" s="855"/>
      <c r="CK123" s="890"/>
      <c r="CL123" s="876"/>
      <c r="CM123" s="876"/>
      <c r="CN123" s="876"/>
      <c r="CO123" s="877"/>
      <c r="CP123" s="856" t="s">
        <v>444</v>
      </c>
      <c r="CQ123" s="857"/>
      <c r="CR123" s="857"/>
      <c r="CS123" s="857"/>
      <c r="CT123" s="857"/>
      <c r="CU123" s="857"/>
      <c r="CV123" s="857"/>
      <c r="CW123" s="857"/>
      <c r="CX123" s="857"/>
      <c r="CY123" s="857"/>
      <c r="CZ123" s="857"/>
      <c r="DA123" s="857"/>
      <c r="DB123" s="857"/>
      <c r="DC123" s="857"/>
      <c r="DD123" s="857"/>
      <c r="DE123" s="857"/>
      <c r="DF123" s="858"/>
      <c r="DG123" s="797">
        <v>5577</v>
      </c>
      <c r="DH123" s="798"/>
      <c r="DI123" s="798"/>
      <c r="DJ123" s="798"/>
      <c r="DK123" s="799"/>
      <c r="DL123" s="800">
        <v>3744</v>
      </c>
      <c r="DM123" s="798"/>
      <c r="DN123" s="798"/>
      <c r="DO123" s="798"/>
      <c r="DP123" s="799"/>
      <c r="DQ123" s="800">
        <v>1885</v>
      </c>
      <c r="DR123" s="798"/>
      <c r="DS123" s="798"/>
      <c r="DT123" s="798"/>
      <c r="DU123" s="799"/>
      <c r="DV123" s="845">
        <v>0</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47.5</v>
      </c>
      <c r="BR124" s="852"/>
      <c r="BS124" s="852"/>
      <c r="BT124" s="852"/>
      <c r="BU124" s="852"/>
      <c r="BV124" s="852">
        <v>14.7</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47475</v>
      </c>
      <c r="AB128" s="819"/>
      <c r="AC128" s="819"/>
      <c r="AD128" s="819"/>
      <c r="AE128" s="820"/>
      <c r="AF128" s="821">
        <v>39919</v>
      </c>
      <c r="AG128" s="819"/>
      <c r="AH128" s="819"/>
      <c r="AI128" s="819"/>
      <c r="AJ128" s="820"/>
      <c r="AK128" s="821">
        <v>28448</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222</v>
      </c>
      <c r="BG128" s="805"/>
      <c r="BH128" s="805"/>
      <c r="BI128" s="805"/>
      <c r="BJ128" s="805"/>
      <c r="BK128" s="805"/>
      <c r="BL128" s="828"/>
      <c r="BM128" s="804">
        <v>12.99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v>1483</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13087146</v>
      </c>
      <c r="AB129" s="798"/>
      <c r="AC129" s="798"/>
      <c r="AD129" s="798"/>
      <c r="AE129" s="799"/>
      <c r="AF129" s="800">
        <v>13131791</v>
      </c>
      <c r="AG129" s="798"/>
      <c r="AH129" s="798"/>
      <c r="AI129" s="798"/>
      <c r="AJ129" s="799"/>
      <c r="AK129" s="800">
        <v>12554646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222</v>
      </c>
      <c r="BG129" s="788"/>
      <c r="BH129" s="788"/>
      <c r="BI129" s="788"/>
      <c r="BJ129" s="788"/>
      <c r="BK129" s="788"/>
      <c r="BL129" s="789"/>
      <c r="BM129" s="787">
        <v>17.989999999999998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3674960</v>
      </c>
      <c r="AB130" s="798"/>
      <c r="AC130" s="798"/>
      <c r="AD130" s="798"/>
      <c r="AE130" s="799"/>
      <c r="AF130" s="800">
        <v>3645356</v>
      </c>
      <c r="AG130" s="798"/>
      <c r="AH130" s="798"/>
      <c r="AI130" s="798"/>
      <c r="AJ130" s="799"/>
      <c r="AK130" s="800">
        <v>3560565</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8.9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9412186</v>
      </c>
      <c r="AB131" s="781"/>
      <c r="AC131" s="781"/>
      <c r="AD131" s="781"/>
      <c r="AE131" s="782"/>
      <c r="AF131" s="783">
        <v>9486435</v>
      </c>
      <c r="AG131" s="781"/>
      <c r="AH131" s="781"/>
      <c r="AI131" s="781"/>
      <c r="AJ131" s="782"/>
      <c r="AK131" s="783">
        <v>8994081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11.80266731</v>
      </c>
      <c r="AB132" s="761"/>
      <c r="AC132" s="761"/>
      <c r="AD132" s="761"/>
      <c r="AE132" s="762"/>
      <c r="AF132" s="763">
        <v>8.3162642239999993</v>
      </c>
      <c r="AG132" s="761"/>
      <c r="AH132" s="761"/>
      <c r="AI132" s="761"/>
      <c r="AJ132" s="762"/>
      <c r="AK132" s="763">
        <v>6.8388421230000001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13.1</v>
      </c>
      <c r="AB133" s="740"/>
      <c r="AC133" s="740"/>
      <c r="AD133" s="740"/>
      <c r="AE133" s="741"/>
      <c r="AF133" s="739">
        <v>10.8</v>
      </c>
      <c r="AG133" s="740"/>
      <c r="AH133" s="740"/>
      <c r="AI133" s="740"/>
      <c r="AJ133" s="741"/>
      <c r="AK133" s="739">
        <v>8.9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2374997</v>
      </c>
      <c r="L9" s="266">
        <v>95851</v>
      </c>
      <c r="M9" s="267">
        <v>68135</v>
      </c>
      <c r="N9" s="268">
        <v>40.700000000000003</v>
      </c>
    </row>
    <row r="10" spans="1:16" x14ac:dyDescent="0.15">
      <c r="A10" s="250"/>
      <c r="B10" s="246"/>
      <c r="C10" s="246"/>
      <c r="D10" s="246"/>
      <c r="E10" s="246"/>
      <c r="F10" s="246"/>
      <c r="G10" s="1166" t="s">
        <v>478</v>
      </c>
      <c r="H10" s="1167"/>
      <c r="I10" s="1167"/>
      <c r="J10" s="1168"/>
      <c r="K10" s="269">
        <v>316185</v>
      </c>
      <c r="L10" s="270">
        <v>12761</v>
      </c>
      <c r="M10" s="271">
        <v>7843</v>
      </c>
      <c r="N10" s="272">
        <v>62.7</v>
      </c>
    </row>
    <row r="11" spans="1:16" ht="13.5" customHeight="1" x14ac:dyDescent="0.15">
      <c r="A11" s="250"/>
      <c r="B11" s="246"/>
      <c r="C11" s="246"/>
      <c r="D11" s="246"/>
      <c r="E11" s="246"/>
      <c r="F11" s="246"/>
      <c r="G11" s="1166" t="s">
        <v>479</v>
      </c>
      <c r="H11" s="1167"/>
      <c r="I11" s="1167"/>
      <c r="J11" s="1168"/>
      <c r="K11" s="269">
        <v>355534</v>
      </c>
      <c r="L11" s="270">
        <v>14349</v>
      </c>
      <c r="M11" s="271">
        <v>8431</v>
      </c>
      <c r="N11" s="272">
        <v>70.2</v>
      </c>
    </row>
    <row r="12" spans="1:16" ht="13.5" customHeight="1" x14ac:dyDescent="0.15">
      <c r="A12" s="250"/>
      <c r="B12" s="246"/>
      <c r="C12" s="246"/>
      <c r="D12" s="246"/>
      <c r="E12" s="246"/>
      <c r="F12" s="246"/>
      <c r="G12" s="1166" t="s">
        <v>480</v>
      </c>
      <c r="H12" s="1167"/>
      <c r="I12" s="1167"/>
      <c r="J12" s="1168"/>
      <c r="K12" s="269" t="s">
        <v>481</v>
      </c>
      <c r="L12" s="270" t="s">
        <v>481</v>
      </c>
      <c r="M12" s="271">
        <v>1146</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13</v>
      </c>
      <c r="N13" s="272" t="s">
        <v>481</v>
      </c>
    </row>
    <row r="14" spans="1:16" ht="13.5" customHeight="1" x14ac:dyDescent="0.15">
      <c r="A14" s="250"/>
      <c r="B14" s="246"/>
      <c r="C14" s="246"/>
      <c r="D14" s="246"/>
      <c r="E14" s="246"/>
      <c r="F14" s="246"/>
      <c r="G14" s="1166" t="s">
        <v>483</v>
      </c>
      <c r="H14" s="1167"/>
      <c r="I14" s="1167"/>
      <c r="J14" s="1168"/>
      <c r="K14" s="269">
        <v>84776</v>
      </c>
      <c r="L14" s="270">
        <v>3421</v>
      </c>
      <c r="M14" s="271">
        <v>2999</v>
      </c>
      <c r="N14" s="272">
        <v>14.1</v>
      </c>
    </row>
    <row r="15" spans="1:16" ht="13.5" customHeight="1" x14ac:dyDescent="0.15">
      <c r="A15" s="250"/>
      <c r="B15" s="246"/>
      <c r="C15" s="246"/>
      <c r="D15" s="246"/>
      <c r="E15" s="246"/>
      <c r="F15" s="246"/>
      <c r="G15" s="1166" t="s">
        <v>484</v>
      </c>
      <c r="H15" s="1167"/>
      <c r="I15" s="1167"/>
      <c r="J15" s="1168"/>
      <c r="K15" s="269">
        <v>48111</v>
      </c>
      <c r="L15" s="270">
        <v>1942</v>
      </c>
      <c r="M15" s="271">
        <v>1559</v>
      </c>
      <c r="N15" s="272">
        <v>24.6</v>
      </c>
    </row>
    <row r="16" spans="1:16" x14ac:dyDescent="0.15">
      <c r="A16" s="250"/>
      <c r="B16" s="246"/>
      <c r="C16" s="246"/>
      <c r="D16" s="246"/>
      <c r="E16" s="246"/>
      <c r="F16" s="246"/>
      <c r="G16" s="1169" t="s">
        <v>485</v>
      </c>
      <c r="H16" s="1170"/>
      <c r="I16" s="1170"/>
      <c r="J16" s="1171"/>
      <c r="K16" s="270">
        <v>-302014</v>
      </c>
      <c r="L16" s="270">
        <v>-12189</v>
      </c>
      <c r="M16" s="271">
        <v>-6577</v>
      </c>
      <c r="N16" s="272">
        <v>85.3</v>
      </c>
    </row>
    <row r="17" spans="1:16" x14ac:dyDescent="0.15">
      <c r="A17" s="250"/>
      <c r="B17" s="246"/>
      <c r="C17" s="246"/>
      <c r="D17" s="246"/>
      <c r="E17" s="246"/>
      <c r="F17" s="246"/>
      <c r="G17" s="1169" t="s">
        <v>170</v>
      </c>
      <c r="H17" s="1170"/>
      <c r="I17" s="1170"/>
      <c r="J17" s="1171"/>
      <c r="K17" s="270">
        <v>2877589</v>
      </c>
      <c r="L17" s="270">
        <v>116135</v>
      </c>
      <c r="M17" s="271">
        <v>83548</v>
      </c>
      <c r="N17" s="272">
        <v>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10.29</v>
      </c>
      <c r="L21" s="283">
        <v>8.0299999999999994</v>
      </c>
      <c r="M21" s="284">
        <v>2.2599999999999998</v>
      </c>
      <c r="N21" s="251"/>
      <c r="O21" s="285"/>
      <c r="P21" s="281"/>
    </row>
    <row r="22" spans="1:16" s="286" customFormat="1" x14ac:dyDescent="0.15">
      <c r="A22" s="281"/>
      <c r="B22" s="251"/>
      <c r="C22" s="251"/>
      <c r="D22" s="251"/>
      <c r="E22" s="251"/>
      <c r="F22" s="251"/>
      <c r="G22" s="1163" t="s">
        <v>491</v>
      </c>
      <c r="H22" s="1164"/>
      <c r="I22" s="1164"/>
      <c r="J22" s="1165"/>
      <c r="K22" s="287">
        <v>95.7</v>
      </c>
      <c r="L22" s="288">
        <v>97.6</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2400589</v>
      </c>
      <c r="L32" s="296">
        <v>96884</v>
      </c>
      <c r="M32" s="297">
        <v>50382</v>
      </c>
      <c r="N32" s="298">
        <v>92.3</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67</v>
      </c>
      <c r="N34" s="298" t="s">
        <v>481</v>
      </c>
    </row>
    <row r="35" spans="1:16" ht="27" customHeight="1" x14ac:dyDescent="0.15">
      <c r="A35" s="250"/>
      <c r="B35" s="246"/>
      <c r="C35" s="246"/>
      <c r="D35" s="246"/>
      <c r="E35" s="246"/>
      <c r="F35" s="246"/>
      <c r="G35" s="1154" t="s">
        <v>498</v>
      </c>
      <c r="H35" s="1155"/>
      <c r="I35" s="1155"/>
      <c r="J35" s="1156"/>
      <c r="K35" s="296">
        <v>1238525</v>
      </c>
      <c r="L35" s="296">
        <v>49985</v>
      </c>
      <c r="M35" s="297">
        <v>21211</v>
      </c>
      <c r="N35" s="298">
        <v>135.69999999999999</v>
      </c>
    </row>
    <row r="36" spans="1:16" ht="27" customHeight="1" x14ac:dyDescent="0.15">
      <c r="A36" s="250"/>
      <c r="B36" s="246"/>
      <c r="C36" s="246"/>
      <c r="D36" s="246"/>
      <c r="E36" s="246"/>
      <c r="F36" s="246"/>
      <c r="G36" s="1154" t="s">
        <v>499</v>
      </c>
      <c r="H36" s="1155"/>
      <c r="I36" s="1155"/>
      <c r="J36" s="1156"/>
      <c r="K36" s="296">
        <v>558080</v>
      </c>
      <c r="L36" s="296">
        <v>22523</v>
      </c>
      <c r="M36" s="297">
        <v>3327</v>
      </c>
      <c r="N36" s="298">
        <v>577</v>
      </c>
    </row>
    <row r="37" spans="1:16" ht="13.5" customHeight="1" x14ac:dyDescent="0.15">
      <c r="A37" s="250"/>
      <c r="B37" s="246"/>
      <c r="C37" s="246"/>
      <c r="D37" s="246"/>
      <c r="E37" s="246"/>
      <c r="F37" s="246"/>
      <c r="G37" s="1154" t="s">
        <v>500</v>
      </c>
      <c r="H37" s="1155"/>
      <c r="I37" s="1155"/>
      <c r="J37" s="1156"/>
      <c r="K37" s="296">
        <v>6910</v>
      </c>
      <c r="L37" s="296">
        <v>279</v>
      </c>
      <c r="M37" s="297">
        <v>797</v>
      </c>
      <c r="N37" s="298">
        <v>-65</v>
      </c>
    </row>
    <row r="38" spans="1:16" ht="27" customHeight="1" x14ac:dyDescent="0.15">
      <c r="A38" s="250"/>
      <c r="B38" s="246"/>
      <c r="C38" s="246"/>
      <c r="D38" s="246"/>
      <c r="E38" s="246"/>
      <c r="F38" s="246"/>
      <c r="G38" s="1157" t="s">
        <v>501</v>
      </c>
      <c r="H38" s="1158"/>
      <c r="I38" s="1158"/>
      <c r="J38" s="1159"/>
      <c r="K38" s="299" t="s">
        <v>481</v>
      </c>
      <c r="L38" s="299" t="s">
        <v>481</v>
      </c>
      <c r="M38" s="300">
        <v>3</v>
      </c>
      <c r="N38" s="301" t="s">
        <v>481</v>
      </c>
      <c r="O38" s="295"/>
    </row>
    <row r="39" spans="1:16" x14ac:dyDescent="0.15">
      <c r="A39" s="250"/>
      <c r="B39" s="246"/>
      <c r="C39" s="246"/>
      <c r="D39" s="246"/>
      <c r="E39" s="246"/>
      <c r="F39" s="246"/>
      <c r="G39" s="1157" t="s">
        <v>502</v>
      </c>
      <c r="H39" s="1158"/>
      <c r="I39" s="1158"/>
      <c r="J39" s="1159"/>
      <c r="K39" s="302">
        <v>-28448</v>
      </c>
      <c r="L39" s="302">
        <v>-1148</v>
      </c>
      <c r="M39" s="303">
        <v>-4757</v>
      </c>
      <c r="N39" s="304">
        <v>-75.900000000000006</v>
      </c>
      <c r="O39" s="295"/>
    </row>
    <row r="40" spans="1:16" ht="27" customHeight="1" x14ac:dyDescent="0.15">
      <c r="A40" s="250"/>
      <c r="B40" s="246"/>
      <c r="C40" s="246"/>
      <c r="D40" s="246"/>
      <c r="E40" s="246"/>
      <c r="F40" s="246"/>
      <c r="G40" s="1154" t="s">
        <v>503</v>
      </c>
      <c r="H40" s="1155"/>
      <c r="I40" s="1155"/>
      <c r="J40" s="1156"/>
      <c r="K40" s="302">
        <v>-3560565</v>
      </c>
      <c r="L40" s="302">
        <v>-143699</v>
      </c>
      <c r="M40" s="303">
        <v>-48278</v>
      </c>
      <c r="N40" s="304">
        <v>197.6</v>
      </c>
      <c r="O40" s="295"/>
    </row>
    <row r="41" spans="1:16" x14ac:dyDescent="0.15">
      <c r="A41" s="250"/>
      <c r="B41" s="246"/>
      <c r="C41" s="246"/>
      <c r="D41" s="246"/>
      <c r="E41" s="246"/>
      <c r="F41" s="246"/>
      <c r="G41" s="1160" t="s">
        <v>282</v>
      </c>
      <c r="H41" s="1161"/>
      <c r="I41" s="1161"/>
      <c r="J41" s="1162"/>
      <c r="K41" s="296">
        <v>615091</v>
      </c>
      <c r="L41" s="302">
        <v>24824</v>
      </c>
      <c r="M41" s="303">
        <v>22752</v>
      </c>
      <c r="N41" s="304">
        <v>9.1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1134549</v>
      </c>
      <c r="J51" s="322">
        <v>43241</v>
      </c>
      <c r="K51" s="323">
        <v>-55</v>
      </c>
      <c r="L51" s="324">
        <v>75709</v>
      </c>
      <c r="M51" s="325">
        <v>12.7</v>
      </c>
      <c r="N51" s="326">
        <v>-67.7</v>
      </c>
    </row>
    <row r="52" spans="1:14" x14ac:dyDescent="0.15">
      <c r="A52" s="250"/>
      <c r="B52" s="246"/>
      <c r="C52" s="246"/>
      <c r="D52" s="246"/>
      <c r="E52" s="246"/>
      <c r="F52" s="246"/>
      <c r="G52" s="327"/>
      <c r="H52" s="328" t="s">
        <v>514</v>
      </c>
      <c r="I52" s="329">
        <v>688022</v>
      </c>
      <c r="J52" s="330">
        <v>26222</v>
      </c>
      <c r="K52" s="331">
        <v>-62.2</v>
      </c>
      <c r="L52" s="332">
        <v>35212</v>
      </c>
      <c r="M52" s="333">
        <v>0</v>
      </c>
      <c r="N52" s="334">
        <v>-62.2</v>
      </c>
    </row>
    <row r="53" spans="1:14" x14ac:dyDescent="0.15">
      <c r="A53" s="250"/>
      <c r="B53" s="246"/>
      <c r="C53" s="246"/>
      <c r="D53" s="246"/>
      <c r="E53" s="246"/>
      <c r="F53" s="246"/>
      <c r="G53" s="312" t="s">
        <v>515</v>
      </c>
      <c r="H53" s="313"/>
      <c r="I53" s="321">
        <v>1058910</v>
      </c>
      <c r="J53" s="322">
        <v>40718</v>
      </c>
      <c r="K53" s="323">
        <v>-5.8</v>
      </c>
      <c r="L53" s="324">
        <v>90961</v>
      </c>
      <c r="M53" s="325">
        <v>20.100000000000001</v>
      </c>
      <c r="N53" s="326">
        <v>-25.9</v>
      </c>
    </row>
    <row r="54" spans="1:14" x14ac:dyDescent="0.15">
      <c r="A54" s="250"/>
      <c r="B54" s="246"/>
      <c r="C54" s="246"/>
      <c r="D54" s="246"/>
      <c r="E54" s="246"/>
      <c r="F54" s="246"/>
      <c r="G54" s="327"/>
      <c r="H54" s="328" t="s">
        <v>514</v>
      </c>
      <c r="I54" s="329">
        <v>725807</v>
      </c>
      <c r="J54" s="330">
        <v>27909</v>
      </c>
      <c r="K54" s="331">
        <v>6.4</v>
      </c>
      <c r="L54" s="332">
        <v>37720</v>
      </c>
      <c r="M54" s="333">
        <v>7.1</v>
      </c>
      <c r="N54" s="334">
        <v>-0.7</v>
      </c>
    </row>
    <row r="55" spans="1:14" x14ac:dyDescent="0.15">
      <c r="A55" s="250"/>
      <c r="B55" s="246"/>
      <c r="C55" s="246"/>
      <c r="D55" s="246"/>
      <c r="E55" s="246"/>
      <c r="F55" s="246"/>
      <c r="G55" s="312" t="s">
        <v>516</v>
      </c>
      <c r="H55" s="313"/>
      <c r="I55" s="321">
        <v>2463282</v>
      </c>
      <c r="J55" s="322">
        <v>96350</v>
      </c>
      <c r="K55" s="323">
        <v>136.6</v>
      </c>
      <c r="L55" s="324">
        <v>106614</v>
      </c>
      <c r="M55" s="325">
        <v>17.2</v>
      </c>
      <c r="N55" s="326">
        <v>119.4</v>
      </c>
    </row>
    <row r="56" spans="1:14" x14ac:dyDescent="0.15">
      <c r="A56" s="250"/>
      <c r="B56" s="246"/>
      <c r="C56" s="246"/>
      <c r="D56" s="246"/>
      <c r="E56" s="246"/>
      <c r="F56" s="246"/>
      <c r="G56" s="327"/>
      <c r="H56" s="328" t="s">
        <v>514</v>
      </c>
      <c r="I56" s="329">
        <v>1468557</v>
      </c>
      <c r="J56" s="330">
        <v>57442</v>
      </c>
      <c r="K56" s="331">
        <v>105.8</v>
      </c>
      <c r="L56" s="332">
        <v>45545</v>
      </c>
      <c r="M56" s="333">
        <v>20.7</v>
      </c>
      <c r="N56" s="334">
        <v>85.1</v>
      </c>
    </row>
    <row r="57" spans="1:14" x14ac:dyDescent="0.15">
      <c r="A57" s="250"/>
      <c r="B57" s="246"/>
      <c r="C57" s="246"/>
      <c r="D57" s="246"/>
      <c r="E57" s="246"/>
      <c r="F57" s="246"/>
      <c r="G57" s="312" t="s">
        <v>517</v>
      </c>
      <c r="H57" s="313"/>
      <c r="I57" s="321">
        <v>2295261</v>
      </c>
      <c r="J57" s="322">
        <v>91303</v>
      </c>
      <c r="K57" s="323">
        <v>-5.2</v>
      </c>
      <c r="L57" s="324">
        <v>81768</v>
      </c>
      <c r="M57" s="325">
        <v>-23.3</v>
      </c>
      <c r="N57" s="326">
        <v>18.100000000000001</v>
      </c>
    </row>
    <row r="58" spans="1:14" x14ac:dyDescent="0.15">
      <c r="A58" s="250"/>
      <c r="B58" s="246"/>
      <c r="C58" s="246"/>
      <c r="D58" s="246"/>
      <c r="E58" s="246"/>
      <c r="F58" s="246"/>
      <c r="G58" s="327"/>
      <c r="H58" s="328" t="s">
        <v>514</v>
      </c>
      <c r="I58" s="329">
        <v>1636736</v>
      </c>
      <c r="J58" s="330">
        <v>65107</v>
      </c>
      <c r="K58" s="331">
        <v>13.3</v>
      </c>
      <c r="L58" s="332">
        <v>37917</v>
      </c>
      <c r="M58" s="333">
        <v>-16.7</v>
      </c>
      <c r="N58" s="334">
        <v>30</v>
      </c>
    </row>
    <row r="59" spans="1:14" x14ac:dyDescent="0.15">
      <c r="A59" s="250"/>
      <c r="B59" s="246"/>
      <c r="C59" s="246"/>
      <c r="D59" s="246"/>
      <c r="E59" s="246"/>
      <c r="F59" s="246"/>
      <c r="G59" s="312" t="s">
        <v>518</v>
      </c>
      <c r="H59" s="313"/>
      <c r="I59" s="321">
        <v>1132091</v>
      </c>
      <c r="J59" s="322">
        <v>45689</v>
      </c>
      <c r="K59" s="323">
        <v>-50</v>
      </c>
      <c r="L59" s="324">
        <v>65876</v>
      </c>
      <c r="M59" s="325">
        <v>-19.399999999999999</v>
      </c>
      <c r="N59" s="326">
        <v>-30.6</v>
      </c>
    </row>
    <row r="60" spans="1:14" x14ac:dyDescent="0.15">
      <c r="A60" s="250"/>
      <c r="B60" s="246"/>
      <c r="C60" s="246"/>
      <c r="D60" s="246"/>
      <c r="E60" s="246"/>
      <c r="F60" s="246"/>
      <c r="G60" s="327"/>
      <c r="H60" s="328" t="s">
        <v>514</v>
      </c>
      <c r="I60" s="335">
        <v>696291</v>
      </c>
      <c r="J60" s="330">
        <v>28101</v>
      </c>
      <c r="K60" s="331">
        <v>-56.8</v>
      </c>
      <c r="L60" s="332">
        <v>36484</v>
      </c>
      <c r="M60" s="333">
        <v>-3.8</v>
      </c>
      <c r="N60" s="334">
        <v>-53</v>
      </c>
    </row>
    <row r="61" spans="1:14" x14ac:dyDescent="0.15">
      <c r="A61" s="250"/>
      <c r="B61" s="246"/>
      <c r="C61" s="246"/>
      <c r="D61" s="246"/>
      <c r="E61" s="246"/>
      <c r="F61" s="246"/>
      <c r="G61" s="312" t="s">
        <v>519</v>
      </c>
      <c r="H61" s="336"/>
      <c r="I61" s="337">
        <v>1616819</v>
      </c>
      <c r="J61" s="338">
        <v>63460</v>
      </c>
      <c r="K61" s="339">
        <v>4.0999999999999996</v>
      </c>
      <c r="L61" s="340">
        <v>84186</v>
      </c>
      <c r="M61" s="341">
        <v>1.5</v>
      </c>
      <c r="N61" s="326">
        <v>2.6</v>
      </c>
    </row>
    <row r="62" spans="1:14" x14ac:dyDescent="0.15">
      <c r="A62" s="250"/>
      <c r="B62" s="246"/>
      <c r="C62" s="246"/>
      <c r="D62" s="246"/>
      <c r="E62" s="246"/>
      <c r="F62" s="246"/>
      <c r="G62" s="327"/>
      <c r="H62" s="328" t="s">
        <v>514</v>
      </c>
      <c r="I62" s="329">
        <v>1043083</v>
      </c>
      <c r="J62" s="330">
        <v>40956</v>
      </c>
      <c r="K62" s="331">
        <v>1.3</v>
      </c>
      <c r="L62" s="332">
        <v>38576</v>
      </c>
      <c r="M62" s="333">
        <v>1.5</v>
      </c>
      <c r="N62" s="334">
        <v>-0.2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26.93</v>
      </c>
      <c r="G47" s="12">
        <v>32.630000000000003</v>
      </c>
      <c r="H47" s="12">
        <v>39.64</v>
      </c>
      <c r="I47" s="12">
        <v>41.61</v>
      </c>
      <c r="J47" s="13">
        <v>45.28</v>
      </c>
    </row>
    <row r="48" spans="2:10" ht="57.75" customHeight="1" x14ac:dyDescent="0.15">
      <c r="B48" s="14"/>
      <c r="C48" s="1174" t="s">
        <v>4</v>
      </c>
      <c r="D48" s="1174"/>
      <c r="E48" s="1175"/>
      <c r="F48" s="15">
        <v>7.25</v>
      </c>
      <c r="G48" s="16">
        <v>6.79</v>
      </c>
      <c r="H48" s="16">
        <v>6.21</v>
      </c>
      <c r="I48" s="16">
        <v>5.74</v>
      </c>
      <c r="J48" s="17">
        <v>5.12</v>
      </c>
    </row>
    <row r="49" spans="2:10" ht="57.75" customHeight="1" thickBot="1" x14ac:dyDescent="0.2">
      <c r="B49" s="18"/>
      <c r="C49" s="1176" t="s">
        <v>5</v>
      </c>
      <c r="D49" s="1176"/>
      <c r="E49" s="1177"/>
      <c r="F49" s="19">
        <v>11.31</v>
      </c>
      <c r="G49" s="20">
        <v>5.75</v>
      </c>
      <c r="H49" s="20">
        <v>15.13</v>
      </c>
      <c r="I49" s="20">
        <v>11.63</v>
      </c>
      <c r="J49" s="21">
        <v>8.2200000000000006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2018-02-28T00:31:36Z</cp:lastPrinted>
  <dcterms:created xsi:type="dcterms:W3CDTF">2018-01-24T05:37:31Z</dcterms:created>
  <dcterms:modified xsi:type="dcterms:W3CDTF">2018-11-01T06:29:08Z</dcterms:modified>
  <cp:category/>
</cp:coreProperties>
</file>