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charts/chart9.xml" ContentType="application/vnd.openxmlformats-officedocument.drawingml.chart+xml"/>
  <Override PartName="/xl/theme/themeOverride3.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総務課\財政ファイル\財政状況資料集（Ｈ25以降）\H30財政状況資料集\報告\R2.9.16報告（2回目）\"/>
    </mc:Choice>
  </mc:AlternateContent>
  <bookViews>
    <workbookView xWindow="0" yWindow="0" windowWidth="21600" windowHeight="9480"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 sheetId="21" r:id="rId14"/>
    <sheet name="施設類型別ストック情報分析表①" sheetId="19" r:id="rId15"/>
    <sheet name="施設類型別ストック情報分析表②" sheetId="18"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75" i="12" l="1"/>
  <c r="AF74" i="12"/>
  <c r="AF73" i="12"/>
  <c r="AF72" i="12"/>
  <c r="AF71" i="12"/>
  <c r="AF70" i="12"/>
  <c r="AF69" i="12"/>
  <c r="AF68" i="12"/>
  <c r="AA71" i="12"/>
  <c r="AA70" i="12"/>
  <c r="AA75" i="12"/>
  <c r="AA74" i="12"/>
  <c r="AA73" i="12"/>
  <c r="V73" i="12"/>
  <c r="AA72" i="12"/>
  <c r="AA31" i="12"/>
  <c r="AA35" i="12"/>
  <c r="AA34" i="12"/>
  <c r="AA33" i="12"/>
  <c r="AA32" i="12"/>
  <c r="AF88" i="12" l="1"/>
  <c r="AA29" i="12"/>
  <c r="AA30" i="12"/>
  <c r="AA28" i="12"/>
  <c r="Q11" i="12" l="1"/>
  <c r="AA9" i="12"/>
  <c r="AA8" i="12"/>
  <c r="AA7" i="12"/>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<sst xmlns="http://schemas.openxmlformats.org/spreadsheetml/2006/main" count="1134" uniqueCount="613">
  <si>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</si>
  <si>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</si>
  <si>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</si>
  <si>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</si>
  <si>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</si>
  <si>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</si>
  <si>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</si>
  <si>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</si>
  <si>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</si>
  <si>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</si>
  <si>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</si>
  <si>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</si>
  <si>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</si>
  <si>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</si>
  <si>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</si>
  <si>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</si>
  <si>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</si>
  <si>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</si>
  <si>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</si>
  <si>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</si>
  <si>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</si>
  <si>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</si>
  <si>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</si>
  <si>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</si>
  <si>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</si>
  <si>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</si>
  <si>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</si>
  <si>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</si>
  <si>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</si>
  <si>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</si>
  <si>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</si>
  <si>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</si>
  <si>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</si>
  <si>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</si>
  <si>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</si>
  <si>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</si>
  <si>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</si>
  <si>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</si>
  <si>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</si>
  <si>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</si>
  <si>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</si>
  <si>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</si>
  <si>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</si>
  <si>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</si>
  <si>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</si>
  <si>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</si>
  <si>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</si>
  <si>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</si>
  <si>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</si>
  <si>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</si>
  <si>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</si>
  <si>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</si>
  <si>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</si>
  <si>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</si>
  <si>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</si>
  <si>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</si>
  <si>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</si>
  <si>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</si>
  <si>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</si>
  <si>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</si>
  <si>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</si>
  <si>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</si>
  <si>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</si>
  <si>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</si>
  <si>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</si>
  <si>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</si>
  <si>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</si>
  <si>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</si>
  <si>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</si>
  <si>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</si>
  <si>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</si>
  <si>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</si>
  <si>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</si>
  <si>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</si>
  <si>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</si>
  <si>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</si>
  <si>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</si>
  <si>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</si>
  <si>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</si>
  <si>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</si>
  <si>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</si>
  <si>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</si>
  <si>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</si>
  <si>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</si>
  <si>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</si>
  <si>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</si>
  <si>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</si>
  <si>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</si>
  <si>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</si>
  <si>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</si>
  <si>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</si>
  <si>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</si>
  <si>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</si>
  <si>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</si>
  <si>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</si>
  <si>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</si>
  <si>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</si>
  <si>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</si>
  <si>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神河町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</si>
  <si>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</si>
  <si>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</si>
  <si>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</si>
  <si>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</si>
  <si>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</si>
  <si>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</si>
  <si>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</si>
  <si>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</si>
  <si>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</si>
  <si>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</si>
  <si>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</si>
  <si>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</si>
  <si>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</si>
  <si>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</si>
  <si>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</si>
  <si>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</si>
  <si>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</si>
  <si>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</si>
  <si>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</si>
  <si>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</si>
  <si>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</si>
  <si>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</si>
  <si>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</si>
  <si>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</si>
  <si>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</si>
  <si>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</si>
  <si>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</si>
  <si>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</si>
  <si>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</si>
  <si>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</si>
  <si>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</si>
  <si>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</si>
  <si>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</si>
  <si>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</si>
  <si>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</si>
  <si>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</si>
  <si>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</si>
  <si>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</si>
  <si>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</si>
  <si>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</si>
  <si>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</si>
  <si>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</si>
  <si>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</si>
  <si>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</si>
  <si>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</si>
  <si>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</si>
  <si>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</si>
  <si>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</si>
  <si>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</si>
  <si>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</si>
  <si>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</si>
  <si>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</si>
  <si>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</si>
  <si>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</si>
  <si>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</si>
  <si>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</si>
  <si>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</si>
  <si>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</si>
  <si>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</si>
  <si>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</si>
  <si>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</si>
  <si>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</si>
  <si>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</si>
  <si>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</si>
  <si>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</si>
  <si>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</si>
  <si>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</si>
  <si>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</si>
  <si>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</si>
  <si>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</si>
  <si>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</si>
  <si>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</si>
  <si>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</si>
  <si>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</si>
  <si>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</si>
  <si>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</si>
  <si>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</si>
  <si>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</si>
  <si>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</si>
  <si>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</si>
  <si>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</si>
  <si>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</si>
  <si>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</si>
  <si>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</si>
  <si>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</si>
  <si>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</si>
  <si>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</si>
  <si>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</si>
  <si>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</si>
  <si>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</si>
  <si>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</si>
  <si>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</si>
  <si>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</si>
  <si>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</si>
  <si>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</si>
  <si>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</si>
  <si>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</si>
  <si>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</si>
  <si>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</si>
  <si>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</si>
  <si>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</si>
  <si>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</si>
  <si>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</si>
  <si>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</si>
  <si>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</si>
  <si>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</si>
  <si>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</si>
  <si>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</si>
  <si>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</si>
  <si>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</si>
  <si>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</si>
  <si>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</si>
  <si>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</si>
  <si>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</si>
  <si>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</si>
  <si>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兵庫県神河町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</si>
  <si>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</si>
  <si>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</si>
  <si>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</si>
  <si>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</si>
  <si>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</si>
  <si>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</si>
  <si>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</si>
  <si>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</si>
  <si>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</si>
  <si>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</si>
  <si>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</si>
  <si>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</si>
  <si>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</si>
  <si>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</si>
  <si>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</si>
  <si>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</si>
  <si>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</si>
  <si>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</si>
  <si>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</si>
  <si>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</si>
  <si>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</si>
  <si>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</si>
  <si>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</si>
  <si>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</si>
  <si>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</si>
  <si>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</si>
  <si>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</si>
  <si>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</si>
  <si>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</si>
  <si>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</si>
  <si>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</si>
  <si>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</si>
  <si>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</si>
  <si>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</si>
  <si>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</si>
  <si>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</si>
  <si>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</si>
  <si>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</si>
  <si>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</si>
  <si>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</si>
  <si>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</si>
  <si>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</si>
  <si>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</si>
  <si>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</si>
  <si>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</si>
  <si>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</si>
  <si>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</si>
  <si>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</si>
  <si>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</si>
  <si>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</si>
  <si>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</si>
  <si>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</si>
  <si>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</si>
  <si>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</si>
  <si>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</si>
  <si>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</si>
  <si>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</si>
  <si>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</si>
  <si>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</si>
  <si>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</si>
  <si>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</si>
  <si>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</si>
  <si>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</si>
  <si>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</si>
  <si>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</si>
  <si>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</si>
  <si>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</si>
  <si>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</si>
  <si>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</si>
  <si>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</si>
  <si>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</si>
  <si>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</si>
  <si>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</si>
  <si>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</si>
  <si>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</si>
  <si>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</si>
  <si>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</si>
  <si>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</si>
  <si>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</si>
  <si>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</si>
  <si>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</si>
  <si>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</si>
  <si>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</si>
  <si>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</si>
  <si>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</si>
  <si>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</si>
  <si>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</si>
  <si>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</si>
  <si>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</si>
  <si>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</si>
  <si>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</si>
  <si>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</si>
  <si>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</si>
  <si>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</si>
  <si>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</si>
  <si>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</si>
  <si>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</si>
  <si>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</si>
  <si>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</si>
  <si>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</si>
  <si>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</si>
  <si>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</si>
  <si>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</si>
  <si>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</si>
  <si>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</si>
  <si>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</si>
  <si>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</si>
  <si>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</si>
  <si>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</si>
  <si>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</si>
  <si>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</si>
  <si>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</si>
  <si>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</si>
  <si>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</si>
  <si>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</si>
  <si>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</si>
  <si>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</si>
  <si>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</si>
  <si>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</si>
  <si>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</si>
  <si>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</si>
  <si>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</si>
  <si>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</si>
  <si>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</si>
  <si>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</si>
  <si>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</si>
  <si>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</si>
  <si>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</si>
  <si>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</si>
  <si>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</si>
  <si>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</si>
  <si>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</si>
  <si>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</si>
  <si>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</si>
  <si>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</si>
  <si>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</si>
  <si>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</si>
  <si>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</si>
  <si>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</si>
  <si>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</si>
  <si>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</si>
  <si>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</si>
  <si>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</si>
  <si>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</si>
  <si>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</si>
  <si>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</si>
  <si>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</si>
  <si>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</si>
  <si>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</si>
  <si>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兵庫県神河町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</si>
  <si>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</si>
  <si>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</si>
  <si>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</si>
  <si>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</si>
  <si>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</si>
  <si>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</si>
  <si>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</si>
  <si>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</si>
  <si>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</si>
  <si>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</si>
  <si>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</si>
  <si>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</si>
  <si>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</si>
  <si>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</si>
  <si>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</si>
  <si>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</si>
  <si>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</si>
  <si>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</si>
  <si>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</si>
  <si>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</si>
  <si>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介護療育支援事業特別会計</t>
    <phoneticPr fontId="5"/>
  </si>
  <si>
    <t>産業廃棄物処理事業特別会計</t>
    <phoneticPr fontId="5"/>
  </si>
  <si>
    <t>寺前地区振興基金特別会計</t>
    <phoneticPr fontId="5"/>
  </si>
  <si>
    <t>長谷地区振興基金特別会計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</si>
  <si>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</si>
  <si>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</si>
  <si>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</si>
  <si>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</si>
  <si>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</si>
  <si>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</si>
  <si>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</si>
  <si>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</si>
  <si>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</si>
  <si>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</si>
  <si>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</si>
  <si>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</si>
  <si>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</si>
  <si>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</si>
  <si>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</si>
  <si>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</si>
  <si>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</si>
  <si>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</si>
  <si>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</si>
  <si>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</si>
  <si>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公立神崎総合病院事業会計</t>
    <phoneticPr fontId="5"/>
  </si>
  <si>
    <t>訪問看護事業特別会計</t>
    <phoneticPr fontId="5"/>
  </si>
  <si>
    <t>法非適用企業</t>
    <phoneticPr fontId="5"/>
  </si>
  <si>
    <t>土地開発事業特別会計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</si>
  <si>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</si>
  <si>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</si>
  <si>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</si>
  <si>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</si>
  <si>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</si>
  <si>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</si>
  <si>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</si>
  <si>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</si>
  <si>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</si>
  <si>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</si>
  <si>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</si>
  <si>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</si>
  <si>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</si>
  <si>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</si>
  <si>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</si>
  <si>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</si>
  <si>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</si>
  <si>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</si>
  <si>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</si>
  <si>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</si>
  <si>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</si>
  <si>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</si>
  <si>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</si>
  <si>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</si>
  <si>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</si>
  <si>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</si>
  <si>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</si>
  <si>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</si>
  <si>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</si>
  <si>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</si>
  <si>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</si>
  <si>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</si>
  <si>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</si>
  <si>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</si>
  <si>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</si>
  <si>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</si>
  <si>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</si>
  <si>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</si>
  <si>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</si>
  <si>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</si>
  <si>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</si>
  <si>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</si>
  <si>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</si>
  <si>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</si>
  <si>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</si>
  <si>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</si>
  <si>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</si>
  <si>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</si>
  <si>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</si>
  <si>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</si>
  <si>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</si>
  <si>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</si>
  <si>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</si>
  <si>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</si>
  <si>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</si>
  <si>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</si>
  <si>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</si>
  <si>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</si>
  <si>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</si>
  <si>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</si>
  <si>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</si>
  <si>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</si>
  <si>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</si>
  <si>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公立神崎総合病院事業会計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</si>
  <si>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</si>
  <si>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</si>
  <si>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</si>
  <si>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</si>
  <si>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</si>
  <si>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</si>
  <si>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</si>
  <si>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</si>
  <si>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</si>
  <si>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</si>
  <si>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</si>
  <si>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</si>
  <si>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</si>
  <si>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</si>
  <si>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</si>
  <si>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</si>
  <si>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</si>
  <si>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</si>
  <si>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</si>
  <si>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</si>
  <si>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</si>
  <si>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</si>
  <si>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</si>
  <si>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</si>
  <si>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</si>
  <si>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</si>
  <si>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</si>
  <si>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</si>
  <si>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</si>
  <si>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</si>
  <si>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</si>
  <si>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</si>
  <si>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</si>
  <si>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</si>
  <si>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</si>
  <si>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</si>
  <si>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</si>
  <si>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</si>
  <si>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</si>
  <si>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</si>
  <si>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</si>
  <si>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</si>
  <si>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</si>
  <si>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</si>
  <si>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</si>
  <si>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</si>
  <si>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</si>
  <si>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</si>
  <si>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</si>
  <si>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</si>
  <si>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</si>
  <si>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</si>
  <si>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</si>
  <si>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</si>
  <si>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</si>
  <si>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</si>
  <si>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</si>
  <si>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</si>
  <si>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</si>
  <si>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</si>
  <si>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</si>
  <si>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</si>
  <si>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</si>
  <si>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</si>
  <si>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</si>
  <si>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</si>
  <si>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</si>
  <si>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</si>
  <si>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</si>
  <si>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</si>
  <si>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</si>
  <si>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</si>
  <si>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</si>
  <si>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</si>
  <si>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</si>
  <si>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</si>
  <si>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</si>
  <si>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</si>
  <si>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</si>
  <si>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</si>
  <si>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</si>
  <si>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</si>
  <si>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</si>
  <si>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</si>
  <si>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</si>
  <si>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</si>
  <si>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</si>
  <si>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</si>
  <si>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3.87</t>
  </si>
  <si>
    <t>▲ 6.61</t>
  </si>
  <si>
    <t>下水道事業会計</t>
  </si>
  <si>
    <t>一般会計</t>
  </si>
  <si>
    <t>水道事業会計</t>
  </si>
  <si>
    <t>土地開発事業特別会計</t>
  </si>
  <si>
    <t>国民健康保険事業特別会計</t>
  </si>
  <si>
    <t>訪問看護事業特別会計</t>
  </si>
  <si>
    <t>介護保険事業特別会計</t>
  </si>
  <si>
    <t>産業廃棄物処理事業特別会計</t>
  </si>
  <si>
    <t>その他会計（赤字）</t>
  </si>
  <si>
    <t>その他会計（黒字）</t>
  </si>
  <si>
    <t>H25末</t>
    <phoneticPr fontId="5"/>
  </si>
  <si>
    <t>H26末</t>
    <phoneticPr fontId="5"/>
  </si>
  <si>
    <t>H27末</t>
    <phoneticPr fontId="5"/>
  </si>
  <si>
    <t>H28末</t>
    <phoneticPr fontId="5"/>
  </si>
  <si>
    <t>H29末</t>
    <phoneticPr fontId="5"/>
  </si>
  <si>
    <t>中播衛生施設事務組合</t>
    <rPh sb="0" eb="1">
      <t>ナカ</t>
    </rPh>
    <rPh sb="1" eb="2">
      <t>バン</t>
    </rPh>
    <rPh sb="2" eb="4">
      <t>エイセイ</t>
    </rPh>
    <rPh sb="4" eb="6">
      <t>シセツ</t>
    </rPh>
    <rPh sb="6" eb="8">
      <t>ジム</t>
    </rPh>
    <rPh sb="8" eb="10">
      <t>クミアイ</t>
    </rPh>
    <phoneticPr fontId="2"/>
  </si>
  <si>
    <t>中播北部行政事務組合</t>
    <rPh sb="0" eb="1">
      <t>ナカ</t>
    </rPh>
    <rPh sb="1" eb="2">
      <t>バン</t>
    </rPh>
    <rPh sb="2" eb="4">
      <t>ホクブ</t>
    </rPh>
    <rPh sb="4" eb="6">
      <t>ギョウセイ</t>
    </rPh>
    <rPh sb="6" eb="8">
      <t>ジム</t>
    </rPh>
    <rPh sb="8" eb="10">
      <t>クミアイ</t>
    </rPh>
    <phoneticPr fontId="2"/>
  </si>
  <si>
    <t>中播農業共済事務組合</t>
    <rPh sb="0" eb="1">
      <t>ナカ</t>
    </rPh>
    <rPh sb="1" eb="2">
      <t>バン</t>
    </rPh>
    <rPh sb="2" eb="4">
      <t>ノウギョウ</t>
    </rPh>
    <rPh sb="4" eb="6">
      <t>キョウサイ</t>
    </rPh>
    <rPh sb="6" eb="8">
      <t>ジム</t>
    </rPh>
    <rPh sb="8" eb="10">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</si>
  <si>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</si>
  <si>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</si>
  <si>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兵庫県市町村交通災害共済組合</t>
    <rPh sb="0" eb="3">
      <t>ヒョウゴケン</t>
    </rPh>
    <rPh sb="3" eb="6">
      <t>シチョウソン</t>
    </rPh>
    <rPh sb="6" eb="8">
      <t>コウツウ</t>
    </rPh>
    <rPh sb="8" eb="10">
      <t>サイガイ</t>
    </rPh>
    <rPh sb="10" eb="12">
      <t>キョウサイ</t>
    </rPh>
    <rPh sb="12" eb="14">
      <t>クミアイ</t>
    </rPh>
    <phoneticPr fontId="2"/>
  </si>
  <si>
    <t>兵庫県後期高齢者医療広域連合（一般会計）</t>
    <rPh sb="0" eb="3">
      <t>ヒョウゴケン</t>
    </rPh>
    <rPh sb="3" eb="5">
      <t>コウキ</t>
    </rPh>
    <rPh sb="5" eb="7">
      <t>コウレイ</t>
    </rPh>
    <rPh sb="7" eb="8">
      <t>モノ</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</si>
  <si>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7">
      <t>コウレイ</t>
    </rPh>
    <rPh sb="7" eb="8">
      <t>モノ</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</si>
  <si>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</si>
  <si>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</si>
  <si>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</si>
  <si>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㈱神崎ﾌｰﾄﾞ</t>
    <rPh sb="1" eb="3">
      <t>カンザキ</t>
    </rPh>
    <phoneticPr fontId="2"/>
  </si>
  <si>
    <t>兵庫県土地開発公社</t>
    <rPh sb="0" eb="3">
      <t>ヒョウゴケン</t>
    </rPh>
    <rPh sb="3" eb="5">
      <t>トチ</t>
    </rPh>
    <rPh sb="5" eb="7">
      <t>カイハツ</t>
    </rPh>
    <rPh sb="7" eb="9">
      <t>コウシャ</t>
    </rPh>
    <phoneticPr fontId="2"/>
  </si>
  <si>
    <t>　まちづくり基金</t>
    <rPh sb="6" eb="8">
      <t>キキン</t>
    </rPh>
    <phoneticPr fontId="18"/>
  </si>
  <si>
    <t>　寺前地区振興基金</t>
    <rPh sb="1" eb="2">
      <t>テラ</t>
    </rPh>
    <rPh sb="2" eb="3">
      <t>マエ</t>
    </rPh>
    <rPh sb="3" eb="5">
      <t>チク</t>
    </rPh>
    <rPh sb="5" eb="7">
      <t>シンコウ</t>
    </rPh>
    <rPh sb="7" eb="9">
      <t>キキン</t>
    </rPh>
    <phoneticPr fontId="18"/>
  </si>
  <si>
    <t>　公共施設維持管理基金</t>
    <rPh sb="1" eb="3">
      <t>コウキョウ</t>
    </rPh>
    <rPh sb="3" eb="5">
      <t>シセツ</t>
    </rPh>
    <rPh sb="5" eb="7">
      <t>イジ</t>
    </rPh>
    <rPh sb="7" eb="9">
      <t>カンリ</t>
    </rPh>
    <rPh sb="9" eb="10">
      <t>モト</t>
    </rPh>
    <rPh sb="10" eb="11">
      <t>キン</t>
    </rPh>
    <phoneticPr fontId="18"/>
  </si>
  <si>
    <t>　長谷地区振興基金</t>
    <rPh sb="1" eb="3">
      <t>ナガヤ</t>
    </rPh>
    <rPh sb="3" eb="5">
      <t>チク</t>
    </rPh>
    <rPh sb="5" eb="7">
      <t>シンコウ</t>
    </rPh>
    <rPh sb="7" eb="9">
      <t>キキン</t>
    </rPh>
    <phoneticPr fontId="18"/>
  </si>
  <si>
    <t>　ケーブルテレビネッﾄワーク維持基金</t>
    <rPh sb="14" eb="16">
      <t>イジ</t>
    </rPh>
    <rPh sb="16" eb="18">
      <t>キキン</t>
    </rPh>
    <phoneticPr fontId="18"/>
  </si>
  <si>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</si>
  <si>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</si>
  <si>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</si>
  <si>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</si>
  <si>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</si>
  <si>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</si>
  <si>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</si>
  <si>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</si>
  <si>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</si>
  <si>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</si>
  <si>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</si>
  <si>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が増加傾向にあり、類似団体と比べて高い水準にある一方、有形固定資産減価償却率は類似団体よりも低くなっている。これは、合併時に作成した新町建設計画により施設整備を進めてきたこと、学校施設の統廃合による新しい小中学校を建設したこと等による。一方、合併特例債等の発行により将来負担比率は類似団体より高い値となっている。</t>
    <rPh sb="0" eb="2">
      <t>ショウライ</t>
    </rPh>
    <rPh sb="2" eb="4">
      <t>フタン</t>
    </rPh>
    <rPh sb="4" eb="6">
      <t>ヒリツ</t>
    </rPh>
    <rPh sb="7" eb="9">
      <t>ゾウカ</t>
    </rPh>
    <rPh sb="9" eb="11">
      <t>ケイコウ</t>
    </rPh>
    <rPh sb="15" eb="17">
      <t>ルイジ</t>
    </rPh>
    <rPh sb="17" eb="19">
      <t>ダンタイ</t>
    </rPh>
    <rPh sb="20" eb="21">
      <t>クラ</t>
    </rPh>
    <rPh sb="23" eb="24">
      <t>タカ</t>
    </rPh>
    <rPh sb="25" eb="27">
      <t>スイジュン</t>
    </rPh>
    <rPh sb="30" eb="32">
      <t>イッポウ</t>
    </rPh>
    <rPh sb="33" eb="35">
      <t>ユウケイ</t>
    </rPh>
    <rPh sb="35" eb="37">
      <t>コテイ</t>
    </rPh>
    <rPh sb="37" eb="39">
      <t>シサン</t>
    </rPh>
    <rPh sb="39" eb="41">
      <t>ゲンカ</t>
    </rPh>
    <rPh sb="41" eb="43">
      <t>ショウキャク</t>
    </rPh>
    <rPh sb="43" eb="44">
      <t>リツ</t>
    </rPh>
    <rPh sb="45" eb="47">
      <t>ルイジ</t>
    </rPh>
    <rPh sb="47" eb="49">
      <t>ダンタイ</t>
    </rPh>
    <rPh sb="52" eb="53">
      <t>ヒク</t>
    </rPh>
    <rPh sb="64" eb="66">
      <t>ガッペイ</t>
    </rPh>
    <rPh sb="66" eb="67">
      <t>ジ</t>
    </rPh>
    <rPh sb="68" eb="70">
      <t>サクセイ</t>
    </rPh>
    <rPh sb="94" eb="96">
      <t>ガッコウ</t>
    </rPh>
    <rPh sb="96" eb="98">
      <t>シセツ</t>
    </rPh>
    <rPh sb="99" eb="102">
      <t>トウハイゴウ</t>
    </rPh>
    <rPh sb="124" eb="126">
      <t>イッポウ</t>
    </rPh>
    <phoneticPr fontId="5"/>
  </si>
  <si>
    <t>　将来負担比率・実質公債費比率とも類似団体と比較すると高い値となっている。
　平成29年度から令和元年度にかけて実施した神崎総合病院北館改築事業、峰山高原スキー場整備事業等で13億円超の起債を発行したため、将来負担比率が上昇した。
　これらの地方債の償還により、実質公債費比率が上昇していくことが考えられるため、これまで以上に公債費の適正化に取り組んでいく必要がある。</t>
    <rPh sb="1" eb="3">
      <t>ショウライ</t>
    </rPh>
    <rPh sb="3" eb="5">
      <t>フタン</t>
    </rPh>
    <rPh sb="5" eb="7">
      <t>ヒリツ</t>
    </rPh>
    <rPh sb="8" eb="10">
      <t>ジッシツ</t>
    </rPh>
    <rPh sb="10" eb="13">
      <t>コウサイヒ</t>
    </rPh>
    <rPh sb="13" eb="15">
      <t>ヒリツ</t>
    </rPh>
    <rPh sb="17" eb="19">
      <t>ルイジ</t>
    </rPh>
    <rPh sb="19" eb="21">
      <t>ダンタイ</t>
    </rPh>
    <rPh sb="22" eb="24">
      <t>ヒカク</t>
    </rPh>
    <rPh sb="27" eb="28">
      <t>タカ</t>
    </rPh>
    <rPh sb="29" eb="30">
      <t>アタイ</t>
    </rPh>
    <rPh sb="39" eb="41">
      <t>ヘイセイ</t>
    </rPh>
    <rPh sb="43" eb="45">
      <t>ネンド</t>
    </rPh>
    <rPh sb="47" eb="49">
      <t>レイワ</t>
    </rPh>
    <rPh sb="49" eb="51">
      <t>ガンネン</t>
    </rPh>
    <rPh sb="51" eb="52">
      <t>ド</t>
    </rPh>
    <rPh sb="56" eb="58">
      <t>ジッシ</t>
    </rPh>
    <rPh sb="60" eb="62">
      <t>カンザキ</t>
    </rPh>
    <rPh sb="62" eb="64">
      <t>ソウゴウ</t>
    </rPh>
    <rPh sb="64" eb="66">
      <t>ビョウイン</t>
    </rPh>
    <rPh sb="66" eb="67">
      <t>キタ</t>
    </rPh>
    <rPh sb="67" eb="68">
      <t>カン</t>
    </rPh>
    <rPh sb="68" eb="70">
      <t>カイチク</t>
    </rPh>
    <rPh sb="70" eb="72">
      <t>ジギョウ</t>
    </rPh>
    <rPh sb="73" eb="75">
      <t>ミネヤマ</t>
    </rPh>
    <rPh sb="75" eb="77">
      <t>コウゲン</t>
    </rPh>
    <rPh sb="80" eb="81">
      <t>ジョウ</t>
    </rPh>
    <rPh sb="81" eb="83">
      <t>セイビ</t>
    </rPh>
    <rPh sb="83" eb="85">
      <t>ジギョウ</t>
    </rPh>
    <rPh sb="85" eb="86">
      <t>ナド</t>
    </rPh>
    <rPh sb="89" eb="91">
      <t>オクエン</t>
    </rPh>
    <rPh sb="91" eb="92">
      <t>チョウ</t>
    </rPh>
    <rPh sb="93" eb="95">
      <t>キサイ</t>
    </rPh>
    <rPh sb="96" eb="98">
      <t>ハッコウ</t>
    </rPh>
    <rPh sb="103" eb="105">
      <t>ショウライ</t>
    </rPh>
    <rPh sb="105" eb="107">
      <t>フタン</t>
    </rPh>
    <rPh sb="107" eb="109">
      <t>ヒリツ</t>
    </rPh>
    <rPh sb="110" eb="112">
      <t>ジョウショウ</t>
    </rPh>
    <rPh sb="121" eb="124">
      <t>チホウサイ</t>
    </rPh>
    <rPh sb="125" eb="127">
      <t>ショウカン</t>
    </rPh>
    <rPh sb="131" eb="133">
      <t>ジッシツ</t>
    </rPh>
    <rPh sb="133" eb="136">
      <t>コウサイヒ</t>
    </rPh>
    <rPh sb="136" eb="138">
      <t>ヒリツ</t>
    </rPh>
    <rPh sb="139" eb="141">
      <t>ジョウショウ</t>
    </rPh>
    <rPh sb="148" eb="149">
      <t>カンガ</t>
    </rPh>
    <rPh sb="160" eb="162">
      <t>イジョウ</t>
    </rPh>
    <rPh sb="163" eb="166">
      <t>コウサイヒ</t>
    </rPh>
    <rPh sb="167" eb="170">
      <t>テキセイカ</t>
    </rPh>
    <rPh sb="171" eb="172">
      <t>ト</t>
    </rPh>
    <rPh sb="173" eb="174">
      <t>ク</t>
    </rPh>
    <rPh sb="178" eb="18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</si>
</sst>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75972</c:v>
                </c:pt>
                <c:pt idx="2">
                  <c:v>79466</c:v>
                </c:pt>
                <c:pt idx="3">
                  <c:v>90072</c:v>
                </c:pt>
                <c:pt idx="4">
                  <c:v>88328</c:v>
                </c:pt>
              </c:numCache>
            </c:numRef>
          </c:val>
          <c:smooth val="0"/>
          <c:extLst xmlns:c16r2="http://schemas.microsoft.com/office/drawing/2015/06/chart">
            <c:ext xmlns:c16="http://schemas.microsoft.com/office/drawing/2014/chart" uri="{C3380CC4-5D6E-409C-BE32-E72D297353CC}">
              <c16:uniqueId val="{00000000-D969-4BAF-9638-401EACD61D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92715</c:v>
                </c:pt>
                <c:pt idx="1">
                  <c:v>96076</c:v>
                </c:pt>
                <c:pt idx="2">
                  <c:v>111182</c:v>
                </c:pt>
                <c:pt idx="3">
                  <c:v>197926</c:v>
                </c:pt>
                <c:pt idx="4">
                  <c:v>141326</c:v>
                </c:pt>
              </c:numCache>
            </c:numRef>
          </c:val>
          <c:smooth val="0"/>
          <c:extLst xmlns:c16r2="http://schemas.microsoft.com/office/drawing/2015/06/chart">
            <c:ext xmlns:c16="http://schemas.microsoft.com/office/drawing/2014/chart" uri="{C3380CC4-5D6E-409C-BE32-E72D297353CC}">
              <c16:uniqueId val="{00000001-D969-4BAF-9638-401EACD61DE1}"/>
            </c:ext>
          </c:extLst>
        </c:ser>
        <c:dLbls>
          <c:showLegendKey val="0"/>
          <c:showVal val="0"/>
          <c:showCatName val="0"/>
          <c:showSerName val="0"/>
          <c:showPercent val="0"/>
          <c:showBubbleSize val="0"/>
        </c:dLbls>
        <c:marker val="1"/>
        <c:smooth val="0"/>
        <c:axId val="430472704"/>
        <c:axId val="29270992"/>
      </c:lineChart>
      <c:catAx>
        <c:axId val="430472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270992"/>
        <c:crosses val="autoZero"/>
        <c:auto val="1"/>
        <c:lblAlgn val="ctr"/>
        <c:lblOffset val="100"/>
        <c:tickLblSkip val="1"/>
        <c:tickMarkSkip val="1"/>
        <c:noMultiLvlLbl val="0"/>
      </c:catAx>
      <c:valAx>
        <c:axId val="2927099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0472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3.19</c:v>
                </c:pt>
                <c:pt idx="1">
                  <c:v>3.57</c:v>
                </c:pt>
                <c:pt idx="2">
                  <c:v>4.3</c:v>
                </c:pt>
                <c:pt idx="3">
                  <c:v>5.0199999999999996</c:v>
                </c:pt>
                <c:pt idx="4">
                  <c:v>5.72</c:v>
                </c:pt>
              </c:numCache>
            </c:numRef>
          </c:val>
          <c:extLst xmlns:c16r2="http://schemas.microsoft.com/office/drawing/2015/06/chart">
            <c:ext xmlns:c16="http://schemas.microsoft.com/office/drawing/2014/chart" uri="{C3380CC4-5D6E-409C-BE32-E72D297353CC}">
              <c16:uniqueId val="{00000000-9FAA-41D3-8395-5F779370D4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36.299999999999997</c:v>
                </c:pt>
                <c:pt idx="1">
                  <c:v>37.340000000000003</c:v>
                </c:pt>
                <c:pt idx="2">
                  <c:v>37.93</c:v>
                </c:pt>
                <c:pt idx="3">
                  <c:v>34.479999999999997</c:v>
                </c:pt>
                <c:pt idx="4">
                  <c:v>27.85</c:v>
                </c:pt>
              </c:numCache>
            </c:numRef>
          </c:val>
          <c:extLst xmlns:c16r2="http://schemas.microsoft.com/office/drawing/2015/06/chart">
            <c:ext xmlns:c16="http://schemas.microsoft.com/office/drawing/2014/chart" uri="{C3380CC4-5D6E-409C-BE32-E72D297353CC}">
              <c16:uniqueId val="{00000001-9FAA-41D3-8395-5F779370D4DD}"/>
            </c:ext>
          </c:extLst>
        </c:ser>
        <c:dLbls>
          <c:showLegendKey val="0"/>
          <c:showVal val="0"/>
          <c:showCatName val="0"/>
          <c:showSerName val="0"/>
          <c:showPercent val="0"/>
          <c:showBubbleSize val="0"/>
        </c:dLbls>
        <c:gapWidth val="250"/>
        <c:overlap val="100"/>
        <c:axId val="285753784"/>
        <c:axId val="285754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4.42</c:v>
                </c:pt>
                <c:pt idx="1">
                  <c:v>1.1599999999999999</c:v>
                </c:pt>
                <c:pt idx="2">
                  <c:v>0.19</c:v>
                </c:pt>
                <c:pt idx="3">
                  <c:v>-3.87</c:v>
                </c:pt>
                <c:pt idx="4">
                  <c:v>-6.61</c:v>
                </c:pt>
              </c:numCache>
            </c:numRef>
          </c:val>
          <c:smooth val="0"/>
          <c:extLst xmlns:c16r2="http://schemas.microsoft.com/office/drawing/2015/06/chart">
            <c:ext xmlns:c16="http://schemas.microsoft.com/office/drawing/2014/chart" uri="{C3380CC4-5D6E-409C-BE32-E72D297353CC}">
              <c16:uniqueId val="{00000002-9FAA-41D3-8395-5F779370D4DD}"/>
            </c:ext>
          </c:extLst>
        </c:ser>
        <c:dLbls>
          <c:showLegendKey val="0"/>
          <c:showVal val="0"/>
          <c:showCatName val="0"/>
          <c:showSerName val="0"/>
          <c:showPercent val="0"/>
          <c:showBubbleSize val="0"/>
        </c:dLbls>
        <c:marker val="1"/>
        <c:smooth val="0"/>
        <c:axId val="285753784"/>
        <c:axId val="285754176"/>
      </c:lineChart>
      <c:catAx>
        <c:axId val="285753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5754176"/>
        <c:crosses val="autoZero"/>
        <c:auto val="1"/>
        <c:lblAlgn val="ctr"/>
        <c:lblOffset val="100"/>
        <c:tickLblSkip val="1"/>
        <c:tickMarkSkip val="1"/>
        <c:noMultiLvlLbl val="0"/>
      </c:catAx>
      <c:valAx>
        <c:axId val="285754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5753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3.66</c:v>
                </c:pt>
                <c:pt idx="2">
                  <c:v>#N/A</c:v>
                </c:pt>
                <c:pt idx="3">
                  <c:v>3.03</c:v>
                </c:pt>
                <c:pt idx="4">
                  <c:v>#N/A</c:v>
                </c:pt>
                <c:pt idx="5">
                  <c:v>2.35</c:v>
                </c:pt>
                <c:pt idx="6">
                  <c:v>#N/A</c:v>
                </c:pt>
                <c:pt idx="7">
                  <c:v>0.25</c:v>
                </c:pt>
                <c:pt idx="8">
                  <c:v>#N/A</c:v>
                </c:pt>
                <c:pt idx="9">
                  <c:v>0.32</c:v>
                </c:pt>
              </c:numCache>
            </c:numRef>
          </c:val>
          <c:extLst xmlns:c16r2="http://schemas.microsoft.com/office/drawing/2015/06/chart">
            <c:ext xmlns:c16="http://schemas.microsoft.com/office/drawing/2014/chart" uri="{C3380CC4-5D6E-409C-BE32-E72D297353CC}">
              <c16:uniqueId val="{00000000-BADB-44D5-B035-B80088F422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ADB-44D5-B035-B80088F42254}"/>
            </c:ext>
          </c:extLst>
        </c:ser>
        <c:ser>
          <c:idx val="2"/>
          <c:order val="2"/>
          <c:tx>
            <c:strRef>
              <c:f>データシート!$A$29</c:f>
              <c:strCache>
                <c:ptCount val="1"/>
                <c:pt idx="0">
                  <c:v>産業廃棄物処理事業特別会計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0.15</c:v>
                </c:pt>
                <c:pt idx="4">
                  <c:v>#N/A</c:v>
                </c:pt>
                <c:pt idx="5">
                  <c:v>0.11</c:v>
                </c:pt>
                <c:pt idx="6">
                  <c:v>#N/A</c:v>
                </c:pt>
                <c:pt idx="7">
                  <c:v>0.35</c:v>
                </c:pt>
                <c:pt idx="8">
                  <c:v>#N/A</c:v>
                </c:pt>
                <c:pt idx="9">
                  <c:v>0.34</c:v>
                </c:pt>
              </c:numCache>
            </c:numRef>
          </c:val>
          <c:extLst xmlns:c16r2="http://schemas.microsoft.com/office/drawing/2015/06/chart">
            <c:ext xmlns:c16="http://schemas.microsoft.com/office/drawing/2014/chart" uri="{C3380CC4-5D6E-409C-BE32-E72D297353CC}">
              <c16:uniqueId val="{00000002-BADB-44D5-B035-B80088F42254}"/>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c:v>
                </c:pt>
                <c:pt idx="2">
                  <c:v>#N/A</c:v>
                </c:pt>
                <c:pt idx="3">
                  <c:v>0.15</c:v>
                </c:pt>
                <c:pt idx="4">
                  <c:v>#N/A</c:v>
                </c:pt>
                <c:pt idx="5">
                  <c:v>0.18</c:v>
                </c:pt>
                <c:pt idx="6">
                  <c:v>#N/A</c:v>
                </c:pt>
                <c:pt idx="7">
                  <c:v>0.74</c:v>
                </c:pt>
                <c:pt idx="8">
                  <c:v>#N/A</c:v>
                </c:pt>
                <c:pt idx="9">
                  <c:v>0.35</c:v>
                </c:pt>
              </c:numCache>
            </c:numRef>
          </c:val>
          <c:extLst xmlns:c16r2="http://schemas.microsoft.com/office/drawing/2015/06/chart">
            <c:ext xmlns:c16="http://schemas.microsoft.com/office/drawing/2014/chart" uri="{C3380CC4-5D6E-409C-BE32-E72D297353CC}">
              <c16:uniqueId val="{00000003-BADB-44D5-B035-B80088F42254}"/>
            </c:ext>
          </c:extLst>
        </c:ser>
        <c:ser>
          <c:idx val="4"/>
          <c:order val="4"/>
          <c:tx>
            <c:strRef>
              <c:f>データシート!$A$31</c:f>
              <c:strCache>
                <c:ptCount val="1"/>
                <c:pt idx="0">
                  <c:v>訪問看護事業特別会計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0.18</c:v>
                </c:pt>
                <c:pt idx="2">
                  <c:v>#N/A</c:v>
                </c:pt>
                <c:pt idx="3">
                  <c:v>0.27</c:v>
                </c:pt>
                <c:pt idx="4">
                  <c:v>#N/A</c:v>
                </c:pt>
                <c:pt idx="5">
                  <c:v>0.39</c:v>
                </c:pt>
                <c:pt idx="6">
                  <c:v>#N/A</c:v>
                </c:pt>
                <c:pt idx="7">
                  <c:v>0.59</c:v>
                </c:pt>
                <c:pt idx="8">
                  <c:v>#N/A</c:v>
                </c:pt>
                <c:pt idx="9">
                  <c:v>0.71</c:v>
                </c:pt>
              </c:numCache>
            </c:numRef>
          </c:val>
          <c:extLst xmlns:c16r2="http://schemas.microsoft.com/office/drawing/2015/06/chart">
            <c:ext xmlns:c16="http://schemas.microsoft.com/office/drawing/2014/chart" uri="{C3380CC4-5D6E-409C-BE32-E72D297353CC}">
              <c16:uniqueId val="{00000004-BADB-44D5-B035-B80088F42254}"/>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0.97</c:v>
                </c:pt>
                <c:pt idx="2">
                  <c:v>#N/A</c:v>
                </c:pt>
                <c:pt idx="3">
                  <c:v>0.54</c:v>
                </c:pt>
                <c:pt idx="4">
                  <c:v>#N/A</c:v>
                </c:pt>
                <c:pt idx="5">
                  <c:v>0.44</c:v>
                </c:pt>
                <c:pt idx="6">
                  <c:v>#N/A</c:v>
                </c:pt>
                <c:pt idx="7">
                  <c:v>1.77</c:v>
                </c:pt>
                <c:pt idx="8">
                  <c:v>#N/A</c:v>
                </c:pt>
                <c:pt idx="9">
                  <c:v>0.74</c:v>
                </c:pt>
              </c:numCache>
            </c:numRef>
          </c:val>
          <c:extLst xmlns:c16r2="http://schemas.microsoft.com/office/drawing/2015/06/chart">
            <c:ext xmlns:c16="http://schemas.microsoft.com/office/drawing/2014/chart" uri="{C3380CC4-5D6E-409C-BE32-E72D297353CC}">
              <c16:uniqueId val="{00000005-BADB-44D5-B035-B80088F42254}"/>
            </c:ext>
          </c:extLst>
        </c:ser>
        <c:ser>
          <c:idx val="6"/>
          <c:order val="6"/>
          <c:tx>
            <c:strRef>
              <c:f>データシート!$A$33</c:f>
              <c:strCache>
                <c:ptCount val="1"/>
                <c:pt idx="0">
                  <c:v>土地開発事業特別会計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2.3199999999999998</c:v>
                </c:pt>
                <c:pt idx="2">
                  <c:v>#N/A</c:v>
                </c:pt>
                <c:pt idx="3">
                  <c:v>1.85</c:v>
                </c:pt>
                <c:pt idx="4">
                  <c:v>#N/A</c:v>
                </c:pt>
                <c:pt idx="5">
                  <c:v>1.55</c:v>
                </c:pt>
                <c:pt idx="6">
                  <c:v>#N/A</c:v>
                </c:pt>
                <c:pt idx="7">
                  <c:v>1.83</c:v>
                </c:pt>
                <c:pt idx="8">
                  <c:v>#N/A</c:v>
                </c:pt>
                <c:pt idx="9">
                  <c:v>1.39</c:v>
                </c:pt>
              </c:numCache>
            </c:numRef>
          </c:val>
          <c:extLst xmlns:c16r2="http://schemas.microsoft.com/office/drawing/2015/06/chart">
            <c:ext xmlns:c16="http://schemas.microsoft.com/office/drawing/2014/chart" uri="{C3380CC4-5D6E-409C-BE32-E72D297353CC}">
              <c16:uniqueId val="{00000006-BADB-44D5-B035-B80088F42254}"/>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3.73</c:v>
                </c:pt>
                <c:pt idx="2">
                  <c:v>#N/A</c:v>
                </c:pt>
                <c:pt idx="3">
                  <c:v>4.1399999999999997</c:v>
                </c:pt>
                <c:pt idx="4">
                  <c:v>#N/A</c:v>
                </c:pt>
                <c:pt idx="5">
                  <c:v>4.78</c:v>
                </c:pt>
                <c:pt idx="6">
                  <c:v>#N/A</c:v>
                </c:pt>
                <c:pt idx="7">
                  <c:v>4.5599999999999996</c:v>
                </c:pt>
                <c:pt idx="8">
                  <c:v>#N/A</c:v>
                </c:pt>
                <c:pt idx="9">
                  <c:v>4.8600000000000003</c:v>
                </c:pt>
              </c:numCache>
            </c:numRef>
          </c:val>
          <c:extLst xmlns:c16r2="http://schemas.microsoft.com/office/drawing/2015/06/chart">
            <c:ext xmlns:c16="http://schemas.microsoft.com/office/drawing/2014/chart" uri="{C3380CC4-5D6E-409C-BE32-E72D297353CC}">
              <c16:uniqueId val="{00000007-BADB-44D5-B035-B80088F4225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2.94</c:v>
                </c:pt>
                <c:pt idx="2">
                  <c:v>#N/A</c:v>
                </c:pt>
                <c:pt idx="3">
                  <c:v>3.24</c:v>
                </c:pt>
                <c:pt idx="4">
                  <c:v>#N/A</c:v>
                </c:pt>
                <c:pt idx="5">
                  <c:v>4.07</c:v>
                </c:pt>
                <c:pt idx="6">
                  <c:v>#N/A</c:v>
                </c:pt>
                <c:pt idx="7">
                  <c:v>4.47</c:v>
                </c:pt>
                <c:pt idx="8">
                  <c:v>#N/A</c:v>
                </c:pt>
                <c:pt idx="9">
                  <c:v>5.12</c:v>
                </c:pt>
              </c:numCache>
            </c:numRef>
          </c:val>
          <c:extLst xmlns:c16r2="http://schemas.microsoft.com/office/drawing/2015/06/chart">
            <c:ext xmlns:c16="http://schemas.microsoft.com/office/drawing/2014/chart" uri="{C3380CC4-5D6E-409C-BE32-E72D297353CC}">
              <c16:uniqueId val="{00000008-BADB-44D5-B035-B80088F42254}"/>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5.08</c:v>
                </c:pt>
                <c:pt idx="2">
                  <c:v>#N/A</c:v>
                </c:pt>
                <c:pt idx="3">
                  <c:v>4.62</c:v>
                </c:pt>
                <c:pt idx="4">
                  <c:v>#N/A</c:v>
                </c:pt>
                <c:pt idx="5">
                  <c:v>6.61</c:v>
                </c:pt>
                <c:pt idx="6">
                  <c:v>#N/A</c:v>
                </c:pt>
                <c:pt idx="7">
                  <c:v>7.43</c:v>
                </c:pt>
                <c:pt idx="8">
                  <c:v>#N/A</c:v>
                </c:pt>
                <c:pt idx="9">
                  <c:v>8.8800000000000008</c:v>
                </c:pt>
              </c:numCache>
            </c:numRef>
          </c:val>
          <c:extLst xmlns:c16r2="http://schemas.microsoft.com/office/drawing/2015/06/chart">
            <c:ext xmlns:c16="http://schemas.microsoft.com/office/drawing/2014/chart" uri="{C3380CC4-5D6E-409C-BE32-E72D297353CC}">
              <c16:uniqueId val="{00000009-BADB-44D5-B035-B80088F42254}"/>
            </c:ext>
          </c:extLst>
        </c:ser>
        <c:dLbls>
          <c:showLegendKey val="0"/>
          <c:showVal val="0"/>
          <c:showCatName val="0"/>
          <c:showSerName val="0"/>
          <c:showPercent val="0"/>
          <c:showBubbleSize val="0"/>
        </c:dLbls>
        <c:gapWidth val="150"/>
        <c:overlap val="100"/>
        <c:axId val="285958632"/>
        <c:axId val="173492712"/>
      </c:barChart>
      <c:catAx>
        <c:axId val="285958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492712"/>
        <c:crosses val="autoZero"/>
        <c:auto val="1"/>
        <c:lblAlgn val="ctr"/>
        <c:lblOffset val="100"/>
        <c:tickLblSkip val="1"/>
        <c:tickMarkSkip val="1"/>
        <c:noMultiLvlLbl val="0"/>
      </c:catAx>
      <c:valAx>
        <c:axId val="173492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5958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1220</c:v>
                </c:pt>
                <c:pt idx="5">
                  <c:v>1185</c:v>
                </c:pt>
                <c:pt idx="8">
                  <c:v>1158</c:v>
                </c:pt>
                <c:pt idx="11">
                  <c:v>1105</c:v>
                </c:pt>
                <c:pt idx="14">
                  <c:v>1003</c:v>
                </c:pt>
              </c:numCache>
            </c:numRef>
          </c:val>
          <c:extLst xmlns:c16r2="http://schemas.microsoft.com/office/drawing/2015/06/chart">
            <c:ext xmlns:c16="http://schemas.microsoft.com/office/drawing/2014/chart" uri="{C3380CC4-5D6E-409C-BE32-E72D297353CC}">
              <c16:uniqueId val="{00000000-4B01-43EF-9FA6-8CD955612A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1</c:v>
                </c:pt>
                <c:pt idx="12">
                  <c:v>1</c:v>
                </c:pt>
              </c:numCache>
            </c:numRef>
          </c:val>
          <c:extLst xmlns:c16r2="http://schemas.microsoft.com/office/drawing/2015/06/chart">
            <c:ext xmlns:c16="http://schemas.microsoft.com/office/drawing/2014/chart" uri="{C3380CC4-5D6E-409C-BE32-E72D297353CC}">
              <c16:uniqueId val="{00000001-4B01-43EF-9FA6-8CD955612A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4B01-43EF-9FA6-8CD955612A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149</c:v>
                </c:pt>
                <c:pt idx="3">
                  <c:v>149</c:v>
                </c:pt>
                <c:pt idx="6">
                  <c:v>148</c:v>
                </c:pt>
                <c:pt idx="9">
                  <c:v>120</c:v>
                </c:pt>
                <c:pt idx="12">
                  <c:v>39</c:v>
                </c:pt>
              </c:numCache>
            </c:numRef>
          </c:val>
          <c:extLst xmlns:c16r2="http://schemas.microsoft.com/office/drawing/2015/06/chart">
            <c:ext xmlns:c16="http://schemas.microsoft.com/office/drawing/2014/chart" uri="{C3380CC4-5D6E-409C-BE32-E72D297353CC}">
              <c16:uniqueId val="{00000003-4B01-43EF-9FA6-8CD955612A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594</c:v>
                </c:pt>
                <c:pt idx="3">
                  <c:v>599</c:v>
                </c:pt>
                <c:pt idx="6">
                  <c:v>595</c:v>
                </c:pt>
                <c:pt idx="9">
                  <c:v>600</c:v>
                </c:pt>
                <c:pt idx="12">
                  <c:v>624</c:v>
                </c:pt>
              </c:numCache>
            </c:numRef>
          </c:val>
          <c:extLst xmlns:c16r2="http://schemas.microsoft.com/office/drawing/2015/06/chart">
            <c:ext xmlns:c16="http://schemas.microsoft.com/office/drawing/2014/chart" uri="{C3380CC4-5D6E-409C-BE32-E72D297353CC}">
              <c16:uniqueId val="{00000004-4B01-43EF-9FA6-8CD955612A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B01-43EF-9FA6-8CD955612A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B01-43EF-9FA6-8CD955612A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1142</c:v>
                </c:pt>
                <c:pt idx="3">
                  <c:v>1079</c:v>
                </c:pt>
                <c:pt idx="6">
                  <c:v>1086</c:v>
                </c:pt>
                <c:pt idx="9">
                  <c:v>1042</c:v>
                </c:pt>
                <c:pt idx="12">
                  <c:v>991</c:v>
                </c:pt>
              </c:numCache>
            </c:numRef>
          </c:val>
          <c:extLst xmlns:c16r2="http://schemas.microsoft.com/office/drawing/2015/06/chart">
            <c:ext xmlns:c16="http://schemas.microsoft.com/office/drawing/2014/chart" uri="{C3380CC4-5D6E-409C-BE32-E72D297353CC}">
              <c16:uniqueId val="{00000007-4B01-43EF-9FA6-8CD955612A35}"/>
            </c:ext>
          </c:extLst>
        </c:ser>
        <c:dLbls>
          <c:showLegendKey val="0"/>
          <c:showVal val="0"/>
          <c:showCatName val="0"/>
          <c:showSerName val="0"/>
          <c:showPercent val="0"/>
          <c:showBubbleSize val="0"/>
        </c:dLbls>
        <c:gapWidth val="100"/>
        <c:overlap val="100"/>
        <c:axId val="431657408"/>
        <c:axId val="431657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665</c:v>
                </c:pt>
                <c:pt idx="2">
                  <c:v>#N/A</c:v>
                </c:pt>
                <c:pt idx="3">
                  <c:v>#N/A</c:v>
                </c:pt>
                <c:pt idx="4">
                  <c:v>642</c:v>
                </c:pt>
                <c:pt idx="5">
                  <c:v>#N/A</c:v>
                </c:pt>
                <c:pt idx="6">
                  <c:v>#N/A</c:v>
                </c:pt>
                <c:pt idx="7">
                  <c:v>671</c:v>
                </c:pt>
                <c:pt idx="8">
                  <c:v>#N/A</c:v>
                </c:pt>
                <c:pt idx="9">
                  <c:v>#N/A</c:v>
                </c:pt>
                <c:pt idx="10">
                  <c:v>658</c:v>
                </c:pt>
                <c:pt idx="11">
                  <c:v>#N/A</c:v>
                </c:pt>
                <c:pt idx="12">
                  <c:v>#N/A</c:v>
                </c:pt>
                <c:pt idx="13">
                  <c:v>652</c:v>
                </c:pt>
                <c:pt idx="14">
                  <c:v>#N/A</c:v>
                </c:pt>
              </c:numCache>
            </c:numRef>
          </c:val>
          <c:smooth val="0"/>
          <c:extLst xmlns:c16r2="http://schemas.microsoft.com/office/drawing/2015/06/chart">
            <c:ext xmlns:c16="http://schemas.microsoft.com/office/drawing/2014/chart" uri="{C3380CC4-5D6E-409C-BE32-E72D297353CC}">
              <c16:uniqueId val="{00000008-4B01-43EF-9FA6-8CD955612A35}"/>
            </c:ext>
          </c:extLst>
        </c:ser>
        <c:dLbls>
          <c:showLegendKey val="0"/>
          <c:showVal val="0"/>
          <c:showCatName val="0"/>
          <c:showSerName val="0"/>
          <c:showPercent val="0"/>
          <c:showBubbleSize val="0"/>
        </c:dLbls>
        <c:marker val="1"/>
        <c:smooth val="0"/>
        <c:axId val="431657408"/>
        <c:axId val="431657800"/>
      </c:lineChart>
      <c:catAx>
        <c:axId val="43165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1657800"/>
        <c:crosses val="autoZero"/>
        <c:auto val="1"/>
        <c:lblAlgn val="ctr"/>
        <c:lblOffset val="100"/>
        <c:tickLblSkip val="1"/>
        <c:tickMarkSkip val="1"/>
        <c:noMultiLvlLbl val="0"/>
      </c:catAx>
      <c:valAx>
        <c:axId val="431657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657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12084</c:v>
                </c:pt>
                <c:pt idx="5">
                  <c:v>12030</c:v>
                </c:pt>
                <c:pt idx="8">
                  <c:v>12041</c:v>
                </c:pt>
                <c:pt idx="11">
                  <c:v>12741</c:v>
                </c:pt>
                <c:pt idx="14">
                  <c:v>13623</c:v>
                </c:pt>
              </c:numCache>
            </c:numRef>
          </c:val>
          <c:extLst xmlns:c16r2="http://schemas.microsoft.com/office/drawing/2015/06/chart">
            <c:ext xmlns:c16="http://schemas.microsoft.com/office/drawing/2014/chart" uri="{C3380CC4-5D6E-409C-BE32-E72D297353CC}">
              <c16:uniqueId val="{00000000-44AC-4BB5-BAAF-A48C108CB38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420</c:v>
                </c:pt>
                <c:pt idx="5">
                  <c:v>480</c:v>
                </c:pt>
                <c:pt idx="8">
                  <c:v>484</c:v>
                </c:pt>
                <c:pt idx="11">
                  <c:v>488</c:v>
                </c:pt>
                <c:pt idx="14">
                  <c:v>662</c:v>
                </c:pt>
              </c:numCache>
            </c:numRef>
          </c:val>
          <c:extLst xmlns:c16r2="http://schemas.microsoft.com/office/drawing/2015/06/chart">
            <c:ext xmlns:c16="http://schemas.microsoft.com/office/drawing/2014/chart" uri="{C3380CC4-5D6E-409C-BE32-E72D297353CC}">
              <c16:uniqueId val="{00000001-44AC-4BB5-BAAF-A48C108CB38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3169</c:v>
                </c:pt>
                <c:pt idx="5">
                  <c:v>3290</c:v>
                </c:pt>
                <c:pt idx="8">
                  <c:v>3290</c:v>
                </c:pt>
                <c:pt idx="11">
                  <c:v>3159</c:v>
                </c:pt>
                <c:pt idx="14">
                  <c:v>2880</c:v>
                </c:pt>
              </c:numCache>
            </c:numRef>
          </c:val>
          <c:extLst xmlns:c16r2="http://schemas.microsoft.com/office/drawing/2015/06/chart">
            <c:ext xmlns:c16="http://schemas.microsoft.com/office/drawing/2014/chart" uri="{C3380CC4-5D6E-409C-BE32-E72D297353CC}">
              <c16:uniqueId val="{00000002-44AC-4BB5-BAAF-A48C108CB38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4AC-4BB5-BAAF-A48C108CB38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4AC-4BB5-BAAF-A48C108CB38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4AC-4BB5-BAAF-A48C108CB38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195</c:v>
                </c:pt>
                <c:pt idx="3">
                  <c:v>179</c:v>
                </c:pt>
                <c:pt idx="6">
                  <c:v>60</c:v>
                </c:pt>
                <c:pt idx="9">
                  <c:v>168</c:v>
                </c:pt>
                <c:pt idx="12">
                  <c:v>144</c:v>
                </c:pt>
              </c:numCache>
            </c:numRef>
          </c:val>
          <c:extLst xmlns:c16r2="http://schemas.microsoft.com/office/drawing/2015/06/chart">
            <c:ext xmlns:c16="http://schemas.microsoft.com/office/drawing/2014/chart" uri="{C3380CC4-5D6E-409C-BE32-E72D297353CC}">
              <c16:uniqueId val="{00000006-44AC-4BB5-BAAF-A48C108CB38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484</c:v>
                </c:pt>
                <c:pt idx="3">
                  <c:v>340</c:v>
                </c:pt>
                <c:pt idx="6">
                  <c:v>195</c:v>
                </c:pt>
                <c:pt idx="9">
                  <c:v>76</c:v>
                </c:pt>
                <c:pt idx="12">
                  <c:v>37</c:v>
                </c:pt>
              </c:numCache>
            </c:numRef>
          </c:val>
          <c:extLst xmlns:c16r2="http://schemas.microsoft.com/office/drawing/2015/06/chart">
            <c:ext xmlns:c16="http://schemas.microsoft.com/office/drawing/2014/chart" uri="{C3380CC4-5D6E-409C-BE32-E72D297353CC}">
              <c16:uniqueId val="{00000007-44AC-4BB5-BAAF-A48C108CB38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6401</c:v>
                </c:pt>
                <c:pt idx="3">
                  <c:v>5984</c:v>
                </c:pt>
                <c:pt idx="6">
                  <c:v>6012</c:v>
                </c:pt>
                <c:pt idx="9">
                  <c:v>5737</c:v>
                </c:pt>
                <c:pt idx="12">
                  <c:v>6077</c:v>
                </c:pt>
              </c:numCache>
            </c:numRef>
          </c:val>
          <c:extLst xmlns:c16r2="http://schemas.microsoft.com/office/drawing/2015/06/chart">
            <c:ext xmlns:c16="http://schemas.microsoft.com/office/drawing/2014/chart" uri="{C3380CC4-5D6E-409C-BE32-E72D297353CC}">
              <c16:uniqueId val="{00000008-44AC-4BB5-BAAF-A48C108CB38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86</c:v>
                </c:pt>
                <c:pt idx="3">
                  <c:v>56</c:v>
                </c:pt>
                <c:pt idx="6">
                  <c:v>70</c:v>
                </c:pt>
                <c:pt idx="9">
                  <c:v>186</c:v>
                </c:pt>
                <c:pt idx="12">
                  <c:v>138</c:v>
                </c:pt>
              </c:numCache>
            </c:numRef>
          </c:val>
          <c:extLst xmlns:c16r2="http://schemas.microsoft.com/office/drawing/2015/06/chart">
            <c:ext xmlns:c16="http://schemas.microsoft.com/office/drawing/2014/chart" uri="{C3380CC4-5D6E-409C-BE32-E72D297353CC}">
              <c16:uniqueId val="{00000009-44AC-4BB5-BAAF-A48C108CB38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10349</c:v>
                </c:pt>
                <c:pt idx="3">
                  <c:v>10746</c:v>
                </c:pt>
                <c:pt idx="6">
                  <c:v>10905</c:v>
                </c:pt>
                <c:pt idx="9">
                  <c:v>11998</c:v>
                </c:pt>
                <c:pt idx="12">
                  <c:v>13023</c:v>
                </c:pt>
              </c:numCache>
            </c:numRef>
          </c:val>
          <c:extLst xmlns:c16r2="http://schemas.microsoft.com/office/drawing/2015/06/chart">
            <c:ext xmlns:c16="http://schemas.microsoft.com/office/drawing/2014/chart" uri="{C3380CC4-5D6E-409C-BE32-E72D297353CC}">
              <c16:uniqueId val="{0000000A-44AC-4BB5-BAAF-A48C108CB386}"/>
            </c:ext>
          </c:extLst>
        </c:ser>
        <c:dLbls>
          <c:showLegendKey val="0"/>
          <c:showVal val="0"/>
          <c:showCatName val="0"/>
          <c:showSerName val="0"/>
          <c:showPercent val="0"/>
          <c:showBubbleSize val="0"/>
        </c:dLbls>
        <c:gapWidth val="100"/>
        <c:overlap val="100"/>
        <c:axId val="431660152"/>
        <c:axId val="431660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1842</c:v>
                </c:pt>
                <c:pt idx="2">
                  <c:v>#N/A</c:v>
                </c:pt>
                <c:pt idx="3">
                  <c:v>#N/A</c:v>
                </c:pt>
                <c:pt idx="4">
                  <c:v>1505</c:v>
                </c:pt>
                <c:pt idx="5">
                  <c:v>#N/A</c:v>
                </c:pt>
                <c:pt idx="6">
                  <c:v>#N/A</c:v>
                </c:pt>
                <c:pt idx="7">
                  <c:v>1426</c:v>
                </c:pt>
                <c:pt idx="8">
                  <c:v>#N/A</c:v>
                </c:pt>
                <c:pt idx="9">
                  <c:v>#N/A</c:v>
                </c:pt>
                <c:pt idx="10">
                  <c:v>1778</c:v>
                </c:pt>
                <c:pt idx="11">
                  <c:v>#N/A</c:v>
                </c:pt>
                <c:pt idx="12">
                  <c:v>#N/A</c:v>
                </c:pt>
                <c:pt idx="13">
                  <c:v>2255</c:v>
                </c:pt>
                <c:pt idx="14">
                  <c:v>#N/A</c:v>
                </c:pt>
              </c:numCache>
            </c:numRef>
          </c:val>
          <c:smooth val="0"/>
          <c:extLst xmlns:c16r2="http://schemas.microsoft.com/office/drawing/2015/06/chart">
            <c:ext xmlns:c16="http://schemas.microsoft.com/office/drawing/2014/chart" uri="{C3380CC4-5D6E-409C-BE32-E72D297353CC}">
              <c16:uniqueId val="{0000000B-44AC-4BB5-BAAF-A48C108CB386}"/>
            </c:ext>
          </c:extLst>
        </c:ser>
        <c:dLbls>
          <c:showLegendKey val="0"/>
          <c:showVal val="0"/>
          <c:showCatName val="0"/>
          <c:showSerName val="0"/>
          <c:showPercent val="0"/>
          <c:showBubbleSize val="0"/>
        </c:dLbls>
        <c:marker val="1"/>
        <c:smooth val="0"/>
        <c:axId val="431660152"/>
        <c:axId val="431660544"/>
      </c:lineChart>
      <c:catAx>
        <c:axId val="431660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1660544"/>
        <c:crosses val="autoZero"/>
        <c:auto val="1"/>
        <c:lblAlgn val="ctr"/>
        <c:lblOffset val="100"/>
        <c:tickLblSkip val="1"/>
        <c:tickMarkSkip val="1"/>
        <c:noMultiLvlLbl val="0"/>
      </c:catAx>
      <c:valAx>
        <c:axId val="431660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660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1967</c:v>
                </c:pt>
                <c:pt idx="1">
                  <c:v>1741</c:v>
                </c:pt>
                <c:pt idx="2">
                  <c:v>1383</c:v>
                </c:pt>
              </c:numCache>
            </c:numRef>
          </c:val>
          <c:extLst xmlns:c16r2="http://schemas.microsoft.com/office/drawing/2015/06/chart">
            <c:ext xmlns:c16="http://schemas.microsoft.com/office/drawing/2014/chart" uri="{C3380CC4-5D6E-409C-BE32-E72D297353CC}">
              <c16:uniqueId val="{00000000-B845-4246-9CED-06548695B4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26</c:v>
                </c:pt>
                <c:pt idx="1">
                  <c:v>26</c:v>
                </c:pt>
                <c:pt idx="2">
                  <c:v>26</c:v>
                </c:pt>
              </c:numCache>
            </c:numRef>
          </c:val>
          <c:extLst xmlns:c16r2="http://schemas.microsoft.com/office/drawing/2015/06/chart">
            <c:ext xmlns:c16="http://schemas.microsoft.com/office/drawing/2014/chart" uri="{C3380CC4-5D6E-409C-BE32-E72D297353CC}">
              <c16:uniqueId val="{00000001-B845-4246-9CED-06548695B4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2189</c:v>
                </c:pt>
                <c:pt idx="1">
                  <c:v>2280</c:v>
                </c:pt>
                <c:pt idx="2">
                  <c:v>2254</c:v>
                </c:pt>
              </c:numCache>
            </c:numRef>
          </c:val>
          <c:extLst xmlns:c16r2="http://schemas.microsoft.com/office/drawing/2015/06/chart">
            <c:ext xmlns:c16="http://schemas.microsoft.com/office/drawing/2014/chart" uri="{C3380CC4-5D6E-409C-BE32-E72D297353CC}">
              <c16:uniqueId val="{00000002-B845-4246-9CED-06548695B4BC}"/>
            </c:ext>
          </c:extLst>
        </c:ser>
        <c:dLbls>
          <c:showLegendKey val="0"/>
          <c:showVal val="0"/>
          <c:showCatName val="0"/>
          <c:showSerName val="0"/>
          <c:showPercent val="0"/>
          <c:showBubbleSize val="0"/>
        </c:dLbls>
        <c:gapWidth val="120"/>
        <c:overlap val="100"/>
        <c:axId val="433847648"/>
        <c:axId val="433848040"/>
      </c:barChart>
      <c:catAx>
        <c:axId val="43384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3848040"/>
        <c:crosses val="autoZero"/>
        <c:auto val="1"/>
        <c:lblAlgn val="ctr"/>
        <c:lblOffset val="100"/>
        <c:tickLblSkip val="1"/>
        <c:tickMarkSkip val="1"/>
        <c:noMultiLvlLbl val="0"/>
      </c:catAx>
      <c:valAx>
        <c:axId val="4338480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3847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marker>
            <c:symbol val="circle"/>
            <c:size val="8"/>
            <c:spPr>
              <a:solidFill>
                <a:srgbClr val="FF0000"/>
              </a:solidFill>
              <a:ln w="12700">
                <a:solidFill>
                  <a:srgbClr val="FF0000"/>
                </a:solidFill>
              </a:ln>
            </c:spPr>
          </c:marker>
          <c:dLbls>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#REF!</c:f>
              <c:numCache>
                <c:formatCode>General</c:formatCode>
                <c:ptCount val="40"/>
                <c:pt idx="8">
                  <c:v>32.6</c:v>
                </c:pt>
                <c:pt idx="16">
                  <c:v>34.5</c:v>
                </c:pt>
                <c:pt idx="24">
                  <c:v>36.200000000000003</c:v>
                </c:pt>
                <c:pt idx="32">
                  <c:v>38</c:v>
                </c:pt>
              </c:numCache>
            </c:numRef>
          </c:xVal>
          <c:yVal>
            <c:numRef>
              <c:f>#REF!</c:f>
              <c:numCache>
                <c:formatCode>General</c:formatCode>
                <c:ptCount val="40"/>
                <c:pt idx="8">
                  <c:v>35.6</c:v>
                </c:pt>
                <c:pt idx="16">
                  <c:v>34.700000000000003</c:v>
                </c:pt>
                <c:pt idx="24">
                  <c:v>44.2</c:v>
                </c:pt>
                <c:pt idx="32">
                  <c:v>56.4</c:v>
                </c:pt>
              </c:numCache>
            </c:numRef>
          </c:yVal>
          <c:smooth val="0"/>
          <c:extLst xmlns:c16r2="http://schemas.microsoft.com/office/drawing/2015/06/chart">
            <c:ext xmlns:c16="http://schemas.microsoft.com/office/drawing/2014/chart" uri="{C3380CC4-5D6E-409C-BE32-E72D297353CC}">
              <c16:uniqueId val="{00000009-9587-46EC-B855-2673773D70E7}"/>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Cache>
                      <c:ptCount val="1"/>
                      <c:pt idx="0">
                        <c:v>#REF!</c:v>
                      </c:pt>
                    </c:strCache>
                  </c:strRef>
                </c15:tx>
              </c15:filteredSeriesTitle>
            </c:ext>
          </c:extLst>
        </c:ser>
        <c:ser>
          <c:idx val="1"/>
          <c:order val="1"/>
          <c:marker>
            <c:symbol val="diamond"/>
            <c:size val="8"/>
            <c:spPr>
              <a:solidFill>
                <a:srgbClr val="000080"/>
              </a:solidFill>
              <a:ln w="12700">
                <a:solidFill>
                  <a:srgbClr val="000080"/>
                </a:solidFill>
              </a:ln>
            </c:spPr>
          </c:marker>
          <c:dLbls>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xVal>
            <c:numRef>
              <c:f>#REF!</c:f>
              <c:numCache>
                <c:formatCode>General</c:formatCode>
                <c:ptCount val="40"/>
                <c:pt idx="8">
                  <c:v>53.4</c:v>
                </c:pt>
                <c:pt idx="16">
                  <c:v>52.1</c:v>
                </c:pt>
                <c:pt idx="24">
                  <c:v>59.1</c:v>
                </c:pt>
                <c:pt idx="32">
                  <c:v>58.6</c:v>
                </c:pt>
              </c:numCache>
            </c:numRef>
          </c:xVal>
          <c:yVal>
            <c:numRef>
              <c:f>#REF!</c:f>
              <c:numCache>
                <c:formatCode>General</c:formatCode>
                <c:ptCount val="40"/>
                <c:pt idx="8">
                  <c:v>13.1</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9587-46EC-B855-2673773D70E7}"/>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Cache>
                      <c:ptCount val="1"/>
                      <c:pt idx="0">
                        <c:v>#REF!</c:v>
                      </c:pt>
                    </c:strCache>
                  </c:strRef>
                </c15:tx>
              </c15:filteredSeriesTitle>
            </c:ext>
          </c:extLst>
        </c:ser>
        <c:dLbls>
          <c:showLegendKey val="0"/>
          <c:showVal val="1"/>
          <c:showCatName val="0"/>
          <c:showSerName val="0"/>
          <c:showPercent val="0"/>
          <c:showBubbleSize val="0"/>
        </c:dLbls>
        <c:axId val="431659760"/>
        <c:axId val="431659368"/>
      </c:scatterChart>
      <c:valAx>
        <c:axId val="431659760"/>
        <c:scaling>
          <c:orientation val="minMax"/>
          <c:max val="62"/>
          <c:min val="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1659368"/>
        <c:crosses val="autoZero"/>
        <c:crossBetween val="midCat"/>
      </c:valAx>
      <c:valAx>
        <c:axId val="431659368"/>
        <c:scaling>
          <c:orientation val="minMax"/>
          <c:max val="66"/>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1659760"/>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6252576362740915E-2"/>
                </c:manualLayout>
              </c:layout>
              <c:tx>
                <c:strRef>
                  <c:f>#REF!</c:f>
                  <c:strCache>
                    <c:ptCount val="1"/>
                    <c:pt idx="0">
                      <c:v>#REF!</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4D5-4592-98B4-F7CAB4AD0102}"/>
                </c:ext>
                <c:ext xmlns:c15="http://schemas.microsoft.com/office/drawing/2012/chart" uri="{CE6537A1-D6FC-4f65-9D91-7224C49458BB}">
                  <c15:layout/>
                  <c15:dlblFieldTable>
                    <c15:dlblFTEntry>
                      <c15:txfldGUID>{F34B5343-CB33-44AC-97DE-E39325D3F491}</c15:txfldGUID>
                      <c15:f>#REF!</c15:f>
                      <c15:dlblFieldTableCache>
                        <c:ptCount val="1"/>
                        <c:pt idx="0">
                          <c:v>#REF!</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4D5-4592-98B4-F7CAB4AD0102}"/>
                </c:ext>
                <c:ext xmlns:c15="http://schemas.microsoft.com/office/drawing/2012/chart" uri="{CE6537A1-D6FC-4f65-9D91-7224C49458BB}">
                  <c15:dlblFieldTable>
                    <c15:dlblFTEntry>
                      <c15:txfldGUID>{D9EA8E21-2EB1-44A4-AB9F-27E28861DBD0}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4D5-4592-98B4-F7CAB4AD0102}"/>
                </c:ext>
                <c:ext xmlns:c15="http://schemas.microsoft.com/office/drawing/2012/chart" uri="{CE6537A1-D6FC-4f65-9D91-7224C49458BB}">
                  <c15:dlblFieldTable>
                    <c15:dlblFTEntry>
                      <c15:txfldGUID>{298115A0-6671-4D00-963B-005970DFBA37}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4D5-4592-98B4-F7CAB4AD0102}"/>
                </c:ext>
                <c:ext xmlns:c15="http://schemas.microsoft.com/office/drawing/2012/chart" uri="{CE6537A1-D6FC-4f65-9D91-7224C49458BB}">
                  <c15:dlblFieldTable>
                    <c15:dlblFTEntry>
                      <c15:txfldGUID>{6ADF4056-EA42-416F-BD97-58036CD432ED}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4D5-4592-98B4-F7CAB4AD0102}"/>
                </c:ext>
                <c:ext xmlns:c15="http://schemas.microsoft.com/office/drawing/2012/chart" uri="{CE6537A1-D6FC-4f65-9D91-7224C49458BB}">
                  <c15:dlblFieldTable>
                    <c15:dlblFTEntry>
                      <c15:txfldGUID>{3F0152A8-01F2-4EBA-9C1C-68163006FD5F}</c15:txfldGUID>
                      <c15:f>#REF!</c15:f>
                      <c15:dlblFieldTableCache>
                        <c:ptCount val="1"/>
                        <c:pt idx="0">
                          <c:v>#REF!</c:v>
                        </c:pt>
                      </c15:dlblFieldTableCache>
                    </c15:dlblFTEntry>
                  </c15:dlblFieldTable>
                  <c15:showDataLabelsRange val="0"/>
                </c:ext>
              </c:extLst>
            </c:dLbl>
            <c:dLbl>
              <c:idx val="8"/>
              <c:layout>
                <c:manualLayout>
                  <c:x val="0"/>
                  <c:y val="-1.4117851342585482E-2"/>
                </c:manualLayout>
              </c:layout>
              <c:tx>
                <c:strRef>
                  <c:f>#REF!</c:f>
                  <c:strCache>
                    <c:ptCount val="1"/>
                    <c:pt idx="0">
                      <c:v>#REF!</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4D5-4592-98B4-F7CAB4AD0102}"/>
                </c:ext>
                <c:ext xmlns:c15="http://schemas.microsoft.com/office/drawing/2012/chart" uri="{CE6537A1-D6FC-4f65-9D91-7224C49458BB}">
                  <c15:layout/>
                  <c15:dlblFieldTable>
                    <c15:dlblFTEntry>
                      <c15:txfldGUID>{29DEC75B-A2CE-490F-847B-FF8629079005}</c15:txfldGUID>
                      <c15:f>#REF!</c15:f>
                      <c15:dlblFieldTableCache>
                        <c:ptCount val="1"/>
                        <c:pt idx="0">
                          <c:v>#REF!</c:v>
                        </c:pt>
                      </c15:dlblFieldTableCache>
                    </c15:dlblFTEntry>
                  </c15:dlblFieldTable>
                  <c15:showDataLabelsRange val="0"/>
                </c:ext>
              </c:extLst>
            </c:dLbl>
            <c:dLbl>
              <c:idx val="16"/>
              <c:layout>
                <c:manualLayout>
                  <c:x val="0"/>
                  <c:y val="1.4117851342585521E-2"/>
                </c:manualLayout>
              </c:layout>
              <c:tx>
                <c:strRef>
                  <c:f>#REF!</c:f>
                  <c:strCache>
                    <c:ptCount val="1"/>
                    <c:pt idx="0">
                      <c:v>#REF!</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4D5-4592-98B4-F7CAB4AD0102}"/>
                </c:ext>
                <c:ext xmlns:c15="http://schemas.microsoft.com/office/drawing/2012/chart" uri="{CE6537A1-D6FC-4f65-9D91-7224C49458BB}">
                  <c15:layout/>
                  <c15:dlblFieldTable>
                    <c15:dlblFTEntry>
                      <c15:txfldGUID>{F7B19A7D-7C17-4333-88AF-72E75E15F034}</c15:txfldGUID>
                      <c15:f>#REF!</c15:f>
                      <c15:dlblFieldTableCache>
                        <c:ptCount val="1"/>
                        <c:pt idx="0">
                          <c:v>#REF!</c:v>
                        </c:pt>
                      </c15:dlblFieldTableCache>
                    </c15:dlblFTEntry>
                  </c15:dlblFieldTable>
                  <c15:showDataLabelsRange val="0"/>
                </c:ext>
              </c:extLst>
            </c:dLbl>
            <c:dLbl>
              <c:idx val="24"/>
              <c:layout>
                <c:manualLayout>
                  <c:x val="0"/>
                  <c:y val="-1.6252576362740915E-2"/>
                </c:manualLayout>
              </c:layout>
              <c:tx>
                <c:strRef>
                  <c:f>#REF!</c:f>
                  <c:strCache>
                    <c:ptCount val="1"/>
                    <c:pt idx="0">
                      <c:v>#REF!</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4D5-4592-98B4-F7CAB4AD0102}"/>
                </c:ext>
                <c:ext xmlns:c15="http://schemas.microsoft.com/office/drawing/2012/chart" uri="{CE6537A1-D6FC-4f65-9D91-7224C49458BB}">
                  <c15:layout/>
                  <c15:dlblFieldTable>
                    <c15:dlblFTEntry>
                      <c15:txfldGUID>{08C303CF-88A8-4066-A4E3-CA577726B887}</c15:txfldGUID>
                      <c15:f>#REF!</c15:f>
                      <c15:dlblFieldTableCache>
                        <c:ptCount val="1"/>
                        <c:pt idx="0">
                          <c:v>#REF!</c:v>
                        </c:pt>
                      </c15:dlblFieldTableCache>
                    </c15:dlblFTEntry>
                  </c15:dlblFieldTable>
                  <c15:showDataLabelsRange val="0"/>
                </c:ext>
              </c:extLst>
            </c:dLbl>
            <c:dLbl>
              <c:idx val="32"/>
              <c:layout/>
              <c:tx>
                <c:strRef>
                  <c:f>#REF!</c:f>
                  <c:strCache>
                    <c:ptCount val="1"/>
                    <c:pt idx="0">
                      <c:v>#REF!</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4D5-4592-98B4-F7CAB4AD0102}"/>
                </c:ext>
                <c:ext xmlns:c15="http://schemas.microsoft.com/office/drawing/2012/chart" uri="{CE6537A1-D6FC-4f65-9D91-7224C49458BB}">
                  <c15:layout/>
                  <c15:dlblFieldTable>
                    <c15:dlblFTEntry>
                      <c15:txfldGUID>{E4DF836D-31D3-4574-8735-11A93AF00141}</c15:txfldGUID>
                      <c15:f>#REF!</c15:f>
                      <c15:dlblFieldTableCache>
                        <c:ptCount val="1"/>
                        <c:pt idx="0">
                          <c:v>#REF!</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#REF!</c:f>
              <c:numCache>
                <c:formatCode>General</c:formatCode>
                <c:ptCount val="40"/>
                <c:pt idx="0">
                  <c:v>16.100000000000001</c:v>
                </c:pt>
                <c:pt idx="8">
                  <c:v>15.6</c:v>
                </c:pt>
                <c:pt idx="16">
                  <c:v>15.7</c:v>
                </c:pt>
                <c:pt idx="24">
                  <c:v>16</c:v>
                </c:pt>
                <c:pt idx="32">
                  <c:v>16.3</c:v>
                </c:pt>
              </c:numCache>
            </c:numRef>
          </c:xVal>
          <c:yVal>
            <c:numRef>
              <c:f>#REF!</c:f>
              <c:numCache>
                <c:formatCode>General</c:formatCode>
                <c:ptCount val="40"/>
                <c:pt idx="0">
                  <c:v>43.7</c:v>
                </c:pt>
                <c:pt idx="8">
                  <c:v>35.6</c:v>
                </c:pt>
                <c:pt idx="16">
                  <c:v>34.700000000000003</c:v>
                </c:pt>
                <c:pt idx="24">
                  <c:v>44.2</c:v>
                </c:pt>
                <c:pt idx="32">
                  <c:v>56.4</c:v>
                </c:pt>
              </c:numCache>
            </c:numRef>
          </c:yVal>
          <c:smooth val="0"/>
          <c:extLst xmlns:c16r2="http://schemas.microsoft.com/office/drawing/2015/06/chart">
            <c:ext xmlns:c16="http://schemas.microsoft.com/office/drawing/2014/chart" uri="{C3380CC4-5D6E-409C-BE32-E72D297353CC}">
              <c16:uniqueId val="{00000009-54D5-4592-98B4-F7CAB4AD0102}"/>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Cache>
                      <c:ptCount val="1"/>
                      <c:pt idx="0">
                        <c:v>#REF!</c:v>
                      </c:pt>
                    </c:strCache>
                  </c:strRef>
                </c15:tx>
              </c15:filteredSeriesTitle>
            </c:ext>
          </c:extLst>
        </c:ser>
        <c:ser>
          <c:idx val="1"/>
          <c:order val="1"/>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6883948345417619E-2"/>
                  <c:y val="-6.2416647087793951E-2"/>
                </c:manualLayout>
              </c:layout>
              <c:tx>
                <c:strRef>
                  <c:f>#REF!</c:f>
                  <c:strCache>
                    <c:ptCount val="1"/>
                    <c:pt idx="0">
                      <c:v>#REF!</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4D5-4592-98B4-F7CAB4AD0102}"/>
                </c:ext>
                <c:ext xmlns:c15="http://schemas.microsoft.com/office/drawing/2012/chart" uri="{CE6537A1-D6FC-4f65-9D91-7224C49458BB}">
                  <c15:layout/>
                  <c15:dlblFieldTable>
                    <c15:dlblFTEntry>
                      <c15:txfldGUID>{3502C111-8D40-4262-A2B8-0829D7B492D4}</c15:txfldGUID>
                      <c15:f>#REF!</c15:f>
                      <c15:dlblFieldTableCache>
                        <c:ptCount val="1"/>
                        <c:pt idx="0">
                          <c:v>#REF!</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4D5-4592-98B4-F7CAB4AD0102}"/>
                </c:ext>
                <c:ext xmlns:c15="http://schemas.microsoft.com/office/drawing/2012/chart" uri="{CE6537A1-D6FC-4f65-9D91-7224C49458BB}">
                  <c15:dlblFieldTable>
                    <c15:dlblFTEntry>
                      <c15:txfldGUID>{A29349AC-BE24-458B-8576-4BDAE67456D3}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4D5-4592-98B4-F7CAB4AD0102}"/>
                </c:ext>
                <c:ext xmlns:c15="http://schemas.microsoft.com/office/drawing/2012/chart" uri="{CE6537A1-D6FC-4f65-9D91-7224C49458BB}">
                  <c15:dlblFieldTable>
                    <c15:dlblFTEntry>
                      <c15:txfldGUID>{9E2B3312-5AE4-4DE2-B39A-F9FD38927946}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4D5-4592-98B4-F7CAB4AD0102}"/>
                </c:ext>
                <c:ext xmlns:c15="http://schemas.microsoft.com/office/drawing/2012/chart" uri="{CE6537A1-D6FC-4f65-9D91-7224C49458BB}">
                  <c15:dlblFieldTable>
                    <c15:dlblFTEntry>
                      <c15:txfldGUID>{5053815E-D4CD-4FF8-AC79-13153993DE67}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4D5-4592-98B4-F7CAB4AD0102}"/>
                </c:ext>
                <c:ext xmlns:c15="http://schemas.microsoft.com/office/drawing/2012/chart" uri="{CE6537A1-D6FC-4f65-9D91-7224C49458BB}">
                  <c15:dlblFieldTable>
                    <c15:dlblFTEntry>
                      <c15:txfldGUID>{725C283D-BF5D-4515-A4D2-74BAF7654DF8}</c15:txfldGUID>
                      <c15:f>#REF!</c15:f>
                      <c15:dlblFieldTableCache>
                        <c:ptCount val="1"/>
                        <c:pt idx="0">
                          <c:v>#REF!</c:v>
                        </c:pt>
                      </c15:dlblFieldTableCache>
                    </c15:dlblFTEntry>
                  </c15:dlblFieldTable>
                  <c15:showDataLabelsRange val="0"/>
                </c:ext>
              </c:extLst>
            </c:dLbl>
            <c:dLbl>
              <c:idx val="8"/>
              <c:layout>
                <c:manualLayout>
                  <c:x val="-3.6512034892803649E-2"/>
                  <c:y val="-6.2416647087793951E-2"/>
                </c:manualLayout>
              </c:layout>
              <c:tx>
                <c:strRef>
                  <c:f>#REF!</c:f>
                  <c:strCache>
                    <c:ptCount val="1"/>
                    <c:pt idx="0">
                      <c:v>#REF!</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4D5-4592-98B4-F7CAB4AD0102}"/>
                </c:ext>
                <c:ext xmlns:c15="http://schemas.microsoft.com/office/drawing/2012/chart" uri="{CE6537A1-D6FC-4f65-9D91-7224C49458BB}">
                  <c15:layout/>
                  <c15:dlblFieldTable>
                    <c15:dlblFTEntry>
                      <c15:txfldGUID>{4423A016-7B2F-4F02-B2C8-2FCCB685F461}</c15:txfldGUID>
                      <c15:f>#REF!</c15:f>
                      <c15:dlblFieldTableCache>
                        <c:ptCount val="1"/>
                        <c:pt idx="0">
                          <c:v>#REF!</c:v>
                        </c:pt>
                      </c15:dlblFieldTableCache>
                    </c15:dlblFTEntry>
                  </c15:dlblFieldTable>
                  <c15:showDataLabelsRange val="0"/>
                </c:ext>
              </c:extLst>
            </c:dLbl>
            <c:dLbl>
              <c:idx val="16"/>
              <c:layout>
                <c:manualLayout>
                  <c:x val="-4.5160355153971307E-2"/>
                  <c:y val="-8.1337372860051965E-2"/>
                </c:manualLayout>
              </c:layout>
              <c:tx>
                <c:strRef>
                  <c:f>#REF!</c:f>
                  <c:strCache>
                    <c:ptCount val="1"/>
                    <c:pt idx="0">
                      <c:v>#REF!</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4D5-4592-98B4-F7CAB4AD0102}"/>
                </c:ext>
                <c:ext xmlns:c15="http://schemas.microsoft.com/office/drawing/2012/chart" uri="{CE6537A1-D6FC-4f65-9D91-7224C49458BB}">
                  <c15:layout/>
                  <c15:dlblFieldTable>
                    <c15:dlblFTEntry>
                      <c15:txfldGUID>{A4A0BB36-6F4A-4DD8-A0FD-D1A19D9C56BF}</c15:txfldGUID>
                      <c15:f>#REF!</c15:f>
                      <c15:dlblFieldTableCache>
                        <c:ptCount val="1"/>
                        <c:pt idx="0">
                          <c:v>#REF!</c:v>
                        </c:pt>
                      </c15:dlblFieldTableCache>
                    </c15:dlblFTEntry>
                  </c15:dlblFieldTable>
                  <c15:showDataLabelsRange val="0"/>
                </c:ext>
              </c:extLst>
            </c:dLbl>
            <c:dLbl>
              <c:idx val="24"/>
              <c:layout>
                <c:manualLayout>
                  <c:x val="-1.8235628084250027E-2"/>
                  <c:y val="-7.1877009973923073E-2"/>
                </c:manualLayout>
              </c:layout>
              <c:tx>
                <c:strRef>
                  <c:f>#REF!</c:f>
                  <c:strCache>
                    <c:ptCount val="1"/>
                    <c:pt idx="0">
                      <c:v>#REF!</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4D5-4592-98B4-F7CAB4AD0102}"/>
                </c:ext>
                <c:ext xmlns:c15="http://schemas.microsoft.com/office/drawing/2012/chart" uri="{CE6537A1-D6FC-4f65-9D91-7224C49458BB}">
                  <c15:layout/>
                  <c15:dlblFieldTable>
                    <c15:dlblFTEntry>
                      <c15:txfldGUID>{F579C9C2-BCB4-4828-805B-54C88127A521}</c15:txfldGUID>
                      <c15:f>#REF!</c15:f>
                      <c15:dlblFieldTableCache>
                        <c:ptCount val="1"/>
                        <c:pt idx="0">
                          <c:v>#REF!</c:v>
                        </c:pt>
                      </c15:dlblFieldTableCache>
                    </c15:dlblFTEntry>
                  </c15:dlblFieldTable>
                  <c15:showDataLabelsRange val="0"/>
                </c:ext>
              </c:extLst>
            </c:dLbl>
            <c:dLbl>
              <c:idx val="32"/>
              <c:layout>
                <c:manualLayout>
                  <c:x val="-3.1697991619110633E-2"/>
                  <c:y val="-3.4035558429406802E-2"/>
                </c:manualLayout>
              </c:layout>
              <c:tx>
                <c:strRef>
                  <c:f>#REF!</c:f>
                  <c:strCache>
                    <c:ptCount val="1"/>
                    <c:pt idx="0">
                      <c:v>#REF!</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4D5-4592-98B4-F7CAB4AD0102}"/>
                </c:ext>
                <c:ext xmlns:c15="http://schemas.microsoft.com/office/drawing/2012/chart" uri="{CE6537A1-D6FC-4f65-9D91-7224C49458BB}">
                  <c15:layout/>
                  <c15:dlblFieldTable>
                    <c15:dlblFTEntry>
                      <c15:txfldGUID>{CA079394-5F11-43D3-9764-A66DD4D36692}</c15:txfldGUID>
                      <c15:f>#REF!</c15:f>
                      <c15:dlblFieldTableCache>
                        <c:ptCount val="1"/>
                        <c:pt idx="0">
                          <c:v>#REF!</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#REF!</c:f>
              <c:numCache>
                <c:formatCode>General</c:formatCode>
                <c:ptCount val="40"/>
                <c:pt idx="0">
                  <c:v>9.1</c:v>
                </c:pt>
                <c:pt idx="8">
                  <c:v>8.9</c:v>
                </c:pt>
                <c:pt idx="16">
                  <c:v>7.9</c:v>
                </c:pt>
                <c:pt idx="24">
                  <c:v>7.9</c:v>
                </c:pt>
                <c:pt idx="32">
                  <c:v>7.8</c:v>
                </c:pt>
              </c:numCache>
            </c:numRef>
          </c:xVal>
          <c:yVal>
            <c:numRef>
              <c:f>#REF!</c:f>
              <c:numCache>
                <c:formatCode>General</c:formatCode>
                <c:ptCount val="40"/>
                <c:pt idx="0">
                  <c:v>10.199999999999999</c:v>
                </c:pt>
                <c:pt idx="8">
                  <c:v>13.1</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54D5-4592-98B4-F7CAB4AD0102}"/>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#REF!</c15:sqref>
                        </c15:formulaRef>
                      </c:ext>
                    </c:extLst>
                    <c:strCache>
                      <c:ptCount val="1"/>
                      <c:pt idx="0">
                        <c:v>#REF!</c:v>
                      </c:pt>
                    </c:strCache>
                  </c:strRef>
                </c15:tx>
              </c15:filteredSeriesTitle>
            </c:ext>
          </c:extLst>
        </c:ser>
        <c:dLbls>
          <c:showLegendKey val="0"/>
          <c:showVal val="1"/>
          <c:showCatName val="0"/>
          <c:showSerName val="0"/>
          <c:showPercent val="0"/>
          <c:showBubbleSize val="0"/>
        </c:dLbls>
        <c:axId val="431658192"/>
        <c:axId val="433848824"/>
      </c:scatterChart>
      <c:valAx>
        <c:axId val="431658192"/>
        <c:scaling>
          <c:orientation val="minMax"/>
          <c:max val="17.100000000000001"/>
          <c:min val="7.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3848824"/>
        <c:crosses val="autoZero"/>
        <c:crossBetween val="midCat"/>
      </c:valAx>
      <c:valAx>
        <c:axId val="433848824"/>
        <c:scaling>
          <c:orientation val="minMax"/>
          <c:max val="66"/>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1658192"/>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6252576362740915E-2"/>
                </c:manualLayout>
              </c:layout>
              <c:tx>
                <c:strRef>
                  <c:f>[1]公会計指標分析・財政指標組合せ分析表!$BP$72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4D5-4592-98B4-F7CAB4AD0102}"/>
                </c:ext>
                <c:ext xmlns:c15="http://schemas.microsoft.com/office/drawing/2012/chart" uri="{CE6537A1-D6FC-4f65-9D91-7224C49458BB}">
                  <c15:layout/>
                  <c15:dlblFieldTable>
                    <c15:dlblFTEntry>
                      <c15:txfldGUID>{AAD0F5A8-6C96-40F9-96BB-064F1E3169C9}</c15:txfldGUID>
                      <c15:f>[1]公会計指標分析・財政指標組合せ分析表!$BP$72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4D5-4592-98B4-F7CAB4AD0102}"/>
                </c:ext>
                <c:ext xmlns:c15="http://schemas.microsoft.com/office/drawing/2012/chart" uri="{CE6537A1-D6FC-4f65-9D91-7224C49458BB}">
                  <c15:dlblFieldTable>
                    <c15:dlblFTEntry>
                      <c15:txfldGUID>{4CBFC347-DA9D-4DA7-99BF-2417203581B5}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4D5-4592-98B4-F7CAB4AD0102}"/>
                </c:ext>
                <c:ext xmlns:c15="http://schemas.microsoft.com/office/drawing/2012/chart" uri="{CE6537A1-D6FC-4f65-9D91-7224C49458BB}">
                  <c15:dlblFieldTable>
                    <c15:dlblFTEntry>
                      <c15:txfldGUID>{291D07CD-3CD0-4069-96A8-591898C81CCE}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4D5-4592-98B4-F7CAB4AD0102}"/>
                </c:ext>
                <c:ext xmlns:c15="http://schemas.microsoft.com/office/drawing/2012/chart" uri="{CE6537A1-D6FC-4f65-9D91-7224C49458BB}">
                  <c15:dlblFieldTable>
                    <c15:dlblFTEntry>
                      <c15:txfldGUID>{7FAE9468-AB08-4AF9-B50A-331B6FF452F0}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4D5-4592-98B4-F7CAB4AD0102}"/>
                </c:ext>
                <c:ext xmlns:c15="http://schemas.microsoft.com/office/drawing/2012/chart" uri="{CE6537A1-D6FC-4f65-9D91-7224C49458BB}">
                  <c15:dlblFieldTable>
                    <c15:dlblFTEntry>
                      <c15:txfldGUID>{A2B07C7B-EE4A-49F6-AF5C-BE6D5835EB13}</c15:txfldGUID>
                      <c15:f>#REF!</c15:f>
                      <c15:dlblFieldTableCache>
                        <c:ptCount val="1"/>
                        <c:pt idx="0">
                          <c:v>#REF!</c:v>
                        </c:pt>
                      </c15:dlblFieldTableCache>
                    </c15:dlblFTEntry>
                  </c15:dlblFieldTable>
                  <c15:showDataLabelsRange val="0"/>
                </c:ext>
              </c:extLst>
            </c:dLbl>
            <c:dLbl>
              <c:idx val="8"/>
              <c:layout>
                <c:manualLayout>
                  <c:x val="0"/>
                  <c:y val="-1.4117851342585482E-2"/>
                </c:manualLayout>
              </c:layout>
              <c:tx>
                <c:strRef>
                  <c:f>[1]公会計指標分析・財政指標組合せ分析表!$BX$72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4D5-4592-98B4-F7CAB4AD0102}"/>
                </c:ext>
                <c:ext xmlns:c15="http://schemas.microsoft.com/office/drawing/2012/chart" uri="{CE6537A1-D6FC-4f65-9D91-7224C49458BB}">
                  <c15:layout/>
                  <c15:dlblFieldTable>
                    <c15:dlblFTEntry>
                      <c15:txfldGUID>{3CE7E4B5-C06D-4320-A636-D7FF8C0B462C}</c15:txfldGUID>
                      <c15:f>[1]公会計指標分析・財政指標組合せ分析表!$BX$72</c15:f>
                      <c15:dlblFieldTableCache>
                        <c:ptCount val="1"/>
                        <c:pt idx="0">
                          <c:v>H27</c:v>
                        </c:pt>
                      </c15:dlblFieldTableCache>
                    </c15:dlblFTEntry>
                  </c15:dlblFieldTable>
                  <c15:showDataLabelsRange val="0"/>
                </c:ext>
              </c:extLst>
            </c:dLbl>
            <c:dLbl>
              <c:idx val="16"/>
              <c:layout>
                <c:manualLayout>
                  <c:x val="0"/>
                  <c:y val="1.4117851342585521E-2"/>
                </c:manualLayout>
              </c:layout>
              <c:tx>
                <c:strRef>
                  <c:f>[1]公会計指標分析・財政指標組合せ分析表!$CF$72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4D5-4592-98B4-F7CAB4AD0102}"/>
                </c:ext>
                <c:ext xmlns:c15="http://schemas.microsoft.com/office/drawing/2012/chart" uri="{CE6537A1-D6FC-4f65-9D91-7224C49458BB}">
                  <c15:layout/>
                  <c15:dlblFieldTable>
                    <c15:dlblFTEntry>
                      <c15:txfldGUID>{C650D92C-8533-4274-B335-B620845086C0}</c15:txfldGUID>
                      <c15:f>[1]公会計指標分析・財政指標組合せ分析表!$CF$72</c15:f>
                      <c15:dlblFieldTableCache>
                        <c:ptCount val="1"/>
                        <c:pt idx="0">
                          <c:v>H28</c:v>
                        </c:pt>
                      </c15:dlblFieldTableCache>
                    </c15:dlblFTEntry>
                  </c15:dlblFieldTable>
                  <c15:showDataLabelsRange val="0"/>
                </c:ext>
              </c:extLst>
            </c:dLbl>
            <c:dLbl>
              <c:idx val="24"/>
              <c:layout>
                <c:manualLayout>
                  <c:x val="0"/>
                  <c:y val="-1.6252576362740915E-2"/>
                </c:manualLayout>
              </c:layout>
              <c:tx>
                <c:strRef>
                  <c:f>[1]公会計指標分析・財政指標組合せ分析表!$CN$72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4D5-4592-98B4-F7CAB4AD0102}"/>
                </c:ext>
                <c:ext xmlns:c15="http://schemas.microsoft.com/office/drawing/2012/chart" uri="{CE6537A1-D6FC-4f65-9D91-7224C49458BB}">
                  <c15:layout/>
                  <c15:dlblFieldTable>
                    <c15:dlblFTEntry>
                      <c15:txfldGUID>{C3B7B6E8-1864-4045-BAEC-732A3465AD9F}</c15:txfldGUID>
                      <c15:f>[1]公会計指標分析・財政指標組合せ分析表!$CN$72</c15:f>
                      <c15:dlblFieldTableCache>
                        <c:ptCount val="1"/>
                        <c:pt idx="0">
                          <c:v>H29</c:v>
                        </c:pt>
                      </c15:dlblFieldTableCache>
                    </c15:dlblFTEntry>
                  </c15:dlblFieldTable>
                  <c15:showDataLabelsRange val="0"/>
                </c:ext>
              </c:extLst>
            </c:dLbl>
            <c:dLbl>
              <c:idx val="32"/>
              <c:layout/>
              <c:tx>
                <c:strRef>
                  <c:f>[1]公会計指標分析・財政指標組合せ分析表!$CV$72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4D5-4592-98B4-F7CAB4AD0102}"/>
                </c:ext>
                <c:ext xmlns:c15="http://schemas.microsoft.com/office/drawing/2012/chart" uri="{CE6537A1-D6FC-4f65-9D91-7224C49458BB}">
                  <c15:layout/>
                  <c15:dlblFieldTable>
                    <c15:dlblFTEntry>
                      <c15:txfldGUID>{F5F7DCE0-8F7A-4B55-B735-9FD2B7B9366B}</c15:txfldGUID>
                      <c15:f>[1]公会計指標分析・財政指標組合せ分析表!$CV$72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16.100000000000001</c:v>
                </c:pt>
                <c:pt idx="8">
                  <c:v>15.6</c:v>
                </c:pt>
                <c:pt idx="16">
                  <c:v>15.7</c:v>
                </c:pt>
                <c:pt idx="24">
                  <c:v>16</c:v>
                </c:pt>
                <c:pt idx="32">
                  <c:v>16.3</c:v>
                </c:pt>
              </c:numCache>
            </c:numRef>
          </c:xVal>
          <c:yVal>
            <c:numRef>
              <c:f>[1]公会計指標分析・財政指標組合せ分析表!$BP$73:$DC$73</c:f>
              <c:numCache>
                <c:formatCode>General</c:formatCode>
                <c:ptCount val="40"/>
                <c:pt idx="0">
                  <c:v>43.7</c:v>
                </c:pt>
                <c:pt idx="8">
                  <c:v>35.6</c:v>
                </c:pt>
                <c:pt idx="16">
                  <c:v>34.700000000000003</c:v>
                </c:pt>
                <c:pt idx="24">
                  <c:v>44.2</c:v>
                </c:pt>
                <c:pt idx="32">
                  <c:v>56.4</c:v>
                </c:pt>
              </c:numCache>
            </c:numRef>
          </c:yVal>
          <c:smooth val="0"/>
          <c:extLst xmlns:c16r2="http://schemas.microsoft.com/office/drawing/2015/06/chart">
            <c:ext xmlns:c16="http://schemas.microsoft.com/office/drawing/2014/chart" uri="{C3380CC4-5D6E-409C-BE32-E72D297353CC}">
              <c16:uniqueId val="{00000009-54D5-4592-98B4-F7CAB4AD0102}"/>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6883948345417619E-2"/>
                  <c:y val="-6.2416647087793951E-2"/>
                </c:manualLayout>
              </c:layout>
              <c:tx>
                <c:strRef>
                  <c:f>[1]公会計指標分析・財政指標組合せ分析表!$BP$72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4D5-4592-98B4-F7CAB4AD0102}"/>
                </c:ext>
                <c:ext xmlns:c15="http://schemas.microsoft.com/office/drawing/2012/chart" uri="{CE6537A1-D6FC-4f65-9D91-7224C49458BB}">
                  <c15:layout/>
                  <c15:dlblFieldTable>
                    <c15:dlblFTEntry>
                      <c15:txfldGUID>{11E32060-6E83-465E-A89E-EDA9AA83146B}</c15:txfldGUID>
                      <c15:f>[1]公会計指標分析・財政指標組合せ分析表!$BP$72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4D5-4592-98B4-F7CAB4AD0102}"/>
                </c:ext>
                <c:ext xmlns:c15="http://schemas.microsoft.com/office/drawing/2012/chart" uri="{CE6537A1-D6FC-4f65-9D91-7224C49458BB}">
                  <c15:dlblFieldTable>
                    <c15:dlblFTEntry>
                      <c15:txfldGUID>{2886FB2E-DB26-4B88-BE3D-945102EC5002}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4D5-4592-98B4-F7CAB4AD0102}"/>
                </c:ext>
                <c:ext xmlns:c15="http://schemas.microsoft.com/office/drawing/2012/chart" uri="{CE6537A1-D6FC-4f65-9D91-7224C49458BB}">
                  <c15:dlblFieldTable>
                    <c15:dlblFTEntry>
                      <c15:txfldGUID>{16096AFF-E39E-4BA6-853F-75767431857C}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4D5-4592-98B4-F7CAB4AD0102}"/>
                </c:ext>
                <c:ext xmlns:c15="http://schemas.microsoft.com/office/drawing/2012/chart" uri="{CE6537A1-D6FC-4f65-9D91-7224C49458BB}">
                  <c15:dlblFieldTable>
                    <c15:dlblFTEntry>
                      <c15:txfldGUID>{7560A915-509A-4B03-A4DE-9F74BC508449}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4D5-4592-98B4-F7CAB4AD0102}"/>
                </c:ext>
                <c:ext xmlns:c15="http://schemas.microsoft.com/office/drawing/2012/chart" uri="{CE6537A1-D6FC-4f65-9D91-7224C49458BB}">
                  <c15:dlblFieldTable>
                    <c15:dlblFTEntry>
                      <c15:txfldGUID>{CD01CDF1-0A80-43CB-841A-19EF527269AE}</c15:txfldGUID>
                      <c15:f>#REF!</c15:f>
                      <c15:dlblFieldTableCache>
                        <c:ptCount val="1"/>
                        <c:pt idx="0">
                          <c:v>#REF!</c:v>
                        </c:pt>
                      </c15:dlblFieldTableCache>
                    </c15:dlblFTEntry>
                  </c15:dlblFieldTable>
                  <c15:showDataLabelsRange val="0"/>
                </c:ext>
              </c:extLst>
            </c:dLbl>
            <c:dLbl>
              <c:idx val="8"/>
              <c:layout>
                <c:manualLayout>
                  <c:x val="-3.6512034892803649E-2"/>
                  <c:y val="-6.2416647087793951E-2"/>
                </c:manualLayout>
              </c:layout>
              <c:tx>
                <c:strRef>
                  <c:f>[1]公会計指標分析・財政指標組合せ分析表!$BX$72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4D5-4592-98B4-F7CAB4AD0102}"/>
                </c:ext>
                <c:ext xmlns:c15="http://schemas.microsoft.com/office/drawing/2012/chart" uri="{CE6537A1-D6FC-4f65-9D91-7224C49458BB}">
                  <c15:layout/>
                  <c15:dlblFieldTable>
                    <c15:dlblFTEntry>
                      <c15:txfldGUID>{A76E7747-2F99-424F-8FC1-B5B379D7470B}</c15:txfldGUID>
                      <c15:f>[1]公会計指標分析・財政指標組合せ分析表!$BX$72</c15:f>
                      <c15:dlblFieldTableCache>
                        <c:ptCount val="1"/>
                        <c:pt idx="0">
                          <c:v>H27</c:v>
                        </c:pt>
                      </c15:dlblFieldTableCache>
                    </c15:dlblFTEntry>
                  </c15:dlblFieldTable>
                  <c15:showDataLabelsRange val="0"/>
                </c:ext>
              </c:extLst>
            </c:dLbl>
            <c:dLbl>
              <c:idx val="16"/>
              <c:layout>
                <c:manualLayout>
                  <c:x val="-4.5160355153971307E-2"/>
                  <c:y val="-8.1337372860051965E-2"/>
                </c:manualLayout>
              </c:layout>
              <c:tx>
                <c:strRef>
                  <c:f>[1]公会計指標分析・財政指標組合せ分析表!$CF$72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4D5-4592-98B4-F7CAB4AD0102}"/>
                </c:ext>
                <c:ext xmlns:c15="http://schemas.microsoft.com/office/drawing/2012/chart" uri="{CE6537A1-D6FC-4f65-9D91-7224C49458BB}">
                  <c15:layout/>
                  <c15:dlblFieldTable>
                    <c15:dlblFTEntry>
                      <c15:txfldGUID>{FD553BBF-BA2B-4ACE-8095-938243F117E4}</c15:txfldGUID>
                      <c15:f>[1]公会計指標分析・財政指標組合せ分析表!$CF$72</c15:f>
                      <c15:dlblFieldTableCache>
                        <c:ptCount val="1"/>
                        <c:pt idx="0">
                          <c:v>H28</c:v>
                        </c:pt>
                      </c15:dlblFieldTableCache>
                    </c15:dlblFTEntry>
                  </c15:dlblFieldTable>
                  <c15:showDataLabelsRange val="0"/>
                </c:ext>
              </c:extLst>
            </c:dLbl>
            <c:dLbl>
              <c:idx val="24"/>
              <c:layout>
                <c:manualLayout>
                  <c:x val="-1.8235628084250027E-2"/>
                  <c:y val="-7.1877009973923073E-2"/>
                </c:manualLayout>
              </c:layout>
              <c:tx>
                <c:strRef>
                  <c:f>[1]公会計指標分析・財政指標組合せ分析表!$CN$72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4D5-4592-98B4-F7CAB4AD0102}"/>
                </c:ext>
                <c:ext xmlns:c15="http://schemas.microsoft.com/office/drawing/2012/chart" uri="{CE6537A1-D6FC-4f65-9D91-7224C49458BB}">
                  <c15:layout/>
                  <c15:dlblFieldTable>
                    <c15:dlblFTEntry>
                      <c15:txfldGUID>{AD8D0DC7-7181-4046-A38F-359B1438833C}</c15:txfldGUID>
                      <c15:f>[1]公会計指標分析・財政指標組合せ分析表!$CN$72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3.4035558429406802E-2"/>
                </c:manualLayout>
              </c:layout>
              <c:tx>
                <c:strRef>
                  <c:f>[1]公会計指標分析・財政指標組合せ分析表!$CV$72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4D5-4592-98B4-F7CAB4AD0102}"/>
                </c:ext>
                <c:ext xmlns:c15="http://schemas.microsoft.com/office/drawing/2012/chart" uri="{CE6537A1-D6FC-4f65-9D91-7224C49458BB}">
                  <c15:layout/>
                  <c15:dlblFieldTable>
                    <c15:dlblFTEntry>
                      <c15:txfldGUID>{4CCC2B64-ABF6-45BA-9D17-7DB8D3690270}</c15:txfldGUID>
                      <c15:f>[1]公会計指標分析・財政指標組合せ分析表!$CV$72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9.1</c:v>
                </c:pt>
                <c:pt idx="8">
                  <c:v>8.9</c:v>
                </c:pt>
                <c:pt idx="16">
                  <c:v>7.9</c:v>
                </c:pt>
                <c:pt idx="24">
                  <c:v>7.9</c:v>
                </c:pt>
                <c:pt idx="32">
                  <c:v>7.8</c:v>
                </c:pt>
              </c:numCache>
            </c:numRef>
          </c:xVal>
          <c:yVal>
            <c:numRef>
              <c:f>[1]公会計指標分析・財政指標組合せ分析表!$BP$77:$DC$77</c:f>
              <c:numCache>
                <c:formatCode>General</c:formatCode>
                <c:ptCount val="40"/>
                <c:pt idx="0">
                  <c:v>10.199999999999999</c:v>
                </c:pt>
                <c:pt idx="8">
                  <c:v>13.1</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54D5-4592-98B4-F7CAB4AD0102}"/>
            </c:ext>
          </c:extLst>
        </c:ser>
        <c:dLbls>
          <c:showLegendKey val="0"/>
          <c:showVal val="1"/>
          <c:showCatName val="0"/>
          <c:showSerName val="0"/>
          <c:showPercent val="0"/>
          <c:showBubbleSize val="0"/>
        </c:dLbls>
        <c:axId val="433849608"/>
        <c:axId val="433850000"/>
      </c:scatterChart>
      <c:valAx>
        <c:axId val="433849608"/>
        <c:scaling>
          <c:orientation val="minMax"/>
          <c:max val="17.100000000000001"/>
          <c:min val="7.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3850000"/>
        <c:crosses val="autoZero"/>
        <c:crossBetween val="midCat"/>
      </c:valAx>
      <c:valAx>
        <c:axId val="433850000"/>
        <c:scaling>
          <c:orientation val="minMax"/>
          <c:max val="66"/>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3849608"/>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公債費負担適正化計画を着実に実行してきたことにより元利償還金等（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）のうち、普通会計の元利償還金が減少しています。また組合への元利償還金に対する負担金も減少していますが、参入公債費等、標準財政規模が減少したため、比率は昨年度に比べ</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ポイント増加し</a:t>
          </a:r>
          <a:r>
            <a:rPr kumimoji="1" lang="en-US" altLang="ja-JP" sz="1400">
              <a:latin typeface="ＭＳ ゴシック" pitchFamily="49" charset="-128"/>
              <a:ea typeface="ＭＳ ゴシック" pitchFamily="49" charset="-128"/>
            </a:rPr>
            <a:t>16.3</a:t>
          </a:r>
          <a:r>
            <a:rPr kumimoji="1" lang="ja-JP" altLang="en-US" sz="1400">
              <a:latin typeface="ＭＳ ゴシック" pitchFamily="49" charset="-128"/>
              <a:ea typeface="ＭＳ ゴシック" pitchFamily="49" charset="-128"/>
            </a:rPr>
            <a:t>％となっています。</a:t>
          </a:r>
        </a:p>
        <a:p>
          <a:r>
            <a:rPr kumimoji="1" lang="ja-JP" altLang="en-US" sz="1400">
              <a:latin typeface="ＭＳ ゴシック" pitchFamily="49" charset="-128"/>
              <a:ea typeface="ＭＳ ゴシック" pitchFamily="49" charset="-128"/>
            </a:rPr>
            <a:t>　さらに、近年実施してきた大型建設事業の地方債の償還が今後本格的に始まることから、繰上償還の財源確保に努めるなど、分子の増加幅を抑制していく必要があります。 </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実質公債費比率の算定に用いる満期一括償還地方債の償還財源としての積立はない。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将来負担額の分子を押し上げた要因としては、「一般会計等に係る地方債の現在高」が対前年度</a:t>
          </a:r>
          <a:r>
            <a:rPr kumimoji="1" lang="en-US" altLang="ja-JP" sz="1400">
              <a:latin typeface="ＭＳ ゴシック" pitchFamily="49" charset="-128"/>
              <a:ea typeface="ＭＳ ゴシック" pitchFamily="49" charset="-128"/>
            </a:rPr>
            <a:t>1,025</a:t>
          </a:r>
          <a:r>
            <a:rPr kumimoji="1" lang="ja-JP" altLang="en-US" sz="1400">
              <a:latin typeface="ＭＳ ゴシック" pitchFamily="49" charset="-128"/>
              <a:ea typeface="ＭＳ ゴシック" pitchFamily="49" charset="-128"/>
            </a:rPr>
            <a:t>百万円の増加と公営企業債等繰入見込額において</a:t>
          </a:r>
          <a:r>
            <a:rPr kumimoji="1" lang="en-US" altLang="ja-JP" sz="1400">
              <a:latin typeface="ＭＳ ゴシック" pitchFamily="49" charset="-128"/>
              <a:ea typeface="ＭＳ ゴシック" pitchFamily="49" charset="-128"/>
            </a:rPr>
            <a:t>340</a:t>
          </a:r>
          <a:r>
            <a:rPr kumimoji="1" lang="ja-JP" altLang="en-US" sz="1400">
              <a:latin typeface="ＭＳ ゴシック" pitchFamily="49" charset="-128"/>
              <a:ea typeface="ＭＳ ゴシック" pitchFamily="49" charset="-128"/>
            </a:rPr>
            <a:t>百万円増加したのが主な要因です。</a:t>
          </a:r>
        </a:p>
        <a:p>
          <a:r>
            <a:rPr kumimoji="1" lang="ja-JP" altLang="en-US" sz="1400">
              <a:latin typeface="ＭＳ ゴシック" pitchFamily="49" charset="-128"/>
              <a:ea typeface="ＭＳ ゴシック" pitchFamily="49" charset="-128"/>
            </a:rPr>
            <a:t>　また、将来負担額から差し引くことができる充当可能基金についても財政調整基金が減少したことにより減少傾向にあります。</a:t>
          </a:r>
        </a:p>
        <a:p>
          <a:r>
            <a:rPr kumimoji="1" lang="ja-JP" altLang="en-US" sz="1400">
              <a:latin typeface="ＭＳ ゴシック" pitchFamily="49" charset="-128"/>
              <a:ea typeface="ＭＳ ゴシック" pitchFamily="49" charset="-128"/>
            </a:rPr>
            <a:t>　これらの要因により、将来負担比率の分子は対前年度</a:t>
          </a:r>
          <a:r>
            <a:rPr kumimoji="1" lang="en-US" altLang="ja-JP" sz="1400">
              <a:latin typeface="ＭＳ ゴシック" pitchFamily="49" charset="-128"/>
              <a:ea typeface="ＭＳ ゴシック" pitchFamily="49" charset="-128"/>
            </a:rPr>
            <a:t>477</a:t>
          </a:r>
          <a:r>
            <a:rPr kumimoji="1" lang="ja-JP" altLang="en-US" sz="1400">
              <a:latin typeface="ＭＳ ゴシック" pitchFamily="49" charset="-128"/>
              <a:ea typeface="ＭＳ ゴシック" pitchFamily="49" charset="-128"/>
            </a:rPr>
            <a:t>百万円増加しています。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兵庫県神河町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地域創生事業の重点項目である人口減少対策として、子育て世代への支援の拡充、若者定住と教育環境の充実事業や、高齢者福祉をはじめ、地域経済の活性化事業のため、「財政調整基金」を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各年度の予算執執行の結果生じた決算余剰金の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を財政調整基金から優先に積み立てる。その他の余剰金についても、標準財政規模の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％以上となるまでは財政調整基金に積み立て、それ以上の余剰金については、基金の使途の明確化を図るため、特定目的基金に積み立てていくことを予定している。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公共施設の維持管理に要する財源を確保し、将来にわたる町財政の健全な運営の推進を図る・・・「公共施設維持管理基金」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少子高齢化の進展による人口減少問題をはじめ、それに伴う生産人口の減少や地方交付税の削減等により本町の財政が逼迫する中で、今後、これまで整備してきた公共施設が改修・更新時期を迎えようとしており、多額の更新費用が必要になると見込まれている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各施設使用料収入の 一定額を積み立てることを基本とし、急な修繕等にも迅速に対応できるよう基金に積み当てていくことを予定している。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固定資産税（水力発電所償却資産）の減少、普通交付税の合併算定替による特例措置（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年目）の減額等により、基金を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財政調整基金残高を普通交付税の合併算定替特例装置の適用期限終了後において、標準財政規模の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％以上となるように務めることとしている。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年度では基金の取り崩しはなし。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基金残高の現状維持に努める。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11,473
11,425
202.23
10,196,954
9,851,781
283,933
4,965,110
13,023,449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16.3
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これまで、合併時に作成した新町建設計画により施設整備を進めてきたことから、有形固定資産減価償却率は全国平均を下回っている。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今後も現状の水準を維持できるよう、平成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年度に策定した「神河町公共施設等総合管理計画」において、延べ床面積約</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％の縮減と長寿命化という目標を掲げ、老朽化した施設の集約化・複合化や除却を進めている。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32203</xdr:rowOff>
    </xdr:from>
    <xdr:to>
      <xdr:col>23</xdr:col>
      <xdr:colOff>85090</xdr:colOff>
      <xdr:row>33</xdr:row>
      <xdr:rowOff>127453</xdr:rowOff>
    </xdr:to>
    <xdr:cxnSp macro="">
      <xdr:nvCxnSpPr>
        <xdr:cNvPr id="66" name="直線コネクタ 65"/>
        <xdr:cNvCxnSpPr/>
      </xdr:nvCxnSpPr>
      <xdr:spPr>
        <a:xfrm flipV="1">
          <a:off x="4760595" y="5261428"/>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131280</xdr:rowOff>
    </xdr:from>
    <xdr:ext cx="405111" cy="259045"/>
    <xdr:sp macro="" textlink="">
      <xdr:nvSpPr>
        <xdr:cNvPr id="67" name="有形固定資産減価償却率最小値テキスト"/>
        <xdr:cNvSpPr txBox="1"/>
      </xdr:nvSpPr>
      <xdr:spPr>
        <a:xfrm>
          <a:off x="4813300" y="6560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127453</xdr:rowOff>
    </xdr:from>
    <xdr:to>
      <xdr:col>23</xdr:col>
      <xdr:colOff>174625</xdr:colOff>
      <xdr:row>33</xdr:row>
      <xdr:rowOff>127453</xdr:rowOff>
    </xdr:to>
    <xdr:cxnSp macro="">
      <xdr:nvCxnSpPr>
        <xdr:cNvPr id="68" name="直線コネクタ 67"/>
        <xdr:cNvCxnSpPr/>
      </xdr:nvCxnSpPr>
      <xdr:spPr>
        <a:xfrm>
          <a:off x="4673600" y="65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150330</xdr:rowOff>
    </xdr:from>
    <xdr:ext cx="405111" cy="259045"/>
    <xdr:sp macro="" textlink="">
      <xdr:nvSpPr>
        <xdr:cNvPr id="69" name="有形固定資産減価償却率最大値テキスト"/>
        <xdr:cNvSpPr txBox="1"/>
      </xdr:nvSpPr>
      <xdr:spPr>
        <a:xfrm>
          <a:off x="4813300" y="503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32203</xdr:rowOff>
    </xdr:from>
    <xdr:to>
      <xdr:col>23</xdr:col>
      <xdr:colOff>174625</xdr:colOff>
      <xdr:row>26</xdr:row>
      <xdr:rowOff>32203</xdr:rowOff>
    </xdr:to>
    <xdr:cxnSp macro="">
      <xdr:nvCxnSpPr>
        <xdr:cNvPr id="70" name="直線コネクタ 69"/>
        <xdr:cNvCxnSpPr/>
      </xdr:nvCxnSpPr>
      <xdr:spPr>
        <a:xfrm>
          <a:off x="4673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71" name="有形固定資産減価償却率平均値テキスト"/>
        <xdr:cNvSpPr txBox="1"/>
      </xdr:nvSpPr>
      <xdr:spPr>
        <a:xfrm>
          <a:off x="4813300" y="5722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2" name="フローチャート: 判断 71"/>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111669</xdr:rowOff>
    </xdr:from>
    <xdr:to>
      <xdr:col>19</xdr:col>
      <xdr:colOff>187325</xdr:colOff>
      <xdr:row>30</xdr:row>
      <xdr:rowOff>41819</xdr:rowOff>
    </xdr:to>
    <xdr:sp macro="" textlink="">
      <xdr:nvSpPr>
        <xdr:cNvPr id="73" name="フローチャート: 判断 72"/>
        <xdr:cNvSpPr/>
      </xdr:nvSpPr>
      <xdr:spPr>
        <a:xfrm>
          <a:off x="40005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156119</xdr:rowOff>
    </xdr:from>
    <xdr:to>
      <xdr:col>15</xdr:col>
      <xdr:colOff>187325</xdr:colOff>
      <xdr:row>31</xdr:row>
      <xdr:rowOff>86269</xdr:rowOff>
    </xdr:to>
    <xdr:sp macro="" textlink="">
      <xdr:nvSpPr>
        <xdr:cNvPr id="74" name="フローチャート: 判断 73"/>
        <xdr:cNvSpPr/>
      </xdr:nvSpPr>
      <xdr:spPr>
        <a:xfrm>
          <a:off x="3238500" y="607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116024</xdr:rowOff>
    </xdr:from>
    <xdr:to>
      <xdr:col>11</xdr:col>
      <xdr:colOff>187325</xdr:colOff>
      <xdr:row>31</xdr:row>
      <xdr:rowOff>46174</xdr:rowOff>
    </xdr:to>
    <xdr:sp macro="" textlink="">
      <xdr:nvSpPr>
        <xdr:cNvPr id="75" name="フローチャート: 判断 74"/>
        <xdr:cNvSpPr/>
      </xdr:nvSpPr>
      <xdr:spPr>
        <a:xfrm>
          <a:off x="2476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76653</xdr:rowOff>
    </xdr:from>
    <xdr:to>
      <xdr:col>23</xdr:col>
      <xdr:colOff>136525</xdr:colOff>
      <xdr:row>34</xdr:row>
      <xdr:rowOff>6803</xdr:rowOff>
    </xdr:to>
    <xdr:sp macro="" textlink="">
      <xdr:nvSpPr>
        <xdr:cNvPr id="81" name="楕円 80"/>
        <xdr:cNvSpPr/>
      </xdr:nvSpPr>
      <xdr:spPr>
        <a:xfrm>
          <a:off x="4711700" y="650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163030</xdr:rowOff>
    </xdr:from>
    <xdr:ext cx="405111" cy="259045"/>
    <xdr:sp macro="" textlink="">
      <xdr:nvSpPr>
        <xdr:cNvPr id="82" name="有形固定資産減価償却率該当値テキスト"/>
        <xdr:cNvSpPr txBox="1"/>
      </xdr:nvSpPr>
      <xdr:spPr>
        <a:xfrm>
          <a:off x="4813300"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132171</xdr:rowOff>
    </xdr:from>
    <xdr:to>
      <xdr:col>19</xdr:col>
      <xdr:colOff>187325</xdr:colOff>
      <xdr:row>34</xdr:row>
      <xdr:rowOff>62321</xdr:rowOff>
    </xdr:to>
    <xdr:sp macro="" textlink="">
      <xdr:nvSpPr>
        <xdr:cNvPr id="83" name="楕円 82"/>
        <xdr:cNvSpPr/>
      </xdr:nvSpPr>
      <xdr:spPr>
        <a:xfrm>
          <a:off x="4000500" y="656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127453</xdr:rowOff>
    </xdr:from>
    <xdr:to>
      <xdr:col>23</xdr:col>
      <xdr:colOff>85725</xdr:colOff>
      <xdr:row>34</xdr:row>
      <xdr:rowOff>11521</xdr:rowOff>
    </xdr:to>
    <xdr:cxnSp macro="">
      <xdr:nvCxnSpPr>
        <xdr:cNvPr id="84" name="直線コネクタ 83"/>
        <xdr:cNvCxnSpPr/>
      </xdr:nvCxnSpPr>
      <xdr:spPr>
        <a:xfrm flipV="1">
          <a:off x="4051300" y="6556828"/>
          <a:ext cx="711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13153</xdr:rowOff>
    </xdr:from>
    <xdr:to>
      <xdr:col>15</xdr:col>
      <xdr:colOff>187325</xdr:colOff>
      <xdr:row>34</xdr:row>
      <xdr:rowOff>114753</xdr:rowOff>
    </xdr:to>
    <xdr:sp macro="" textlink="">
      <xdr:nvSpPr>
        <xdr:cNvPr id="85" name="楕円 84"/>
        <xdr:cNvSpPr/>
      </xdr:nvSpPr>
      <xdr:spPr>
        <a:xfrm>
          <a:off x="3238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11521</xdr:rowOff>
    </xdr:from>
    <xdr:to>
      <xdr:col>19</xdr:col>
      <xdr:colOff>136525</xdr:colOff>
      <xdr:row>34</xdr:row>
      <xdr:rowOff>63953</xdr:rowOff>
    </xdr:to>
    <xdr:cxnSp macro="">
      <xdr:nvCxnSpPr>
        <xdr:cNvPr id="86" name="直線コネクタ 85"/>
        <xdr:cNvCxnSpPr/>
      </xdr:nvCxnSpPr>
      <xdr:spPr>
        <a:xfrm flipV="1">
          <a:off x="3289300" y="6612346"/>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71755</xdr:rowOff>
    </xdr:from>
    <xdr:to>
      <xdr:col>11</xdr:col>
      <xdr:colOff>187325</xdr:colOff>
      <xdr:row>35</xdr:row>
      <xdr:rowOff>1905</xdr:rowOff>
    </xdr:to>
    <xdr:sp macro="" textlink="">
      <xdr:nvSpPr>
        <xdr:cNvPr id="87" name="楕円 86"/>
        <xdr:cNvSpPr/>
      </xdr:nvSpPr>
      <xdr:spPr>
        <a:xfrm>
          <a:off x="2476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63953</xdr:rowOff>
    </xdr:from>
    <xdr:to>
      <xdr:col>15</xdr:col>
      <xdr:colOff>136525</xdr:colOff>
      <xdr:row>34</xdr:row>
      <xdr:rowOff>122555</xdr:rowOff>
    </xdr:to>
    <xdr:cxnSp macro="">
      <xdr:nvCxnSpPr>
        <xdr:cNvPr id="88" name="直線コネクタ 87"/>
        <xdr:cNvCxnSpPr/>
      </xdr:nvCxnSpPr>
      <xdr:spPr>
        <a:xfrm flipV="1">
          <a:off x="2527300" y="6664778"/>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58346</xdr:rowOff>
    </xdr:from>
    <xdr:ext cx="405111" cy="259045"/>
    <xdr:sp macro="" textlink="">
      <xdr:nvSpPr>
        <xdr:cNvPr id="89" name="n_1aveValue有形固定資産減価償却率"/>
        <xdr:cNvSpPr txBox="1"/>
      </xdr:nvSpPr>
      <xdr:spPr>
        <a:xfrm>
          <a:off x="3836044" y="563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102796</xdr:rowOff>
    </xdr:from>
    <xdr:ext cx="405111" cy="259045"/>
    <xdr:sp macro="" textlink="">
      <xdr:nvSpPr>
        <xdr:cNvPr id="90" name="n_2aveValue有形固定資産減価償却率"/>
        <xdr:cNvSpPr txBox="1"/>
      </xdr:nvSpPr>
      <xdr:spPr>
        <a:xfrm>
          <a:off x="3086744" y="5846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62701</xdr:rowOff>
    </xdr:from>
    <xdr:ext cx="405111" cy="259045"/>
    <xdr:sp macro="" textlink="">
      <xdr:nvSpPr>
        <xdr:cNvPr id="91" name="n_3aveValue有形固定資産減価償却率"/>
        <xdr:cNvSpPr txBox="1"/>
      </xdr:nvSpPr>
      <xdr:spPr>
        <a:xfrm>
          <a:off x="2324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53448</xdr:rowOff>
    </xdr:from>
    <xdr:ext cx="405111" cy="259045"/>
    <xdr:sp macro="" textlink="">
      <xdr:nvSpPr>
        <xdr:cNvPr id="92" name="n_1mainValue有形固定資産減価償却率"/>
        <xdr:cNvSpPr txBox="1"/>
      </xdr:nvSpPr>
      <xdr:spPr>
        <a:xfrm>
          <a:off x="3836044" y="6654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105880</xdr:rowOff>
    </xdr:from>
    <xdr:ext cx="405111" cy="259045"/>
    <xdr:sp macro="" textlink="">
      <xdr:nvSpPr>
        <xdr:cNvPr id="93" name="n_2mainValue有形固定資産減価償却率"/>
        <xdr:cNvSpPr txBox="1"/>
      </xdr:nvSpPr>
      <xdr:spPr>
        <a:xfrm>
          <a:off x="3086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164482</xdr:rowOff>
    </xdr:from>
    <xdr:ext cx="405111" cy="259045"/>
    <xdr:sp macro="" textlink="">
      <xdr:nvSpPr>
        <xdr:cNvPr id="94" name="n_3mainValue有形固定資産減価償却率"/>
        <xdr:cNvSpPr txBox="1"/>
      </xdr:nvSpPr>
      <xdr:spPr>
        <a:xfrm>
          <a:off x="2324744" y="6765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債務償還可能年数及び将来負担比率は、町債残高が多いこと等により、全国平均と比較して高い状況となっている。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年度には職員数を</a:t>
          </a:r>
          <a:r>
            <a:rPr kumimoji="1" lang="en-US" altLang="ja-JP" sz="1100">
              <a:latin typeface="ＭＳ Ｐゴシック" panose="020B0600070205080204" pitchFamily="50" charset="-128"/>
              <a:ea typeface="ＭＳ Ｐゴシック" panose="020B0600070205080204" pitchFamily="50" charset="-128"/>
            </a:rPr>
            <a:t>120</a:t>
          </a:r>
          <a:r>
            <a:rPr kumimoji="1" lang="ja-JP" altLang="en-US" sz="1100">
              <a:latin typeface="ＭＳ Ｐゴシック" panose="020B0600070205080204" pitchFamily="50" charset="-128"/>
              <a:ea typeface="ＭＳ Ｐゴシック" panose="020B0600070205080204" pitchFamily="50" charset="-128"/>
            </a:rPr>
            <a:t>人にする目標としており、今後は、将来負担の抑制とともに、行財政改革の推進により、毎年度の収支状況を改善していくことで、将来負担比率・債務償還可能年数を改善していきたい。</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23" name="直線コネクタ 122"/>
        <xdr:cNvCxnSpPr/>
      </xdr:nvCxnSpPr>
      <xdr:spPr>
        <a:xfrm flipV="1">
          <a:off x="14793595" y="5505824"/>
          <a:ext cx="1269" cy="124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26" name="債務償還比率最大値テキスト"/>
        <xdr:cNvSpPr txBox="1"/>
      </xdr:nvSpPr>
      <xdr:spPr>
        <a:xfrm>
          <a:off x="14846300" y="52810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27" name="直線コネクタ 126"/>
        <xdr:cNvCxnSpPr/>
      </xdr:nvCxnSpPr>
      <xdr:spPr>
        <a:xfrm>
          <a:off x="14706600" y="5505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41214</xdr:rowOff>
    </xdr:from>
    <xdr:ext cx="469744" cy="259045"/>
    <xdr:sp macro="" textlink="">
      <xdr:nvSpPr>
        <xdr:cNvPr id="128" name="債務償還比率平均値テキスト"/>
        <xdr:cNvSpPr txBox="1"/>
      </xdr:nvSpPr>
      <xdr:spPr>
        <a:xfrm>
          <a:off x="14846300" y="61276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29" name="フローチャート: 判断 128"/>
        <xdr:cNvSpPr/>
      </xdr:nvSpPr>
      <xdr:spPr>
        <a:xfrm>
          <a:off x="14744700" y="614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30" name="フローチャート: 判断 129"/>
        <xdr:cNvSpPr/>
      </xdr:nvSpPr>
      <xdr:spPr>
        <a:xfrm>
          <a:off x="14033500" y="615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69293</xdr:rowOff>
    </xdr:from>
    <xdr:to>
      <xdr:col>76</xdr:col>
      <xdr:colOff>73025</xdr:colOff>
      <xdr:row>28</xdr:row>
      <xdr:rowOff>170893</xdr:rowOff>
    </xdr:to>
    <xdr:sp macro="" textlink="">
      <xdr:nvSpPr>
        <xdr:cNvPr id="136" name="楕円 135"/>
        <xdr:cNvSpPr/>
      </xdr:nvSpPr>
      <xdr:spPr>
        <a:xfrm>
          <a:off x="14744700" y="564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92170</xdr:rowOff>
    </xdr:from>
    <xdr:ext cx="469744" cy="259045"/>
    <xdr:sp macro="" textlink="">
      <xdr:nvSpPr>
        <xdr:cNvPr id="137" name="債務償還比率該当値テキスト"/>
        <xdr:cNvSpPr txBox="1"/>
      </xdr:nvSpPr>
      <xdr:spPr>
        <a:xfrm>
          <a:off x="14846300" y="549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64805</xdr:rowOff>
    </xdr:from>
    <xdr:to>
      <xdr:col>72</xdr:col>
      <xdr:colOff>123825</xdr:colOff>
      <xdr:row>29</xdr:row>
      <xdr:rowOff>166405</xdr:rowOff>
    </xdr:to>
    <xdr:sp macro="" textlink="">
      <xdr:nvSpPr>
        <xdr:cNvPr id="138" name="楕円 137"/>
        <xdr:cNvSpPr/>
      </xdr:nvSpPr>
      <xdr:spPr>
        <a:xfrm>
          <a:off x="14033500" y="58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120093</xdr:rowOff>
    </xdr:from>
    <xdr:to>
      <xdr:col>76</xdr:col>
      <xdr:colOff>22225</xdr:colOff>
      <xdr:row>29</xdr:row>
      <xdr:rowOff>115605</xdr:rowOff>
    </xdr:to>
    <xdr:cxnSp macro="">
      <xdr:nvCxnSpPr>
        <xdr:cNvPr id="139" name="直線コネクタ 138"/>
        <xdr:cNvCxnSpPr/>
      </xdr:nvCxnSpPr>
      <xdr:spPr>
        <a:xfrm flipV="1">
          <a:off x="14084300" y="5692218"/>
          <a:ext cx="711200" cy="16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165230</xdr:rowOff>
    </xdr:from>
    <xdr:ext cx="469744" cy="259045"/>
    <xdr:sp macro="" textlink="">
      <xdr:nvSpPr>
        <xdr:cNvPr id="140" name="n_1aveValue債務償還比率"/>
        <xdr:cNvSpPr txBox="1"/>
      </xdr:nvSpPr>
      <xdr:spPr>
        <a:xfrm>
          <a:off x="13836727" y="625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11482</xdr:rowOff>
    </xdr:from>
    <xdr:ext cx="469744" cy="259045"/>
    <xdr:sp macro="" textlink="">
      <xdr:nvSpPr>
        <xdr:cNvPr id="141" name="n_1mainValue債務償還比率"/>
        <xdr:cNvSpPr txBox="1"/>
      </xdr:nvSpPr>
      <xdr:spPr>
        <a:xfrm>
          <a:off x="13836727" y="55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twoCellAnchor>
    <xdr:from>
      <xdr:col>1</xdr:col>
      <xdr:colOff>19050</xdr:colOff>
      <xdr:row>66</xdr:row>
      <xdr:rowOff>9525</xdr:rowOff>
    </xdr:from>
    <xdr:to>
      <xdr:col>37</xdr:col>
      <xdr:colOff>125466</xdr:colOff>
      <xdr:row>82</xdr:row>
      <xdr:rowOff>138514</xdr:rowOff>
    </xdr:to>
    <xdr:graphicFrame macro="">
      <xdr:nvGraphicFramePr>
        <xdr:cNvPr id="148"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22225</xdr:colOff>
      <xdr:row>63</xdr:row>
      <xdr:rowOff>142875</xdr:rowOff>
    </xdr:from>
    <xdr:to>
      <xdr:col>36</xdr:col>
      <xdr:colOff>22225</xdr:colOff>
      <xdr:row>65</xdr:row>
      <xdr:rowOff>142875</xdr:rowOff>
    </xdr:to>
    <xdr:sp macro="" textlink="">
      <xdr:nvSpPr>
        <xdr:cNvPr id="149" name="正方形/長方形 14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65</xdr:row>
      <xdr:rowOff>28575</xdr:rowOff>
    </xdr:from>
    <xdr:ext cx="370358" cy="242374"/>
    <xdr:sp macro="" textlink="">
      <xdr:nvSpPr>
        <xdr:cNvPr id="150" name="テキスト ボックス 14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11,473
11,425
202.23
10,196,954
9,851,781
283,933
4,965,110
13,023,449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16.3
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xdr:cNvCxnSpPr/>
      </xdr:nvCxnSpPr>
      <xdr:spPr>
        <a:xfrm flipV="1">
          <a:off x="4634865" y="574738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xdr:cNvSpPr txBox="1"/>
      </xdr:nvSpPr>
      <xdr:spPr>
        <a:xfrm>
          <a:off x="4673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xdr:cNvCxnSpPr/>
      </xdr:nvCxnSpPr>
      <xdr:spPr>
        <a:xfrm>
          <a:off x="4546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xdr:cNvSpPr txBox="1"/>
      </xdr:nvSpPr>
      <xdr:spPr>
        <a:xfrm>
          <a:off x="46736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xdr:cNvCxnSpPr/>
      </xdr:nvCxnSpPr>
      <xdr:spPr>
        <a:xfrm>
          <a:off x="4546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99712</xdr:rowOff>
    </xdr:from>
    <xdr:ext cx="405111" cy="259045"/>
    <xdr:sp macro="" textlink="">
      <xdr:nvSpPr>
        <xdr:cNvPr id="61" name="【道路】&#10;有形固定資産減価償却率平均値テキスト"/>
        <xdr:cNvSpPr txBox="1"/>
      </xdr:nvSpPr>
      <xdr:spPr>
        <a:xfrm>
          <a:off x="4673600" y="627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114935</xdr:rowOff>
    </xdr:from>
    <xdr:to>
      <xdr:col>24</xdr:col>
      <xdr:colOff>114300</xdr:colOff>
      <xdr:row>41</xdr:row>
      <xdr:rowOff>45085</xdr:rowOff>
    </xdr:to>
    <xdr:sp macro="" textlink="">
      <xdr:nvSpPr>
        <xdr:cNvPr id="71" name="楕円 70"/>
        <xdr:cNvSpPr/>
      </xdr:nvSpPr>
      <xdr:spPr>
        <a:xfrm>
          <a:off x="45847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29862</xdr:rowOff>
    </xdr:from>
    <xdr:ext cx="405111" cy="259045"/>
    <xdr:sp macro="" textlink="">
      <xdr:nvSpPr>
        <xdr:cNvPr id="72" name="【道路】&#10;有形固定資産減価償却率該当値テキスト"/>
        <xdr:cNvSpPr txBox="1"/>
      </xdr:nvSpPr>
      <xdr:spPr>
        <a:xfrm>
          <a:off x="4673600" y="688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149225</xdr:rowOff>
    </xdr:from>
    <xdr:to>
      <xdr:col>20</xdr:col>
      <xdr:colOff>38100</xdr:colOff>
      <xdr:row>41</xdr:row>
      <xdr:rowOff>79375</xdr:rowOff>
    </xdr:to>
    <xdr:sp macro="" textlink="">
      <xdr:nvSpPr>
        <xdr:cNvPr id="73" name="楕円 72"/>
        <xdr:cNvSpPr/>
      </xdr:nvSpPr>
      <xdr:spPr>
        <a:xfrm>
          <a:off x="3746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165735</xdr:rowOff>
    </xdr:from>
    <xdr:to>
      <xdr:col>24</xdr:col>
      <xdr:colOff>63500</xdr:colOff>
      <xdr:row>41</xdr:row>
      <xdr:rowOff>28575</xdr:rowOff>
    </xdr:to>
    <xdr:cxnSp macro="">
      <xdr:nvCxnSpPr>
        <xdr:cNvPr id="74" name="直線コネクタ 73"/>
        <xdr:cNvCxnSpPr/>
      </xdr:nvCxnSpPr>
      <xdr:spPr>
        <a:xfrm flipV="1">
          <a:off x="3797300" y="702373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12065</xdr:rowOff>
    </xdr:from>
    <xdr:to>
      <xdr:col>15</xdr:col>
      <xdr:colOff>101600</xdr:colOff>
      <xdr:row>41</xdr:row>
      <xdr:rowOff>113665</xdr:rowOff>
    </xdr:to>
    <xdr:sp macro="" textlink="">
      <xdr:nvSpPr>
        <xdr:cNvPr id="75" name="楕円 74"/>
        <xdr:cNvSpPr/>
      </xdr:nvSpPr>
      <xdr:spPr>
        <a:xfrm>
          <a:off x="2857500" y="70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28575</xdr:rowOff>
    </xdr:from>
    <xdr:to>
      <xdr:col>19</xdr:col>
      <xdr:colOff>177800</xdr:colOff>
      <xdr:row>41</xdr:row>
      <xdr:rowOff>62865</xdr:rowOff>
    </xdr:to>
    <xdr:cxnSp macro="">
      <xdr:nvCxnSpPr>
        <xdr:cNvPr id="76" name="直線コネクタ 75"/>
        <xdr:cNvCxnSpPr/>
      </xdr:nvCxnSpPr>
      <xdr:spPr>
        <a:xfrm flipV="1">
          <a:off x="2908300" y="70580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48260</xdr:rowOff>
    </xdr:from>
    <xdr:to>
      <xdr:col>10</xdr:col>
      <xdr:colOff>165100</xdr:colOff>
      <xdr:row>41</xdr:row>
      <xdr:rowOff>149860</xdr:rowOff>
    </xdr:to>
    <xdr:sp macro="" textlink="">
      <xdr:nvSpPr>
        <xdr:cNvPr id="77" name="楕円 76"/>
        <xdr:cNvSpPr/>
      </xdr:nvSpPr>
      <xdr:spPr>
        <a:xfrm>
          <a:off x="1968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62865</xdr:rowOff>
    </xdr:from>
    <xdr:to>
      <xdr:col>15</xdr:col>
      <xdr:colOff>50800</xdr:colOff>
      <xdr:row>41</xdr:row>
      <xdr:rowOff>99060</xdr:rowOff>
    </xdr:to>
    <xdr:cxnSp macro="">
      <xdr:nvCxnSpPr>
        <xdr:cNvPr id="78" name="直線コネクタ 77"/>
        <xdr:cNvCxnSpPr/>
      </xdr:nvCxnSpPr>
      <xdr:spPr>
        <a:xfrm flipV="1">
          <a:off x="2019300" y="70923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4462</xdr:rowOff>
    </xdr:from>
    <xdr:ext cx="405111" cy="259045"/>
    <xdr:sp macro="" textlink="">
      <xdr:nvSpPr>
        <xdr:cNvPr id="79" name="n_1aveValue【道路】&#10;有形固定資産減価償却率"/>
        <xdr:cNvSpPr txBox="1"/>
      </xdr:nvSpPr>
      <xdr:spPr>
        <a:xfrm>
          <a:off x="3582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31132</xdr:rowOff>
    </xdr:from>
    <xdr:ext cx="405111" cy="259045"/>
    <xdr:sp macro="" textlink="">
      <xdr:nvSpPr>
        <xdr:cNvPr id="80" name="n_2aveValue【道路】&#10;有形固定資産減価償却率"/>
        <xdr:cNvSpPr txBox="1"/>
      </xdr:nvSpPr>
      <xdr:spPr>
        <a:xfrm>
          <a:off x="2705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81" name="n_3aveValue【道路】&#10;有形固定資産減価償却率"/>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70502</xdr:rowOff>
    </xdr:from>
    <xdr:ext cx="405111" cy="259045"/>
    <xdr:sp macro="" textlink="">
      <xdr:nvSpPr>
        <xdr:cNvPr id="82" name="n_1mainValue【道路】&#10;有形固定資産減価償却率"/>
        <xdr:cNvSpPr txBox="1"/>
      </xdr:nvSpPr>
      <xdr:spPr>
        <a:xfrm>
          <a:off x="3582044"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104792</xdr:rowOff>
    </xdr:from>
    <xdr:ext cx="405111" cy="259045"/>
    <xdr:sp macro="" textlink="">
      <xdr:nvSpPr>
        <xdr:cNvPr id="83" name="n_2mainValue【道路】&#10;有形固定資産減価償却率"/>
        <xdr:cNvSpPr txBox="1"/>
      </xdr:nvSpPr>
      <xdr:spPr>
        <a:xfrm>
          <a:off x="2705744"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140987</xdr:rowOff>
    </xdr:from>
    <xdr:ext cx="405111" cy="259045"/>
    <xdr:sp macro="" textlink="">
      <xdr:nvSpPr>
        <xdr:cNvPr id="84" name="n_3mainValue【道路】&#10;有形固定資産減価償却率"/>
        <xdr:cNvSpPr txBox="1"/>
      </xdr:nvSpPr>
      <xdr:spPr>
        <a:xfrm>
          <a:off x="1816744"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106" name="直線コネクタ 105"/>
        <xdr:cNvCxnSpPr/>
      </xdr:nvCxnSpPr>
      <xdr:spPr>
        <a:xfrm flipV="1">
          <a:off x="10476865" y="5714871"/>
          <a:ext cx="0" cy="1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107" name="【道路】&#10;一人当たり延長最小値テキスト"/>
        <xdr:cNvSpPr txBox="1"/>
      </xdr:nvSpPr>
      <xdr:spPr>
        <a:xfrm>
          <a:off x="10515600" y="71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108" name="直線コネクタ 107"/>
        <xdr:cNvCxnSpPr/>
      </xdr:nvCxnSpPr>
      <xdr:spPr>
        <a:xfrm>
          <a:off x="10388600" y="716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9" name="【道路】&#10;一人当たり延長最大値テキスト"/>
        <xdr:cNvSpPr txBox="1"/>
      </xdr:nvSpPr>
      <xdr:spPr>
        <a:xfrm>
          <a:off x="10515600" y="5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10" name="直線コネクタ 109"/>
        <xdr:cNvCxnSpPr/>
      </xdr:nvCxnSpPr>
      <xdr:spPr>
        <a:xfrm>
          <a:off x="10388600" y="57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126242</xdr:rowOff>
    </xdr:from>
    <xdr:ext cx="534377" cy="259045"/>
    <xdr:sp macro="" textlink="">
      <xdr:nvSpPr>
        <xdr:cNvPr id="111" name="【道路】&#10;一人当たり延長平均値テキスト"/>
        <xdr:cNvSpPr txBox="1"/>
      </xdr:nvSpPr>
      <xdr:spPr>
        <a:xfrm>
          <a:off x="10515600" y="664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12" name="フローチャート: 判断 111"/>
        <xdr:cNvSpPr/>
      </xdr:nvSpPr>
      <xdr:spPr>
        <a:xfrm>
          <a:off x="104267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13" name="フローチャート: 判断 112"/>
        <xdr:cNvSpPr/>
      </xdr:nvSpPr>
      <xdr:spPr>
        <a:xfrm>
          <a:off x="9588500" y="666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14" name="フローチャート: 判断 113"/>
        <xdr:cNvSpPr/>
      </xdr:nvSpPr>
      <xdr:spPr>
        <a:xfrm>
          <a:off x="8699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101844</xdr:rowOff>
    </xdr:from>
    <xdr:to>
      <xdr:col>41</xdr:col>
      <xdr:colOff>101600</xdr:colOff>
      <xdr:row>39</xdr:row>
      <xdr:rowOff>31994</xdr:rowOff>
    </xdr:to>
    <xdr:sp macro="" textlink="">
      <xdr:nvSpPr>
        <xdr:cNvPr id="115" name="フローチャート: 判断 114"/>
        <xdr:cNvSpPr/>
      </xdr:nvSpPr>
      <xdr:spPr>
        <a:xfrm>
          <a:off x="7810500" y="661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72583</xdr:rowOff>
    </xdr:from>
    <xdr:to>
      <xdr:col>55</xdr:col>
      <xdr:colOff>50800</xdr:colOff>
      <xdr:row>39</xdr:row>
      <xdr:rowOff>2733</xdr:rowOff>
    </xdr:to>
    <xdr:sp macro="" textlink="">
      <xdr:nvSpPr>
        <xdr:cNvPr id="121" name="楕円 120"/>
        <xdr:cNvSpPr/>
      </xdr:nvSpPr>
      <xdr:spPr>
        <a:xfrm>
          <a:off x="10426700" y="658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95460</xdr:rowOff>
    </xdr:from>
    <xdr:ext cx="534377" cy="259045"/>
    <xdr:sp macro="" textlink="">
      <xdr:nvSpPr>
        <xdr:cNvPr id="122" name="【道路】&#10;一人当たり延長該当値テキスト"/>
        <xdr:cNvSpPr txBox="1"/>
      </xdr:nvSpPr>
      <xdr:spPr>
        <a:xfrm>
          <a:off x="10515600" y="643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80241</xdr:rowOff>
    </xdr:from>
    <xdr:to>
      <xdr:col>50</xdr:col>
      <xdr:colOff>165100</xdr:colOff>
      <xdr:row>39</xdr:row>
      <xdr:rowOff>10391</xdr:rowOff>
    </xdr:to>
    <xdr:sp macro="" textlink="">
      <xdr:nvSpPr>
        <xdr:cNvPr id="123" name="楕円 122"/>
        <xdr:cNvSpPr/>
      </xdr:nvSpPr>
      <xdr:spPr>
        <a:xfrm>
          <a:off x="9588500" y="659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123383</xdr:rowOff>
    </xdr:from>
    <xdr:to>
      <xdr:col>55</xdr:col>
      <xdr:colOff>0</xdr:colOff>
      <xdr:row>38</xdr:row>
      <xdr:rowOff>131041</xdr:rowOff>
    </xdr:to>
    <xdr:cxnSp macro="">
      <xdr:nvCxnSpPr>
        <xdr:cNvPr id="124" name="直線コネクタ 123"/>
        <xdr:cNvCxnSpPr/>
      </xdr:nvCxnSpPr>
      <xdr:spPr>
        <a:xfrm flipV="1">
          <a:off x="9639300" y="6638483"/>
          <a:ext cx="8382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89477</xdr:rowOff>
    </xdr:from>
    <xdr:to>
      <xdr:col>46</xdr:col>
      <xdr:colOff>38100</xdr:colOff>
      <xdr:row>39</xdr:row>
      <xdr:rowOff>19627</xdr:rowOff>
    </xdr:to>
    <xdr:sp macro="" textlink="">
      <xdr:nvSpPr>
        <xdr:cNvPr id="125" name="楕円 124"/>
        <xdr:cNvSpPr/>
      </xdr:nvSpPr>
      <xdr:spPr>
        <a:xfrm>
          <a:off x="8699500" y="66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131041</xdr:rowOff>
    </xdr:from>
    <xdr:to>
      <xdr:col>50</xdr:col>
      <xdr:colOff>114300</xdr:colOff>
      <xdr:row>38</xdr:row>
      <xdr:rowOff>140277</xdr:rowOff>
    </xdr:to>
    <xdr:cxnSp macro="">
      <xdr:nvCxnSpPr>
        <xdr:cNvPr id="126" name="直線コネクタ 125"/>
        <xdr:cNvCxnSpPr/>
      </xdr:nvCxnSpPr>
      <xdr:spPr>
        <a:xfrm flipV="1">
          <a:off x="8750300" y="6646141"/>
          <a:ext cx="8890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94803</xdr:rowOff>
    </xdr:from>
    <xdr:to>
      <xdr:col>41</xdr:col>
      <xdr:colOff>101600</xdr:colOff>
      <xdr:row>39</xdr:row>
      <xdr:rowOff>24953</xdr:rowOff>
    </xdr:to>
    <xdr:sp macro="" textlink="">
      <xdr:nvSpPr>
        <xdr:cNvPr id="127" name="楕円 126"/>
        <xdr:cNvSpPr/>
      </xdr:nvSpPr>
      <xdr:spPr>
        <a:xfrm>
          <a:off x="7810500" y="660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140277</xdr:rowOff>
    </xdr:from>
    <xdr:to>
      <xdr:col>45</xdr:col>
      <xdr:colOff>177800</xdr:colOff>
      <xdr:row>38</xdr:row>
      <xdr:rowOff>145603</xdr:rowOff>
    </xdr:to>
    <xdr:cxnSp macro="">
      <xdr:nvCxnSpPr>
        <xdr:cNvPr id="128" name="直線コネクタ 127"/>
        <xdr:cNvCxnSpPr/>
      </xdr:nvCxnSpPr>
      <xdr:spPr>
        <a:xfrm flipV="1">
          <a:off x="7861300" y="6655377"/>
          <a:ext cx="889000" cy="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67446</xdr:rowOff>
    </xdr:from>
    <xdr:ext cx="534377" cy="259045"/>
    <xdr:sp macro="" textlink="">
      <xdr:nvSpPr>
        <xdr:cNvPr id="129" name="n_1aveValue【道路】&#10;一人当たり延長"/>
        <xdr:cNvSpPr txBox="1"/>
      </xdr:nvSpPr>
      <xdr:spPr>
        <a:xfrm>
          <a:off x="9359411" y="675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98924</xdr:rowOff>
    </xdr:from>
    <xdr:ext cx="534377" cy="259045"/>
    <xdr:sp macro="" textlink="">
      <xdr:nvSpPr>
        <xdr:cNvPr id="130" name="n_2aveValue【道路】&#10;一人当たり延長"/>
        <xdr:cNvSpPr txBox="1"/>
      </xdr:nvSpPr>
      <xdr:spPr>
        <a:xfrm>
          <a:off x="8483111" y="678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23121</xdr:rowOff>
    </xdr:from>
    <xdr:ext cx="534377" cy="259045"/>
    <xdr:sp macro="" textlink="">
      <xdr:nvSpPr>
        <xdr:cNvPr id="131" name="n_3aveValue【道路】&#10;一人当たり延長"/>
        <xdr:cNvSpPr txBox="1"/>
      </xdr:nvSpPr>
      <xdr:spPr>
        <a:xfrm>
          <a:off x="7594111" y="670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26918</xdr:rowOff>
    </xdr:from>
    <xdr:ext cx="534377" cy="259045"/>
    <xdr:sp macro="" textlink="">
      <xdr:nvSpPr>
        <xdr:cNvPr id="132" name="n_1mainValue【道路】&#10;一人当たり延長"/>
        <xdr:cNvSpPr txBox="1"/>
      </xdr:nvSpPr>
      <xdr:spPr>
        <a:xfrm>
          <a:off x="9359411" y="637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36154</xdr:rowOff>
    </xdr:from>
    <xdr:ext cx="534377" cy="259045"/>
    <xdr:sp macro="" textlink="">
      <xdr:nvSpPr>
        <xdr:cNvPr id="133" name="n_2mainValue【道路】&#10;一人当たり延長"/>
        <xdr:cNvSpPr txBox="1"/>
      </xdr:nvSpPr>
      <xdr:spPr>
        <a:xfrm>
          <a:off x="8483111" y="637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41480</xdr:rowOff>
    </xdr:from>
    <xdr:ext cx="534377" cy="259045"/>
    <xdr:sp macro="" textlink="">
      <xdr:nvSpPr>
        <xdr:cNvPr id="134" name="n_3mainValue【道路】&#10;一人当たり延長"/>
        <xdr:cNvSpPr txBox="1"/>
      </xdr:nvSpPr>
      <xdr:spPr>
        <a:xfrm>
          <a:off x="7594111" y="638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65</xdr:row>
      <xdr:rowOff>0</xdr:rowOff>
    </xdr:to>
    <xdr:cxnSp macro="">
      <xdr:nvCxnSpPr>
        <xdr:cNvPr id="159" name="直線コネクタ 158"/>
        <xdr:cNvCxnSpPr/>
      </xdr:nvCxnSpPr>
      <xdr:spPr>
        <a:xfrm flipV="1">
          <a:off x="4634865" y="95935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3827</xdr:rowOff>
    </xdr:from>
    <xdr:ext cx="405111" cy="259045"/>
    <xdr:sp macro="" textlink="">
      <xdr:nvSpPr>
        <xdr:cNvPr id="160" name="【橋りょう・トンネル】&#10;有形固定資産減価償却率最小値テキスト"/>
        <xdr:cNvSpPr txBox="1"/>
      </xdr:nvSpPr>
      <xdr:spPr>
        <a:xfrm>
          <a:off x="46736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0</xdr:rowOff>
    </xdr:from>
    <xdr:to>
      <xdr:col>24</xdr:col>
      <xdr:colOff>152400</xdr:colOff>
      <xdr:row>65</xdr:row>
      <xdr:rowOff>0</xdr:rowOff>
    </xdr:to>
    <xdr:cxnSp macro="">
      <xdr:nvCxnSpPr>
        <xdr:cNvPr id="161" name="直線コネクタ 160"/>
        <xdr:cNvCxnSpPr/>
      </xdr:nvCxnSpPr>
      <xdr:spPr>
        <a:xfrm>
          <a:off x="4546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62" name="【橋りょう・トンネル】&#10;有形固定資産減価償却率最大値テキスト"/>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3" name="直線コネクタ 162"/>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64" name="【橋りょう・トンネ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65" name="フローチャート: 判断 164"/>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66" name="フローチャート: 判断 165"/>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7" name="フローチャート: 判断 166"/>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164465</xdr:rowOff>
    </xdr:from>
    <xdr:to>
      <xdr:col>10</xdr:col>
      <xdr:colOff>165100</xdr:colOff>
      <xdr:row>61</xdr:row>
      <xdr:rowOff>94615</xdr:rowOff>
    </xdr:to>
    <xdr:sp macro="" textlink="">
      <xdr:nvSpPr>
        <xdr:cNvPr id="168" name="フローチャート: 判断 167"/>
        <xdr:cNvSpPr/>
      </xdr:nvSpPr>
      <xdr:spPr>
        <a:xfrm>
          <a:off x="1968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154940</xdr:rowOff>
    </xdr:from>
    <xdr:to>
      <xdr:col>24</xdr:col>
      <xdr:colOff>114300</xdr:colOff>
      <xdr:row>64</xdr:row>
      <xdr:rowOff>85090</xdr:rowOff>
    </xdr:to>
    <xdr:sp macro="" textlink="">
      <xdr:nvSpPr>
        <xdr:cNvPr id="174" name="楕円 173"/>
        <xdr:cNvSpPr/>
      </xdr:nvSpPr>
      <xdr:spPr>
        <a:xfrm>
          <a:off x="45847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133367</xdr:rowOff>
    </xdr:from>
    <xdr:ext cx="405111" cy="259045"/>
    <xdr:sp macro="" textlink="">
      <xdr:nvSpPr>
        <xdr:cNvPr id="175" name="【橋りょう・トンネル】&#10;有形固定資産減価償却率該当値テキスト"/>
        <xdr:cNvSpPr txBox="1"/>
      </xdr:nvSpPr>
      <xdr:spPr>
        <a:xfrm>
          <a:off x="4673600"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15875</xdr:rowOff>
    </xdr:from>
    <xdr:to>
      <xdr:col>20</xdr:col>
      <xdr:colOff>38100</xdr:colOff>
      <xdr:row>64</xdr:row>
      <xdr:rowOff>117475</xdr:rowOff>
    </xdr:to>
    <xdr:sp macro="" textlink="">
      <xdr:nvSpPr>
        <xdr:cNvPr id="176" name="楕円 175"/>
        <xdr:cNvSpPr/>
      </xdr:nvSpPr>
      <xdr:spPr>
        <a:xfrm>
          <a:off x="3746500" y="1098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34290</xdr:rowOff>
    </xdr:from>
    <xdr:to>
      <xdr:col>24</xdr:col>
      <xdr:colOff>63500</xdr:colOff>
      <xdr:row>64</xdr:row>
      <xdr:rowOff>66675</xdr:rowOff>
    </xdr:to>
    <xdr:cxnSp macro="">
      <xdr:nvCxnSpPr>
        <xdr:cNvPr id="177" name="直線コネクタ 176"/>
        <xdr:cNvCxnSpPr/>
      </xdr:nvCxnSpPr>
      <xdr:spPr>
        <a:xfrm flipV="1">
          <a:off x="3797300" y="1100709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48260</xdr:rowOff>
    </xdr:from>
    <xdr:to>
      <xdr:col>15</xdr:col>
      <xdr:colOff>101600</xdr:colOff>
      <xdr:row>64</xdr:row>
      <xdr:rowOff>149860</xdr:rowOff>
    </xdr:to>
    <xdr:sp macro="" textlink="">
      <xdr:nvSpPr>
        <xdr:cNvPr id="178" name="楕円 177"/>
        <xdr:cNvSpPr/>
      </xdr:nvSpPr>
      <xdr:spPr>
        <a:xfrm>
          <a:off x="2857500" y="1102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66675</xdr:rowOff>
    </xdr:from>
    <xdr:to>
      <xdr:col>19</xdr:col>
      <xdr:colOff>177800</xdr:colOff>
      <xdr:row>64</xdr:row>
      <xdr:rowOff>99060</xdr:rowOff>
    </xdr:to>
    <xdr:cxnSp macro="">
      <xdr:nvCxnSpPr>
        <xdr:cNvPr id="179" name="直線コネクタ 178"/>
        <xdr:cNvCxnSpPr/>
      </xdr:nvCxnSpPr>
      <xdr:spPr>
        <a:xfrm flipV="1">
          <a:off x="2908300" y="110394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74930</xdr:rowOff>
    </xdr:from>
    <xdr:to>
      <xdr:col>10</xdr:col>
      <xdr:colOff>165100</xdr:colOff>
      <xdr:row>65</xdr:row>
      <xdr:rowOff>5080</xdr:rowOff>
    </xdr:to>
    <xdr:sp macro="" textlink="">
      <xdr:nvSpPr>
        <xdr:cNvPr id="180" name="楕円 179"/>
        <xdr:cNvSpPr/>
      </xdr:nvSpPr>
      <xdr:spPr>
        <a:xfrm>
          <a:off x="1968500" y="1104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99060</xdr:rowOff>
    </xdr:from>
    <xdr:to>
      <xdr:col>15</xdr:col>
      <xdr:colOff>50800</xdr:colOff>
      <xdr:row>64</xdr:row>
      <xdr:rowOff>125730</xdr:rowOff>
    </xdr:to>
    <xdr:cxnSp macro="">
      <xdr:nvCxnSpPr>
        <xdr:cNvPr id="181" name="直線コネクタ 180"/>
        <xdr:cNvCxnSpPr/>
      </xdr:nvCxnSpPr>
      <xdr:spPr>
        <a:xfrm flipV="1">
          <a:off x="2019300" y="110718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82" name="n_1aveValue【橋りょう・トンネル】&#10;有形固定資産減価償却率"/>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83" name="n_2aveValue【橋りょう・トンネ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111142</xdr:rowOff>
    </xdr:from>
    <xdr:ext cx="405111" cy="259045"/>
    <xdr:sp macro="" textlink="">
      <xdr:nvSpPr>
        <xdr:cNvPr id="184" name="n_3aveValue【橋りょう・トンネル】&#10;有形固定資産減価償却率"/>
        <xdr:cNvSpPr txBox="1"/>
      </xdr:nvSpPr>
      <xdr:spPr>
        <a:xfrm>
          <a:off x="1816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108602</xdr:rowOff>
    </xdr:from>
    <xdr:ext cx="405111" cy="259045"/>
    <xdr:sp macro="" textlink="">
      <xdr:nvSpPr>
        <xdr:cNvPr id="185" name="n_1mainValue【橋りょう・トンネル】&#10;有形固定資産減価償却率"/>
        <xdr:cNvSpPr txBox="1"/>
      </xdr:nvSpPr>
      <xdr:spPr>
        <a:xfrm>
          <a:off x="3582044" y="1108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140987</xdr:rowOff>
    </xdr:from>
    <xdr:ext cx="405111" cy="259045"/>
    <xdr:sp macro="" textlink="">
      <xdr:nvSpPr>
        <xdr:cNvPr id="186" name="n_2mainValue【橋りょう・トンネル】&#10;有形固定資産減価償却率"/>
        <xdr:cNvSpPr txBox="1"/>
      </xdr:nvSpPr>
      <xdr:spPr>
        <a:xfrm>
          <a:off x="2705744" y="1111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167657</xdr:rowOff>
    </xdr:from>
    <xdr:ext cx="405111" cy="259045"/>
    <xdr:sp macro="" textlink="">
      <xdr:nvSpPr>
        <xdr:cNvPr id="187" name="n_3mainValue【橋りょう・トンネル】&#10;有形固定資産減価償却率"/>
        <xdr:cNvSpPr txBox="1"/>
      </xdr:nvSpPr>
      <xdr:spPr>
        <a:xfrm>
          <a:off x="1816744"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9" name="テキスト ボックス 19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1" name="テキスト ボックス 20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3" name="テキスト ボックス 20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5" name="テキスト ボックス 20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7" name="テキスト ボックス 20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9" name="テキスト ボックス 20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138435</xdr:rowOff>
    </xdr:from>
    <xdr:to>
      <xdr:col>54</xdr:col>
      <xdr:colOff>189865</xdr:colOff>
      <xdr:row>64</xdr:row>
      <xdr:rowOff>74390</xdr:rowOff>
    </xdr:to>
    <xdr:cxnSp macro="">
      <xdr:nvCxnSpPr>
        <xdr:cNvPr id="211" name="直線コネクタ 210"/>
        <xdr:cNvCxnSpPr/>
      </xdr:nvCxnSpPr>
      <xdr:spPr>
        <a:xfrm flipV="1">
          <a:off x="10476865" y="9568185"/>
          <a:ext cx="0" cy="1479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78217</xdr:rowOff>
    </xdr:from>
    <xdr:ext cx="469744" cy="259045"/>
    <xdr:sp macro="" textlink="">
      <xdr:nvSpPr>
        <xdr:cNvPr id="212" name="【橋りょう・トンネル】&#10;一人当たり有形固定資産（償却資産）額最小値テキスト"/>
        <xdr:cNvSpPr txBox="1"/>
      </xdr:nvSpPr>
      <xdr:spPr>
        <a:xfrm>
          <a:off x="10515600" y="1105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74390</xdr:rowOff>
    </xdr:from>
    <xdr:to>
      <xdr:col>55</xdr:col>
      <xdr:colOff>88900</xdr:colOff>
      <xdr:row>64</xdr:row>
      <xdr:rowOff>74390</xdr:rowOff>
    </xdr:to>
    <xdr:cxnSp macro="">
      <xdr:nvCxnSpPr>
        <xdr:cNvPr id="213" name="直線コネクタ 212"/>
        <xdr:cNvCxnSpPr/>
      </xdr:nvCxnSpPr>
      <xdr:spPr>
        <a:xfrm>
          <a:off x="10388600" y="1104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85112</xdr:rowOff>
    </xdr:from>
    <xdr:ext cx="690189" cy="259045"/>
    <xdr:sp macro="" textlink="">
      <xdr:nvSpPr>
        <xdr:cNvPr id="214" name="【橋りょう・トンネル】&#10;一人当たり有形固定資産（償却資産）額最大値テキスト"/>
        <xdr:cNvSpPr txBox="1"/>
      </xdr:nvSpPr>
      <xdr:spPr>
        <a:xfrm>
          <a:off x="10515600" y="9343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138435</xdr:rowOff>
    </xdr:from>
    <xdr:to>
      <xdr:col>55</xdr:col>
      <xdr:colOff>88900</xdr:colOff>
      <xdr:row>55</xdr:row>
      <xdr:rowOff>138435</xdr:rowOff>
    </xdr:to>
    <xdr:cxnSp macro="">
      <xdr:nvCxnSpPr>
        <xdr:cNvPr id="215" name="直線コネクタ 214"/>
        <xdr:cNvCxnSpPr/>
      </xdr:nvCxnSpPr>
      <xdr:spPr>
        <a:xfrm>
          <a:off x="10388600" y="95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148080</xdr:rowOff>
    </xdr:from>
    <xdr:ext cx="599010" cy="259045"/>
    <xdr:sp macro="" textlink="">
      <xdr:nvSpPr>
        <xdr:cNvPr id="216" name="【橋りょう・トンネル】&#10;一人当たり有形固定資産（償却資産）額平均値テキスト"/>
        <xdr:cNvSpPr txBox="1"/>
      </xdr:nvSpPr>
      <xdr:spPr>
        <a:xfrm>
          <a:off x="10515600" y="10606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169653</xdr:rowOff>
    </xdr:from>
    <xdr:to>
      <xdr:col>55</xdr:col>
      <xdr:colOff>50800</xdr:colOff>
      <xdr:row>62</xdr:row>
      <xdr:rowOff>99803</xdr:rowOff>
    </xdr:to>
    <xdr:sp macro="" textlink="">
      <xdr:nvSpPr>
        <xdr:cNvPr id="217" name="フローチャート: 判断 216"/>
        <xdr:cNvSpPr/>
      </xdr:nvSpPr>
      <xdr:spPr>
        <a:xfrm>
          <a:off x="10426700" y="1062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35601</xdr:rowOff>
    </xdr:from>
    <xdr:to>
      <xdr:col>50</xdr:col>
      <xdr:colOff>165100</xdr:colOff>
      <xdr:row>62</xdr:row>
      <xdr:rowOff>137201</xdr:rowOff>
    </xdr:to>
    <xdr:sp macro="" textlink="">
      <xdr:nvSpPr>
        <xdr:cNvPr id="218" name="フローチャート: 判断 217"/>
        <xdr:cNvSpPr/>
      </xdr:nvSpPr>
      <xdr:spPr>
        <a:xfrm>
          <a:off x="9588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51130</xdr:rowOff>
    </xdr:from>
    <xdr:to>
      <xdr:col>46</xdr:col>
      <xdr:colOff>38100</xdr:colOff>
      <xdr:row>62</xdr:row>
      <xdr:rowOff>152730</xdr:rowOff>
    </xdr:to>
    <xdr:sp macro="" textlink="">
      <xdr:nvSpPr>
        <xdr:cNvPr id="219" name="フローチャート: 判断 218"/>
        <xdr:cNvSpPr/>
      </xdr:nvSpPr>
      <xdr:spPr>
        <a:xfrm>
          <a:off x="8699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39671</xdr:rowOff>
    </xdr:from>
    <xdr:to>
      <xdr:col>41</xdr:col>
      <xdr:colOff>101600</xdr:colOff>
      <xdr:row>62</xdr:row>
      <xdr:rowOff>141271</xdr:rowOff>
    </xdr:to>
    <xdr:sp macro="" textlink="">
      <xdr:nvSpPr>
        <xdr:cNvPr id="220" name="フローチャート: 判断 219"/>
        <xdr:cNvSpPr/>
      </xdr:nvSpPr>
      <xdr:spPr>
        <a:xfrm>
          <a:off x="7810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128067</xdr:rowOff>
    </xdr:from>
    <xdr:to>
      <xdr:col>55</xdr:col>
      <xdr:colOff>50800</xdr:colOff>
      <xdr:row>59</xdr:row>
      <xdr:rowOff>58217</xdr:rowOff>
    </xdr:to>
    <xdr:sp macro="" textlink="">
      <xdr:nvSpPr>
        <xdr:cNvPr id="226" name="楕円 225"/>
        <xdr:cNvSpPr/>
      </xdr:nvSpPr>
      <xdr:spPr>
        <a:xfrm>
          <a:off x="10426700" y="1007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150944</xdr:rowOff>
    </xdr:from>
    <xdr:ext cx="599010" cy="259045"/>
    <xdr:sp macro="" textlink="">
      <xdr:nvSpPr>
        <xdr:cNvPr id="227" name="【橋りょう・トンネル】&#10;一人当たり有形固定資産（償却資産）額該当値テキスト"/>
        <xdr:cNvSpPr txBox="1"/>
      </xdr:nvSpPr>
      <xdr:spPr>
        <a:xfrm>
          <a:off x="10515600" y="992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141587</xdr:rowOff>
    </xdr:from>
    <xdr:to>
      <xdr:col>50</xdr:col>
      <xdr:colOff>165100</xdr:colOff>
      <xdr:row>59</xdr:row>
      <xdr:rowOff>71737</xdr:rowOff>
    </xdr:to>
    <xdr:sp macro="" textlink="">
      <xdr:nvSpPr>
        <xdr:cNvPr id="228" name="楕円 227"/>
        <xdr:cNvSpPr/>
      </xdr:nvSpPr>
      <xdr:spPr>
        <a:xfrm>
          <a:off x="9588500" y="1008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7417</xdr:rowOff>
    </xdr:from>
    <xdr:to>
      <xdr:col>55</xdr:col>
      <xdr:colOff>0</xdr:colOff>
      <xdr:row>59</xdr:row>
      <xdr:rowOff>20937</xdr:rowOff>
    </xdr:to>
    <xdr:cxnSp macro="">
      <xdr:nvCxnSpPr>
        <xdr:cNvPr id="229" name="直線コネクタ 228"/>
        <xdr:cNvCxnSpPr/>
      </xdr:nvCxnSpPr>
      <xdr:spPr>
        <a:xfrm flipV="1">
          <a:off x="9639300" y="10122967"/>
          <a:ext cx="8382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157905</xdr:rowOff>
    </xdr:from>
    <xdr:to>
      <xdr:col>46</xdr:col>
      <xdr:colOff>38100</xdr:colOff>
      <xdr:row>59</xdr:row>
      <xdr:rowOff>88055</xdr:rowOff>
    </xdr:to>
    <xdr:sp macro="" textlink="">
      <xdr:nvSpPr>
        <xdr:cNvPr id="230" name="楕円 229"/>
        <xdr:cNvSpPr/>
      </xdr:nvSpPr>
      <xdr:spPr>
        <a:xfrm>
          <a:off x="8699500" y="101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20937</xdr:rowOff>
    </xdr:from>
    <xdr:to>
      <xdr:col>50</xdr:col>
      <xdr:colOff>114300</xdr:colOff>
      <xdr:row>59</xdr:row>
      <xdr:rowOff>37255</xdr:rowOff>
    </xdr:to>
    <xdr:cxnSp macro="">
      <xdr:nvCxnSpPr>
        <xdr:cNvPr id="231" name="直線コネクタ 230"/>
        <xdr:cNvCxnSpPr/>
      </xdr:nvCxnSpPr>
      <xdr:spPr>
        <a:xfrm flipV="1">
          <a:off x="8750300" y="10136487"/>
          <a:ext cx="889000" cy="1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32404</xdr:rowOff>
    </xdr:from>
    <xdr:to>
      <xdr:col>41</xdr:col>
      <xdr:colOff>101600</xdr:colOff>
      <xdr:row>59</xdr:row>
      <xdr:rowOff>134004</xdr:rowOff>
    </xdr:to>
    <xdr:sp macro="" textlink="">
      <xdr:nvSpPr>
        <xdr:cNvPr id="232" name="楕円 231"/>
        <xdr:cNvSpPr/>
      </xdr:nvSpPr>
      <xdr:spPr>
        <a:xfrm>
          <a:off x="7810500" y="1014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37255</xdr:rowOff>
    </xdr:from>
    <xdr:to>
      <xdr:col>45</xdr:col>
      <xdr:colOff>177800</xdr:colOff>
      <xdr:row>59</xdr:row>
      <xdr:rowOff>83204</xdr:rowOff>
    </xdr:to>
    <xdr:cxnSp macro="">
      <xdr:nvCxnSpPr>
        <xdr:cNvPr id="233" name="直線コネクタ 232"/>
        <xdr:cNvCxnSpPr/>
      </xdr:nvCxnSpPr>
      <xdr:spPr>
        <a:xfrm flipV="1">
          <a:off x="7861300" y="10152805"/>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128328</xdr:rowOff>
    </xdr:from>
    <xdr:ext cx="599010" cy="259045"/>
    <xdr:sp macro="" textlink="">
      <xdr:nvSpPr>
        <xdr:cNvPr id="234" name="n_1aveValue【橋りょう・トンネル】&#10;一人当たり有形固定資産（償却資産）額"/>
        <xdr:cNvSpPr txBox="1"/>
      </xdr:nvSpPr>
      <xdr:spPr>
        <a:xfrm>
          <a:off x="93270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143857</xdr:rowOff>
    </xdr:from>
    <xdr:ext cx="599010" cy="259045"/>
    <xdr:sp macro="" textlink="">
      <xdr:nvSpPr>
        <xdr:cNvPr id="235" name="n_2aveValue【橋りょう・トンネル】&#10;一人当たり有形固定資産（償却資産）額"/>
        <xdr:cNvSpPr txBox="1"/>
      </xdr:nvSpPr>
      <xdr:spPr>
        <a:xfrm>
          <a:off x="8450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132398</xdr:rowOff>
    </xdr:from>
    <xdr:ext cx="599010" cy="259045"/>
    <xdr:sp macro="" textlink="">
      <xdr:nvSpPr>
        <xdr:cNvPr id="236" name="n_3aveValue【橋りょう・トンネル】&#10;一人当たり有形固定資産（償却資産）額"/>
        <xdr:cNvSpPr txBox="1"/>
      </xdr:nvSpPr>
      <xdr:spPr>
        <a:xfrm>
          <a:off x="7561795" y="1076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88264</xdr:rowOff>
    </xdr:from>
    <xdr:ext cx="599010" cy="259045"/>
    <xdr:sp macro="" textlink="">
      <xdr:nvSpPr>
        <xdr:cNvPr id="237" name="n_1mainValue【橋りょう・トンネル】&#10;一人当たり有形固定資産（償却資産）額"/>
        <xdr:cNvSpPr txBox="1"/>
      </xdr:nvSpPr>
      <xdr:spPr>
        <a:xfrm>
          <a:off x="9327095" y="9860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104582</xdr:rowOff>
    </xdr:from>
    <xdr:ext cx="599010" cy="259045"/>
    <xdr:sp macro="" textlink="">
      <xdr:nvSpPr>
        <xdr:cNvPr id="238" name="n_2mainValue【橋りょう・トンネル】&#10;一人当たり有形固定資産（償却資産）額"/>
        <xdr:cNvSpPr txBox="1"/>
      </xdr:nvSpPr>
      <xdr:spPr>
        <a:xfrm>
          <a:off x="8450795" y="98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150531</xdr:rowOff>
    </xdr:from>
    <xdr:ext cx="599010" cy="259045"/>
    <xdr:sp macro="" textlink="">
      <xdr:nvSpPr>
        <xdr:cNvPr id="239" name="n_3mainValue【橋りょう・トンネル】&#10;一人当たり有形固定資産（償却資産）額"/>
        <xdr:cNvSpPr txBox="1"/>
      </xdr:nvSpPr>
      <xdr:spPr>
        <a:xfrm>
          <a:off x="7561795" y="992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19050</xdr:rowOff>
    </xdr:to>
    <xdr:cxnSp macro="">
      <xdr:nvCxnSpPr>
        <xdr:cNvPr id="264" name="直線コネクタ 263"/>
        <xdr:cNvCxnSpPr/>
      </xdr:nvCxnSpPr>
      <xdr:spPr>
        <a:xfrm flipV="1">
          <a:off x="4634865" y="1333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22877</xdr:rowOff>
    </xdr:from>
    <xdr:ext cx="405111" cy="259045"/>
    <xdr:sp macro="" textlink="">
      <xdr:nvSpPr>
        <xdr:cNvPr id="265" name="【公営住宅】&#10;有形固定資産減価償却率最小値テキスト"/>
        <xdr:cNvSpPr txBox="1"/>
      </xdr:nvSpPr>
      <xdr:spPr>
        <a:xfrm>
          <a:off x="4673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19050</xdr:rowOff>
    </xdr:from>
    <xdr:to>
      <xdr:col>24</xdr:col>
      <xdr:colOff>152400</xdr:colOff>
      <xdr:row>87</xdr:row>
      <xdr:rowOff>19050</xdr:rowOff>
    </xdr:to>
    <xdr:cxnSp macro="">
      <xdr:nvCxnSpPr>
        <xdr:cNvPr id="266" name="直線コネクタ 265"/>
        <xdr:cNvCxnSpPr/>
      </xdr:nvCxnSpPr>
      <xdr:spPr>
        <a:xfrm>
          <a:off x="4546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8" name="直線コネクタ 26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107332</xdr:rowOff>
    </xdr:from>
    <xdr:ext cx="405111" cy="259045"/>
    <xdr:sp macro="" textlink="">
      <xdr:nvSpPr>
        <xdr:cNvPr id="269" name="【公営住宅】&#10;有形固定資産減価償却率平均値テキスト"/>
        <xdr:cNvSpPr txBox="1"/>
      </xdr:nvSpPr>
      <xdr:spPr>
        <a:xfrm>
          <a:off x="4673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70" name="フローチャート: 判断 269"/>
        <xdr:cNvSpPr/>
      </xdr:nvSpPr>
      <xdr:spPr>
        <a:xfrm>
          <a:off x="4584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97789</xdr:rowOff>
    </xdr:from>
    <xdr:to>
      <xdr:col>20</xdr:col>
      <xdr:colOff>38100</xdr:colOff>
      <xdr:row>82</xdr:row>
      <xdr:rowOff>27939</xdr:rowOff>
    </xdr:to>
    <xdr:sp macro="" textlink="">
      <xdr:nvSpPr>
        <xdr:cNvPr id="271" name="フローチャート: 判断 270"/>
        <xdr:cNvSpPr/>
      </xdr:nvSpPr>
      <xdr:spPr>
        <a:xfrm>
          <a:off x="3746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72" name="フローチャート: 判断 271"/>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88264</xdr:rowOff>
    </xdr:from>
    <xdr:to>
      <xdr:col>10</xdr:col>
      <xdr:colOff>165100</xdr:colOff>
      <xdr:row>82</xdr:row>
      <xdr:rowOff>18414</xdr:rowOff>
    </xdr:to>
    <xdr:sp macro="" textlink="">
      <xdr:nvSpPr>
        <xdr:cNvPr id="273" name="フローチャート: 判断 272"/>
        <xdr:cNvSpPr/>
      </xdr:nvSpPr>
      <xdr:spPr>
        <a:xfrm>
          <a:off x="1968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162561</xdr:rowOff>
    </xdr:from>
    <xdr:to>
      <xdr:col>24</xdr:col>
      <xdr:colOff>114300</xdr:colOff>
      <xdr:row>84</xdr:row>
      <xdr:rowOff>92711</xdr:rowOff>
    </xdr:to>
    <xdr:sp macro="" textlink="">
      <xdr:nvSpPr>
        <xdr:cNvPr id="279" name="楕円 278"/>
        <xdr:cNvSpPr/>
      </xdr:nvSpPr>
      <xdr:spPr>
        <a:xfrm>
          <a:off x="45847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140988</xdr:rowOff>
    </xdr:from>
    <xdr:ext cx="405111" cy="259045"/>
    <xdr:sp macro="" textlink="">
      <xdr:nvSpPr>
        <xdr:cNvPr id="280" name="【公営住宅】&#10;有形固定資産減価償却率該当値テキスト"/>
        <xdr:cNvSpPr txBox="1"/>
      </xdr:nvSpPr>
      <xdr:spPr>
        <a:xfrm>
          <a:off x="4673600"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99695</xdr:rowOff>
    </xdr:from>
    <xdr:to>
      <xdr:col>20</xdr:col>
      <xdr:colOff>38100</xdr:colOff>
      <xdr:row>84</xdr:row>
      <xdr:rowOff>29845</xdr:rowOff>
    </xdr:to>
    <xdr:sp macro="" textlink="">
      <xdr:nvSpPr>
        <xdr:cNvPr id="281" name="楕円 280"/>
        <xdr:cNvSpPr/>
      </xdr:nvSpPr>
      <xdr:spPr>
        <a:xfrm>
          <a:off x="3746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150495</xdr:rowOff>
    </xdr:from>
    <xdr:to>
      <xdr:col>24</xdr:col>
      <xdr:colOff>63500</xdr:colOff>
      <xdr:row>84</xdr:row>
      <xdr:rowOff>41911</xdr:rowOff>
    </xdr:to>
    <xdr:cxnSp macro="">
      <xdr:nvCxnSpPr>
        <xdr:cNvPr id="282" name="直線コネクタ 281"/>
        <xdr:cNvCxnSpPr/>
      </xdr:nvCxnSpPr>
      <xdr:spPr>
        <a:xfrm>
          <a:off x="3797300" y="14380845"/>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8255</xdr:rowOff>
    </xdr:from>
    <xdr:to>
      <xdr:col>15</xdr:col>
      <xdr:colOff>101600</xdr:colOff>
      <xdr:row>84</xdr:row>
      <xdr:rowOff>109855</xdr:rowOff>
    </xdr:to>
    <xdr:sp macro="" textlink="">
      <xdr:nvSpPr>
        <xdr:cNvPr id="283" name="楕円 282"/>
        <xdr:cNvSpPr/>
      </xdr:nvSpPr>
      <xdr:spPr>
        <a:xfrm>
          <a:off x="2857500" y="14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150495</xdr:rowOff>
    </xdr:from>
    <xdr:to>
      <xdr:col>19</xdr:col>
      <xdr:colOff>177800</xdr:colOff>
      <xdr:row>84</xdr:row>
      <xdr:rowOff>59055</xdr:rowOff>
    </xdr:to>
    <xdr:cxnSp macro="">
      <xdr:nvCxnSpPr>
        <xdr:cNvPr id="284" name="直線コネクタ 283"/>
        <xdr:cNvCxnSpPr/>
      </xdr:nvCxnSpPr>
      <xdr:spPr>
        <a:xfrm flipV="1">
          <a:off x="2908300" y="1438084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153036</xdr:rowOff>
    </xdr:from>
    <xdr:to>
      <xdr:col>10</xdr:col>
      <xdr:colOff>165100</xdr:colOff>
      <xdr:row>84</xdr:row>
      <xdr:rowOff>83186</xdr:rowOff>
    </xdr:to>
    <xdr:sp macro="" textlink="">
      <xdr:nvSpPr>
        <xdr:cNvPr id="285" name="楕円 284"/>
        <xdr:cNvSpPr/>
      </xdr:nvSpPr>
      <xdr:spPr>
        <a:xfrm>
          <a:off x="1968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32386</xdr:rowOff>
    </xdr:from>
    <xdr:to>
      <xdr:col>15</xdr:col>
      <xdr:colOff>50800</xdr:colOff>
      <xdr:row>84</xdr:row>
      <xdr:rowOff>59055</xdr:rowOff>
    </xdr:to>
    <xdr:cxnSp macro="">
      <xdr:nvCxnSpPr>
        <xdr:cNvPr id="286" name="直線コネクタ 285"/>
        <xdr:cNvCxnSpPr/>
      </xdr:nvCxnSpPr>
      <xdr:spPr>
        <a:xfrm>
          <a:off x="2019300" y="1443418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44466</xdr:rowOff>
    </xdr:from>
    <xdr:ext cx="405111" cy="259045"/>
    <xdr:sp macro="" textlink="">
      <xdr:nvSpPr>
        <xdr:cNvPr id="287" name="n_1aveValue【公営住宅】&#10;有形固定資産減価償却率"/>
        <xdr:cNvSpPr txBox="1"/>
      </xdr:nvSpPr>
      <xdr:spPr>
        <a:xfrm>
          <a:off x="3582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88"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34941</xdr:rowOff>
    </xdr:from>
    <xdr:ext cx="405111" cy="259045"/>
    <xdr:sp macro="" textlink="">
      <xdr:nvSpPr>
        <xdr:cNvPr id="289" name="n_3aveValue【公営住宅】&#10;有形固定資産減価償却率"/>
        <xdr:cNvSpPr txBox="1"/>
      </xdr:nvSpPr>
      <xdr:spPr>
        <a:xfrm>
          <a:off x="1816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20972</xdr:rowOff>
    </xdr:from>
    <xdr:ext cx="405111" cy="259045"/>
    <xdr:sp macro="" textlink="">
      <xdr:nvSpPr>
        <xdr:cNvPr id="290" name="n_1mainValue【公営住宅】&#10;有形固定資産減価償却率"/>
        <xdr:cNvSpPr txBox="1"/>
      </xdr:nvSpPr>
      <xdr:spPr>
        <a:xfrm>
          <a:off x="35820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100982</xdr:rowOff>
    </xdr:from>
    <xdr:ext cx="405111" cy="259045"/>
    <xdr:sp macro="" textlink="">
      <xdr:nvSpPr>
        <xdr:cNvPr id="291" name="n_2mainValue【公営住宅】&#10;有形固定資産減価償却率"/>
        <xdr:cNvSpPr txBox="1"/>
      </xdr:nvSpPr>
      <xdr:spPr>
        <a:xfrm>
          <a:off x="2705744" y="1450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74313</xdr:rowOff>
    </xdr:from>
    <xdr:ext cx="405111" cy="259045"/>
    <xdr:sp macro="" textlink="">
      <xdr:nvSpPr>
        <xdr:cNvPr id="292" name="n_3mainValue【公営住宅】&#10;有形固定資産減価償却率"/>
        <xdr:cNvSpPr txBox="1"/>
      </xdr:nvSpPr>
      <xdr:spPr>
        <a:xfrm>
          <a:off x="1816744"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6" name="テキスト ボックス 30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0" name="テキスト ボックス 30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2" name="テキスト ボックス 31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54102</xdr:rowOff>
    </xdr:from>
    <xdr:to>
      <xdr:col>54</xdr:col>
      <xdr:colOff>189865</xdr:colOff>
      <xdr:row>86</xdr:row>
      <xdr:rowOff>111633</xdr:rowOff>
    </xdr:to>
    <xdr:cxnSp macro="">
      <xdr:nvCxnSpPr>
        <xdr:cNvPr id="316" name="直線コネクタ 315"/>
        <xdr:cNvCxnSpPr/>
      </xdr:nvCxnSpPr>
      <xdr:spPr>
        <a:xfrm flipV="1">
          <a:off x="10476865" y="13427202"/>
          <a:ext cx="0" cy="142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115460</xdr:rowOff>
    </xdr:from>
    <xdr:ext cx="469744" cy="259045"/>
    <xdr:sp macro="" textlink="">
      <xdr:nvSpPr>
        <xdr:cNvPr id="317" name="【公営住宅】&#10;一人当たり面積最小値テキスト"/>
        <xdr:cNvSpPr txBox="1"/>
      </xdr:nvSpPr>
      <xdr:spPr>
        <a:xfrm>
          <a:off x="10515600"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111633</xdr:rowOff>
    </xdr:from>
    <xdr:to>
      <xdr:col>55</xdr:col>
      <xdr:colOff>88900</xdr:colOff>
      <xdr:row>86</xdr:row>
      <xdr:rowOff>111633</xdr:rowOff>
    </xdr:to>
    <xdr:cxnSp macro="">
      <xdr:nvCxnSpPr>
        <xdr:cNvPr id="318" name="直線コネクタ 317"/>
        <xdr:cNvCxnSpPr/>
      </xdr:nvCxnSpPr>
      <xdr:spPr>
        <a:xfrm>
          <a:off x="10388600" y="1485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xdr:rowOff>
    </xdr:from>
    <xdr:ext cx="469744" cy="259045"/>
    <xdr:sp macro="" textlink="">
      <xdr:nvSpPr>
        <xdr:cNvPr id="319" name="【公営住宅】&#10;一人当たり面積最大値テキスト"/>
        <xdr:cNvSpPr txBox="1"/>
      </xdr:nvSpPr>
      <xdr:spPr>
        <a:xfrm>
          <a:off x="10515600" y="1320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54102</xdr:rowOff>
    </xdr:from>
    <xdr:to>
      <xdr:col>55</xdr:col>
      <xdr:colOff>88900</xdr:colOff>
      <xdr:row>78</xdr:row>
      <xdr:rowOff>54102</xdr:rowOff>
    </xdr:to>
    <xdr:cxnSp macro="">
      <xdr:nvCxnSpPr>
        <xdr:cNvPr id="320" name="直線コネクタ 319"/>
        <xdr:cNvCxnSpPr/>
      </xdr:nvCxnSpPr>
      <xdr:spPr>
        <a:xfrm>
          <a:off x="10388600" y="1342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164864</xdr:rowOff>
    </xdr:from>
    <xdr:ext cx="469744" cy="259045"/>
    <xdr:sp macro="" textlink="">
      <xdr:nvSpPr>
        <xdr:cNvPr id="321" name="【公営住宅】&#10;一人当たり面積平均値テキスト"/>
        <xdr:cNvSpPr txBox="1"/>
      </xdr:nvSpPr>
      <xdr:spPr>
        <a:xfrm>
          <a:off x="10515600" y="1422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141987</xdr:rowOff>
    </xdr:from>
    <xdr:to>
      <xdr:col>55</xdr:col>
      <xdr:colOff>50800</xdr:colOff>
      <xdr:row>84</xdr:row>
      <xdr:rowOff>72137</xdr:rowOff>
    </xdr:to>
    <xdr:sp macro="" textlink="">
      <xdr:nvSpPr>
        <xdr:cNvPr id="322" name="フローチャート: 判断 321"/>
        <xdr:cNvSpPr/>
      </xdr:nvSpPr>
      <xdr:spPr>
        <a:xfrm>
          <a:off x="10426700" y="1437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103887</xdr:rowOff>
    </xdr:from>
    <xdr:to>
      <xdr:col>50</xdr:col>
      <xdr:colOff>165100</xdr:colOff>
      <xdr:row>84</xdr:row>
      <xdr:rowOff>34037</xdr:rowOff>
    </xdr:to>
    <xdr:sp macro="" textlink="">
      <xdr:nvSpPr>
        <xdr:cNvPr id="323" name="フローチャート: 判断 322"/>
        <xdr:cNvSpPr/>
      </xdr:nvSpPr>
      <xdr:spPr>
        <a:xfrm>
          <a:off x="9588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68835</xdr:rowOff>
    </xdr:from>
    <xdr:to>
      <xdr:col>46</xdr:col>
      <xdr:colOff>38100</xdr:colOff>
      <xdr:row>83</xdr:row>
      <xdr:rowOff>170435</xdr:rowOff>
    </xdr:to>
    <xdr:sp macro="" textlink="">
      <xdr:nvSpPr>
        <xdr:cNvPr id="324" name="フローチャート: 判断 323"/>
        <xdr:cNvSpPr/>
      </xdr:nvSpPr>
      <xdr:spPr>
        <a:xfrm>
          <a:off x="8699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118745</xdr:rowOff>
    </xdr:from>
    <xdr:to>
      <xdr:col>41</xdr:col>
      <xdr:colOff>101600</xdr:colOff>
      <xdr:row>83</xdr:row>
      <xdr:rowOff>48895</xdr:rowOff>
    </xdr:to>
    <xdr:sp macro="" textlink="">
      <xdr:nvSpPr>
        <xdr:cNvPr id="325" name="フローチャート: 判断 324"/>
        <xdr:cNvSpPr/>
      </xdr:nvSpPr>
      <xdr:spPr>
        <a:xfrm>
          <a:off x="781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89027</xdr:rowOff>
    </xdr:from>
    <xdr:to>
      <xdr:col>55</xdr:col>
      <xdr:colOff>50800</xdr:colOff>
      <xdr:row>86</xdr:row>
      <xdr:rowOff>19177</xdr:rowOff>
    </xdr:to>
    <xdr:sp macro="" textlink="">
      <xdr:nvSpPr>
        <xdr:cNvPr id="331" name="楕円 330"/>
        <xdr:cNvSpPr/>
      </xdr:nvSpPr>
      <xdr:spPr>
        <a:xfrm>
          <a:off x="10426700" y="146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67454</xdr:rowOff>
    </xdr:from>
    <xdr:ext cx="469744" cy="259045"/>
    <xdr:sp macro="" textlink="">
      <xdr:nvSpPr>
        <xdr:cNvPr id="332" name="【公営住宅】&#10;一人当たり面積該当値テキスト"/>
        <xdr:cNvSpPr txBox="1"/>
      </xdr:nvSpPr>
      <xdr:spPr>
        <a:xfrm>
          <a:off x="10515600" y="1464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90932</xdr:rowOff>
    </xdr:from>
    <xdr:to>
      <xdr:col>50</xdr:col>
      <xdr:colOff>165100</xdr:colOff>
      <xdr:row>86</xdr:row>
      <xdr:rowOff>21082</xdr:rowOff>
    </xdr:to>
    <xdr:sp macro="" textlink="">
      <xdr:nvSpPr>
        <xdr:cNvPr id="333" name="楕円 332"/>
        <xdr:cNvSpPr/>
      </xdr:nvSpPr>
      <xdr:spPr>
        <a:xfrm>
          <a:off x="9588500" y="1466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139827</xdr:rowOff>
    </xdr:from>
    <xdr:to>
      <xdr:col>55</xdr:col>
      <xdr:colOff>0</xdr:colOff>
      <xdr:row>85</xdr:row>
      <xdr:rowOff>141732</xdr:rowOff>
    </xdr:to>
    <xdr:cxnSp macro="">
      <xdr:nvCxnSpPr>
        <xdr:cNvPr id="334" name="直線コネクタ 333"/>
        <xdr:cNvCxnSpPr/>
      </xdr:nvCxnSpPr>
      <xdr:spPr>
        <a:xfrm flipV="1">
          <a:off x="9639300" y="14713077"/>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93599</xdr:rowOff>
    </xdr:from>
    <xdr:to>
      <xdr:col>46</xdr:col>
      <xdr:colOff>38100</xdr:colOff>
      <xdr:row>86</xdr:row>
      <xdr:rowOff>23749</xdr:rowOff>
    </xdr:to>
    <xdr:sp macro="" textlink="">
      <xdr:nvSpPr>
        <xdr:cNvPr id="335" name="楕円 334"/>
        <xdr:cNvSpPr/>
      </xdr:nvSpPr>
      <xdr:spPr>
        <a:xfrm>
          <a:off x="8699500" y="1466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141732</xdr:rowOff>
    </xdr:from>
    <xdr:to>
      <xdr:col>50</xdr:col>
      <xdr:colOff>114300</xdr:colOff>
      <xdr:row>85</xdr:row>
      <xdr:rowOff>144399</xdr:rowOff>
    </xdr:to>
    <xdr:cxnSp macro="">
      <xdr:nvCxnSpPr>
        <xdr:cNvPr id="336" name="直線コネクタ 335"/>
        <xdr:cNvCxnSpPr/>
      </xdr:nvCxnSpPr>
      <xdr:spPr>
        <a:xfrm flipV="1">
          <a:off x="8750300" y="1471498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95123</xdr:rowOff>
    </xdr:from>
    <xdr:to>
      <xdr:col>41</xdr:col>
      <xdr:colOff>101600</xdr:colOff>
      <xdr:row>86</xdr:row>
      <xdr:rowOff>25273</xdr:rowOff>
    </xdr:to>
    <xdr:sp macro="" textlink="">
      <xdr:nvSpPr>
        <xdr:cNvPr id="337" name="楕円 336"/>
        <xdr:cNvSpPr/>
      </xdr:nvSpPr>
      <xdr:spPr>
        <a:xfrm>
          <a:off x="7810500" y="1466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144399</xdr:rowOff>
    </xdr:from>
    <xdr:to>
      <xdr:col>45</xdr:col>
      <xdr:colOff>177800</xdr:colOff>
      <xdr:row>85</xdr:row>
      <xdr:rowOff>145923</xdr:rowOff>
    </xdr:to>
    <xdr:cxnSp macro="">
      <xdr:nvCxnSpPr>
        <xdr:cNvPr id="338" name="直線コネクタ 337"/>
        <xdr:cNvCxnSpPr/>
      </xdr:nvCxnSpPr>
      <xdr:spPr>
        <a:xfrm flipV="1">
          <a:off x="7861300" y="1471764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50564</xdr:rowOff>
    </xdr:from>
    <xdr:ext cx="469744" cy="259045"/>
    <xdr:sp macro="" textlink="">
      <xdr:nvSpPr>
        <xdr:cNvPr id="339" name="n_1aveValue【公営住宅】&#10;一人当たり面積"/>
        <xdr:cNvSpPr txBox="1"/>
      </xdr:nvSpPr>
      <xdr:spPr>
        <a:xfrm>
          <a:off x="9391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15512</xdr:rowOff>
    </xdr:from>
    <xdr:ext cx="469744" cy="259045"/>
    <xdr:sp macro="" textlink="">
      <xdr:nvSpPr>
        <xdr:cNvPr id="340" name="n_2aveValue【公営住宅】&#10;一人当たり面積"/>
        <xdr:cNvSpPr txBox="1"/>
      </xdr:nvSpPr>
      <xdr:spPr>
        <a:xfrm>
          <a:off x="85154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65422</xdr:rowOff>
    </xdr:from>
    <xdr:ext cx="469744" cy="259045"/>
    <xdr:sp macro="" textlink="">
      <xdr:nvSpPr>
        <xdr:cNvPr id="341" name="n_3aveValue【公営住宅】&#10;一人当たり面積"/>
        <xdr:cNvSpPr txBox="1"/>
      </xdr:nvSpPr>
      <xdr:spPr>
        <a:xfrm>
          <a:off x="7626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12209</xdr:rowOff>
    </xdr:from>
    <xdr:ext cx="469744" cy="259045"/>
    <xdr:sp macro="" textlink="">
      <xdr:nvSpPr>
        <xdr:cNvPr id="342" name="n_1mainValue【公営住宅】&#10;一人当たり面積"/>
        <xdr:cNvSpPr txBox="1"/>
      </xdr:nvSpPr>
      <xdr:spPr>
        <a:xfrm>
          <a:off x="9391727" y="1475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14876</xdr:rowOff>
    </xdr:from>
    <xdr:ext cx="469744" cy="259045"/>
    <xdr:sp macro="" textlink="">
      <xdr:nvSpPr>
        <xdr:cNvPr id="343" name="n_2mainValue【公営住宅】&#10;一人当たり面積"/>
        <xdr:cNvSpPr txBox="1"/>
      </xdr:nvSpPr>
      <xdr:spPr>
        <a:xfrm>
          <a:off x="8515427" y="1475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16400</xdr:rowOff>
    </xdr:from>
    <xdr:ext cx="469744" cy="259045"/>
    <xdr:sp macro="" textlink="">
      <xdr:nvSpPr>
        <xdr:cNvPr id="344" name="n_3mainValue【公営住宅】&#10;一人当たり面積"/>
        <xdr:cNvSpPr txBox="1"/>
      </xdr:nvSpPr>
      <xdr:spPr>
        <a:xfrm>
          <a:off x="7626427" y="1476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1" name="テキスト ボックス 3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3" name="テキスト ボックス 3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1" name="テキスト ボックス 3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116205</xdr:rowOff>
    </xdr:to>
    <xdr:cxnSp macro="">
      <xdr:nvCxnSpPr>
        <xdr:cNvPr id="385" name="直線コネクタ 384"/>
        <xdr:cNvCxnSpPr/>
      </xdr:nvCxnSpPr>
      <xdr:spPr>
        <a:xfrm flipV="1">
          <a:off x="16318864" y="571500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86" name="【認定こども園・幼稚園・保育所】&#10;有形固定資産減価償却率最小値テキスト"/>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87" name="直線コネクタ 386"/>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88"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89" name="直線コネクタ 38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65422</xdr:rowOff>
    </xdr:from>
    <xdr:ext cx="405111" cy="259045"/>
    <xdr:sp macro="" textlink="">
      <xdr:nvSpPr>
        <xdr:cNvPr id="390" name="【認定こども園・幼稚園・保育所】&#10;有形固定資産減価償却率平均値テキスト"/>
        <xdr:cNvSpPr txBox="1"/>
      </xdr:nvSpPr>
      <xdr:spPr>
        <a:xfrm>
          <a:off x="16357600" y="640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391" name="フローチャート: 判断 390"/>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392" name="フローチャート: 判断 391"/>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393" name="フローチャート: 判断 392"/>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40640</xdr:rowOff>
    </xdr:from>
    <xdr:to>
      <xdr:col>72</xdr:col>
      <xdr:colOff>38100</xdr:colOff>
      <xdr:row>38</xdr:row>
      <xdr:rowOff>142240</xdr:rowOff>
    </xdr:to>
    <xdr:sp macro="" textlink="">
      <xdr:nvSpPr>
        <xdr:cNvPr id="394" name="フローチャート: 判断 393"/>
        <xdr:cNvSpPr/>
      </xdr:nvSpPr>
      <xdr:spPr>
        <a:xfrm>
          <a:off x="1365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5" name="テキスト ボックス 3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168275</xdr:rowOff>
    </xdr:from>
    <xdr:to>
      <xdr:col>85</xdr:col>
      <xdr:colOff>177800</xdr:colOff>
      <xdr:row>40</xdr:row>
      <xdr:rowOff>98425</xdr:rowOff>
    </xdr:to>
    <xdr:sp macro="" textlink="">
      <xdr:nvSpPr>
        <xdr:cNvPr id="400" name="楕円 399"/>
        <xdr:cNvSpPr/>
      </xdr:nvSpPr>
      <xdr:spPr>
        <a:xfrm>
          <a:off x="162687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146702</xdr:rowOff>
    </xdr:from>
    <xdr:ext cx="405111" cy="259045"/>
    <xdr:sp macro="" textlink="">
      <xdr:nvSpPr>
        <xdr:cNvPr id="401" name="【認定こども園・幼稚園・保育所】&#10;有形固定資産減価償却率該当値テキスト"/>
        <xdr:cNvSpPr txBox="1"/>
      </xdr:nvSpPr>
      <xdr:spPr>
        <a:xfrm>
          <a:off x="16357600" y="683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61595</xdr:rowOff>
    </xdr:from>
    <xdr:to>
      <xdr:col>81</xdr:col>
      <xdr:colOff>101600</xdr:colOff>
      <xdr:row>40</xdr:row>
      <xdr:rowOff>163195</xdr:rowOff>
    </xdr:to>
    <xdr:sp macro="" textlink="">
      <xdr:nvSpPr>
        <xdr:cNvPr id="402" name="楕円 401"/>
        <xdr:cNvSpPr/>
      </xdr:nvSpPr>
      <xdr:spPr>
        <a:xfrm>
          <a:off x="1543050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47625</xdr:rowOff>
    </xdr:from>
    <xdr:to>
      <xdr:col>85</xdr:col>
      <xdr:colOff>127000</xdr:colOff>
      <xdr:row>40</xdr:row>
      <xdr:rowOff>112395</xdr:rowOff>
    </xdr:to>
    <xdr:cxnSp macro="">
      <xdr:nvCxnSpPr>
        <xdr:cNvPr id="403" name="直線コネクタ 402"/>
        <xdr:cNvCxnSpPr/>
      </xdr:nvCxnSpPr>
      <xdr:spPr>
        <a:xfrm flipV="1">
          <a:off x="15481300" y="690562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126365</xdr:rowOff>
    </xdr:from>
    <xdr:to>
      <xdr:col>76</xdr:col>
      <xdr:colOff>165100</xdr:colOff>
      <xdr:row>41</xdr:row>
      <xdr:rowOff>56515</xdr:rowOff>
    </xdr:to>
    <xdr:sp macro="" textlink="">
      <xdr:nvSpPr>
        <xdr:cNvPr id="404" name="楕円 403"/>
        <xdr:cNvSpPr/>
      </xdr:nvSpPr>
      <xdr:spPr>
        <a:xfrm>
          <a:off x="145415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112395</xdr:rowOff>
    </xdr:from>
    <xdr:to>
      <xdr:col>81</xdr:col>
      <xdr:colOff>50800</xdr:colOff>
      <xdr:row>41</xdr:row>
      <xdr:rowOff>5715</xdr:rowOff>
    </xdr:to>
    <xdr:cxnSp macro="">
      <xdr:nvCxnSpPr>
        <xdr:cNvPr id="405" name="直線コネクタ 404"/>
        <xdr:cNvCxnSpPr/>
      </xdr:nvCxnSpPr>
      <xdr:spPr>
        <a:xfrm flipV="1">
          <a:off x="14592300" y="697039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19685</xdr:rowOff>
    </xdr:from>
    <xdr:to>
      <xdr:col>72</xdr:col>
      <xdr:colOff>38100</xdr:colOff>
      <xdr:row>41</xdr:row>
      <xdr:rowOff>121285</xdr:rowOff>
    </xdr:to>
    <xdr:sp macro="" textlink="">
      <xdr:nvSpPr>
        <xdr:cNvPr id="406" name="楕円 405"/>
        <xdr:cNvSpPr/>
      </xdr:nvSpPr>
      <xdr:spPr>
        <a:xfrm>
          <a:off x="13652500" y="70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5715</xdr:rowOff>
    </xdr:from>
    <xdr:to>
      <xdr:col>76</xdr:col>
      <xdr:colOff>114300</xdr:colOff>
      <xdr:row>41</xdr:row>
      <xdr:rowOff>70485</xdr:rowOff>
    </xdr:to>
    <xdr:cxnSp macro="">
      <xdr:nvCxnSpPr>
        <xdr:cNvPr id="407" name="直線コネクタ 406"/>
        <xdr:cNvCxnSpPr/>
      </xdr:nvCxnSpPr>
      <xdr:spPr>
        <a:xfrm flipV="1">
          <a:off x="13703300" y="703516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25417</xdr:rowOff>
    </xdr:from>
    <xdr:ext cx="405111" cy="259045"/>
    <xdr:sp macro="" textlink="">
      <xdr:nvSpPr>
        <xdr:cNvPr id="408" name="n_1aveValue【認定こども園・幼稚園・保育所】&#10;有形固定資産減価償却率"/>
        <xdr:cNvSpPr txBox="1"/>
      </xdr:nvSpPr>
      <xdr:spPr>
        <a:xfrm>
          <a:off x="152660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409" name="n_2aveValue【認定こども園・幼稚園・保育所】&#10;有形固定資産減価償却率"/>
        <xdr:cNvSpPr txBox="1"/>
      </xdr:nvSpPr>
      <xdr:spPr>
        <a:xfrm>
          <a:off x="14389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158767</xdr:rowOff>
    </xdr:from>
    <xdr:ext cx="405111" cy="259045"/>
    <xdr:sp macro="" textlink="">
      <xdr:nvSpPr>
        <xdr:cNvPr id="410" name="n_3aveValue【認定こども園・幼稚園・保育所】&#10;有形固定資産減価償却率"/>
        <xdr:cNvSpPr txBox="1"/>
      </xdr:nvSpPr>
      <xdr:spPr>
        <a:xfrm>
          <a:off x="13500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154322</xdr:rowOff>
    </xdr:from>
    <xdr:ext cx="405111" cy="259045"/>
    <xdr:sp macro="" textlink="">
      <xdr:nvSpPr>
        <xdr:cNvPr id="411" name="n_1mainValue【認定こども園・幼稚園・保育所】&#10;有形固定資産減価償却率"/>
        <xdr:cNvSpPr txBox="1"/>
      </xdr:nvSpPr>
      <xdr:spPr>
        <a:xfrm>
          <a:off x="15266044"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47642</xdr:rowOff>
    </xdr:from>
    <xdr:ext cx="405111" cy="259045"/>
    <xdr:sp macro="" textlink="">
      <xdr:nvSpPr>
        <xdr:cNvPr id="412" name="n_2mainValue【認定こども園・幼稚園・保育所】&#10;有形固定資産減価償却率"/>
        <xdr:cNvSpPr txBox="1"/>
      </xdr:nvSpPr>
      <xdr:spPr>
        <a:xfrm>
          <a:off x="14389744"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112412</xdr:rowOff>
    </xdr:from>
    <xdr:ext cx="405111" cy="259045"/>
    <xdr:sp macro="" textlink="">
      <xdr:nvSpPr>
        <xdr:cNvPr id="413" name="n_3mainValue【認定こども園・幼稚園・保育所】&#10;有形固定資産減価償却率"/>
        <xdr:cNvSpPr txBox="1"/>
      </xdr:nvSpPr>
      <xdr:spPr>
        <a:xfrm>
          <a:off x="13500744" y="714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4" name="直線コネクタ 42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5" name="テキスト ボックス 42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6" name="直線コネクタ 42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7" name="テキスト ボックス 42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8" name="直線コネクタ 42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9" name="テキスト ボックス 42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0" name="直線コネクタ 42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1" name="テキスト ボックス 43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2" name="直線コネクタ 43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3" name="テキスト ボックス 43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4" name="直線コネクタ 43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5" name="テキスト ボックス 43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144780</xdr:rowOff>
    </xdr:from>
    <xdr:to>
      <xdr:col>116</xdr:col>
      <xdr:colOff>62864</xdr:colOff>
      <xdr:row>42</xdr:row>
      <xdr:rowOff>27215</xdr:rowOff>
    </xdr:to>
    <xdr:cxnSp macro="">
      <xdr:nvCxnSpPr>
        <xdr:cNvPr id="439" name="直線コネクタ 438"/>
        <xdr:cNvCxnSpPr/>
      </xdr:nvCxnSpPr>
      <xdr:spPr>
        <a:xfrm flipV="1">
          <a:off x="22160864" y="5631180"/>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31042</xdr:rowOff>
    </xdr:from>
    <xdr:ext cx="469744" cy="259045"/>
    <xdr:sp macro="" textlink="">
      <xdr:nvSpPr>
        <xdr:cNvPr id="440" name="【認定こども園・幼稚園・保育所】&#10;一人当たり面積最小値テキスト"/>
        <xdr:cNvSpPr txBox="1"/>
      </xdr:nvSpPr>
      <xdr:spPr>
        <a:xfrm>
          <a:off x="22199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27215</xdr:rowOff>
    </xdr:from>
    <xdr:to>
      <xdr:col>116</xdr:col>
      <xdr:colOff>152400</xdr:colOff>
      <xdr:row>42</xdr:row>
      <xdr:rowOff>27215</xdr:rowOff>
    </xdr:to>
    <xdr:cxnSp macro="">
      <xdr:nvCxnSpPr>
        <xdr:cNvPr id="441" name="直線コネクタ 440"/>
        <xdr:cNvCxnSpPr/>
      </xdr:nvCxnSpPr>
      <xdr:spPr>
        <a:xfrm>
          <a:off x="22072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91457</xdr:rowOff>
    </xdr:from>
    <xdr:ext cx="469744" cy="259045"/>
    <xdr:sp macro="" textlink="">
      <xdr:nvSpPr>
        <xdr:cNvPr id="442" name="【認定こども園・幼稚園・保育所】&#10;一人当たり面積最大値テキスト"/>
        <xdr:cNvSpPr txBox="1"/>
      </xdr:nvSpPr>
      <xdr:spPr>
        <a:xfrm>
          <a:off x="221996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144780</xdr:rowOff>
    </xdr:from>
    <xdr:to>
      <xdr:col>116</xdr:col>
      <xdr:colOff>152400</xdr:colOff>
      <xdr:row>32</xdr:row>
      <xdr:rowOff>144780</xdr:rowOff>
    </xdr:to>
    <xdr:cxnSp macro="">
      <xdr:nvCxnSpPr>
        <xdr:cNvPr id="443" name="直線コネクタ 442"/>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2557</xdr:rowOff>
    </xdr:from>
    <xdr:ext cx="469744" cy="259045"/>
    <xdr:sp macro="" textlink="">
      <xdr:nvSpPr>
        <xdr:cNvPr id="444" name="【認定こども園・幼稚園・保育所】&#10;一人当たり面積平均値テキスト"/>
        <xdr:cNvSpPr txBox="1"/>
      </xdr:nvSpPr>
      <xdr:spPr>
        <a:xfrm>
          <a:off x="22199600" y="634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445" name="フローチャート: 判断 444"/>
        <xdr:cNvSpPr/>
      </xdr:nvSpPr>
      <xdr:spPr>
        <a:xfrm>
          <a:off x="22110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18869</xdr:rowOff>
    </xdr:from>
    <xdr:to>
      <xdr:col>112</xdr:col>
      <xdr:colOff>38100</xdr:colOff>
      <xdr:row>38</xdr:row>
      <xdr:rowOff>120469</xdr:rowOff>
    </xdr:to>
    <xdr:sp macro="" textlink="">
      <xdr:nvSpPr>
        <xdr:cNvPr id="446" name="フローチャート: 判断 445"/>
        <xdr:cNvSpPr/>
      </xdr:nvSpPr>
      <xdr:spPr>
        <a:xfrm>
          <a:off x="212725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xdr:rowOff>
    </xdr:from>
    <xdr:to>
      <xdr:col>107</xdr:col>
      <xdr:colOff>101600</xdr:colOff>
      <xdr:row>38</xdr:row>
      <xdr:rowOff>113937</xdr:rowOff>
    </xdr:to>
    <xdr:sp macro="" textlink="">
      <xdr:nvSpPr>
        <xdr:cNvPr id="447" name="フローチャート: 判断 446"/>
        <xdr:cNvSpPr/>
      </xdr:nvSpPr>
      <xdr:spPr>
        <a:xfrm>
          <a:off x="20383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61323</xdr:rowOff>
    </xdr:from>
    <xdr:to>
      <xdr:col>102</xdr:col>
      <xdr:colOff>165100</xdr:colOff>
      <xdr:row>36</xdr:row>
      <xdr:rowOff>162923</xdr:rowOff>
    </xdr:to>
    <xdr:sp macro="" textlink="">
      <xdr:nvSpPr>
        <xdr:cNvPr id="448" name="フローチャート: 判断 447"/>
        <xdr:cNvSpPr/>
      </xdr:nvSpPr>
      <xdr:spPr>
        <a:xfrm>
          <a:off x="19494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454" name="楕円 453"/>
        <xdr:cNvSpPr/>
      </xdr:nvSpPr>
      <xdr:spPr>
        <a:xfrm>
          <a:off x="22110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118127</xdr:rowOff>
    </xdr:from>
    <xdr:ext cx="469744" cy="259045"/>
    <xdr:sp macro="" textlink="">
      <xdr:nvSpPr>
        <xdr:cNvPr id="455" name="【認定こども園・幼稚園・保育所】&#10;一人当たり面積該当値テキスト"/>
        <xdr:cNvSpPr txBox="1"/>
      </xdr:nvSpPr>
      <xdr:spPr>
        <a:xfrm>
          <a:off x="22199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149497</xdr:rowOff>
    </xdr:from>
    <xdr:to>
      <xdr:col>112</xdr:col>
      <xdr:colOff>38100</xdr:colOff>
      <xdr:row>39</xdr:row>
      <xdr:rowOff>79647</xdr:rowOff>
    </xdr:to>
    <xdr:sp macro="" textlink="">
      <xdr:nvSpPr>
        <xdr:cNvPr id="456" name="楕円 455"/>
        <xdr:cNvSpPr/>
      </xdr:nvSpPr>
      <xdr:spPr>
        <a:xfrm>
          <a:off x="21272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19050</xdr:rowOff>
    </xdr:from>
    <xdr:to>
      <xdr:col>116</xdr:col>
      <xdr:colOff>63500</xdr:colOff>
      <xdr:row>39</xdr:row>
      <xdr:rowOff>28847</xdr:rowOff>
    </xdr:to>
    <xdr:cxnSp macro="">
      <xdr:nvCxnSpPr>
        <xdr:cNvPr id="457" name="直線コネクタ 456"/>
        <xdr:cNvCxnSpPr/>
      </xdr:nvCxnSpPr>
      <xdr:spPr>
        <a:xfrm flipV="1">
          <a:off x="21323300" y="670560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159294</xdr:rowOff>
    </xdr:from>
    <xdr:to>
      <xdr:col>107</xdr:col>
      <xdr:colOff>101600</xdr:colOff>
      <xdr:row>39</xdr:row>
      <xdr:rowOff>89444</xdr:rowOff>
    </xdr:to>
    <xdr:sp macro="" textlink="">
      <xdr:nvSpPr>
        <xdr:cNvPr id="458" name="楕円 457"/>
        <xdr:cNvSpPr/>
      </xdr:nvSpPr>
      <xdr:spPr>
        <a:xfrm>
          <a:off x="20383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28847</xdr:rowOff>
    </xdr:from>
    <xdr:to>
      <xdr:col>111</xdr:col>
      <xdr:colOff>177800</xdr:colOff>
      <xdr:row>39</xdr:row>
      <xdr:rowOff>38644</xdr:rowOff>
    </xdr:to>
    <xdr:cxnSp macro="">
      <xdr:nvCxnSpPr>
        <xdr:cNvPr id="459" name="直線コネクタ 458"/>
        <xdr:cNvCxnSpPr/>
      </xdr:nvCxnSpPr>
      <xdr:spPr>
        <a:xfrm flipV="1">
          <a:off x="20434300" y="671539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165826</xdr:rowOff>
    </xdr:from>
    <xdr:to>
      <xdr:col>102</xdr:col>
      <xdr:colOff>165100</xdr:colOff>
      <xdr:row>39</xdr:row>
      <xdr:rowOff>95976</xdr:rowOff>
    </xdr:to>
    <xdr:sp macro="" textlink="">
      <xdr:nvSpPr>
        <xdr:cNvPr id="460" name="楕円 459"/>
        <xdr:cNvSpPr/>
      </xdr:nvSpPr>
      <xdr:spPr>
        <a:xfrm>
          <a:off x="19494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38644</xdr:rowOff>
    </xdr:from>
    <xdr:to>
      <xdr:col>107</xdr:col>
      <xdr:colOff>50800</xdr:colOff>
      <xdr:row>39</xdr:row>
      <xdr:rowOff>45176</xdr:rowOff>
    </xdr:to>
    <xdr:cxnSp macro="">
      <xdr:nvCxnSpPr>
        <xdr:cNvPr id="461" name="直線コネクタ 460"/>
        <xdr:cNvCxnSpPr/>
      </xdr:nvCxnSpPr>
      <xdr:spPr>
        <a:xfrm flipV="1">
          <a:off x="19545300" y="67251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136996</xdr:rowOff>
    </xdr:from>
    <xdr:ext cx="469744" cy="259045"/>
    <xdr:sp macro="" textlink="">
      <xdr:nvSpPr>
        <xdr:cNvPr id="462" name="n_1aveValue【認定こども園・幼稚園・保育所】&#10;一人当たり面積"/>
        <xdr:cNvSpPr txBox="1"/>
      </xdr:nvSpPr>
      <xdr:spPr>
        <a:xfrm>
          <a:off x="21075727" y="630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130464</xdr:rowOff>
    </xdr:from>
    <xdr:ext cx="469744" cy="259045"/>
    <xdr:sp macro="" textlink="">
      <xdr:nvSpPr>
        <xdr:cNvPr id="463" name="n_2aveValue【認定こども園・幼稚園・保育所】&#10;一人当たり面積"/>
        <xdr:cNvSpPr txBox="1"/>
      </xdr:nvSpPr>
      <xdr:spPr>
        <a:xfrm>
          <a:off x="20199427" y="630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8000</xdr:rowOff>
    </xdr:from>
    <xdr:ext cx="469744" cy="259045"/>
    <xdr:sp macro="" textlink="">
      <xdr:nvSpPr>
        <xdr:cNvPr id="464" name="n_3aveValue【認定こども園・幼稚園・保育所】&#10;一人当たり面積"/>
        <xdr:cNvSpPr txBox="1"/>
      </xdr:nvSpPr>
      <xdr:spPr>
        <a:xfrm>
          <a:off x="19310427" y="60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70774</xdr:rowOff>
    </xdr:from>
    <xdr:ext cx="469744" cy="259045"/>
    <xdr:sp macro="" textlink="">
      <xdr:nvSpPr>
        <xdr:cNvPr id="465" name="n_1mainValue【認定こども園・幼稚園・保育所】&#10;一人当たり面積"/>
        <xdr:cNvSpPr txBox="1"/>
      </xdr:nvSpPr>
      <xdr:spPr>
        <a:xfrm>
          <a:off x="21075727" y="67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80571</xdr:rowOff>
    </xdr:from>
    <xdr:ext cx="469744" cy="259045"/>
    <xdr:sp macro="" textlink="">
      <xdr:nvSpPr>
        <xdr:cNvPr id="466" name="n_2mainValue【認定こども園・幼稚園・保育所】&#10;一人当たり面積"/>
        <xdr:cNvSpPr txBox="1"/>
      </xdr:nvSpPr>
      <xdr:spPr>
        <a:xfrm>
          <a:off x="20199427" y="676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87103</xdr:rowOff>
    </xdr:from>
    <xdr:ext cx="469744" cy="259045"/>
    <xdr:sp macro="" textlink="">
      <xdr:nvSpPr>
        <xdr:cNvPr id="467" name="n_3mainValue【認定こども園・幼稚園・保育所】&#10;一人当たり面積"/>
        <xdr:cNvSpPr txBox="1"/>
      </xdr:nvSpPr>
      <xdr:spPr>
        <a:xfrm>
          <a:off x="19310427" y="677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9" name="テキスト ボックス 47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9" name="テキスト ボックス 48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493" name="直線コネクタ 492"/>
        <xdr:cNvCxnSpPr/>
      </xdr:nvCxnSpPr>
      <xdr:spPr>
        <a:xfrm flipV="1">
          <a:off x="16318864" y="9607731"/>
          <a:ext cx="0" cy="133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494" name="【学校施設】&#10;有形固定資産減価償却率最小値テキスト"/>
        <xdr:cNvSpPr txBox="1"/>
      </xdr:nvSpPr>
      <xdr:spPr>
        <a:xfrm>
          <a:off x="16357600" y="1094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495" name="直線コネクタ 494"/>
        <xdr:cNvCxnSpPr/>
      </xdr:nvCxnSpPr>
      <xdr:spPr>
        <a:xfrm>
          <a:off x="16230600" y="1094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496" name="【学校施設】&#10;有形固定資産減価償却率最大値テキスト"/>
        <xdr:cNvSpPr txBox="1"/>
      </xdr:nvSpPr>
      <xdr:spPr>
        <a:xfrm>
          <a:off x="163576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497" name="直線コネクタ 496"/>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150058</xdr:rowOff>
    </xdr:from>
    <xdr:ext cx="405111" cy="259045"/>
    <xdr:sp macro="" textlink="">
      <xdr:nvSpPr>
        <xdr:cNvPr id="498" name="【学校施設】&#10;有形固定資産減価償却率平均値テキスト"/>
        <xdr:cNvSpPr txBox="1"/>
      </xdr:nvSpPr>
      <xdr:spPr>
        <a:xfrm>
          <a:off x="16357600" y="992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499" name="フローチャート: 判断 498"/>
        <xdr:cNvSpPr/>
      </xdr:nvSpPr>
      <xdr:spPr>
        <a:xfrm>
          <a:off x="162687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500" name="フローチャート: 判断 499"/>
        <xdr:cNvSpPr/>
      </xdr:nvSpPr>
      <xdr:spPr>
        <a:xfrm>
          <a:off x="15430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501" name="フローチャート: 判断 500"/>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91259</xdr:rowOff>
    </xdr:from>
    <xdr:to>
      <xdr:col>72</xdr:col>
      <xdr:colOff>38100</xdr:colOff>
      <xdr:row>59</xdr:row>
      <xdr:rowOff>21409</xdr:rowOff>
    </xdr:to>
    <xdr:sp macro="" textlink="">
      <xdr:nvSpPr>
        <xdr:cNvPr id="502" name="フローチャート: 判断 501"/>
        <xdr:cNvSpPr/>
      </xdr:nvSpPr>
      <xdr:spPr>
        <a:xfrm>
          <a:off x="13652500" y="1003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508" name="楕円 507"/>
        <xdr:cNvSpPr/>
      </xdr:nvSpPr>
      <xdr:spPr>
        <a:xfrm>
          <a:off x="16268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64787</xdr:rowOff>
    </xdr:from>
    <xdr:ext cx="405111" cy="259045"/>
    <xdr:sp macro="" textlink="">
      <xdr:nvSpPr>
        <xdr:cNvPr id="509" name="【学校施設】&#10;有形固定資産減価償却率該当値テキスト"/>
        <xdr:cNvSpPr txBox="1"/>
      </xdr:nvSpPr>
      <xdr:spPr>
        <a:xfrm>
          <a:off x="16357600"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127181</xdr:rowOff>
    </xdr:from>
    <xdr:to>
      <xdr:col>81</xdr:col>
      <xdr:colOff>101600</xdr:colOff>
      <xdr:row>61</xdr:row>
      <xdr:rowOff>57331</xdr:rowOff>
    </xdr:to>
    <xdr:sp macro="" textlink="">
      <xdr:nvSpPr>
        <xdr:cNvPr id="510" name="楕円 509"/>
        <xdr:cNvSpPr/>
      </xdr:nvSpPr>
      <xdr:spPr>
        <a:xfrm>
          <a:off x="15430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137160</xdr:rowOff>
    </xdr:from>
    <xdr:to>
      <xdr:col>85</xdr:col>
      <xdr:colOff>127000</xdr:colOff>
      <xdr:row>61</xdr:row>
      <xdr:rowOff>6531</xdr:rowOff>
    </xdr:to>
    <xdr:cxnSp macro="">
      <xdr:nvCxnSpPr>
        <xdr:cNvPr id="511" name="直線コネクタ 510"/>
        <xdr:cNvCxnSpPr/>
      </xdr:nvCxnSpPr>
      <xdr:spPr>
        <a:xfrm flipV="1">
          <a:off x="15481300" y="1042416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166370</xdr:rowOff>
    </xdr:from>
    <xdr:to>
      <xdr:col>76</xdr:col>
      <xdr:colOff>165100</xdr:colOff>
      <xdr:row>61</xdr:row>
      <xdr:rowOff>96520</xdr:rowOff>
    </xdr:to>
    <xdr:sp macro="" textlink="">
      <xdr:nvSpPr>
        <xdr:cNvPr id="512" name="楕円 511"/>
        <xdr:cNvSpPr/>
      </xdr:nvSpPr>
      <xdr:spPr>
        <a:xfrm>
          <a:off x="14541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6531</xdr:rowOff>
    </xdr:from>
    <xdr:to>
      <xdr:col>81</xdr:col>
      <xdr:colOff>50800</xdr:colOff>
      <xdr:row>61</xdr:row>
      <xdr:rowOff>45720</xdr:rowOff>
    </xdr:to>
    <xdr:cxnSp macro="">
      <xdr:nvCxnSpPr>
        <xdr:cNvPr id="513" name="直線コネクタ 512"/>
        <xdr:cNvCxnSpPr/>
      </xdr:nvCxnSpPr>
      <xdr:spPr>
        <a:xfrm flipV="1">
          <a:off x="14592300" y="1046498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4717</xdr:rowOff>
    </xdr:from>
    <xdr:to>
      <xdr:col>72</xdr:col>
      <xdr:colOff>38100</xdr:colOff>
      <xdr:row>61</xdr:row>
      <xdr:rowOff>106317</xdr:rowOff>
    </xdr:to>
    <xdr:sp macro="" textlink="">
      <xdr:nvSpPr>
        <xdr:cNvPr id="514" name="楕円 513"/>
        <xdr:cNvSpPr/>
      </xdr:nvSpPr>
      <xdr:spPr>
        <a:xfrm>
          <a:off x="13652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45720</xdr:rowOff>
    </xdr:from>
    <xdr:to>
      <xdr:col>76</xdr:col>
      <xdr:colOff>114300</xdr:colOff>
      <xdr:row>61</xdr:row>
      <xdr:rowOff>55517</xdr:rowOff>
    </xdr:to>
    <xdr:cxnSp macro="">
      <xdr:nvCxnSpPr>
        <xdr:cNvPr id="515" name="直線コネクタ 514"/>
        <xdr:cNvCxnSpPr/>
      </xdr:nvCxnSpPr>
      <xdr:spPr>
        <a:xfrm flipV="1">
          <a:off x="13703300" y="1050417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75492</xdr:rowOff>
    </xdr:from>
    <xdr:ext cx="405111" cy="259045"/>
    <xdr:sp macro="" textlink="">
      <xdr:nvSpPr>
        <xdr:cNvPr id="516" name="n_1aveValue【学校施設】&#10;有形固定資産減価償却率"/>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62428</xdr:rowOff>
    </xdr:from>
    <xdr:ext cx="405111" cy="259045"/>
    <xdr:sp macro="" textlink="">
      <xdr:nvSpPr>
        <xdr:cNvPr id="517" name="n_2aveValue【学校施設】&#10;有形固定資産減価償却率"/>
        <xdr:cNvSpPr txBox="1"/>
      </xdr:nvSpPr>
      <xdr:spPr>
        <a:xfrm>
          <a:off x="14389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37936</xdr:rowOff>
    </xdr:from>
    <xdr:ext cx="405111" cy="259045"/>
    <xdr:sp macro="" textlink="">
      <xdr:nvSpPr>
        <xdr:cNvPr id="518" name="n_3aveValue【学校施設】&#10;有形固定資産減価償却率"/>
        <xdr:cNvSpPr txBox="1"/>
      </xdr:nvSpPr>
      <xdr:spPr>
        <a:xfrm>
          <a:off x="13500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48458</xdr:rowOff>
    </xdr:from>
    <xdr:ext cx="405111" cy="259045"/>
    <xdr:sp macro="" textlink="">
      <xdr:nvSpPr>
        <xdr:cNvPr id="519" name="n_1mainValue【学校施設】&#10;有形固定資産減価償却率"/>
        <xdr:cNvSpPr txBox="1"/>
      </xdr:nvSpPr>
      <xdr:spPr>
        <a:xfrm>
          <a:off x="15266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87647</xdr:rowOff>
    </xdr:from>
    <xdr:ext cx="405111" cy="259045"/>
    <xdr:sp macro="" textlink="">
      <xdr:nvSpPr>
        <xdr:cNvPr id="520" name="n_2mainValue【学校施設】&#10;有形固定資産減価償却率"/>
        <xdr:cNvSpPr txBox="1"/>
      </xdr:nvSpPr>
      <xdr:spPr>
        <a:xfrm>
          <a:off x="14389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97444</xdr:rowOff>
    </xdr:from>
    <xdr:ext cx="405111" cy="259045"/>
    <xdr:sp macro="" textlink="">
      <xdr:nvSpPr>
        <xdr:cNvPr id="521" name="n_3mainValue【学校施設】&#10;有形固定資産減価償却率"/>
        <xdr:cNvSpPr txBox="1"/>
      </xdr:nvSpPr>
      <xdr:spPr>
        <a:xfrm>
          <a:off x="13500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102108</xdr:rowOff>
    </xdr:from>
    <xdr:to>
      <xdr:col>116</xdr:col>
      <xdr:colOff>62864</xdr:colOff>
      <xdr:row>64</xdr:row>
      <xdr:rowOff>67818</xdr:rowOff>
    </xdr:to>
    <xdr:cxnSp macro="">
      <xdr:nvCxnSpPr>
        <xdr:cNvPr id="546" name="直線コネクタ 545"/>
        <xdr:cNvCxnSpPr/>
      </xdr:nvCxnSpPr>
      <xdr:spPr>
        <a:xfrm flipV="1">
          <a:off x="22160864" y="9703308"/>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71645</xdr:rowOff>
    </xdr:from>
    <xdr:ext cx="469744" cy="259045"/>
    <xdr:sp macro="" textlink="">
      <xdr:nvSpPr>
        <xdr:cNvPr id="547" name="【学校施設】&#10;一人当たり面積最小値テキスト"/>
        <xdr:cNvSpPr txBox="1"/>
      </xdr:nvSpPr>
      <xdr:spPr>
        <a:xfrm>
          <a:off x="22199600"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67818</xdr:rowOff>
    </xdr:from>
    <xdr:to>
      <xdr:col>116</xdr:col>
      <xdr:colOff>152400</xdr:colOff>
      <xdr:row>64</xdr:row>
      <xdr:rowOff>67818</xdr:rowOff>
    </xdr:to>
    <xdr:cxnSp macro="">
      <xdr:nvCxnSpPr>
        <xdr:cNvPr id="548" name="直線コネクタ 547"/>
        <xdr:cNvCxnSpPr/>
      </xdr:nvCxnSpPr>
      <xdr:spPr>
        <a:xfrm>
          <a:off x="22072600" y="1104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48785</xdr:rowOff>
    </xdr:from>
    <xdr:ext cx="469744" cy="259045"/>
    <xdr:sp macro="" textlink="">
      <xdr:nvSpPr>
        <xdr:cNvPr id="549" name="【学校施設】&#10;一人当たり面積最大値テキスト"/>
        <xdr:cNvSpPr txBox="1"/>
      </xdr:nvSpPr>
      <xdr:spPr>
        <a:xfrm>
          <a:off x="22199600" y="9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102108</xdr:rowOff>
    </xdr:from>
    <xdr:to>
      <xdr:col>116</xdr:col>
      <xdr:colOff>152400</xdr:colOff>
      <xdr:row>56</xdr:row>
      <xdr:rowOff>102108</xdr:rowOff>
    </xdr:to>
    <xdr:cxnSp macro="">
      <xdr:nvCxnSpPr>
        <xdr:cNvPr id="550" name="直線コネクタ 549"/>
        <xdr:cNvCxnSpPr/>
      </xdr:nvCxnSpPr>
      <xdr:spPr>
        <a:xfrm>
          <a:off x="22072600" y="970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156989</xdr:rowOff>
    </xdr:from>
    <xdr:ext cx="469744" cy="259045"/>
    <xdr:sp macro="" textlink="">
      <xdr:nvSpPr>
        <xdr:cNvPr id="551" name="【学校施設】&#10;一人当たり面積平均値テキスト"/>
        <xdr:cNvSpPr txBox="1"/>
      </xdr:nvSpPr>
      <xdr:spPr>
        <a:xfrm>
          <a:off x="22199600" y="10615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552" name="フローチャート: 判断 551"/>
        <xdr:cNvSpPr/>
      </xdr:nvSpPr>
      <xdr:spPr>
        <a:xfrm>
          <a:off x="221107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34163</xdr:rowOff>
    </xdr:from>
    <xdr:to>
      <xdr:col>112</xdr:col>
      <xdr:colOff>38100</xdr:colOff>
      <xdr:row>62</xdr:row>
      <xdr:rowOff>135763</xdr:rowOff>
    </xdr:to>
    <xdr:sp macro="" textlink="">
      <xdr:nvSpPr>
        <xdr:cNvPr id="553" name="フローチャート: 判断 552"/>
        <xdr:cNvSpPr/>
      </xdr:nvSpPr>
      <xdr:spPr>
        <a:xfrm>
          <a:off x="21272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37973</xdr:rowOff>
    </xdr:from>
    <xdr:to>
      <xdr:col>107</xdr:col>
      <xdr:colOff>101600</xdr:colOff>
      <xdr:row>62</xdr:row>
      <xdr:rowOff>139573</xdr:rowOff>
    </xdr:to>
    <xdr:sp macro="" textlink="">
      <xdr:nvSpPr>
        <xdr:cNvPr id="554" name="フローチャート: 判断 553"/>
        <xdr:cNvSpPr/>
      </xdr:nvSpPr>
      <xdr:spPr>
        <a:xfrm>
          <a:off x="20383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69596</xdr:rowOff>
    </xdr:from>
    <xdr:to>
      <xdr:col>102</xdr:col>
      <xdr:colOff>165100</xdr:colOff>
      <xdr:row>61</xdr:row>
      <xdr:rowOff>171196</xdr:rowOff>
    </xdr:to>
    <xdr:sp macro="" textlink="">
      <xdr:nvSpPr>
        <xdr:cNvPr id="555" name="フローチャート: 判断 554"/>
        <xdr:cNvSpPr/>
      </xdr:nvSpPr>
      <xdr:spPr>
        <a:xfrm>
          <a:off x="19494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118364</xdr:rowOff>
    </xdr:from>
    <xdr:to>
      <xdr:col>116</xdr:col>
      <xdr:colOff>114300</xdr:colOff>
      <xdr:row>62</xdr:row>
      <xdr:rowOff>48514</xdr:rowOff>
    </xdr:to>
    <xdr:sp macro="" textlink="">
      <xdr:nvSpPr>
        <xdr:cNvPr id="561" name="楕円 560"/>
        <xdr:cNvSpPr/>
      </xdr:nvSpPr>
      <xdr:spPr>
        <a:xfrm>
          <a:off x="221107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141241</xdr:rowOff>
    </xdr:from>
    <xdr:ext cx="469744" cy="259045"/>
    <xdr:sp macro="" textlink="">
      <xdr:nvSpPr>
        <xdr:cNvPr id="562" name="【学校施設】&#10;一人当たり面積該当値テキスト"/>
        <xdr:cNvSpPr txBox="1"/>
      </xdr:nvSpPr>
      <xdr:spPr>
        <a:xfrm>
          <a:off x="22199600" y="1042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130175</xdr:rowOff>
    </xdr:from>
    <xdr:to>
      <xdr:col>112</xdr:col>
      <xdr:colOff>38100</xdr:colOff>
      <xdr:row>62</xdr:row>
      <xdr:rowOff>60325</xdr:rowOff>
    </xdr:to>
    <xdr:sp macro="" textlink="">
      <xdr:nvSpPr>
        <xdr:cNvPr id="563" name="楕円 562"/>
        <xdr:cNvSpPr/>
      </xdr:nvSpPr>
      <xdr:spPr>
        <a:xfrm>
          <a:off x="21272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169164</xdr:rowOff>
    </xdr:from>
    <xdr:to>
      <xdr:col>116</xdr:col>
      <xdr:colOff>63500</xdr:colOff>
      <xdr:row>62</xdr:row>
      <xdr:rowOff>9525</xdr:rowOff>
    </xdr:to>
    <xdr:cxnSp macro="">
      <xdr:nvCxnSpPr>
        <xdr:cNvPr id="564" name="直線コネクタ 563"/>
        <xdr:cNvCxnSpPr/>
      </xdr:nvCxnSpPr>
      <xdr:spPr>
        <a:xfrm flipV="1">
          <a:off x="21323300" y="10627614"/>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144272</xdr:rowOff>
    </xdr:from>
    <xdr:to>
      <xdr:col>107</xdr:col>
      <xdr:colOff>101600</xdr:colOff>
      <xdr:row>62</xdr:row>
      <xdr:rowOff>74422</xdr:rowOff>
    </xdr:to>
    <xdr:sp macro="" textlink="">
      <xdr:nvSpPr>
        <xdr:cNvPr id="565" name="楕円 564"/>
        <xdr:cNvSpPr/>
      </xdr:nvSpPr>
      <xdr:spPr>
        <a:xfrm>
          <a:off x="20383500" y="1060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9525</xdr:rowOff>
    </xdr:from>
    <xdr:to>
      <xdr:col>111</xdr:col>
      <xdr:colOff>177800</xdr:colOff>
      <xdr:row>62</xdr:row>
      <xdr:rowOff>23622</xdr:rowOff>
    </xdr:to>
    <xdr:cxnSp macro="">
      <xdr:nvCxnSpPr>
        <xdr:cNvPr id="566" name="直線コネクタ 565"/>
        <xdr:cNvCxnSpPr/>
      </xdr:nvCxnSpPr>
      <xdr:spPr>
        <a:xfrm flipV="1">
          <a:off x="20434300" y="10639425"/>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124079</xdr:rowOff>
    </xdr:from>
    <xdr:to>
      <xdr:col>102</xdr:col>
      <xdr:colOff>165100</xdr:colOff>
      <xdr:row>62</xdr:row>
      <xdr:rowOff>54229</xdr:rowOff>
    </xdr:to>
    <xdr:sp macro="" textlink="">
      <xdr:nvSpPr>
        <xdr:cNvPr id="567" name="楕円 566"/>
        <xdr:cNvSpPr/>
      </xdr:nvSpPr>
      <xdr:spPr>
        <a:xfrm>
          <a:off x="19494500" y="1058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3429</xdr:rowOff>
    </xdr:from>
    <xdr:to>
      <xdr:col>107</xdr:col>
      <xdr:colOff>50800</xdr:colOff>
      <xdr:row>62</xdr:row>
      <xdr:rowOff>23622</xdr:rowOff>
    </xdr:to>
    <xdr:cxnSp macro="">
      <xdr:nvCxnSpPr>
        <xdr:cNvPr id="568" name="直線コネクタ 567"/>
        <xdr:cNvCxnSpPr/>
      </xdr:nvCxnSpPr>
      <xdr:spPr>
        <a:xfrm>
          <a:off x="19545300" y="10633329"/>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126890</xdr:rowOff>
    </xdr:from>
    <xdr:ext cx="469744" cy="259045"/>
    <xdr:sp macro="" textlink="">
      <xdr:nvSpPr>
        <xdr:cNvPr id="569" name="n_1aveValue【学校施設】&#10;一人当たり面積"/>
        <xdr:cNvSpPr txBox="1"/>
      </xdr:nvSpPr>
      <xdr:spPr>
        <a:xfrm>
          <a:off x="210757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130700</xdr:rowOff>
    </xdr:from>
    <xdr:ext cx="469744" cy="259045"/>
    <xdr:sp macro="" textlink="">
      <xdr:nvSpPr>
        <xdr:cNvPr id="570" name="n_2aveValue【学校施設】&#10;一人当たり面積"/>
        <xdr:cNvSpPr txBox="1"/>
      </xdr:nvSpPr>
      <xdr:spPr>
        <a:xfrm>
          <a:off x="20199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16273</xdr:rowOff>
    </xdr:from>
    <xdr:ext cx="469744" cy="259045"/>
    <xdr:sp macro="" textlink="">
      <xdr:nvSpPr>
        <xdr:cNvPr id="571" name="n_3aveValue【学校施設】&#10;一人当たり面積"/>
        <xdr:cNvSpPr txBox="1"/>
      </xdr:nvSpPr>
      <xdr:spPr>
        <a:xfrm>
          <a:off x="19310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76852</xdr:rowOff>
    </xdr:from>
    <xdr:ext cx="469744" cy="259045"/>
    <xdr:sp macro="" textlink="">
      <xdr:nvSpPr>
        <xdr:cNvPr id="572" name="n_1mainValue【学校施設】&#10;一人当たり面積"/>
        <xdr:cNvSpPr txBox="1"/>
      </xdr:nvSpPr>
      <xdr:spPr>
        <a:xfrm>
          <a:off x="21075727" y="1036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90949</xdr:rowOff>
    </xdr:from>
    <xdr:ext cx="469744" cy="259045"/>
    <xdr:sp macro="" textlink="">
      <xdr:nvSpPr>
        <xdr:cNvPr id="573" name="n_2mainValue【学校施設】&#10;一人当たり面積"/>
        <xdr:cNvSpPr txBox="1"/>
      </xdr:nvSpPr>
      <xdr:spPr>
        <a:xfrm>
          <a:off x="20199427" y="1037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45356</xdr:rowOff>
    </xdr:from>
    <xdr:ext cx="469744" cy="259045"/>
    <xdr:sp macro="" textlink="">
      <xdr:nvSpPr>
        <xdr:cNvPr id="574" name="n_3mainValue【学校施設】&#10;一人当たり面積"/>
        <xdr:cNvSpPr txBox="1"/>
      </xdr:nvSpPr>
      <xdr:spPr>
        <a:xfrm>
          <a:off x="19310427" y="1067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5" name="直線コネクタ 58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6" name="テキスト ボックス 58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7" name="直線コネクタ 58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8" name="テキスト ボックス 58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9" name="直線コネクタ 58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0" name="テキスト ボックス 58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1" name="直線コネクタ 59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2" name="テキスト ボックス 59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3" name="直線コネクタ 59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4" name="テキスト ボックス 59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5" name="直線コネクタ 59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6" name="テキスト ボックス 59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8" name="テキスト ボックス 5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64226</xdr:rowOff>
    </xdr:to>
    <xdr:cxnSp macro="">
      <xdr:nvCxnSpPr>
        <xdr:cNvPr id="600" name="直線コネクタ 599"/>
        <xdr:cNvCxnSpPr/>
      </xdr:nvCxnSpPr>
      <xdr:spPr>
        <a:xfrm flipV="1">
          <a:off x="16318864" y="13280571"/>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68053</xdr:rowOff>
    </xdr:from>
    <xdr:ext cx="340478" cy="259045"/>
    <xdr:sp macro="" textlink="">
      <xdr:nvSpPr>
        <xdr:cNvPr id="601" name="【児童館】&#10;有形固定資産減価償却率最小値テキスト"/>
        <xdr:cNvSpPr txBox="1"/>
      </xdr:nvSpPr>
      <xdr:spPr>
        <a:xfrm>
          <a:off x="16357600" y="1481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64226</xdr:rowOff>
    </xdr:from>
    <xdr:to>
      <xdr:col>86</xdr:col>
      <xdr:colOff>25400</xdr:colOff>
      <xdr:row>86</xdr:row>
      <xdr:rowOff>64226</xdr:rowOff>
    </xdr:to>
    <xdr:cxnSp macro="">
      <xdr:nvCxnSpPr>
        <xdr:cNvPr id="602" name="直線コネクタ 601"/>
        <xdr:cNvCxnSpPr/>
      </xdr:nvCxnSpPr>
      <xdr:spPr>
        <a:xfrm>
          <a:off x="16230600" y="1480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3"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4" name="直線コネクタ 60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168564</xdr:rowOff>
    </xdr:from>
    <xdr:ext cx="405111" cy="259045"/>
    <xdr:sp macro="" textlink="">
      <xdr:nvSpPr>
        <xdr:cNvPr id="605" name="【児童館】&#10;有形固定資産減価償却率平均値テキスト"/>
        <xdr:cNvSpPr txBox="1"/>
      </xdr:nvSpPr>
      <xdr:spPr>
        <a:xfrm>
          <a:off x="16357600" y="1371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145687</xdr:rowOff>
    </xdr:from>
    <xdr:to>
      <xdr:col>85</xdr:col>
      <xdr:colOff>177800</xdr:colOff>
      <xdr:row>81</xdr:row>
      <xdr:rowOff>75837</xdr:rowOff>
    </xdr:to>
    <xdr:sp macro="" textlink="">
      <xdr:nvSpPr>
        <xdr:cNvPr id="606" name="フローチャート: 判断 605"/>
        <xdr:cNvSpPr/>
      </xdr:nvSpPr>
      <xdr:spPr>
        <a:xfrm>
          <a:off x="16268700" y="1386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42818</xdr:rowOff>
    </xdr:from>
    <xdr:to>
      <xdr:col>81</xdr:col>
      <xdr:colOff>101600</xdr:colOff>
      <xdr:row>81</xdr:row>
      <xdr:rowOff>144418</xdr:rowOff>
    </xdr:to>
    <xdr:sp macro="" textlink="">
      <xdr:nvSpPr>
        <xdr:cNvPr id="607" name="フローチャート: 判断 606"/>
        <xdr:cNvSpPr/>
      </xdr:nvSpPr>
      <xdr:spPr>
        <a:xfrm>
          <a:off x="15430500" y="1393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08" name="フローチャート: 判断 607"/>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134257</xdr:rowOff>
    </xdr:from>
    <xdr:to>
      <xdr:col>72</xdr:col>
      <xdr:colOff>38100</xdr:colOff>
      <xdr:row>81</xdr:row>
      <xdr:rowOff>64407</xdr:rowOff>
    </xdr:to>
    <xdr:sp macro="" textlink="">
      <xdr:nvSpPr>
        <xdr:cNvPr id="609" name="フローチャート: 判断 608"/>
        <xdr:cNvSpPr/>
      </xdr:nvSpPr>
      <xdr:spPr>
        <a:xfrm>
          <a:off x="13652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0" name="テキスト ボックス 6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93436</xdr:rowOff>
    </xdr:from>
    <xdr:to>
      <xdr:col>85</xdr:col>
      <xdr:colOff>177800</xdr:colOff>
      <xdr:row>82</xdr:row>
      <xdr:rowOff>23586</xdr:rowOff>
    </xdr:to>
    <xdr:sp macro="" textlink="">
      <xdr:nvSpPr>
        <xdr:cNvPr id="615" name="楕円 614"/>
        <xdr:cNvSpPr/>
      </xdr:nvSpPr>
      <xdr:spPr>
        <a:xfrm>
          <a:off x="162687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71863</xdr:rowOff>
    </xdr:from>
    <xdr:ext cx="405111" cy="259045"/>
    <xdr:sp macro="" textlink="">
      <xdr:nvSpPr>
        <xdr:cNvPr id="616" name="【児童館】&#10;有形固定資産減価償却率該当値テキスト"/>
        <xdr:cNvSpPr txBox="1"/>
      </xdr:nvSpPr>
      <xdr:spPr>
        <a:xfrm>
          <a:off x="16357600"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160945</xdr:rowOff>
    </xdr:from>
    <xdr:ext cx="405111" cy="259045"/>
    <xdr:sp macro="" textlink="">
      <xdr:nvSpPr>
        <xdr:cNvPr id="617" name="n_1aveValue【児童館】&#10;有形固定資産減価償却率"/>
        <xdr:cNvSpPr txBox="1"/>
      </xdr:nvSpPr>
      <xdr:spPr>
        <a:xfrm>
          <a:off x="15266044" y="1370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618" name="n_2aveValue【児童館】&#10;有形固定資産減価償却率"/>
        <xdr:cNvSpPr txBox="1"/>
      </xdr:nvSpPr>
      <xdr:spPr>
        <a:xfrm>
          <a:off x="14389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80934</xdr:rowOff>
    </xdr:from>
    <xdr:ext cx="405111" cy="259045"/>
    <xdr:sp macro="" textlink="">
      <xdr:nvSpPr>
        <xdr:cNvPr id="619" name="n_3aveValue【児童館】&#10;有形固定資産減価償却率"/>
        <xdr:cNvSpPr txBox="1"/>
      </xdr:nvSpPr>
      <xdr:spPr>
        <a:xfrm>
          <a:off x="13500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8" name="テキスト ボックス 6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9" name="直線コネクタ 6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30" name="テキスト ボックス 62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631" name="直線コネクタ 63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2" name="テキスト ボックス 63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3" name="直線コネクタ 63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4" name="テキスト ボックス 63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5" name="直線コネクタ 63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36" name="テキスト ボックス 63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37" name="直線コネクタ 63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38" name="テキスト ボックス 63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39" name="直線コネクタ 63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0" name="テキスト ボックス 63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1" name="直線コネクタ 64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2" name="テキスト ボックス 64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3" name="直線コネクタ 64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4" name="テキスト ボックス 64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87</xdr:row>
      <xdr:rowOff>62593</xdr:rowOff>
    </xdr:to>
    <xdr:cxnSp macro="">
      <xdr:nvCxnSpPr>
        <xdr:cNvPr id="646" name="直線コネクタ 645"/>
        <xdr:cNvCxnSpPr/>
      </xdr:nvCxnSpPr>
      <xdr:spPr>
        <a:xfrm flipV="1">
          <a:off x="22160864" y="13394871"/>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66420</xdr:rowOff>
    </xdr:from>
    <xdr:ext cx="469744" cy="259045"/>
    <xdr:sp macro="" textlink="">
      <xdr:nvSpPr>
        <xdr:cNvPr id="647" name="【児童館】&#10;一人当たり面積最小値テキスト"/>
        <xdr:cNvSpPr txBox="1"/>
      </xdr:nvSpPr>
      <xdr:spPr>
        <a:xfrm>
          <a:off x="22199600" y="1498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62593</xdr:rowOff>
    </xdr:from>
    <xdr:to>
      <xdr:col>116</xdr:col>
      <xdr:colOff>152400</xdr:colOff>
      <xdr:row>87</xdr:row>
      <xdr:rowOff>62593</xdr:rowOff>
    </xdr:to>
    <xdr:cxnSp macro="">
      <xdr:nvCxnSpPr>
        <xdr:cNvPr id="648" name="直線コネクタ 647"/>
        <xdr:cNvCxnSpPr/>
      </xdr:nvCxnSpPr>
      <xdr:spPr>
        <a:xfrm>
          <a:off x="22072600" y="1497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649" name="【児童館】&#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650" name="直線コネクタ 649"/>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88191</xdr:rowOff>
    </xdr:from>
    <xdr:ext cx="469744" cy="259045"/>
    <xdr:sp macro="" textlink="">
      <xdr:nvSpPr>
        <xdr:cNvPr id="651" name="【児童館】&#10;一人当たり面積平均値テキスト"/>
        <xdr:cNvSpPr txBox="1"/>
      </xdr:nvSpPr>
      <xdr:spPr>
        <a:xfrm>
          <a:off x="22199600" y="1431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652" name="フローチャート: 判断 651"/>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36286</xdr:rowOff>
    </xdr:from>
    <xdr:to>
      <xdr:col>112</xdr:col>
      <xdr:colOff>38100</xdr:colOff>
      <xdr:row>84</xdr:row>
      <xdr:rowOff>137886</xdr:rowOff>
    </xdr:to>
    <xdr:sp macro="" textlink="">
      <xdr:nvSpPr>
        <xdr:cNvPr id="653" name="フローチャート: 判断 652"/>
        <xdr:cNvSpPr/>
      </xdr:nvSpPr>
      <xdr:spPr>
        <a:xfrm>
          <a:off x="21272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54" name="フローチャート: 判断 653"/>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655" name="フローチャート: 判断 654"/>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6" name="テキスト ボックス 65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7" name="テキスト ボックス 65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8" name="テキスト ボックス 65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9" name="テキスト ボックス 65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0" name="テキスト ボックス 65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52614</xdr:rowOff>
    </xdr:from>
    <xdr:to>
      <xdr:col>116</xdr:col>
      <xdr:colOff>114300</xdr:colOff>
      <xdr:row>82</xdr:row>
      <xdr:rowOff>154214</xdr:rowOff>
    </xdr:to>
    <xdr:sp macro="" textlink="">
      <xdr:nvSpPr>
        <xdr:cNvPr id="661" name="楕円 660"/>
        <xdr:cNvSpPr/>
      </xdr:nvSpPr>
      <xdr:spPr>
        <a:xfrm>
          <a:off x="221107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75491</xdr:rowOff>
    </xdr:from>
    <xdr:ext cx="469744" cy="259045"/>
    <xdr:sp macro="" textlink="">
      <xdr:nvSpPr>
        <xdr:cNvPr id="662" name="【児童館】&#10;一人当たり面積該当値テキスト"/>
        <xdr:cNvSpPr txBox="1"/>
      </xdr:nvSpPr>
      <xdr:spPr>
        <a:xfrm>
          <a:off x="22199600" y="1396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154413</xdr:rowOff>
    </xdr:from>
    <xdr:ext cx="469744" cy="259045"/>
    <xdr:sp macro="" textlink="">
      <xdr:nvSpPr>
        <xdr:cNvPr id="663" name="n_1aveValue【児童館】&#10;一人当たり面積"/>
        <xdr:cNvSpPr txBox="1"/>
      </xdr:nvSpPr>
      <xdr:spPr>
        <a:xfrm>
          <a:off x="210757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664"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80934</xdr:rowOff>
    </xdr:from>
    <xdr:ext cx="469744" cy="259045"/>
    <xdr:sp macro="" textlink="">
      <xdr:nvSpPr>
        <xdr:cNvPr id="665" name="n_3aveValue【児童館】&#10;一人当たり面積"/>
        <xdr:cNvSpPr txBox="1"/>
      </xdr:nvSpPr>
      <xdr:spPr>
        <a:xfrm>
          <a:off x="19310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6" name="正方形/長方形 6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7" name="正方形/長方形 6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8" name="正方形/長方形 6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9" name="正方形/長方形 6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0" name="正方形/長方形 6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1" name="正方形/長方形 6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2" name="正方形/長方形 6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3" name="正方形/長方形 6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4" name="テキスト ボックス 6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5" name="直線コネクタ 6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6" name="直線コネクタ 67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7" name="テキスト ボックス 67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8" name="直線コネクタ 67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9" name="テキスト ボックス 67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0" name="直線コネクタ 67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1" name="テキスト ボックス 68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2" name="直線コネクタ 68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3" name="テキスト ボックス 68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4" name="直線コネクタ 68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5" name="テキスト ボックス 68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6" name="直線コネクタ 68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7" name="テキスト ボックス 68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8" name="直線コネクタ 6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9" name="テキスト ボックス 68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162742</xdr:rowOff>
    </xdr:to>
    <xdr:cxnSp macro="">
      <xdr:nvCxnSpPr>
        <xdr:cNvPr id="691" name="直線コネクタ 690"/>
        <xdr:cNvCxnSpPr/>
      </xdr:nvCxnSpPr>
      <xdr:spPr>
        <a:xfrm flipV="1">
          <a:off x="16318864" y="17090571"/>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166569</xdr:rowOff>
    </xdr:from>
    <xdr:ext cx="405111" cy="259045"/>
    <xdr:sp macro="" textlink="">
      <xdr:nvSpPr>
        <xdr:cNvPr id="692" name="【公民館】&#10;有形固定資産減価償却率最小値テキスト"/>
        <xdr:cNvSpPr txBox="1"/>
      </xdr:nvSpPr>
      <xdr:spPr>
        <a:xfrm>
          <a:off x="16357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162742</xdr:rowOff>
    </xdr:from>
    <xdr:to>
      <xdr:col>86</xdr:col>
      <xdr:colOff>25400</xdr:colOff>
      <xdr:row>107</xdr:row>
      <xdr:rowOff>162742</xdr:rowOff>
    </xdr:to>
    <xdr:cxnSp macro="">
      <xdr:nvCxnSpPr>
        <xdr:cNvPr id="693" name="直線コネクタ 692"/>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9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95" name="直線コネクタ 69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49909</xdr:rowOff>
    </xdr:from>
    <xdr:ext cx="405111" cy="259045"/>
    <xdr:sp macro="" textlink="">
      <xdr:nvSpPr>
        <xdr:cNvPr id="696" name="【公民館】&#10;有形固定資産減価償却率平均値テキスト"/>
        <xdr:cNvSpPr txBox="1"/>
      </xdr:nvSpPr>
      <xdr:spPr>
        <a:xfrm>
          <a:off x="16357600" y="1753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97" name="フローチャート: 判断 696"/>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98" name="フローチャート: 判断 697"/>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699" name="フローチャート: 判断 698"/>
        <xdr:cNvSpPr/>
      </xdr:nvSpPr>
      <xdr:spPr>
        <a:xfrm>
          <a:off x="14541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113574</xdr:rowOff>
    </xdr:from>
    <xdr:to>
      <xdr:col>72</xdr:col>
      <xdr:colOff>38100</xdr:colOff>
      <xdr:row>103</xdr:row>
      <xdr:rowOff>43724</xdr:rowOff>
    </xdr:to>
    <xdr:sp macro="" textlink="">
      <xdr:nvSpPr>
        <xdr:cNvPr id="700" name="フローチャート: 判断 699"/>
        <xdr:cNvSpPr/>
      </xdr:nvSpPr>
      <xdr:spPr>
        <a:xfrm>
          <a:off x="13652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1" name="テキスト ボックス 70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2" name="テキスト ボックス 70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3" name="テキスト ボックス 70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4" name="テキスト ボックス 70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5" name="テキスト ボックス 70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152763</xdr:rowOff>
    </xdr:from>
    <xdr:to>
      <xdr:col>85</xdr:col>
      <xdr:colOff>177800</xdr:colOff>
      <xdr:row>104</xdr:row>
      <xdr:rowOff>82913</xdr:rowOff>
    </xdr:to>
    <xdr:sp macro="" textlink="">
      <xdr:nvSpPr>
        <xdr:cNvPr id="706" name="楕円 705"/>
        <xdr:cNvSpPr/>
      </xdr:nvSpPr>
      <xdr:spPr>
        <a:xfrm>
          <a:off x="162687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131190</xdr:rowOff>
    </xdr:from>
    <xdr:ext cx="405111" cy="259045"/>
    <xdr:sp macro="" textlink="">
      <xdr:nvSpPr>
        <xdr:cNvPr id="707" name="【公民館】&#10;有形固定資産減価償却率該当値テキスト"/>
        <xdr:cNvSpPr txBox="1"/>
      </xdr:nvSpPr>
      <xdr:spPr>
        <a:xfrm>
          <a:off x="16357600"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113574</xdr:rowOff>
    </xdr:from>
    <xdr:to>
      <xdr:col>81</xdr:col>
      <xdr:colOff>101600</xdr:colOff>
      <xdr:row>104</xdr:row>
      <xdr:rowOff>43724</xdr:rowOff>
    </xdr:to>
    <xdr:sp macro="" textlink="">
      <xdr:nvSpPr>
        <xdr:cNvPr id="708" name="楕円 707"/>
        <xdr:cNvSpPr/>
      </xdr:nvSpPr>
      <xdr:spPr>
        <a:xfrm>
          <a:off x="15430500" y="177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164374</xdr:rowOff>
    </xdr:from>
    <xdr:to>
      <xdr:col>85</xdr:col>
      <xdr:colOff>127000</xdr:colOff>
      <xdr:row>104</xdr:row>
      <xdr:rowOff>32113</xdr:rowOff>
    </xdr:to>
    <xdr:cxnSp macro="">
      <xdr:nvCxnSpPr>
        <xdr:cNvPr id="709" name="直線コネクタ 708"/>
        <xdr:cNvCxnSpPr/>
      </xdr:nvCxnSpPr>
      <xdr:spPr>
        <a:xfrm>
          <a:off x="15481300" y="1782372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710" name="楕円 709"/>
        <xdr:cNvSpPr/>
      </xdr:nvSpPr>
      <xdr:spPr>
        <a:xfrm>
          <a:off x="14541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164374</xdr:rowOff>
    </xdr:from>
    <xdr:to>
      <xdr:col>81</xdr:col>
      <xdr:colOff>50800</xdr:colOff>
      <xdr:row>104</xdr:row>
      <xdr:rowOff>23949</xdr:rowOff>
    </xdr:to>
    <xdr:cxnSp macro="">
      <xdr:nvCxnSpPr>
        <xdr:cNvPr id="711" name="直線コネクタ 710"/>
        <xdr:cNvCxnSpPr/>
      </xdr:nvCxnSpPr>
      <xdr:spPr>
        <a:xfrm flipV="1">
          <a:off x="14592300" y="178237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712" name="楕円 711"/>
        <xdr:cNvSpPr/>
      </xdr:nvSpPr>
      <xdr:spPr>
        <a:xfrm>
          <a:off x="13652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23949</xdr:rowOff>
    </xdr:from>
    <xdr:to>
      <xdr:col>76</xdr:col>
      <xdr:colOff>114300</xdr:colOff>
      <xdr:row>104</xdr:row>
      <xdr:rowOff>56606</xdr:rowOff>
    </xdr:to>
    <xdr:cxnSp macro="">
      <xdr:nvCxnSpPr>
        <xdr:cNvPr id="713" name="直線コネクタ 712"/>
        <xdr:cNvCxnSpPr/>
      </xdr:nvCxnSpPr>
      <xdr:spPr>
        <a:xfrm flipV="1">
          <a:off x="13703300" y="178547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154957</xdr:rowOff>
    </xdr:from>
    <xdr:ext cx="405111" cy="259045"/>
    <xdr:sp macro="" textlink="">
      <xdr:nvSpPr>
        <xdr:cNvPr id="714" name="n_1aveValue【公民館】&#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156590</xdr:rowOff>
    </xdr:from>
    <xdr:ext cx="405111" cy="259045"/>
    <xdr:sp macro="" textlink="">
      <xdr:nvSpPr>
        <xdr:cNvPr id="715" name="n_2aveValue【公民館】&#10;有形固定資産減価償却率"/>
        <xdr:cNvSpPr txBox="1"/>
      </xdr:nvSpPr>
      <xdr:spPr>
        <a:xfrm>
          <a:off x="143897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60251</xdr:rowOff>
    </xdr:from>
    <xdr:ext cx="405111" cy="259045"/>
    <xdr:sp macro="" textlink="">
      <xdr:nvSpPr>
        <xdr:cNvPr id="716" name="n_3aveValue【公民館】&#10;有形固定資産減価償却率"/>
        <xdr:cNvSpPr txBox="1"/>
      </xdr:nvSpPr>
      <xdr:spPr>
        <a:xfrm>
          <a:off x="13500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34851</xdr:rowOff>
    </xdr:from>
    <xdr:ext cx="405111" cy="259045"/>
    <xdr:sp macro="" textlink="">
      <xdr:nvSpPr>
        <xdr:cNvPr id="717" name="n_1mainValue【公民館】&#10;有形固定資産減価償却率"/>
        <xdr:cNvSpPr txBox="1"/>
      </xdr:nvSpPr>
      <xdr:spPr>
        <a:xfrm>
          <a:off x="15266044" y="1786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65876</xdr:rowOff>
    </xdr:from>
    <xdr:ext cx="405111" cy="259045"/>
    <xdr:sp macro="" textlink="">
      <xdr:nvSpPr>
        <xdr:cNvPr id="718" name="n_2mainValue【公民館】&#10;有形固定資産減価償却率"/>
        <xdr:cNvSpPr txBox="1"/>
      </xdr:nvSpPr>
      <xdr:spPr>
        <a:xfrm>
          <a:off x="143897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98533</xdr:rowOff>
    </xdr:from>
    <xdr:ext cx="405111" cy="259045"/>
    <xdr:sp macro="" textlink="">
      <xdr:nvSpPr>
        <xdr:cNvPr id="719" name="n_3mainValue【公民館】&#10;有形固定資産減価償却率"/>
        <xdr:cNvSpPr txBox="1"/>
      </xdr:nvSpPr>
      <xdr:spPr>
        <a:xfrm>
          <a:off x="13500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0" name="正方形/長方形 7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1" name="正方形/長方形 7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2" name="正方形/長方形 7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3" name="正方形/長方形 7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4" name="正方形/長方形 7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5" name="正方形/長方形 7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6" name="正方形/長方形 7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7" name="正方形/長方形 7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8" name="テキスト ボックス 7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9" name="直線コネクタ 7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0" name="直線コネクタ 72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1" name="テキスト ボックス 73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2" name="直線コネクタ 73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3" name="テキスト ボックス 73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4" name="直線コネクタ 73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5" name="テキスト ボックス 73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6" name="直線コネクタ 73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7" name="テキスト ボックス 73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8" name="直線コネクタ 73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9" name="テキスト ボックス 73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0" name="直線コネクタ 7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1" name="テキスト ボックス 74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115570</xdr:rowOff>
    </xdr:from>
    <xdr:to>
      <xdr:col>116</xdr:col>
      <xdr:colOff>62864</xdr:colOff>
      <xdr:row>108</xdr:row>
      <xdr:rowOff>142239</xdr:rowOff>
    </xdr:to>
    <xdr:cxnSp macro="">
      <xdr:nvCxnSpPr>
        <xdr:cNvPr id="743" name="直線コネクタ 742"/>
        <xdr:cNvCxnSpPr/>
      </xdr:nvCxnSpPr>
      <xdr:spPr>
        <a:xfrm flipV="1">
          <a:off x="22160864" y="172605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44"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45" name="直線コネクタ 744"/>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62247</xdr:rowOff>
    </xdr:from>
    <xdr:ext cx="469744" cy="259045"/>
    <xdr:sp macro="" textlink="">
      <xdr:nvSpPr>
        <xdr:cNvPr id="746" name="【公民館】&#10;一人当たり面積最大値テキスト"/>
        <xdr:cNvSpPr txBox="1"/>
      </xdr:nvSpPr>
      <xdr:spPr>
        <a:xfrm>
          <a:off x="22199600" y="170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747" name="直線コネクタ 746"/>
        <xdr:cNvCxnSpPr/>
      </xdr:nvCxnSpPr>
      <xdr:spPr>
        <a:xfrm>
          <a:off x="22072600" y="1726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74947</xdr:rowOff>
    </xdr:from>
    <xdr:ext cx="469744" cy="259045"/>
    <xdr:sp macro="" textlink="">
      <xdr:nvSpPr>
        <xdr:cNvPr id="748" name="【公民館】&#10;一人当たり面積平均値テキスト"/>
        <xdr:cNvSpPr txBox="1"/>
      </xdr:nvSpPr>
      <xdr:spPr>
        <a:xfrm>
          <a:off x="22199600" y="1824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96520</xdr:rowOff>
    </xdr:from>
    <xdr:to>
      <xdr:col>116</xdr:col>
      <xdr:colOff>114300</xdr:colOff>
      <xdr:row>107</xdr:row>
      <xdr:rowOff>26670</xdr:rowOff>
    </xdr:to>
    <xdr:sp macro="" textlink="">
      <xdr:nvSpPr>
        <xdr:cNvPr id="749" name="フローチャート: 判断 748"/>
        <xdr:cNvSpPr/>
      </xdr:nvSpPr>
      <xdr:spPr>
        <a:xfrm>
          <a:off x="221107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143511</xdr:rowOff>
    </xdr:from>
    <xdr:to>
      <xdr:col>112</xdr:col>
      <xdr:colOff>38100</xdr:colOff>
      <xdr:row>107</xdr:row>
      <xdr:rowOff>73661</xdr:rowOff>
    </xdr:to>
    <xdr:sp macro="" textlink="">
      <xdr:nvSpPr>
        <xdr:cNvPr id="750" name="フローチャート: 判断 749"/>
        <xdr:cNvSpPr/>
      </xdr:nvSpPr>
      <xdr:spPr>
        <a:xfrm>
          <a:off x="21272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119380</xdr:rowOff>
    </xdr:from>
    <xdr:to>
      <xdr:col>107</xdr:col>
      <xdr:colOff>101600</xdr:colOff>
      <xdr:row>107</xdr:row>
      <xdr:rowOff>49530</xdr:rowOff>
    </xdr:to>
    <xdr:sp macro="" textlink="">
      <xdr:nvSpPr>
        <xdr:cNvPr id="751" name="フローチャート: 判断 750"/>
        <xdr:cNvSpPr/>
      </xdr:nvSpPr>
      <xdr:spPr>
        <a:xfrm>
          <a:off x="20383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752" name="フローチャート: 判断 751"/>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3" name="テキスト ボックス 7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4" name="テキスト ボックス 7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5" name="テキスト ボックス 7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6" name="テキスト ボックス 7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7" name="テキスト ボックス 7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144780</xdr:rowOff>
    </xdr:from>
    <xdr:to>
      <xdr:col>116</xdr:col>
      <xdr:colOff>114300</xdr:colOff>
      <xdr:row>106</xdr:row>
      <xdr:rowOff>74930</xdr:rowOff>
    </xdr:to>
    <xdr:sp macro="" textlink="">
      <xdr:nvSpPr>
        <xdr:cNvPr id="758" name="楕円 757"/>
        <xdr:cNvSpPr/>
      </xdr:nvSpPr>
      <xdr:spPr>
        <a:xfrm>
          <a:off x="22110700" y="181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167657</xdr:rowOff>
    </xdr:from>
    <xdr:ext cx="469744" cy="259045"/>
    <xdr:sp macro="" textlink="">
      <xdr:nvSpPr>
        <xdr:cNvPr id="759" name="【公民館】&#10;一人当たり面積該当値テキスト"/>
        <xdr:cNvSpPr txBox="1"/>
      </xdr:nvSpPr>
      <xdr:spPr>
        <a:xfrm>
          <a:off x="22199600" y="1799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151130</xdr:rowOff>
    </xdr:from>
    <xdr:to>
      <xdr:col>112</xdr:col>
      <xdr:colOff>38100</xdr:colOff>
      <xdr:row>106</xdr:row>
      <xdr:rowOff>81280</xdr:rowOff>
    </xdr:to>
    <xdr:sp macro="" textlink="">
      <xdr:nvSpPr>
        <xdr:cNvPr id="760" name="楕円 759"/>
        <xdr:cNvSpPr/>
      </xdr:nvSpPr>
      <xdr:spPr>
        <a:xfrm>
          <a:off x="2127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24130</xdr:rowOff>
    </xdr:from>
    <xdr:to>
      <xdr:col>116</xdr:col>
      <xdr:colOff>63500</xdr:colOff>
      <xdr:row>106</xdr:row>
      <xdr:rowOff>30480</xdr:rowOff>
    </xdr:to>
    <xdr:cxnSp macro="">
      <xdr:nvCxnSpPr>
        <xdr:cNvPr id="761" name="直線コネクタ 760"/>
        <xdr:cNvCxnSpPr/>
      </xdr:nvCxnSpPr>
      <xdr:spPr>
        <a:xfrm flipV="1">
          <a:off x="21323300" y="1819783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160020</xdr:rowOff>
    </xdr:from>
    <xdr:to>
      <xdr:col>107</xdr:col>
      <xdr:colOff>101600</xdr:colOff>
      <xdr:row>106</xdr:row>
      <xdr:rowOff>90170</xdr:rowOff>
    </xdr:to>
    <xdr:sp macro="" textlink="">
      <xdr:nvSpPr>
        <xdr:cNvPr id="762" name="楕円 761"/>
        <xdr:cNvSpPr/>
      </xdr:nvSpPr>
      <xdr:spPr>
        <a:xfrm>
          <a:off x="20383500" y="1816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30480</xdr:rowOff>
    </xdr:from>
    <xdr:to>
      <xdr:col>111</xdr:col>
      <xdr:colOff>177800</xdr:colOff>
      <xdr:row>106</xdr:row>
      <xdr:rowOff>39370</xdr:rowOff>
    </xdr:to>
    <xdr:cxnSp macro="">
      <xdr:nvCxnSpPr>
        <xdr:cNvPr id="763" name="直線コネクタ 762"/>
        <xdr:cNvCxnSpPr/>
      </xdr:nvCxnSpPr>
      <xdr:spPr>
        <a:xfrm flipV="1">
          <a:off x="20434300" y="1820418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163830</xdr:rowOff>
    </xdr:from>
    <xdr:to>
      <xdr:col>102</xdr:col>
      <xdr:colOff>165100</xdr:colOff>
      <xdr:row>106</xdr:row>
      <xdr:rowOff>93980</xdr:rowOff>
    </xdr:to>
    <xdr:sp macro="" textlink="">
      <xdr:nvSpPr>
        <xdr:cNvPr id="764" name="楕円 763"/>
        <xdr:cNvSpPr/>
      </xdr:nvSpPr>
      <xdr:spPr>
        <a:xfrm>
          <a:off x="19494500" y="1816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39370</xdr:rowOff>
    </xdr:from>
    <xdr:to>
      <xdr:col>107</xdr:col>
      <xdr:colOff>50800</xdr:colOff>
      <xdr:row>106</xdr:row>
      <xdr:rowOff>43180</xdr:rowOff>
    </xdr:to>
    <xdr:cxnSp macro="">
      <xdr:nvCxnSpPr>
        <xdr:cNvPr id="765" name="直線コネクタ 764"/>
        <xdr:cNvCxnSpPr/>
      </xdr:nvCxnSpPr>
      <xdr:spPr>
        <a:xfrm flipV="1">
          <a:off x="19545300" y="18213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64788</xdr:rowOff>
    </xdr:from>
    <xdr:ext cx="469744" cy="259045"/>
    <xdr:sp macro="" textlink="">
      <xdr:nvSpPr>
        <xdr:cNvPr id="766" name="n_1aveValue【公民館】&#10;一人当たり面積"/>
        <xdr:cNvSpPr txBox="1"/>
      </xdr:nvSpPr>
      <xdr:spPr>
        <a:xfrm>
          <a:off x="210757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40657</xdr:rowOff>
    </xdr:from>
    <xdr:ext cx="469744" cy="259045"/>
    <xdr:sp macro="" textlink="">
      <xdr:nvSpPr>
        <xdr:cNvPr id="767" name="n_2aveValue【公民館】&#10;一人当たり面積"/>
        <xdr:cNvSpPr txBox="1"/>
      </xdr:nvSpPr>
      <xdr:spPr>
        <a:xfrm>
          <a:off x="20199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30497</xdr:rowOff>
    </xdr:from>
    <xdr:ext cx="469744" cy="259045"/>
    <xdr:sp macro="" textlink="">
      <xdr:nvSpPr>
        <xdr:cNvPr id="768" name="n_3aveValue【公民館】&#10;一人当たり面積"/>
        <xdr:cNvSpPr txBox="1"/>
      </xdr:nvSpPr>
      <xdr:spPr>
        <a:xfrm>
          <a:off x="19310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97807</xdr:rowOff>
    </xdr:from>
    <xdr:ext cx="469744" cy="259045"/>
    <xdr:sp macro="" textlink="">
      <xdr:nvSpPr>
        <xdr:cNvPr id="769" name="n_1mainValue【公民館】&#10;一人当たり面積"/>
        <xdr:cNvSpPr txBox="1"/>
      </xdr:nvSpPr>
      <xdr:spPr>
        <a:xfrm>
          <a:off x="210757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106697</xdr:rowOff>
    </xdr:from>
    <xdr:ext cx="469744" cy="259045"/>
    <xdr:sp macro="" textlink="">
      <xdr:nvSpPr>
        <xdr:cNvPr id="770" name="n_2mainValue【公民館】&#10;一人当たり面積"/>
        <xdr:cNvSpPr txBox="1"/>
      </xdr:nvSpPr>
      <xdr:spPr>
        <a:xfrm>
          <a:off x="20199427" y="1793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110507</xdr:rowOff>
    </xdr:from>
    <xdr:ext cx="469744" cy="259045"/>
    <xdr:sp macro="" textlink="">
      <xdr:nvSpPr>
        <xdr:cNvPr id="771" name="n_3mainValue【公民館】&#10;一人当たり面積"/>
        <xdr:cNvSpPr txBox="1"/>
      </xdr:nvSpPr>
      <xdr:spPr>
        <a:xfrm>
          <a:off x="19310427" y="1794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2" name="正方形/長方形 7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3" name="正方形/長方形 7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4" name="テキスト ボックス 7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施設において、有形固定資産減価償却率は県平均、類似団体を下回っている。道路・橋りょうは過疎債や辺地債を活用して改良事業や長寿命化事業を実施してきたことから、償却率は特に低くなっている。公営住宅については一部建て替え、学校施設については、統廃合による建て替えをしたため、償却率は平均より下回っている。今後は、橋梁長寿命化修繕計画、公共施設総合管理計画に基づき、財政負担の軽減、平準化を図るとともに施設の建て替えや統合等についても適正に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11,473
11,425
202.23
10,196,954
9,851,781
283,933
4,965,110
13,023,449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16.3
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72" name="直線コネクタ 71"/>
        <xdr:cNvCxnSpPr/>
      </xdr:nvCxnSpPr>
      <xdr:spPr>
        <a:xfrm flipV="1">
          <a:off x="4634865" y="952500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73" name="【体育館・プール】&#10;有形固定資産減価償却率最小値テキスト"/>
        <xdr:cNvSpPr txBox="1"/>
      </xdr:nvSpPr>
      <xdr:spPr>
        <a:xfrm>
          <a:off x="467360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74" name="直線コネクタ 73"/>
        <xdr:cNvCxnSpPr/>
      </xdr:nvCxnSpPr>
      <xdr:spPr>
        <a:xfrm>
          <a:off x="4546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77" name="【体育館・プール】&#10;有形固定資産減価償却率平均値テキスト"/>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78" name="フローチャート: 判断 77"/>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79" name="フローチャート: 判断 78"/>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17162</xdr:rowOff>
    </xdr:from>
    <xdr:ext cx="405111" cy="259045"/>
    <xdr:sp macro="" textlink="">
      <xdr:nvSpPr>
        <xdr:cNvPr id="80" name="n_1aveValue【体育館・プール】&#10;有形固定資産減価償却率"/>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107315</xdr:rowOff>
    </xdr:from>
    <xdr:to>
      <xdr:col>15</xdr:col>
      <xdr:colOff>101600</xdr:colOff>
      <xdr:row>60</xdr:row>
      <xdr:rowOff>37465</xdr:rowOff>
    </xdr:to>
    <xdr:sp macro="" textlink="">
      <xdr:nvSpPr>
        <xdr:cNvPr id="81" name="フローチャート: 判断 80"/>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28592</xdr:rowOff>
    </xdr:from>
    <xdr:ext cx="405111" cy="259045"/>
    <xdr:sp macro="" textlink="">
      <xdr:nvSpPr>
        <xdr:cNvPr id="82" name="n_2aveValue【体育館・プール】&#10;有形固定資産減価償却率"/>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118745</xdr:rowOff>
    </xdr:from>
    <xdr:to>
      <xdr:col>10</xdr:col>
      <xdr:colOff>165100</xdr:colOff>
      <xdr:row>60</xdr:row>
      <xdr:rowOff>48895</xdr:rowOff>
    </xdr:to>
    <xdr:sp macro="" textlink="">
      <xdr:nvSpPr>
        <xdr:cNvPr id="83" name="フローチャート: 判断 82"/>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65422</xdr:rowOff>
    </xdr:from>
    <xdr:ext cx="405111" cy="259045"/>
    <xdr:sp macro="" textlink="">
      <xdr:nvSpPr>
        <xdr:cNvPr id="84"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4445</xdr:rowOff>
    </xdr:from>
    <xdr:to>
      <xdr:col>24</xdr:col>
      <xdr:colOff>114300</xdr:colOff>
      <xdr:row>59</xdr:row>
      <xdr:rowOff>106045</xdr:rowOff>
    </xdr:to>
    <xdr:sp macro="" textlink="">
      <xdr:nvSpPr>
        <xdr:cNvPr id="90" name="楕円 89"/>
        <xdr:cNvSpPr/>
      </xdr:nvSpPr>
      <xdr:spPr>
        <a:xfrm>
          <a:off x="45847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27322</xdr:rowOff>
    </xdr:from>
    <xdr:ext cx="405111" cy="259045"/>
    <xdr:sp macro="" textlink="">
      <xdr:nvSpPr>
        <xdr:cNvPr id="91" name="【体育館・プール】&#10;有形固定資産減価償却率該当値テキスト"/>
        <xdr:cNvSpPr txBox="1"/>
      </xdr:nvSpPr>
      <xdr:spPr>
        <a:xfrm>
          <a:off x="4673600"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44450</xdr:rowOff>
    </xdr:from>
    <xdr:to>
      <xdr:col>20</xdr:col>
      <xdr:colOff>38100</xdr:colOff>
      <xdr:row>59</xdr:row>
      <xdr:rowOff>146050</xdr:rowOff>
    </xdr:to>
    <xdr:sp macro="" textlink="">
      <xdr:nvSpPr>
        <xdr:cNvPr id="92" name="楕円 91"/>
        <xdr:cNvSpPr/>
      </xdr:nvSpPr>
      <xdr:spPr>
        <a:xfrm>
          <a:off x="3746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55245</xdr:rowOff>
    </xdr:from>
    <xdr:to>
      <xdr:col>24</xdr:col>
      <xdr:colOff>63500</xdr:colOff>
      <xdr:row>59</xdr:row>
      <xdr:rowOff>95250</xdr:rowOff>
    </xdr:to>
    <xdr:cxnSp macro="">
      <xdr:nvCxnSpPr>
        <xdr:cNvPr id="93" name="直線コネクタ 92"/>
        <xdr:cNvCxnSpPr/>
      </xdr:nvCxnSpPr>
      <xdr:spPr>
        <a:xfrm flipV="1">
          <a:off x="3797300" y="101707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86360</xdr:rowOff>
    </xdr:from>
    <xdr:to>
      <xdr:col>15</xdr:col>
      <xdr:colOff>101600</xdr:colOff>
      <xdr:row>60</xdr:row>
      <xdr:rowOff>16510</xdr:rowOff>
    </xdr:to>
    <xdr:sp macro="" textlink="">
      <xdr:nvSpPr>
        <xdr:cNvPr id="94" name="楕円 93"/>
        <xdr:cNvSpPr/>
      </xdr:nvSpPr>
      <xdr:spPr>
        <a:xfrm>
          <a:off x="2857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95250</xdr:rowOff>
    </xdr:from>
    <xdr:to>
      <xdr:col>19</xdr:col>
      <xdr:colOff>177800</xdr:colOff>
      <xdr:row>59</xdr:row>
      <xdr:rowOff>137160</xdr:rowOff>
    </xdr:to>
    <xdr:cxnSp macro="">
      <xdr:nvCxnSpPr>
        <xdr:cNvPr id="95" name="直線コネクタ 94"/>
        <xdr:cNvCxnSpPr/>
      </xdr:nvCxnSpPr>
      <xdr:spPr>
        <a:xfrm flipV="1">
          <a:off x="2908300" y="102108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135890</xdr:rowOff>
    </xdr:from>
    <xdr:to>
      <xdr:col>10</xdr:col>
      <xdr:colOff>165100</xdr:colOff>
      <xdr:row>60</xdr:row>
      <xdr:rowOff>66040</xdr:rowOff>
    </xdr:to>
    <xdr:sp macro="" textlink="">
      <xdr:nvSpPr>
        <xdr:cNvPr id="96" name="楕円 95"/>
        <xdr:cNvSpPr/>
      </xdr:nvSpPr>
      <xdr:spPr>
        <a:xfrm>
          <a:off x="1968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137160</xdr:rowOff>
    </xdr:from>
    <xdr:to>
      <xdr:col>15</xdr:col>
      <xdr:colOff>50800</xdr:colOff>
      <xdr:row>60</xdr:row>
      <xdr:rowOff>15240</xdr:rowOff>
    </xdr:to>
    <xdr:cxnSp macro="">
      <xdr:nvCxnSpPr>
        <xdr:cNvPr id="97" name="直線コネクタ 96"/>
        <xdr:cNvCxnSpPr/>
      </xdr:nvCxnSpPr>
      <xdr:spPr>
        <a:xfrm flipV="1">
          <a:off x="2019300" y="102527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162577</xdr:rowOff>
    </xdr:from>
    <xdr:ext cx="405111" cy="259045"/>
    <xdr:sp macro="" textlink="">
      <xdr:nvSpPr>
        <xdr:cNvPr id="98" name="n_1mainValue【体育館・プール】&#10;有形固定資産減価償却率"/>
        <xdr:cNvSpPr txBox="1"/>
      </xdr:nvSpPr>
      <xdr:spPr>
        <a:xfrm>
          <a:off x="3582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33037</xdr:rowOff>
    </xdr:from>
    <xdr:ext cx="405111" cy="259045"/>
    <xdr:sp macro="" textlink="">
      <xdr:nvSpPr>
        <xdr:cNvPr id="99" name="n_2mainValue【体育館・プール】&#10;有形固定資産減価償却率"/>
        <xdr:cNvSpPr txBox="1"/>
      </xdr:nvSpPr>
      <xdr:spPr>
        <a:xfrm>
          <a:off x="2705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57167</xdr:rowOff>
    </xdr:from>
    <xdr:ext cx="405111" cy="259045"/>
    <xdr:sp macro="" textlink="">
      <xdr:nvSpPr>
        <xdr:cNvPr id="100" name="n_3mainValue【体育館・プール】&#10;有形固定資産減価償却率"/>
        <xdr:cNvSpPr txBox="1"/>
      </xdr:nvSpPr>
      <xdr:spPr>
        <a:xfrm>
          <a:off x="1816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81643</xdr:rowOff>
    </xdr:from>
    <xdr:to>
      <xdr:col>54</xdr:col>
      <xdr:colOff>189865</xdr:colOff>
      <xdr:row>64</xdr:row>
      <xdr:rowOff>114300</xdr:rowOff>
    </xdr:to>
    <xdr:cxnSp macro="">
      <xdr:nvCxnSpPr>
        <xdr:cNvPr id="126" name="直線コネクタ 125"/>
        <xdr:cNvCxnSpPr/>
      </xdr:nvCxnSpPr>
      <xdr:spPr>
        <a:xfrm flipV="1">
          <a:off x="10476865" y="951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127" name="【体育館・プール】&#10;一人当たり面積最小値テキスト"/>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128" name="直線コネクタ 127"/>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28320</xdr:rowOff>
    </xdr:from>
    <xdr:ext cx="469744" cy="259045"/>
    <xdr:sp macro="" textlink="">
      <xdr:nvSpPr>
        <xdr:cNvPr id="129" name="【体育館・プール】&#10;一人当たり面積最大値テキスト"/>
        <xdr:cNvSpPr txBox="1"/>
      </xdr:nvSpPr>
      <xdr:spPr>
        <a:xfrm>
          <a:off x="10515600" y="9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81643</xdr:rowOff>
    </xdr:from>
    <xdr:to>
      <xdr:col>55</xdr:col>
      <xdr:colOff>88900</xdr:colOff>
      <xdr:row>55</xdr:row>
      <xdr:rowOff>81643</xdr:rowOff>
    </xdr:to>
    <xdr:cxnSp macro="">
      <xdr:nvCxnSpPr>
        <xdr:cNvPr id="130" name="直線コネクタ 129"/>
        <xdr:cNvCxnSpPr/>
      </xdr:nvCxnSpPr>
      <xdr:spPr>
        <a:xfrm>
          <a:off x="10388600" y="951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131734</xdr:rowOff>
    </xdr:from>
    <xdr:ext cx="469744" cy="259045"/>
    <xdr:sp macro="" textlink="">
      <xdr:nvSpPr>
        <xdr:cNvPr id="131" name="【体育館・プール】&#10;一人当たり面積平均値テキスト"/>
        <xdr:cNvSpPr txBox="1"/>
      </xdr:nvSpPr>
      <xdr:spPr>
        <a:xfrm>
          <a:off x="10515600" y="1041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132" name="フローチャート: 判断 131"/>
        <xdr:cNvSpPr/>
      </xdr:nvSpPr>
      <xdr:spPr>
        <a:xfrm>
          <a:off x="104267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9616</xdr:rowOff>
    </xdr:from>
    <xdr:to>
      <xdr:col>50</xdr:col>
      <xdr:colOff>165100</xdr:colOff>
      <xdr:row>61</xdr:row>
      <xdr:rowOff>111216</xdr:rowOff>
    </xdr:to>
    <xdr:sp macro="" textlink="">
      <xdr:nvSpPr>
        <xdr:cNvPr id="133" name="フローチャート: 判断 132"/>
        <xdr:cNvSpPr/>
      </xdr:nvSpPr>
      <xdr:spPr>
        <a:xfrm>
          <a:off x="958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102343</xdr:rowOff>
    </xdr:from>
    <xdr:ext cx="469744" cy="259045"/>
    <xdr:sp macro="" textlink="">
      <xdr:nvSpPr>
        <xdr:cNvPr id="134" name="n_1aveValue【体育館・プール】&#10;一人当たり面積"/>
        <xdr:cNvSpPr txBox="1"/>
      </xdr:nvSpPr>
      <xdr:spPr>
        <a:xfrm>
          <a:off x="93917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104322</xdr:rowOff>
    </xdr:from>
    <xdr:to>
      <xdr:col>46</xdr:col>
      <xdr:colOff>38100</xdr:colOff>
      <xdr:row>61</xdr:row>
      <xdr:rowOff>34472</xdr:rowOff>
    </xdr:to>
    <xdr:sp macro="" textlink="">
      <xdr:nvSpPr>
        <xdr:cNvPr id="135" name="フローチャート: 判断 134"/>
        <xdr:cNvSpPr/>
      </xdr:nvSpPr>
      <xdr:spPr>
        <a:xfrm>
          <a:off x="8699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25599</xdr:rowOff>
    </xdr:from>
    <xdr:ext cx="469744" cy="259045"/>
    <xdr:sp macro="" textlink="">
      <xdr:nvSpPr>
        <xdr:cNvPr id="136" name="n_2aveValue【体育館・プール】&#10;一人当たり面積"/>
        <xdr:cNvSpPr txBox="1"/>
      </xdr:nvSpPr>
      <xdr:spPr>
        <a:xfrm>
          <a:off x="8515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19413</xdr:rowOff>
    </xdr:from>
    <xdr:to>
      <xdr:col>41</xdr:col>
      <xdr:colOff>101600</xdr:colOff>
      <xdr:row>61</xdr:row>
      <xdr:rowOff>121013</xdr:rowOff>
    </xdr:to>
    <xdr:sp macro="" textlink="">
      <xdr:nvSpPr>
        <xdr:cNvPr id="137" name="フローチャート: 判断 136"/>
        <xdr:cNvSpPr/>
      </xdr:nvSpPr>
      <xdr:spPr>
        <a:xfrm>
          <a:off x="7810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112140</xdr:rowOff>
    </xdr:from>
    <xdr:ext cx="469744" cy="259045"/>
    <xdr:sp macro="" textlink="">
      <xdr:nvSpPr>
        <xdr:cNvPr id="138" name="n_3aveValue【体育館・プール】&#10;一人当たり面積"/>
        <xdr:cNvSpPr txBox="1"/>
      </xdr:nvSpPr>
      <xdr:spPr>
        <a:xfrm>
          <a:off x="7626427" y="1057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138612</xdr:rowOff>
    </xdr:from>
    <xdr:to>
      <xdr:col>55</xdr:col>
      <xdr:colOff>50800</xdr:colOff>
      <xdr:row>59</xdr:row>
      <xdr:rowOff>68762</xdr:rowOff>
    </xdr:to>
    <xdr:sp macro="" textlink="">
      <xdr:nvSpPr>
        <xdr:cNvPr id="144" name="楕円 143"/>
        <xdr:cNvSpPr/>
      </xdr:nvSpPr>
      <xdr:spPr>
        <a:xfrm>
          <a:off x="104267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161489</xdr:rowOff>
    </xdr:from>
    <xdr:ext cx="469744" cy="259045"/>
    <xdr:sp macro="" textlink="">
      <xdr:nvSpPr>
        <xdr:cNvPr id="145" name="【体育館・プール】&#10;一人当たり面積該当値テキスト"/>
        <xdr:cNvSpPr txBox="1"/>
      </xdr:nvSpPr>
      <xdr:spPr>
        <a:xfrm>
          <a:off x="10515600" y="993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153307</xdr:rowOff>
    </xdr:from>
    <xdr:to>
      <xdr:col>50</xdr:col>
      <xdr:colOff>165100</xdr:colOff>
      <xdr:row>59</xdr:row>
      <xdr:rowOff>83457</xdr:rowOff>
    </xdr:to>
    <xdr:sp macro="" textlink="">
      <xdr:nvSpPr>
        <xdr:cNvPr id="146" name="楕円 145"/>
        <xdr:cNvSpPr/>
      </xdr:nvSpPr>
      <xdr:spPr>
        <a:xfrm>
          <a:off x="95885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17962</xdr:rowOff>
    </xdr:from>
    <xdr:to>
      <xdr:col>55</xdr:col>
      <xdr:colOff>0</xdr:colOff>
      <xdr:row>59</xdr:row>
      <xdr:rowOff>32657</xdr:rowOff>
    </xdr:to>
    <xdr:cxnSp macro="">
      <xdr:nvCxnSpPr>
        <xdr:cNvPr id="147" name="直線コネクタ 146"/>
        <xdr:cNvCxnSpPr/>
      </xdr:nvCxnSpPr>
      <xdr:spPr>
        <a:xfrm flipV="1">
          <a:off x="9639300" y="10133512"/>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169635</xdr:rowOff>
    </xdr:from>
    <xdr:to>
      <xdr:col>46</xdr:col>
      <xdr:colOff>38100</xdr:colOff>
      <xdr:row>59</xdr:row>
      <xdr:rowOff>99785</xdr:rowOff>
    </xdr:to>
    <xdr:sp macro="" textlink="">
      <xdr:nvSpPr>
        <xdr:cNvPr id="148" name="楕円 147"/>
        <xdr:cNvSpPr/>
      </xdr:nvSpPr>
      <xdr:spPr>
        <a:xfrm>
          <a:off x="8699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32657</xdr:rowOff>
    </xdr:from>
    <xdr:to>
      <xdr:col>50</xdr:col>
      <xdr:colOff>114300</xdr:colOff>
      <xdr:row>59</xdr:row>
      <xdr:rowOff>48985</xdr:rowOff>
    </xdr:to>
    <xdr:cxnSp macro="">
      <xdr:nvCxnSpPr>
        <xdr:cNvPr id="149" name="直線コネクタ 148"/>
        <xdr:cNvCxnSpPr/>
      </xdr:nvCxnSpPr>
      <xdr:spPr>
        <a:xfrm flipV="1">
          <a:off x="8750300" y="1014820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138612</xdr:rowOff>
    </xdr:from>
    <xdr:to>
      <xdr:col>41</xdr:col>
      <xdr:colOff>101600</xdr:colOff>
      <xdr:row>60</xdr:row>
      <xdr:rowOff>68762</xdr:rowOff>
    </xdr:to>
    <xdr:sp macro="" textlink="">
      <xdr:nvSpPr>
        <xdr:cNvPr id="150" name="楕円 149"/>
        <xdr:cNvSpPr/>
      </xdr:nvSpPr>
      <xdr:spPr>
        <a:xfrm>
          <a:off x="7810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48985</xdr:rowOff>
    </xdr:from>
    <xdr:to>
      <xdr:col>45</xdr:col>
      <xdr:colOff>177800</xdr:colOff>
      <xdr:row>60</xdr:row>
      <xdr:rowOff>17962</xdr:rowOff>
    </xdr:to>
    <xdr:cxnSp macro="">
      <xdr:nvCxnSpPr>
        <xdr:cNvPr id="151" name="直線コネクタ 150"/>
        <xdr:cNvCxnSpPr/>
      </xdr:nvCxnSpPr>
      <xdr:spPr>
        <a:xfrm flipV="1">
          <a:off x="7861300" y="10164535"/>
          <a:ext cx="889000" cy="14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99984</xdr:rowOff>
    </xdr:from>
    <xdr:ext cx="469744" cy="259045"/>
    <xdr:sp macro="" textlink="">
      <xdr:nvSpPr>
        <xdr:cNvPr id="152" name="n_1mainValue【体育館・プール】&#10;一人当たり面積"/>
        <xdr:cNvSpPr txBox="1"/>
      </xdr:nvSpPr>
      <xdr:spPr>
        <a:xfrm>
          <a:off x="9391727" y="987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116312</xdr:rowOff>
    </xdr:from>
    <xdr:ext cx="469744" cy="259045"/>
    <xdr:sp macro="" textlink="">
      <xdr:nvSpPr>
        <xdr:cNvPr id="153" name="n_2mainValue【体育館・プール】&#10;一人当たり面積"/>
        <xdr:cNvSpPr txBox="1"/>
      </xdr:nvSpPr>
      <xdr:spPr>
        <a:xfrm>
          <a:off x="8515427" y="988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85289</xdr:rowOff>
    </xdr:from>
    <xdr:ext cx="469744" cy="259045"/>
    <xdr:sp macro="" textlink="">
      <xdr:nvSpPr>
        <xdr:cNvPr id="154" name="n_3mainValue【体育館・プール】&#10;一人当たり面積"/>
        <xdr:cNvSpPr txBox="1"/>
      </xdr:nvSpPr>
      <xdr:spPr>
        <a:xfrm>
          <a:off x="7626427" y="1002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3" name="正方形/長方形 16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4" name="正方形/長方形 16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5" name="正方形/長方形 16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6" name="正方形/長方形 16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7" name="正方形/長方形 16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8" name="正方形/長方形 16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9" name="正方形/長方形 16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0" name="正方形/長方形 16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1" name="正方形/長方形 1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2" name="正方形/長方形 1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3" name="正方形/長方形 1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4" name="正方形/長方形 1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5" name="正方形/長方形 1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6" name="正方形/長方形 1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7" name="正方形/長方形 1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8" name="正方形/長方形 17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9" name="正方形/長方形 1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0" name="正方形/長方形 1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1" name="正方形/長方形 1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2" name="正方形/長方形 1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3" name="正方形/長方形 1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4" name="正方形/長方形 1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5" name="正方形/長方形 1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6" name="正方形/長方形 1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7" name="正方形/長方形 1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8" name="正方形/長方形 1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9" name="正方形/長方形 1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0" name="正方形/長方形 1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1" name="正方形/長方形 1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2" name="正方形/長方形 1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3" name="正方形/長方形 1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4" name="正方形/長方形 19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95" name="正方形/長方形 1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96" name="正方形/長方形 1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97" name="正方形/長方形 1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98" name="正方形/長方形 1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99" name="正方形/長方形 1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00" name="正方形/長方形 1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01" name="正方形/長方形 2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02" name="正方形/長方形 20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03" name="正方形/長方形 2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04" name="正方形/長方形 2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05" name="正方形/長方形 2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06" name="正方形/長方形 2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07" name="正方形/長方形 2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08" name="正方形/長方形 2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09" name="正方形/長方形 2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0" name="正方形/長方形 2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11" name="テキスト ボックス 2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12" name="直線コネクタ 2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13" name="テキスト ボックス 21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14" name="直線コネクタ 2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15" name="テキスト ボックス 21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16" name="直線コネクタ 2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17" name="テキスト ボックス 2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18" name="直線コネクタ 2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19" name="テキスト ボックス 2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20" name="直線コネクタ 2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21" name="テキスト ボックス 2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22" name="直線コネクタ 2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23" name="テキスト ボックス 22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24" name="直線コネクタ 2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25" name="テキスト ボックス 2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121920</xdr:rowOff>
    </xdr:from>
    <xdr:to>
      <xdr:col>85</xdr:col>
      <xdr:colOff>126364</xdr:colOff>
      <xdr:row>64</xdr:row>
      <xdr:rowOff>38100</xdr:rowOff>
    </xdr:to>
    <xdr:cxnSp macro="">
      <xdr:nvCxnSpPr>
        <xdr:cNvPr id="227" name="直線コネクタ 226"/>
        <xdr:cNvCxnSpPr/>
      </xdr:nvCxnSpPr>
      <xdr:spPr>
        <a:xfrm flipV="1">
          <a:off x="16318864" y="95516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228" name="【保健センター・保健所】&#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229" name="直線コネクタ 228"/>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68597</xdr:rowOff>
    </xdr:from>
    <xdr:ext cx="405111" cy="259045"/>
    <xdr:sp macro="" textlink="">
      <xdr:nvSpPr>
        <xdr:cNvPr id="230" name="【保健センター・保健所】&#10;有形固定資産減価償却率最大値テキスト"/>
        <xdr:cNvSpPr txBox="1"/>
      </xdr:nvSpPr>
      <xdr:spPr>
        <a:xfrm>
          <a:off x="16357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121920</xdr:rowOff>
    </xdr:from>
    <xdr:to>
      <xdr:col>86</xdr:col>
      <xdr:colOff>25400</xdr:colOff>
      <xdr:row>55</xdr:row>
      <xdr:rowOff>121920</xdr:rowOff>
    </xdr:to>
    <xdr:cxnSp macro="">
      <xdr:nvCxnSpPr>
        <xdr:cNvPr id="231" name="直線コネクタ 230"/>
        <xdr:cNvCxnSpPr/>
      </xdr:nvCxnSpPr>
      <xdr:spPr>
        <a:xfrm>
          <a:off x="16230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107332</xdr:rowOff>
    </xdr:from>
    <xdr:ext cx="405111" cy="259045"/>
    <xdr:sp macro="" textlink="">
      <xdr:nvSpPr>
        <xdr:cNvPr id="232" name="【保健センター・保健所】&#10;有形固定資産減価償却率平均値テキスト"/>
        <xdr:cNvSpPr txBox="1"/>
      </xdr:nvSpPr>
      <xdr:spPr>
        <a:xfrm>
          <a:off x="16357600" y="1022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233" name="フローチャート: 判断 232"/>
        <xdr:cNvSpPr/>
      </xdr:nvSpPr>
      <xdr:spPr>
        <a:xfrm>
          <a:off x="162687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145415</xdr:rowOff>
    </xdr:from>
    <xdr:to>
      <xdr:col>81</xdr:col>
      <xdr:colOff>101600</xdr:colOff>
      <xdr:row>61</xdr:row>
      <xdr:rowOff>75565</xdr:rowOff>
    </xdr:to>
    <xdr:sp macro="" textlink="">
      <xdr:nvSpPr>
        <xdr:cNvPr id="234" name="フローチャート: 判断 233"/>
        <xdr:cNvSpPr/>
      </xdr:nvSpPr>
      <xdr:spPr>
        <a:xfrm>
          <a:off x="15430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92092</xdr:rowOff>
    </xdr:from>
    <xdr:ext cx="405111" cy="259045"/>
    <xdr:sp macro="" textlink="">
      <xdr:nvSpPr>
        <xdr:cNvPr id="235" name="n_1aveValue【保健センター・保健所】&#10;有形固定資産減価償却率"/>
        <xdr:cNvSpPr txBox="1"/>
      </xdr:nvSpPr>
      <xdr:spPr>
        <a:xfrm>
          <a:off x="152660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135890</xdr:rowOff>
    </xdr:from>
    <xdr:to>
      <xdr:col>76</xdr:col>
      <xdr:colOff>165100</xdr:colOff>
      <xdr:row>61</xdr:row>
      <xdr:rowOff>66040</xdr:rowOff>
    </xdr:to>
    <xdr:sp macro="" textlink="">
      <xdr:nvSpPr>
        <xdr:cNvPr id="236" name="フローチャート: 判断 235"/>
        <xdr:cNvSpPr/>
      </xdr:nvSpPr>
      <xdr:spPr>
        <a:xfrm>
          <a:off x="14541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82567</xdr:rowOff>
    </xdr:from>
    <xdr:ext cx="405111" cy="259045"/>
    <xdr:sp macro="" textlink="">
      <xdr:nvSpPr>
        <xdr:cNvPr id="237" name="n_2aveValue【保健センター・保健所】&#10;有形固定資産減価償却率"/>
        <xdr:cNvSpPr txBox="1"/>
      </xdr:nvSpPr>
      <xdr:spPr>
        <a:xfrm>
          <a:off x="143897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57785</xdr:rowOff>
    </xdr:from>
    <xdr:to>
      <xdr:col>72</xdr:col>
      <xdr:colOff>38100</xdr:colOff>
      <xdr:row>61</xdr:row>
      <xdr:rowOff>159385</xdr:rowOff>
    </xdr:to>
    <xdr:sp macro="" textlink="">
      <xdr:nvSpPr>
        <xdr:cNvPr id="238" name="フローチャート: 判断 237"/>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4462</xdr:rowOff>
    </xdr:from>
    <xdr:ext cx="405111" cy="259045"/>
    <xdr:sp macro="" textlink="">
      <xdr:nvSpPr>
        <xdr:cNvPr id="239" name="n_3aveValue【保健センター・保健所】&#10;有形固定資産減価償却率"/>
        <xdr:cNvSpPr txBox="1"/>
      </xdr:nvSpPr>
      <xdr:spPr>
        <a:xfrm>
          <a:off x="13500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40" name="テキスト ボックス 2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41" name="テキスト ボックス 2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42" name="テキスト ボックス 2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43" name="テキスト ボックス 2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44" name="テキスト ボックス 2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65405</xdr:rowOff>
    </xdr:from>
    <xdr:to>
      <xdr:col>85</xdr:col>
      <xdr:colOff>177800</xdr:colOff>
      <xdr:row>62</xdr:row>
      <xdr:rowOff>167005</xdr:rowOff>
    </xdr:to>
    <xdr:sp macro="" textlink="">
      <xdr:nvSpPr>
        <xdr:cNvPr id="245" name="楕円 244"/>
        <xdr:cNvSpPr/>
      </xdr:nvSpPr>
      <xdr:spPr>
        <a:xfrm>
          <a:off x="16268700" y="106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43832</xdr:rowOff>
    </xdr:from>
    <xdr:ext cx="405111" cy="259045"/>
    <xdr:sp macro="" textlink="">
      <xdr:nvSpPr>
        <xdr:cNvPr id="246" name="【保健センター・保健所】&#10;有形固定資産減価償却率該当値テキスト"/>
        <xdr:cNvSpPr txBox="1"/>
      </xdr:nvSpPr>
      <xdr:spPr>
        <a:xfrm>
          <a:off x="16357600"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80645</xdr:rowOff>
    </xdr:from>
    <xdr:to>
      <xdr:col>81</xdr:col>
      <xdr:colOff>101600</xdr:colOff>
      <xdr:row>62</xdr:row>
      <xdr:rowOff>10795</xdr:rowOff>
    </xdr:to>
    <xdr:sp macro="" textlink="">
      <xdr:nvSpPr>
        <xdr:cNvPr id="247" name="楕円 246"/>
        <xdr:cNvSpPr/>
      </xdr:nvSpPr>
      <xdr:spPr>
        <a:xfrm>
          <a:off x="15430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131445</xdr:rowOff>
    </xdr:from>
    <xdr:to>
      <xdr:col>85</xdr:col>
      <xdr:colOff>127000</xdr:colOff>
      <xdr:row>62</xdr:row>
      <xdr:rowOff>116205</xdr:rowOff>
    </xdr:to>
    <xdr:cxnSp macro="">
      <xdr:nvCxnSpPr>
        <xdr:cNvPr id="248" name="直線コネクタ 247"/>
        <xdr:cNvCxnSpPr/>
      </xdr:nvCxnSpPr>
      <xdr:spPr>
        <a:xfrm>
          <a:off x="15481300" y="10589895"/>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126365</xdr:rowOff>
    </xdr:from>
    <xdr:to>
      <xdr:col>76</xdr:col>
      <xdr:colOff>165100</xdr:colOff>
      <xdr:row>62</xdr:row>
      <xdr:rowOff>56515</xdr:rowOff>
    </xdr:to>
    <xdr:sp macro="" textlink="">
      <xdr:nvSpPr>
        <xdr:cNvPr id="249" name="楕円 248"/>
        <xdr:cNvSpPr/>
      </xdr:nvSpPr>
      <xdr:spPr>
        <a:xfrm>
          <a:off x="14541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131445</xdr:rowOff>
    </xdr:from>
    <xdr:to>
      <xdr:col>81</xdr:col>
      <xdr:colOff>50800</xdr:colOff>
      <xdr:row>62</xdr:row>
      <xdr:rowOff>5715</xdr:rowOff>
    </xdr:to>
    <xdr:cxnSp macro="">
      <xdr:nvCxnSpPr>
        <xdr:cNvPr id="250" name="直線コネクタ 249"/>
        <xdr:cNvCxnSpPr/>
      </xdr:nvCxnSpPr>
      <xdr:spPr>
        <a:xfrm flipV="1">
          <a:off x="14592300" y="105898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635</xdr:rowOff>
    </xdr:from>
    <xdr:to>
      <xdr:col>72</xdr:col>
      <xdr:colOff>38100</xdr:colOff>
      <xdr:row>62</xdr:row>
      <xdr:rowOff>102235</xdr:rowOff>
    </xdr:to>
    <xdr:sp macro="" textlink="">
      <xdr:nvSpPr>
        <xdr:cNvPr id="251" name="楕円 250"/>
        <xdr:cNvSpPr/>
      </xdr:nvSpPr>
      <xdr:spPr>
        <a:xfrm>
          <a:off x="13652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5715</xdr:rowOff>
    </xdr:from>
    <xdr:to>
      <xdr:col>76</xdr:col>
      <xdr:colOff>114300</xdr:colOff>
      <xdr:row>62</xdr:row>
      <xdr:rowOff>51435</xdr:rowOff>
    </xdr:to>
    <xdr:cxnSp macro="">
      <xdr:nvCxnSpPr>
        <xdr:cNvPr id="252" name="直線コネクタ 251"/>
        <xdr:cNvCxnSpPr/>
      </xdr:nvCxnSpPr>
      <xdr:spPr>
        <a:xfrm flipV="1">
          <a:off x="13703300" y="106356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1922</xdr:rowOff>
    </xdr:from>
    <xdr:ext cx="405111" cy="259045"/>
    <xdr:sp macro="" textlink="">
      <xdr:nvSpPr>
        <xdr:cNvPr id="253" name="n_1mainValue【保健センター・保健所】&#10;有形固定資産減価償却率"/>
        <xdr:cNvSpPr txBox="1"/>
      </xdr:nvSpPr>
      <xdr:spPr>
        <a:xfrm>
          <a:off x="152660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47642</xdr:rowOff>
    </xdr:from>
    <xdr:ext cx="405111" cy="259045"/>
    <xdr:sp macro="" textlink="">
      <xdr:nvSpPr>
        <xdr:cNvPr id="254" name="n_2mainValue【保健センター・保健所】&#10;有形固定資産減価償却率"/>
        <xdr:cNvSpPr txBox="1"/>
      </xdr:nvSpPr>
      <xdr:spPr>
        <a:xfrm>
          <a:off x="14389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93362</xdr:rowOff>
    </xdr:from>
    <xdr:ext cx="405111" cy="259045"/>
    <xdr:sp macro="" textlink="">
      <xdr:nvSpPr>
        <xdr:cNvPr id="255" name="n_3mainValue【保健センター・保健所】&#10;有形固定資産減価償却率"/>
        <xdr:cNvSpPr txBox="1"/>
      </xdr:nvSpPr>
      <xdr:spPr>
        <a:xfrm>
          <a:off x="13500744"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56" name="正方形/長方形 2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57" name="正方形/長方形 2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58" name="正方形/長方形 2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59" name="正方形/長方形 2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60" name="正方形/長方形 2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61" name="正方形/長方形 2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62" name="正方形/長方形 2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63" name="正方形/長方形 2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64" name="テキスト ボックス 2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65" name="直線コネクタ 2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66" name="直線コネクタ 26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67" name="テキスト ボックス 26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68" name="直線コネクタ 26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69" name="テキスト ボックス 26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70" name="直線コネクタ 26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71" name="テキスト ボックス 27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72" name="直線コネクタ 27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73" name="テキスト ボックス 27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74" name="直線コネクタ 27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75" name="テキスト ボックス 27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76" name="直線コネクタ 2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77" name="テキスト ボックス 2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60960</xdr:rowOff>
    </xdr:from>
    <xdr:to>
      <xdr:col>116</xdr:col>
      <xdr:colOff>62864</xdr:colOff>
      <xdr:row>64</xdr:row>
      <xdr:rowOff>7620</xdr:rowOff>
    </xdr:to>
    <xdr:cxnSp macro="">
      <xdr:nvCxnSpPr>
        <xdr:cNvPr id="279" name="直線コネクタ 278"/>
        <xdr:cNvCxnSpPr/>
      </xdr:nvCxnSpPr>
      <xdr:spPr>
        <a:xfrm flipV="1">
          <a:off x="22160864" y="96621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280" name="【保健センター・保健所】&#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281" name="直線コネクタ 280"/>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7637</xdr:rowOff>
    </xdr:from>
    <xdr:ext cx="469744" cy="259045"/>
    <xdr:sp macro="" textlink="">
      <xdr:nvSpPr>
        <xdr:cNvPr id="282" name="【保健センター・保健所】&#10;一人当たり面積最大値テキスト"/>
        <xdr:cNvSpPr txBox="1"/>
      </xdr:nvSpPr>
      <xdr:spPr>
        <a:xfrm>
          <a:off x="22199600" y="943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60960</xdr:rowOff>
    </xdr:from>
    <xdr:to>
      <xdr:col>116</xdr:col>
      <xdr:colOff>152400</xdr:colOff>
      <xdr:row>56</xdr:row>
      <xdr:rowOff>60960</xdr:rowOff>
    </xdr:to>
    <xdr:cxnSp macro="">
      <xdr:nvCxnSpPr>
        <xdr:cNvPr id="283" name="直線コネクタ 282"/>
        <xdr:cNvCxnSpPr/>
      </xdr:nvCxnSpPr>
      <xdr:spPr>
        <a:xfrm>
          <a:off x="22072600" y="96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68597</xdr:rowOff>
    </xdr:from>
    <xdr:ext cx="469744" cy="259045"/>
    <xdr:sp macro="" textlink="">
      <xdr:nvSpPr>
        <xdr:cNvPr id="284" name="【保健センター・保健所】&#10;一人当たり面積平均値テキスト"/>
        <xdr:cNvSpPr txBox="1"/>
      </xdr:nvSpPr>
      <xdr:spPr>
        <a:xfrm>
          <a:off x="22199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90170</xdr:rowOff>
    </xdr:from>
    <xdr:to>
      <xdr:col>116</xdr:col>
      <xdr:colOff>114300</xdr:colOff>
      <xdr:row>62</xdr:row>
      <xdr:rowOff>20320</xdr:rowOff>
    </xdr:to>
    <xdr:sp macro="" textlink="">
      <xdr:nvSpPr>
        <xdr:cNvPr id="285" name="フローチャート: 判断 284"/>
        <xdr:cNvSpPr/>
      </xdr:nvSpPr>
      <xdr:spPr>
        <a:xfrm>
          <a:off x="22110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36830</xdr:rowOff>
    </xdr:from>
    <xdr:to>
      <xdr:col>112</xdr:col>
      <xdr:colOff>38100</xdr:colOff>
      <xdr:row>61</xdr:row>
      <xdr:rowOff>138430</xdr:rowOff>
    </xdr:to>
    <xdr:sp macro="" textlink="">
      <xdr:nvSpPr>
        <xdr:cNvPr id="286" name="フローチャート: 判断 285"/>
        <xdr:cNvSpPr/>
      </xdr:nvSpPr>
      <xdr:spPr>
        <a:xfrm>
          <a:off x="21272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129557</xdr:rowOff>
    </xdr:from>
    <xdr:ext cx="469744" cy="259045"/>
    <xdr:sp macro="" textlink="">
      <xdr:nvSpPr>
        <xdr:cNvPr id="287" name="n_1aveValue【保健センター・保健所】&#10;一人当たり面積"/>
        <xdr:cNvSpPr txBox="1"/>
      </xdr:nvSpPr>
      <xdr:spPr>
        <a:xfrm>
          <a:off x="210757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48260</xdr:rowOff>
    </xdr:from>
    <xdr:to>
      <xdr:col>107</xdr:col>
      <xdr:colOff>101600</xdr:colOff>
      <xdr:row>61</xdr:row>
      <xdr:rowOff>149860</xdr:rowOff>
    </xdr:to>
    <xdr:sp macro="" textlink="">
      <xdr:nvSpPr>
        <xdr:cNvPr id="288" name="フローチャート: 判断 287"/>
        <xdr:cNvSpPr/>
      </xdr:nvSpPr>
      <xdr:spPr>
        <a:xfrm>
          <a:off x="20383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140987</xdr:rowOff>
    </xdr:from>
    <xdr:ext cx="469744" cy="259045"/>
    <xdr:sp macro="" textlink="">
      <xdr:nvSpPr>
        <xdr:cNvPr id="289" name="n_2aveValue【保健センター・保健所】&#10;一人当たり面積"/>
        <xdr:cNvSpPr txBox="1"/>
      </xdr:nvSpPr>
      <xdr:spPr>
        <a:xfrm>
          <a:off x="20199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162560</xdr:rowOff>
    </xdr:from>
    <xdr:to>
      <xdr:col>102</xdr:col>
      <xdr:colOff>165100</xdr:colOff>
      <xdr:row>61</xdr:row>
      <xdr:rowOff>92710</xdr:rowOff>
    </xdr:to>
    <xdr:sp macro="" textlink="">
      <xdr:nvSpPr>
        <xdr:cNvPr id="290" name="フローチャート: 判断 289"/>
        <xdr:cNvSpPr/>
      </xdr:nvSpPr>
      <xdr:spPr>
        <a:xfrm>
          <a:off x="19494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83837</xdr:rowOff>
    </xdr:from>
    <xdr:ext cx="469744" cy="259045"/>
    <xdr:sp macro="" textlink="">
      <xdr:nvSpPr>
        <xdr:cNvPr id="291" name="n_3aveValue【保健センター・保健所】&#10;一人当たり面積"/>
        <xdr:cNvSpPr txBox="1"/>
      </xdr:nvSpPr>
      <xdr:spPr>
        <a:xfrm>
          <a:off x="19310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92" name="テキスト ボックス 2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93" name="テキスト ボックス 2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94" name="テキスト ボックス 2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95" name="テキスト ボックス 2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96" name="テキスト ボックス 2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297" name="楕円 296"/>
        <xdr:cNvSpPr/>
      </xdr:nvSpPr>
      <xdr:spPr>
        <a:xfrm>
          <a:off x="221107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90187</xdr:rowOff>
    </xdr:from>
    <xdr:ext cx="469744" cy="259045"/>
    <xdr:sp macro="" textlink="">
      <xdr:nvSpPr>
        <xdr:cNvPr id="298" name="【保健センター・保健所】&#10;一人当たり面積該当値テキスト"/>
        <xdr:cNvSpPr txBox="1"/>
      </xdr:nvSpPr>
      <xdr:spPr>
        <a:xfrm>
          <a:off x="22199600"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25400</xdr:rowOff>
    </xdr:from>
    <xdr:to>
      <xdr:col>112</xdr:col>
      <xdr:colOff>38100</xdr:colOff>
      <xdr:row>60</xdr:row>
      <xdr:rowOff>127000</xdr:rowOff>
    </xdr:to>
    <xdr:sp macro="" textlink="">
      <xdr:nvSpPr>
        <xdr:cNvPr id="299" name="楕円 298"/>
        <xdr:cNvSpPr/>
      </xdr:nvSpPr>
      <xdr:spPr>
        <a:xfrm>
          <a:off x="2127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76200</xdr:rowOff>
    </xdr:from>
    <xdr:to>
      <xdr:col>116</xdr:col>
      <xdr:colOff>63500</xdr:colOff>
      <xdr:row>61</xdr:row>
      <xdr:rowOff>118110</xdr:rowOff>
    </xdr:to>
    <xdr:cxnSp macro="">
      <xdr:nvCxnSpPr>
        <xdr:cNvPr id="300" name="直線コネクタ 299"/>
        <xdr:cNvCxnSpPr/>
      </xdr:nvCxnSpPr>
      <xdr:spPr>
        <a:xfrm>
          <a:off x="21323300" y="1036320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36830</xdr:rowOff>
    </xdr:from>
    <xdr:to>
      <xdr:col>107</xdr:col>
      <xdr:colOff>101600</xdr:colOff>
      <xdr:row>60</xdr:row>
      <xdr:rowOff>138430</xdr:rowOff>
    </xdr:to>
    <xdr:sp macro="" textlink="">
      <xdr:nvSpPr>
        <xdr:cNvPr id="301" name="楕円 300"/>
        <xdr:cNvSpPr/>
      </xdr:nvSpPr>
      <xdr:spPr>
        <a:xfrm>
          <a:off x="20383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76200</xdr:rowOff>
    </xdr:from>
    <xdr:to>
      <xdr:col>111</xdr:col>
      <xdr:colOff>177800</xdr:colOff>
      <xdr:row>60</xdr:row>
      <xdr:rowOff>87630</xdr:rowOff>
    </xdr:to>
    <xdr:cxnSp macro="">
      <xdr:nvCxnSpPr>
        <xdr:cNvPr id="302" name="直線コネクタ 301"/>
        <xdr:cNvCxnSpPr/>
      </xdr:nvCxnSpPr>
      <xdr:spPr>
        <a:xfrm flipV="1">
          <a:off x="20434300" y="103632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44450</xdr:rowOff>
    </xdr:from>
    <xdr:to>
      <xdr:col>102</xdr:col>
      <xdr:colOff>165100</xdr:colOff>
      <xdr:row>60</xdr:row>
      <xdr:rowOff>146050</xdr:rowOff>
    </xdr:to>
    <xdr:sp macro="" textlink="">
      <xdr:nvSpPr>
        <xdr:cNvPr id="303" name="楕円 302"/>
        <xdr:cNvSpPr/>
      </xdr:nvSpPr>
      <xdr:spPr>
        <a:xfrm>
          <a:off x="19494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87630</xdr:rowOff>
    </xdr:from>
    <xdr:to>
      <xdr:col>107</xdr:col>
      <xdr:colOff>50800</xdr:colOff>
      <xdr:row>60</xdr:row>
      <xdr:rowOff>95250</xdr:rowOff>
    </xdr:to>
    <xdr:cxnSp macro="">
      <xdr:nvCxnSpPr>
        <xdr:cNvPr id="304" name="直線コネクタ 303"/>
        <xdr:cNvCxnSpPr/>
      </xdr:nvCxnSpPr>
      <xdr:spPr>
        <a:xfrm flipV="1">
          <a:off x="19545300" y="103746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143527</xdr:rowOff>
    </xdr:from>
    <xdr:ext cx="469744" cy="259045"/>
    <xdr:sp macro="" textlink="">
      <xdr:nvSpPr>
        <xdr:cNvPr id="305" name="n_1mainValue【保健センター・保健所】&#10;一人当たり面積"/>
        <xdr:cNvSpPr txBox="1"/>
      </xdr:nvSpPr>
      <xdr:spPr>
        <a:xfrm>
          <a:off x="210757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154957</xdr:rowOff>
    </xdr:from>
    <xdr:ext cx="469744" cy="259045"/>
    <xdr:sp macro="" textlink="">
      <xdr:nvSpPr>
        <xdr:cNvPr id="306" name="n_2mainValue【保健センター・保健所】&#10;一人当たり面積"/>
        <xdr:cNvSpPr txBox="1"/>
      </xdr:nvSpPr>
      <xdr:spPr>
        <a:xfrm>
          <a:off x="20199427" y="1009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162577</xdr:rowOff>
    </xdr:from>
    <xdr:ext cx="469744" cy="259045"/>
    <xdr:sp macro="" textlink="">
      <xdr:nvSpPr>
        <xdr:cNvPr id="307" name="n_3mainValue【保健センター・保健所】&#10;一人当たり面積"/>
        <xdr:cNvSpPr txBox="1"/>
      </xdr:nvSpPr>
      <xdr:spPr>
        <a:xfrm>
          <a:off x="1931042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08" name="正方形/長方形 3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09" name="正方形/長方形 3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10" name="正方形/長方形 3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11" name="正方形/長方形 3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12" name="正方形/長方形 3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13" name="正方形/長方形 3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14" name="正方形/長方形 3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5" name="正方形/長方形 3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16" name="テキスト ボックス 3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17" name="直線コネクタ 3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18" name="直線コネクタ 31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19" name="テキスト ボックス 31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20" name="直線コネクタ 31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21" name="テキスト ボックス 32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22" name="直線コネクタ 32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23" name="テキスト ボックス 32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24" name="直線コネクタ 32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25" name="テキスト ボックス 32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26" name="直線コネクタ 32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27" name="テキスト ボックス 32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28" name="直線コネクタ 32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29" name="テキスト ボックス 32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30" name="直線コネクタ 32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31" name="テキスト ボックス 33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3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62593</xdr:rowOff>
    </xdr:from>
    <xdr:to>
      <xdr:col>85</xdr:col>
      <xdr:colOff>126364</xdr:colOff>
      <xdr:row>86</xdr:row>
      <xdr:rowOff>7076</xdr:rowOff>
    </xdr:to>
    <xdr:cxnSp macro="">
      <xdr:nvCxnSpPr>
        <xdr:cNvPr id="333" name="直線コネクタ 332"/>
        <xdr:cNvCxnSpPr/>
      </xdr:nvCxnSpPr>
      <xdr:spPr>
        <a:xfrm flipV="1">
          <a:off x="16318864" y="13435693"/>
          <a:ext cx="0" cy="131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10903</xdr:rowOff>
    </xdr:from>
    <xdr:ext cx="340478" cy="259045"/>
    <xdr:sp macro="" textlink="">
      <xdr:nvSpPr>
        <xdr:cNvPr id="334" name="【消防施設】&#10;有形固定資産減価償却率最小値テキスト"/>
        <xdr:cNvSpPr txBox="1"/>
      </xdr:nvSpPr>
      <xdr:spPr>
        <a:xfrm>
          <a:off x="16357600" y="1475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7076</xdr:rowOff>
    </xdr:from>
    <xdr:to>
      <xdr:col>86</xdr:col>
      <xdr:colOff>25400</xdr:colOff>
      <xdr:row>86</xdr:row>
      <xdr:rowOff>7076</xdr:rowOff>
    </xdr:to>
    <xdr:cxnSp macro="">
      <xdr:nvCxnSpPr>
        <xdr:cNvPr id="335" name="直線コネクタ 334"/>
        <xdr:cNvCxnSpPr/>
      </xdr:nvCxnSpPr>
      <xdr:spPr>
        <a:xfrm>
          <a:off x="16230600" y="1475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9270</xdr:rowOff>
    </xdr:from>
    <xdr:ext cx="405111" cy="259045"/>
    <xdr:sp macro="" textlink="">
      <xdr:nvSpPr>
        <xdr:cNvPr id="336" name="【消防施設】&#10;有形固定資産減価償却率最大値テキスト"/>
        <xdr:cNvSpPr txBox="1"/>
      </xdr:nvSpPr>
      <xdr:spPr>
        <a:xfrm>
          <a:off x="16357600" y="1321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62593</xdr:rowOff>
    </xdr:from>
    <xdr:to>
      <xdr:col>86</xdr:col>
      <xdr:colOff>25400</xdr:colOff>
      <xdr:row>78</xdr:row>
      <xdr:rowOff>62593</xdr:rowOff>
    </xdr:to>
    <xdr:cxnSp macro="">
      <xdr:nvCxnSpPr>
        <xdr:cNvPr id="337" name="直線コネクタ 336"/>
        <xdr:cNvCxnSpPr/>
      </xdr:nvCxnSpPr>
      <xdr:spPr>
        <a:xfrm>
          <a:off x="16230600" y="1343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55534</xdr:rowOff>
    </xdr:from>
    <xdr:ext cx="405111" cy="259045"/>
    <xdr:sp macro="" textlink="">
      <xdr:nvSpPr>
        <xdr:cNvPr id="338" name="【消防施設】&#10;有形固定資産減価償却率平均値テキスト"/>
        <xdr:cNvSpPr txBox="1"/>
      </xdr:nvSpPr>
      <xdr:spPr>
        <a:xfrm>
          <a:off x="16357600" y="1394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339" name="フローチャート: 判断 338"/>
        <xdr:cNvSpPr/>
      </xdr:nvSpPr>
      <xdr:spPr>
        <a:xfrm>
          <a:off x="162687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340" name="フローチャート: 判断 339"/>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14713</xdr:rowOff>
    </xdr:from>
    <xdr:ext cx="405111" cy="259045"/>
    <xdr:sp macro="" textlink="">
      <xdr:nvSpPr>
        <xdr:cNvPr id="341" name="n_1aveValue【消防施設】&#10;有形固定資産減価償却率"/>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46082</xdr:rowOff>
    </xdr:from>
    <xdr:to>
      <xdr:col>76</xdr:col>
      <xdr:colOff>165100</xdr:colOff>
      <xdr:row>81</xdr:row>
      <xdr:rowOff>147682</xdr:rowOff>
    </xdr:to>
    <xdr:sp macro="" textlink="">
      <xdr:nvSpPr>
        <xdr:cNvPr id="342" name="フローチャート: 判断 341"/>
        <xdr:cNvSpPr/>
      </xdr:nvSpPr>
      <xdr:spPr>
        <a:xfrm>
          <a:off x="14541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138809</xdr:rowOff>
    </xdr:from>
    <xdr:ext cx="405111" cy="259045"/>
    <xdr:sp macro="" textlink="">
      <xdr:nvSpPr>
        <xdr:cNvPr id="343" name="n_2aveValue【消防施設】&#10;有形固定資産減価償却率"/>
        <xdr:cNvSpPr txBox="1"/>
      </xdr:nvSpPr>
      <xdr:spPr>
        <a:xfrm>
          <a:off x="143897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78739</xdr:rowOff>
    </xdr:from>
    <xdr:to>
      <xdr:col>72</xdr:col>
      <xdr:colOff>38100</xdr:colOff>
      <xdr:row>81</xdr:row>
      <xdr:rowOff>8889</xdr:rowOff>
    </xdr:to>
    <xdr:sp macro="" textlink="">
      <xdr:nvSpPr>
        <xdr:cNvPr id="344" name="フローチャート: 判断 343"/>
        <xdr:cNvSpPr/>
      </xdr:nvSpPr>
      <xdr:spPr>
        <a:xfrm>
          <a:off x="13652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16</xdr:rowOff>
    </xdr:from>
    <xdr:ext cx="405111" cy="259045"/>
    <xdr:sp macro="" textlink="">
      <xdr:nvSpPr>
        <xdr:cNvPr id="345" name="n_3aveValue【消防施設】&#10;有形固定資産減価償却率"/>
        <xdr:cNvSpPr txBox="1"/>
      </xdr:nvSpPr>
      <xdr:spPr>
        <a:xfrm>
          <a:off x="13500744"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46" name="テキスト ボックス 3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47" name="テキスト ボックス 3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48" name="テキスト ボックス 3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49" name="テキスト ボックス 3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50" name="テキスト ボックス 3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148952</xdr:rowOff>
    </xdr:from>
    <xdr:to>
      <xdr:col>85</xdr:col>
      <xdr:colOff>177800</xdr:colOff>
      <xdr:row>80</xdr:row>
      <xdr:rowOff>79102</xdr:rowOff>
    </xdr:to>
    <xdr:sp macro="" textlink="">
      <xdr:nvSpPr>
        <xdr:cNvPr id="351" name="楕円 350"/>
        <xdr:cNvSpPr/>
      </xdr:nvSpPr>
      <xdr:spPr>
        <a:xfrm>
          <a:off x="16268700" y="136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379</xdr:rowOff>
    </xdr:from>
    <xdr:ext cx="405111" cy="259045"/>
    <xdr:sp macro="" textlink="">
      <xdr:nvSpPr>
        <xdr:cNvPr id="352" name="【消防施設】&#10;有形固定資産減価償却率該当値テキスト"/>
        <xdr:cNvSpPr txBox="1"/>
      </xdr:nvSpPr>
      <xdr:spPr>
        <a:xfrm>
          <a:off x="16357600" y="1354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153851</xdr:rowOff>
    </xdr:from>
    <xdr:to>
      <xdr:col>81</xdr:col>
      <xdr:colOff>101600</xdr:colOff>
      <xdr:row>80</xdr:row>
      <xdr:rowOff>84001</xdr:rowOff>
    </xdr:to>
    <xdr:sp macro="" textlink="">
      <xdr:nvSpPr>
        <xdr:cNvPr id="353" name="楕円 352"/>
        <xdr:cNvSpPr/>
      </xdr:nvSpPr>
      <xdr:spPr>
        <a:xfrm>
          <a:off x="15430500" y="136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28302</xdr:rowOff>
    </xdr:from>
    <xdr:to>
      <xdr:col>85</xdr:col>
      <xdr:colOff>127000</xdr:colOff>
      <xdr:row>80</xdr:row>
      <xdr:rowOff>33201</xdr:rowOff>
    </xdr:to>
    <xdr:cxnSp macro="">
      <xdr:nvCxnSpPr>
        <xdr:cNvPr id="354" name="直線コネクタ 353"/>
        <xdr:cNvCxnSpPr/>
      </xdr:nvCxnSpPr>
      <xdr:spPr>
        <a:xfrm flipV="1">
          <a:off x="15481300" y="13744302"/>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160382</xdr:rowOff>
    </xdr:from>
    <xdr:to>
      <xdr:col>76</xdr:col>
      <xdr:colOff>165100</xdr:colOff>
      <xdr:row>80</xdr:row>
      <xdr:rowOff>90532</xdr:rowOff>
    </xdr:to>
    <xdr:sp macro="" textlink="">
      <xdr:nvSpPr>
        <xdr:cNvPr id="355" name="楕円 354"/>
        <xdr:cNvSpPr/>
      </xdr:nvSpPr>
      <xdr:spPr>
        <a:xfrm>
          <a:off x="14541500" y="137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33201</xdr:rowOff>
    </xdr:from>
    <xdr:to>
      <xdr:col>81</xdr:col>
      <xdr:colOff>50800</xdr:colOff>
      <xdr:row>80</xdr:row>
      <xdr:rowOff>39732</xdr:rowOff>
    </xdr:to>
    <xdr:cxnSp macro="">
      <xdr:nvCxnSpPr>
        <xdr:cNvPr id="356" name="直線コネクタ 355"/>
        <xdr:cNvCxnSpPr/>
      </xdr:nvCxnSpPr>
      <xdr:spPr>
        <a:xfrm flipV="1">
          <a:off x="14592300" y="1374920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168548</xdr:rowOff>
    </xdr:from>
    <xdr:to>
      <xdr:col>72</xdr:col>
      <xdr:colOff>38100</xdr:colOff>
      <xdr:row>80</xdr:row>
      <xdr:rowOff>98698</xdr:rowOff>
    </xdr:to>
    <xdr:sp macro="" textlink="">
      <xdr:nvSpPr>
        <xdr:cNvPr id="357" name="楕円 356"/>
        <xdr:cNvSpPr/>
      </xdr:nvSpPr>
      <xdr:spPr>
        <a:xfrm>
          <a:off x="136525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39732</xdr:rowOff>
    </xdr:from>
    <xdr:to>
      <xdr:col>76</xdr:col>
      <xdr:colOff>114300</xdr:colOff>
      <xdr:row>80</xdr:row>
      <xdr:rowOff>47898</xdr:rowOff>
    </xdr:to>
    <xdr:cxnSp macro="">
      <xdr:nvCxnSpPr>
        <xdr:cNvPr id="358" name="直線コネクタ 357"/>
        <xdr:cNvCxnSpPr/>
      </xdr:nvCxnSpPr>
      <xdr:spPr>
        <a:xfrm flipV="1">
          <a:off x="13703300" y="1375573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100528</xdr:rowOff>
    </xdr:from>
    <xdr:ext cx="405111" cy="259045"/>
    <xdr:sp macro="" textlink="">
      <xdr:nvSpPr>
        <xdr:cNvPr id="359" name="n_1mainValue【消防施設】&#10;有形固定資産減価償却率"/>
        <xdr:cNvSpPr txBox="1"/>
      </xdr:nvSpPr>
      <xdr:spPr>
        <a:xfrm>
          <a:off x="15266044" y="1347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107059</xdr:rowOff>
    </xdr:from>
    <xdr:ext cx="405111" cy="259045"/>
    <xdr:sp macro="" textlink="">
      <xdr:nvSpPr>
        <xdr:cNvPr id="360" name="n_2mainValue【消防施設】&#10;有形固定資産減価償却率"/>
        <xdr:cNvSpPr txBox="1"/>
      </xdr:nvSpPr>
      <xdr:spPr>
        <a:xfrm>
          <a:off x="14389744" y="1348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115225</xdr:rowOff>
    </xdr:from>
    <xdr:ext cx="405111" cy="259045"/>
    <xdr:sp macro="" textlink="">
      <xdr:nvSpPr>
        <xdr:cNvPr id="361" name="n_3mainValue【消防施設】&#10;有形固定資産減価償却率"/>
        <xdr:cNvSpPr txBox="1"/>
      </xdr:nvSpPr>
      <xdr:spPr>
        <a:xfrm>
          <a:off x="13500744" y="1348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62" name="正方形/長方形 36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3" name="正方形/長方形 36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64" name="正方形/長方形 36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65" name="正方形/長方形 36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66" name="正方形/長方形 36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67" name="正方形/長方形 36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68" name="正方形/長方形 36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69" name="正方形/長方形 36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70" name="テキスト ボックス 36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71" name="直線コネクタ 37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72" name="直線コネクタ 37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73" name="テキスト ボックス 37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74" name="直線コネクタ 37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75" name="テキスト ボックス 37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76" name="直線コネクタ 37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77" name="テキスト ボックス 37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78" name="直線コネクタ 37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79" name="テキスト ボックス 37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80" name="直線コネクタ 37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81" name="テキスト ボックス 38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82" name="直線コネクタ 3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83" name="テキスト ボックス 3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8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22861</xdr:rowOff>
    </xdr:from>
    <xdr:to>
      <xdr:col>116</xdr:col>
      <xdr:colOff>62864</xdr:colOff>
      <xdr:row>86</xdr:row>
      <xdr:rowOff>87630</xdr:rowOff>
    </xdr:to>
    <xdr:cxnSp macro="">
      <xdr:nvCxnSpPr>
        <xdr:cNvPr id="385" name="直線コネクタ 384"/>
        <xdr:cNvCxnSpPr/>
      </xdr:nvCxnSpPr>
      <xdr:spPr>
        <a:xfrm flipV="1">
          <a:off x="22160864" y="13395961"/>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386" name="【消防施設】&#10;一人当たり面積最小値テキスト"/>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387" name="直線コネクタ 386"/>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140988</xdr:rowOff>
    </xdr:from>
    <xdr:ext cx="469744" cy="259045"/>
    <xdr:sp macro="" textlink="">
      <xdr:nvSpPr>
        <xdr:cNvPr id="388" name="【消防施設】&#10;一人当たり面積最大値テキスト"/>
        <xdr:cNvSpPr txBox="1"/>
      </xdr:nvSpPr>
      <xdr:spPr>
        <a:xfrm>
          <a:off x="22199600" y="131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22861</xdr:rowOff>
    </xdr:from>
    <xdr:to>
      <xdr:col>116</xdr:col>
      <xdr:colOff>152400</xdr:colOff>
      <xdr:row>78</xdr:row>
      <xdr:rowOff>22861</xdr:rowOff>
    </xdr:to>
    <xdr:cxnSp macro="">
      <xdr:nvCxnSpPr>
        <xdr:cNvPr id="389" name="直線コネクタ 388"/>
        <xdr:cNvCxnSpPr/>
      </xdr:nvCxnSpPr>
      <xdr:spPr>
        <a:xfrm>
          <a:off x="22072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390"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391" name="フローチャート: 判断 390"/>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128270</xdr:rowOff>
    </xdr:from>
    <xdr:to>
      <xdr:col>112</xdr:col>
      <xdr:colOff>38100</xdr:colOff>
      <xdr:row>84</xdr:row>
      <xdr:rowOff>58420</xdr:rowOff>
    </xdr:to>
    <xdr:sp macro="" textlink="">
      <xdr:nvSpPr>
        <xdr:cNvPr id="392" name="フローチャート: 判断 391"/>
        <xdr:cNvSpPr/>
      </xdr:nvSpPr>
      <xdr:spPr>
        <a:xfrm>
          <a:off x="21272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49547</xdr:rowOff>
    </xdr:from>
    <xdr:ext cx="469744" cy="259045"/>
    <xdr:sp macro="" textlink="">
      <xdr:nvSpPr>
        <xdr:cNvPr id="393" name="n_1aveValue【消防施設】&#10;一人当たり面積"/>
        <xdr:cNvSpPr txBox="1"/>
      </xdr:nvSpPr>
      <xdr:spPr>
        <a:xfrm>
          <a:off x="210757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25400</xdr:rowOff>
    </xdr:from>
    <xdr:to>
      <xdr:col>107</xdr:col>
      <xdr:colOff>101600</xdr:colOff>
      <xdr:row>83</xdr:row>
      <xdr:rowOff>127000</xdr:rowOff>
    </xdr:to>
    <xdr:sp macro="" textlink="">
      <xdr:nvSpPr>
        <xdr:cNvPr id="394" name="フローチャート: 判断 393"/>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118127</xdr:rowOff>
    </xdr:from>
    <xdr:ext cx="469744" cy="259045"/>
    <xdr:sp macro="" textlink="">
      <xdr:nvSpPr>
        <xdr:cNvPr id="395" name="n_2aveValue【消防施設】&#10;一人当たり面積"/>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97789</xdr:rowOff>
    </xdr:from>
    <xdr:to>
      <xdr:col>102</xdr:col>
      <xdr:colOff>165100</xdr:colOff>
      <xdr:row>84</xdr:row>
      <xdr:rowOff>27939</xdr:rowOff>
    </xdr:to>
    <xdr:sp macro="" textlink="">
      <xdr:nvSpPr>
        <xdr:cNvPr id="396" name="フローチャート: 判断 395"/>
        <xdr:cNvSpPr/>
      </xdr:nvSpPr>
      <xdr:spPr>
        <a:xfrm>
          <a:off x="19494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19066</xdr:rowOff>
    </xdr:from>
    <xdr:ext cx="469744" cy="259045"/>
    <xdr:sp macro="" textlink="">
      <xdr:nvSpPr>
        <xdr:cNvPr id="397" name="n_3aveValue【消防施設】&#10;一人当たり面積"/>
        <xdr:cNvSpPr txBox="1"/>
      </xdr:nvSpPr>
      <xdr:spPr>
        <a:xfrm>
          <a:off x="19310427" y="1442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98" name="テキスト ボックス 3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99" name="テキスト ボックス 3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0" name="テキスト ボックス 3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1" name="テキスト ボックス 4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2" name="テキスト ボックス 4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21589</xdr:rowOff>
    </xdr:from>
    <xdr:to>
      <xdr:col>116</xdr:col>
      <xdr:colOff>114300</xdr:colOff>
      <xdr:row>82</xdr:row>
      <xdr:rowOff>123189</xdr:rowOff>
    </xdr:to>
    <xdr:sp macro="" textlink="">
      <xdr:nvSpPr>
        <xdr:cNvPr id="403" name="楕円 402"/>
        <xdr:cNvSpPr/>
      </xdr:nvSpPr>
      <xdr:spPr>
        <a:xfrm>
          <a:off x="221107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44466</xdr:rowOff>
    </xdr:from>
    <xdr:ext cx="469744" cy="259045"/>
    <xdr:sp macro="" textlink="">
      <xdr:nvSpPr>
        <xdr:cNvPr id="404" name="【消防施設】&#10;一人当たり面積該当値テキスト"/>
        <xdr:cNvSpPr txBox="1"/>
      </xdr:nvSpPr>
      <xdr:spPr>
        <a:xfrm>
          <a:off x="22199600" y="139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33020</xdr:rowOff>
    </xdr:from>
    <xdr:to>
      <xdr:col>112</xdr:col>
      <xdr:colOff>38100</xdr:colOff>
      <xdr:row>82</xdr:row>
      <xdr:rowOff>134620</xdr:rowOff>
    </xdr:to>
    <xdr:sp macro="" textlink="">
      <xdr:nvSpPr>
        <xdr:cNvPr id="405" name="楕円 404"/>
        <xdr:cNvSpPr/>
      </xdr:nvSpPr>
      <xdr:spPr>
        <a:xfrm>
          <a:off x="21272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72389</xdr:rowOff>
    </xdr:from>
    <xdr:to>
      <xdr:col>116</xdr:col>
      <xdr:colOff>63500</xdr:colOff>
      <xdr:row>82</xdr:row>
      <xdr:rowOff>83820</xdr:rowOff>
    </xdr:to>
    <xdr:cxnSp macro="">
      <xdr:nvCxnSpPr>
        <xdr:cNvPr id="406" name="直線コネクタ 405"/>
        <xdr:cNvCxnSpPr/>
      </xdr:nvCxnSpPr>
      <xdr:spPr>
        <a:xfrm flipV="1">
          <a:off x="21323300" y="141312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48261</xdr:rowOff>
    </xdr:from>
    <xdr:to>
      <xdr:col>107</xdr:col>
      <xdr:colOff>101600</xdr:colOff>
      <xdr:row>82</xdr:row>
      <xdr:rowOff>149861</xdr:rowOff>
    </xdr:to>
    <xdr:sp macro="" textlink="">
      <xdr:nvSpPr>
        <xdr:cNvPr id="407" name="楕円 406"/>
        <xdr:cNvSpPr/>
      </xdr:nvSpPr>
      <xdr:spPr>
        <a:xfrm>
          <a:off x="20383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83820</xdr:rowOff>
    </xdr:from>
    <xdr:to>
      <xdr:col>111</xdr:col>
      <xdr:colOff>177800</xdr:colOff>
      <xdr:row>82</xdr:row>
      <xdr:rowOff>99061</xdr:rowOff>
    </xdr:to>
    <xdr:cxnSp macro="">
      <xdr:nvCxnSpPr>
        <xdr:cNvPr id="408" name="直線コネクタ 407"/>
        <xdr:cNvCxnSpPr/>
      </xdr:nvCxnSpPr>
      <xdr:spPr>
        <a:xfrm flipV="1">
          <a:off x="20434300" y="141427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105411</xdr:rowOff>
    </xdr:from>
    <xdr:to>
      <xdr:col>102</xdr:col>
      <xdr:colOff>165100</xdr:colOff>
      <xdr:row>83</xdr:row>
      <xdr:rowOff>35561</xdr:rowOff>
    </xdr:to>
    <xdr:sp macro="" textlink="">
      <xdr:nvSpPr>
        <xdr:cNvPr id="409" name="楕円 408"/>
        <xdr:cNvSpPr/>
      </xdr:nvSpPr>
      <xdr:spPr>
        <a:xfrm>
          <a:off x="19494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99061</xdr:rowOff>
    </xdr:from>
    <xdr:to>
      <xdr:col>107</xdr:col>
      <xdr:colOff>50800</xdr:colOff>
      <xdr:row>82</xdr:row>
      <xdr:rowOff>156211</xdr:rowOff>
    </xdr:to>
    <xdr:cxnSp macro="">
      <xdr:nvCxnSpPr>
        <xdr:cNvPr id="410" name="直線コネクタ 409"/>
        <xdr:cNvCxnSpPr/>
      </xdr:nvCxnSpPr>
      <xdr:spPr>
        <a:xfrm flipV="1">
          <a:off x="19545300" y="141579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151147</xdr:rowOff>
    </xdr:from>
    <xdr:ext cx="469744" cy="259045"/>
    <xdr:sp macro="" textlink="">
      <xdr:nvSpPr>
        <xdr:cNvPr id="411" name="n_1mainValue【消防施設】&#10;一人当たり面積"/>
        <xdr:cNvSpPr txBox="1"/>
      </xdr:nvSpPr>
      <xdr:spPr>
        <a:xfrm>
          <a:off x="210757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166388</xdr:rowOff>
    </xdr:from>
    <xdr:ext cx="469744" cy="259045"/>
    <xdr:sp macro="" textlink="">
      <xdr:nvSpPr>
        <xdr:cNvPr id="412" name="n_2mainValue【消防施設】&#10;一人当たり面積"/>
        <xdr:cNvSpPr txBox="1"/>
      </xdr:nvSpPr>
      <xdr:spPr>
        <a:xfrm>
          <a:off x="20199427" y="1388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52088</xdr:rowOff>
    </xdr:from>
    <xdr:ext cx="469744" cy="259045"/>
    <xdr:sp macro="" textlink="">
      <xdr:nvSpPr>
        <xdr:cNvPr id="413" name="n_3mainValue【消防施設】&#10;一人当たり面積"/>
        <xdr:cNvSpPr txBox="1"/>
      </xdr:nvSpPr>
      <xdr:spPr>
        <a:xfrm>
          <a:off x="19310427" y="1393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14" name="正方形/長方形 4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5" name="正方形/長方形 4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6" name="正方形/長方形 4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7" name="正方形/長方形 4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8" name="正方形/長方形 4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9" name="正方形/長方形 4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0" name="正方形/長方形 4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1" name="正方形/長方形 4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2" name="テキスト ボックス 4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3" name="直線コネクタ 4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24" name="直線コネクタ 42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25" name="テキスト ボックス 42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26" name="直線コネクタ 42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7" name="テキスト ボックス 42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8" name="直線コネクタ 42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9" name="テキスト ボックス 42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30" name="直線コネクタ 42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31" name="テキスト ボックス 43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32" name="直線コネクタ 43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33" name="テキスト ボックス 43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34" name="直線コネクタ 43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35" name="テキスト ボックス 43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6" name="直線コネクタ 4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7" name="テキスト ボックス 4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439" name="直線コネクタ 438"/>
        <xdr:cNvCxnSpPr/>
      </xdr:nvCxnSpPr>
      <xdr:spPr>
        <a:xfrm flipV="1">
          <a:off x="16318864" y="171395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440" name="【庁舎】&#10;有形固定資産減価償却率最小値テキスト"/>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441" name="直線コネクタ 440"/>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442" name="【庁舎】&#10;有形固定資産減価償却率最大値テキスト"/>
        <xdr:cNvSpPr txBox="1"/>
      </xdr:nvSpPr>
      <xdr:spPr>
        <a:xfrm>
          <a:off x="163576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443" name="直線コネクタ 442"/>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132822</xdr:rowOff>
    </xdr:from>
    <xdr:ext cx="405111" cy="259045"/>
    <xdr:sp macro="" textlink="">
      <xdr:nvSpPr>
        <xdr:cNvPr id="444" name="【庁舎】&#10;有形固定資産減価償却率平均値テキスト"/>
        <xdr:cNvSpPr txBox="1"/>
      </xdr:nvSpPr>
      <xdr:spPr>
        <a:xfrm>
          <a:off x="16357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445" name="フローチャート: 判断 444"/>
        <xdr:cNvSpPr/>
      </xdr:nvSpPr>
      <xdr:spPr>
        <a:xfrm>
          <a:off x="16268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446" name="フローチャート: 判断 445"/>
        <xdr:cNvSpPr/>
      </xdr:nvSpPr>
      <xdr:spPr>
        <a:xfrm>
          <a:off x="15430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46282</xdr:rowOff>
    </xdr:from>
    <xdr:ext cx="405111" cy="259045"/>
    <xdr:sp macro="" textlink="">
      <xdr:nvSpPr>
        <xdr:cNvPr id="447" name="n_1aveValue【庁舎】&#10;有形固定資産減価償却率"/>
        <xdr:cNvSpPr txBox="1"/>
      </xdr:nvSpPr>
      <xdr:spPr>
        <a:xfrm>
          <a:off x="15266044"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2539</xdr:rowOff>
    </xdr:from>
    <xdr:to>
      <xdr:col>76</xdr:col>
      <xdr:colOff>165100</xdr:colOff>
      <xdr:row>104</xdr:row>
      <xdr:rowOff>104139</xdr:rowOff>
    </xdr:to>
    <xdr:sp macro="" textlink="">
      <xdr:nvSpPr>
        <xdr:cNvPr id="448" name="フローチャート: 判断 447"/>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95266</xdr:rowOff>
    </xdr:from>
    <xdr:ext cx="405111" cy="259045"/>
    <xdr:sp macro="" textlink="">
      <xdr:nvSpPr>
        <xdr:cNvPr id="449" name="n_2aveValue【庁舎】&#10;有形固定資産減価償却率"/>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128270</xdr:rowOff>
    </xdr:from>
    <xdr:to>
      <xdr:col>72</xdr:col>
      <xdr:colOff>38100</xdr:colOff>
      <xdr:row>104</xdr:row>
      <xdr:rowOff>58420</xdr:rowOff>
    </xdr:to>
    <xdr:sp macro="" textlink="">
      <xdr:nvSpPr>
        <xdr:cNvPr id="450" name="フローチャート: 判断 449"/>
        <xdr:cNvSpPr/>
      </xdr:nvSpPr>
      <xdr:spPr>
        <a:xfrm>
          <a:off x="1365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49547</xdr:rowOff>
    </xdr:from>
    <xdr:ext cx="405111" cy="259045"/>
    <xdr:sp macro="" textlink="">
      <xdr:nvSpPr>
        <xdr:cNvPr id="451" name="n_3aveValue【庁舎】&#10;有形固定資産減価償却率"/>
        <xdr:cNvSpPr txBox="1"/>
      </xdr:nvSpPr>
      <xdr:spPr>
        <a:xfrm>
          <a:off x="13500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52" name="テキスト ボックス 4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3" name="テキスト ボックス 4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4" name="テキスト ボックス 4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5" name="テキスト ボックス 4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6" name="テキスト ボックス 4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457" name="楕円 456"/>
        <xdr:cNvSpPr/>
      </xdr:nvSpPr>
      <xdr:spPr>
        <a:xfrm>
          <a:off x="162687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157678</xdr:rowOff>
    </xdr:from>
    <xdr:ext cx="405111" cy="259045"/>
    <xdr:sp macro="" textlink="">
      <xdr:nvSpPr>
        <xdr:cNvPr id="458" name="【庁舎】&#10;有形固定資産減価償却率該当値テキスト"/>
        <xdr:cNvSpPr txBox="1"/>
      </xdr:nvSpPr>
      <xdr:spPr>
        <a:xfrm>
          <a:off x="16357600" y="1747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7438</xdr:rowOff>
    </xdr:from>
    <xdr:to>
      <xdr:col>81</xdr:col>
      <xdr:colOff>101600</xdr:colOff>
      <xdr:row>103</xdr:row>
      <xdr:rowOff>109038</xdr:rowOff>
    </xdr:to>
    <xdr:sp macro="" textlink="">
      <xdr:nvSpPr>
        <xdr:cNvPr id="459" name="楕円 458"/>
        <xdr:cNvSpPr/>
      </xdr:nvSpPr>
      <xdr:spPr>
        <a:xfrm>
          <a:off x="15430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14151</xdr:rowOff>
    </xdr:from>
    <xdr:to>
      <xdr:col>85</xdr:col>
      <xdr:colOff>127000</xdr:colOff>
      <xdr:row>103</xdr:row>
      <xdr:rowOff>58238</xdr:rowOff>
    </xdr:to>
    <xdr:cxnSp macro="">
      <xdr:nvCxnSpPr>
        <xdr:cNvPr id="460" name="直線コネクタ 459"/>
        <xdr:cNvCxnSpPr/>
      </xdr:nvCxnSpPr>
      <xdr:spPr>
        <a:xfrm flipV="1">
          <a:off x="15481300" y="1767350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51526</xdr:rowOff>
    </xdr:from>
    <xdr:to>
      <xdr:col>76</xdr:col>
      <xdr:colOff>165100</xdr:colOff>
      <xdr:row>103</xdr:row>
      <xdr:rowOff>153126</xdr:rowOff>
    </xdr:to>
    <xdr:sp macro="" textlink="">
      <xdr:nvSpPr>
        <xdr:cNvPr id="461" name="楕円 460"/>
        <xdr:cNvSpPr/>
      </xdr:nvSpPr>
      <xdr:spPr>
        <a:xfrm>
          <a:off x="145415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58238</xdr:rowOff>
    </xdr:from>
    <xdr:to>
      <xdr:col>81</xdr:col>
      <xdr:colOff>50800</xdr:colOff>
      <xdr:row>103</xdr:row>
      <xdr:rowOff>102326</xdr:rowOff>
    </xdr:to>
    <xdr:cxnSp macro="">
      <xdr:nvCxnSpPr>
        <xdr:cNvPr id="462" name="直線コネクタ 461"/>
        <xdr:cNvCxnSpPr/>
      </xdr:nvCxnSpPr>
      <xdr:spPr>
        <a:xfrm flipV="1">
          <a:off x="14592300" y="177175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95613</xdr:rowOff>
    </xdr:from>
    <xdr:to>
      <xdr:col>72</xdr:col>
      <xdr:colOff>38100</xdr:colOff>
      <xdr:row>104</xdr:row>
      <xdr:rowOff>25763</xdr:rowOff>
    </xdr:to>
    <xdr:sp macro="" textlink="">
      <xdr:nvSpPr>
        <xdr:cNvPr id="463" name="楕円 462"/>
        <xdr:cNvSpPr/>
      </xdr:nvSpPr>
      <xdr:spPr>
        <a:xfrm>
          <a:off x="13652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102326</xdr:rowOff>
    </xdr:from>
    <xdr:to>
      <xdr:col>76</xdr:col>
      <xdr:colOff>114300</xdr:colOff>
      <xdr:row>103</xdr:row>
      <xdr:rowOff>146413</xdr:rowOff>
    </xdr:to>
    <xdr:cxnSp macro="">
      <xdr:nvCxnSpPr>
        <xdr:cNvPr id="464" name="直線コネクタ 463"/>
        <xdr:cNvCxnSpPr/>
      </xdr:nvCxnSpPr>
      <xdr:spPr>
        <a:xfrm flipV="1">
          <a:off x="13703300" y="1776167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125565</xdr:rowOff>
    </xdr:from>
    <xdr:ext cx="405111" cy="259045"/>
    <xdr:sp macro="" textlink="">
      <xdr:nvSpPr>
        <xdr:cNvPr id="465" name="n_1mainValue【庁舎】&#10;有形固定資産減価償却率"/>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169653</xdr:rowOff>
    </xdr:from>
    <xdr:ext cx="405111" cy="259045"/>
    <xdr:sp macro="" textlink="">
      <xdr:nvSpPr>
        <xdr:cNvPr id="466" name="n_2mainValue【庁舎】&#10;有形固定資産減価償却率"/>
        <xdr:cNvSpPr txBox="1"/>
      </xdr:nvSpPr>
      <xdr:spPr>
        <a:xfrm>
          <a:off x="143897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42290</xdr:rowOff>
    </xdr:from>
    <xdr:ext cx="405111" cy="259045"/>
    <xdr:sp macro="" textlink="">
      <xdr:nvSpPr>
        <xdr:cNvPr id="467" name="n_3mainValue【庁舎】&#10;有形固定資産減価償却率"/>
        <xdr:cNvSpPr txBox="1"/>
      </xdr:nvSpPr>
      <xdr:spPr>
        <a:xfrm>
          <a:off x="13500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8" name="正方形/長方形 4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9" name="正方形/長方形 4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0" name="正方形/長方形 4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1" name="正方形/長方形 4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2" name="正方形/長方形 4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3" name="正方形/長方形 4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4" name="正方形/長方形 4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5" name="正方形/長方形 4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6" name="テキスト ボックス 4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7" name="直線コネクタ 4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78" name="直線コネクタ 47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79" name="テキスト ボックス 47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80" name="直線コネクタ 47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81" name="テキスト ボックス 48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82" name="直線コネクタ 48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83" name="テキスト ボックス 48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84" name="直線コネクタ 48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85" name="テキスト ボックス 48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86" name="直線コネクタ 48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87" name="テキスト ボックス 48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88" name="直線コネクタ 48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89" name="テキスト ボックス 48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0" name="直線コネクタ 4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1" name="テキスト ボックス 4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493" name="直線コネクタ 492"/>
        <xdr:cNvCxnSpPr/>
      </xdr:nvCxnSpPr>
      <xdr:spPr>
        <a:xfrm flipV="1">
          <a:off x="22160864" y="17241882"/>
          <a:ext cx="0" cy="132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494" name="【庁舎】&#10;一人当たり面積最小値テキスト"/>
        <xdr:cNvSpPr txBox="1"/>
      </xdr:nvSpPr>
      <xdr:spPr>
        <a:xfrm>
          <a:off x="22199600"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495" name="直線コネクタ 494"/>
        <xdr:cNvCxnSpPr/>
      </xdr:nvCxnSpPr>
      <xdr:spPr>
        <a:xfrm>
          <a:off x="22072600" y="1856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496" name="【庁舎】&#10;一人当たり面積最大値テキスト"/>
        <xdr:cNvSpPr txBox="1"/>
      </xdr:nvSpPr>
      <xdr:spPr>
        <a:xfrm>
          <a:off x="22199600" y="170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497" name="直線コネクタ 496"/>
        <xdr:cNvCxnSpPr/>
      </xdr:nvCxnSpPr>
      <xdr:spPr>
        <a:xfrm>
          <a:off x="22072600" y="172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498" name="【庁舎】&#10;一人当たり面積平均値テキスト"/>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499" name="フローチャート: 判断 498"/>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500" name="フローチャート: 判断 499"/>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150784</xdr:rowOff>
    </xdr:from>
    <xdr:ext cx="469744" cy="259045"/>
    <xdr:sp macro="" textlink="">
      <xdr:nvSpPr>
        <xdr:cNvPr id="501" name="n_1aveValue【庁舎】&#10;一人当たり面積"/>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70031</xdr:rowOff>
    </xdr:from>
    <xdr:to>
      <xdr:col>107</xdr:col>
      <xdr:colOff>101600</xdr:colOff>
      <xdr:row>107</xdr:row>
      <xdr:rowOff>181</xdr:rowOff>
    </xdr:to>
    <xdr:sp macro="" textlink="">
      <xdr:nvSpPr>
        <xdr:cNvPr id="502" name="フローチャート: 判断 501"/>
        <xdr:cNvSpPr/>
      </xdr:nvSpPr>
      <xdr:spPr>
        <a:xfrm>
          <a:off x="20383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162758</xdr:rowOff>
    </xdr:from>
    <xdr:ext cx="469744" cy="259045"/>
    <xdr:sp macro="" textlink="">
      <xdr:nvSpPr>
        <xdr:cNvPr id="503" name="n_2aveValue【庁舎】&#10;一人当たり面積"/>
        <xdr:cNvSpPr txBox="1"/>
      </xdr:nvSpPr>
      <xdr:spPr>
        <a:xfrm>
          <a:off x="20199427" y="1833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109220</xdr:rowOff>
    </xdr:from>
    <xdr:to>
      <xdr:col>102</xdr:col>
      <xdr:colOff>165100</xdr:colOff>
      <xdr:row>107</xdr:row>
      <xdr:rowOff>39370</xdr:rowOff>
    </xdr:to>
    <xdr:sp macro="" textlink="">
      <xdr:nvSpPr>
        <xdr:cNvPr id="504" name="フローチャート: 判断 503"/>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30497</xdr:rowOff>
    </xdr:from>
    <xdr:ext cx="469744" cy="259045"/>
    <xdr:sp macro="" textlink="">
      <xdr:nvSpPr>
        <xdr:cNvPr id="505" name="n_3aveValue【庁舎】&#10;一人当たり面積"/>
        <xdr:cNvSpPr txBox="1"/>
      </xdr:nvSpPr>
      <xdr:spPr>
        <a:xfrm>
          <a:off x="19310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06" name="テキスト ボックス 5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7" name="テキスト ボックス 5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08" name="テキスト ボックス 5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09" name="テキスト ボックス 5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0" name="テキスト ボックス 5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19413</xdr:rowOff>
    </xdr:from>
    <xdr:to>
      <xdr:col>116</xdr:col>
      <xdr:colOff>114300</xdr:colOff>
      <xdr:row>105</xdr:row>
      <xdr:rowOff>121013</xdr:rowOff>
    </xdr:to>
    <xdr:sp macro="" textlink="">
      <xdr:nvSpPr>
        <xdr:cNvPr id="511" name="楕円 510"/>
        <xdr:cNvSpPr/>
      </xdr:nvSpPr>
      <xdr:spPr>
        <a:xfrm>
          <a:off x="22110700" y="180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42290</xdr:rowOff>
    </xdr:from>
    <xdr:ext cx="469744" cy="259045"/>
    <xdr:sp macro="" textlink="">
      <xdr:nvSpPr>
        <xdr:cNvPr id="512" name="【庁舎】&#10;一人当たり面積該当値テキスト"/>
        <xdr:cNvSpPr txBox="1"/>
      </xdr:nvSpPr>
      <xdr:spPr>
        <a:xfrm>
          <a:off x="22199600"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28121</xdr:rowOff>
    </xdr:from>
    <xdr:to>
      <xdr:col>112</xdr:col>
      <xdr:colOff>38100</xdr:colOff>
      <xdr:row>105</xdr:row>
      <xdr:rowOff>129721</xdr:rowOff>
    </xdr:to>
    <xdr:sp macro="" textlink="">
      <xdr:nvSpPr>
        <xdr:cNvPr id="513" name="楕円 512"/>
        <xdr:cNvSpPr/>
      </xdr:nvSpPr>
      <xdr:spPr>
        <a:xfrm>
          <a:off x="21272500" y="1803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70213</xdr:rowOff>
    </xdr:from>
    <xdr:to>
      <xdr:col>116</xdr:col>
      <xdr:colOff>63500</xdr:colOff>
      <xdr:row>105</xdr:row>
      <xdr:rowOff>78921</xdr:rowOff>
    </xdr:to>
    <xdr:cxnSp macro="">
      <xdr:nvCxnSpPr>
        <xdr:cNvPr id="514" name="直線コネクタ 513"/>
        <xdr:cNvCxnSpPr/>
      </xdr:nvCxnSpPr>
      <xdr:spPr>
        <a:xfrm flipV="1">
          <a:off x="21323300" y="18072463"/>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40095</xdr:rowOff>
    </xdr:from>
    <xdr:to>
      <xdr:col>107</xdr:col>
      <xdr:colOff>101600</xdr:colOff>
      <xdr:row>105</xdr:row>
      <xdr:rowOff>141695</xdr:rowOff>
    </xdr:to>
    <xdr:sp macro="" textlink="">
      <xdr:nvSpPr>
        <xdr:cNvPr id="515" name="楕円 514"/>
        <xdr:cNvSpPr/>
      </xdr:nvSpPr>
      <xdr:spPr>
        <a:xfrm>
          <a:off x="20383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78921</xdr:rowOff>
    </xdr:from>
    <xdr:to>
      <xdr:col>111</xdr:col>
      <xdr:colOff>177800</xdr:colOff>
      <xdr:row>105</xdr:row>
      <xdr:rowOff>90895</xdr:rowOff>
    </xdr:to>
    <xdr:cxnSp macro="">
      <xdr:nvCxnSpPr>
        <xdr:cNvPr id="516" name="直線コネクタ 515"/>
        <xdr:cNvCxnSpPr/>
      </xdr:nvCxnSpPr>
      <xdr:spPr>
        <a:xfrm flipV="1">
          <a:off x="20434300" y="18081171"/>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46627</xdr:rowOff>
    </xdr:from>
    <xdr:to>
      <xdr:col>102</xdr:col>
      <xdr:colOff>165100</xdr:colOff>
      <xdr:row>105</xdr:row>
      <xdr:rowOff>148227</xdr:rowOff>
    </xdr:to>
    <xdr:sp macro="" textlink="">
      <xdr:nvSpPr>
        <xdr:cNvPr id="517" name="楕円 516"/>
        <xdr:cNvSpPr/>
      </xdr:nvSpPr>
      <xdr:spPr>
        <a:xfrm>
          <a:off x="19494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90895</xdr:rowOff>
    </xdr:from>
    <xdr:to>
      <xdr:col>107</xdr:col>
      <xdr:colOff>50800</xdr:colOff>
      <xdr:row>105</xdr:row>
      <xdr:rowOff>97427</xdr:rowOff>
    </xdr:to>
    <xdr:cxnSp macro="">
      <xdr:nvCxnSpPr>
        <xdr:cNvPr id="518" name="直線コネクタ 517"/>
        <xdr:cNvCxnSpPr/>
      </xdr:nvCxnSpPr>
      <xdr:spPr>
        <a:xfrm flipV="1">
          <a:off x="19545300" y="1809314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146248</xdr:rowOff>
    </xdr:from>
    <xdr:ext cx="469744" cy="259045"/>
    <xdr:sp macro="" textlink="">
      <xdr:nvSpPr>
        <xdr:cNvPr id="519" name="n_1mainValue【庁舎】&#10;一人当たり面積"/>
        <xdr:cNvSpPr txBox="1"/>
      </xdr:nvSpPr>
      <xdr:spPr>
        <a:xfrm>
          <a:off x="21075727" y="1780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158222</xdr:rowOff>
    </xdr:from>
    <xdr:ext cx="469744" cy="259045"/>
    <xdr:sp macro="" textlink="">
      <xdr:nvSpPr>
        <xdr:cNvPr id="520" name="n_2mainValue【庁舎】&#10;一人当たり面積"/>
        <xdr:cNvSpPr txBox="1"/>
      </xdr:nvSpPr>
      <xdr:spPr>
        <a:xfrm>
          <a:off x="20199427" y="178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164754</xdr:rowOff>
    </xdr:from>
    <xdr:ext cx="469744" cy="259045"/>
    <xdr:sp macro="" textlink="">
      <xdr:nvSpPr>
        <xdr:cNvPr id="521" name="n_3mainValue【庁舎】&#10;一人当たり面積"/>
        <xdr:cNvSpPr txBox="1"/>
      </xdr:nvSpPr>
      <xdr:spPr>
        <a:xfrm>
          <a:off x="19310427" y="1782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2" name="正方形/長方形 5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3" name="正方形/長方形 5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4" name="テキスト ボックス 5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ほとんど</a:t>
          </a:r>
          <a:r>
            <a:rPr kumimoji="1" lang="ja-JP" altLang="ja-JP" sz="1100">
              <a:solidFill>
                <a:schemeClr val="dk1"/>
              </a:solidFill>
              <a:effectLst/>
              <a:latin typeface="+mn-lt"/>
              <a:ea typeface="+mn-ea"/>
              <a:cs typeface="+mn-cs"/>
            </a:rPr>
            <a:t>の施設において、有形固定資産減価償却率は県平均、類似団体を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体育館・プールの</a:t>
          </a:r>
          <a:r>
            <a:rPr kumimoji="1" lang="ja-JP" altLang="en-US" sz="1100">
              <a:solidFill>
                <a:schemeClr val="dk1"/>
              </a:solidFill>
              <a:effectLst/>
              <a:latin typeface="+mn-lt"/>
              <a:ea typeface="+mn-ea"/>
              <a:cs typeface="+mn-cs"/>
            </a:rPr>
            <a:t>償却率は類似団体と比べると同程度であるが、</a:t>
          </a:r>
          <a:r>
            <a:rPr kumimoji="1" lang="ja-JP" altLang="ja-JP" sz="1100">
              <a:solidFill>
                <a:schemeClr val="dk1"/>
              </a:solidFill>
              <a:effectLst/>
              <a:latin typeface="+mn-lt"/>
              <a:ea typeface="+mn-ea"/>
              <a:cs typeface="+mn-cs"/>
            </a:rPr>
            <a:t>一人当たりの面積は類似団体と比べると大きくなっている。</a:t>
          </a:r>
          <a:r>
            <a:rPr kumimoji="1" lang="ja-JP" altLang="en-US" sz="1100">
              <a:solidFill>
                <a:schemeClr val="dk1"/>
              </a:solidFill>
              <a:effectLst/>
              <a:latin typeface="+mn-lt"/>
              <a:ea typeface="+mn-ea"/>
              <a:cs typeface="+mn-cs"/>
            </a:rPr>
            <a:t>また、消防車両の更新時期の延伸、消防詰め所の老朽化等により類似団体と比べると消防施設の償却率が高くなっている。</a:t>
          </a:r>
          <a:r>
            <a:rPr kumimoji="1" lang="ja-JP" altLang="ja-JP" sz="1100">
              <a:solidFill>
                <a:schemeClr val="dk1"/>
              </a:solidFill>
              <a:effectLst/>
              <a:latin typeface="+mn-lt"/>
              <a:ea typeface="+mn-ea"/>
              <a:cs typeface="+mn-cs"/>
            </a:rPr>
            <a:t>今後は、橋梁長寿命化修繕計画、公共施設総合管理計画に基づき、財政負担の軽減、平準化を図るとともに施設の建て替えや統合等についても適正に進めていく。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11,473
11,425
202.23
10,196,954
9,851,781
283,933
4,965,110
13,023,449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16.3
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水力発電所施設の償却資産の税収により、類似団体平均値並であるが、その税も年々減少しており、さらには人口減少と企業等の立地が進まない等により財政基盤が弱体化傾向にある。</a:t>
          </a:r>
        </a:p>
        <a:p>
          <a:r>
            <a:rPr kumimoji="1" lang="ja-JP" altLang="en-US" sz="1300">
              <a:latin typeface="ＭＳ Ｐゴシック" panose="020B0600070205080204" pitchFamily="50" charset="-128"/>
              <a:ea typeface="ＭＳ Ｐゴシック" panose="020B0600070205080204" pitchFamily="50" charset="-128"/>
            </a:rPr>
            <a:t>　今後においては、第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次神河町行財政改革大綱に沿った施策の見直し等徹底した歳出の削減及び、税収の徴収強化など歳入の確保を図り財政基盤の強化に努める。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3326</xdr:rowOff>
    </xdr:from>
    <xdr:to>
      <xdr:col>23</xdr:col>
      <xdr:colOff>133350</xdr:colOff>
      <xdr:row>43</xdr:row>
      <xdr:rowOff>3326</xdr:rowOff>
    </xdr:to>
    <xdr:cxnSp macro="">
      <xdr:nvCxnSpPr>
        <xdr:cNvPr id="70" name="直線コネクタ 69"/>
        <xdr:cNvCxnSpPr/>
      </xdr:nvCxnSpPr>
      <xdr:spPr>
        <a:xfrm>
          <a:off x="4114800" y="73756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60070</xdr:rowOff>
    </xdr:from>
    <xdr:ext cx="762000" cy="259045"/>
    <xdr:sp macro="" textlink="">
      <xdr:nvSpPr>
        <xdr:cNvPr id="71"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3326</xdr:rowOff>
    </xdr:to>
    <xdr:cxnSp macro="">
      <xdr:nvCxnSpPr>
        <xdr:cNvPr id="73" name="直線コネクタ 72"/>
        <xdr:cNvCxnSpPr/>
      </xdr:nvCxnSpPr>
      <xdr:spPr>
        <a:xfrm>
          <a:off x="3225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75" name="テキスト ボックス 74"/>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151795</xdr:rowOff>
    </xdr:from>
    <xdr:to>
      <xdr:col>15</xdr:col>
      <xdr:colOff>82550</xdr:colOff>
      <xdr:row>42</xdr:row>
      <xdr:rowOff>163285</xdr:rowOff>
    </xdr:to>
    <xdr:cxnSp macro="">
      <xdr:nvCxnSpPr>
        <xdr:cNvPr id="76" name="直線コネクタ 75"/>
        <xdr:cNvCxnSpPr/>
      </xdr:nvCxnSpPr>
      <xdr:spPr>
        <a:xfrm>
          <a:off x="2336800" y="73526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140305</xdr:rowOff>
    </xdr:from>
    <xdr:to>
      <xdr:col>11</xdr:col>
      <xdr:colOff>31750</xdr:colOff>
      <xdr:row>42</xdr:row>
      <xdr:rowOff>151795</xdr:rowOff>
    </xdr:to>
    <xdr:cxnSp macro="">
      <xdr:nvCxnSpPr>
        <xdr:cNvPr id="79" name="直線コネクタ 78"/>
        <xdr:cNvCxnSpPr/>
      </xdr:nvCxnSpPr>
      <xdr:spPr>
        <a:xfrm>
          <a:off x="1447800" y="73412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6851</xdr:rowOff>
    </xdr:from>
    <xdr:ext cx="762000" cy="259045"/>
    <xdr:sp macro="" textlink="">
      <xdr:nvSpPr>
        <xdr:cNvPr id="81" name="テキスト ボックス 80"/>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89" name="楕円 88"/>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96053</xdr:rowOff>
    </xdr:from>
    <xdr:ext cx="762000" cy="259045"/>
    <xdr:sp macro="" textlink="">
      <xdr:nvSpPr>
        <xdr:cNvPr id="90" name="財政力該当値テキスト"/>
        <xdr:cNvSpPr txBox="1"/>
      </xdr:nvSpPr>
      <xdr:spPr>
        <a:xfrm>
          <a:off x="5041900" y="729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123976</xdr:rowOff>
    </xdr:from>
    <xdr:to>
      <xdr:col>19</xdr:col>
      <xdr:colOff>184150</xdr:colOff>
      <xdr:row>43</xdr:row>
      <xdr:rowOff>54126</xdr:rowOff>
    </xdr:to>
    <xdr:sp macro="" textlink="">
      <xdr:nvSpPr>
        <xdr:cNvPr id="91" name="楕円 90"/>
        <xdr:cNvSpPr/>
      </xdr:nvSpPr>
      <xdr:spPr>
        <a:xfrm>
          <a:off x="4064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92" name="テキスト ボックス 91"/>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3" name="楕円 92"/>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94" name="テキスト ボックス 93"/>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100995</xdr:rowOff>
    </xdr:from>
    <xdr:to>
      <xdr:col>11</xdr:col>
      <xdr:colOff>82550</xdr:colOff>
      <xdr:row>43</xdr:row>
      <xdr:rowOff>31145</xdr:rowOff>
    </xdr:to>
    <xdr:sp macro="" textlink="">
      <xdr:nvSpPr>
        <xdr:cNvPr id="95" name="楕円 94"/>
        <xdr:cNvSpPr/>
      </xdr:nvSpPr>
      <xdr:spPr>
        <a:xfrm>
          <a:off x="2286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15922</xdr:rowOff>
    </xdr:from>
    <xdr:ext cx="762000" cy="259045"/>
    <xdr:sp macro="" textlink="">
      <xdr:nvSpPr>
        <xdr:cNvPr id="96" name="テキスト ボックス 95"/>
        <xdr:cNvSpPr txBox="1"/>
      </xdr:nvSpPr>
      <xdr:spPr>
        <a:xfrm>
          <a:off x="1955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89505</xdr:rowOff>
    </xdr:from>
    <xdr:to>
      <xdr:col>7</xdr:col>
      <xdr:colOff>31750</xdr:colOff>
      <xdr:row>43</xdr:row>
      <xdr:rowOff>19655</xdr:rowOff>
    </xdr:to>
    <xdr:sp macro="" textlink="">
      <xdr:nvSpPr>
        <xdr:cNvPr id="97" name="楕円 96"/>
        <xdr:cNvSpPr/>
      </xdr:nvSpPr>
      <xdr:spPr>
        <a:xfrm>
          <a:off x="1397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4432</xdr:rowOff>
    </xdr:from>
    <xdr:ext cx="762000" cy="259045"/>
    <xdr:sp macro="" textlink="">
      <xdr:nvSpPr>
        <xdr:cNvPr id="98" name="テキスト ボックス 97"/>
        <xdr:cNvSpPr txBox="1"/>
      </xdr:nvSpPr>
      <xdr:spPr>
        <a:xfrm>
          <a:off x="1066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水力発電所施設の償却資産の減収により地方税及び地方譲与税が減少している。さらに、普通交付税も減少しており、歳入の経常一般財源が減少してきている。歳出においても人件費・公債費・補助費等が減少傾向にあり、歳出経常一般財源は昨年度より減少している。しかし、歳入経常一般財源の減少が大きいため、結果として比率は１．７ポイント増加しており、依然として高い水準にあり類似団体平均を６．１ポイント上回っている。今後においては、給与の適正化等による総人件費の削減、新規発行債の抑制による公債費の削減、施設の維持管理等の見直しなど徹底した取り組みを通じて比率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51308</xdr:rowOff>
    </xdr:from>
    <xdr:to>
      <xdr:col>23</xdr:col>
      <xdr:colOff>133350</xdr:colOff>
      <xdr:row>65</xdr:row>
      <xdr:rowOff>133350</xdr:rowOff>
    </xdr:to>
    <xdr:cxnSp macro="">
      <xdr:nvCxnSpPr>
        <xdr:cNvPr id="131" name="直線コネクタ 130"/>
        <xdr:cNvCxnSpPr/>
      </xdr:nvCxnSpPr>
      <xdr:spPr>
        <a:xfrm>
          <a:off x="4114800" y="11195558"/>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147591</xdr:rowOff>
    </xdr:from>
    <xdr:ext cx="762000" cy="259045"/>
    <xdr:sp macro="" textlink="">
      <xdr:nvSpPr>
        <xdr:cNvPr id="132" name="財政構造の弾力性平均値テキスト"/>
        <xdr:cNvSpPr txBox="1"/>
      </xdr:nvSpPr>
      <xdr:spPr>
        <a:xfrm>
          <a:off x="5041900" y="1077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7874</xdr:rowOff>
    </xdr:from>
    <xdr:to>
      <xdr:col>19</xdr:col>
      <xdr:colOff>133350</xdr:colOff>
      <xdr:row>65</xdr:row>
      <xdr:rowOff>51308</xdr:rowOff>
    </xdr:to>
    <xdr:cxnSp macro="">
      <xdr:nvCxnSpPr>
        <xdr:cNvPr id="134" name="直線コネクタ 133"/>
        <xdr:cNvCxnSpPr/>
      </xdr:nvCxnSpPr>
      <xdr:spPr>
        <a:xfrm>
          <a:off x="3225800" y="1115212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36" name="テキスト ボックス 135"/>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65</xdr:row>
      <xdr:rowOff>7874</xdr:rowOff>
    </xdr:to>
    <xdr:cxnSp macro="">
      <xdr:nvCxnSpPr>
        <xdr:cNvPr id="137" name="直線コネクタ 136"/>
        <xdr:cNvCxnSpPr/>
      </xdr:nvCxnSpPr>
      <xdr:spPr>
        <a:xfrm>
          <a:off x="2336800" y="1108456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9" name="テキスト ボックス 138"/>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58674</xdr:rowOff>
    </xdr:from>
    <xdr:to>
      <xdr:col>11</xdr:col>
      <xdr:colOff>31750</xdr:colOff>
      <xdr:row>64</xdr:row>
      <xdr:rowOff>111760</xdr:rowOff>
    </xdr:to>
    <xdr:cxnSp macro="">
      <xdr:nvCxnSpPr>
        <xdr:cNvPr id="140" name="直線コネクタ 139"/>
        <xdr:cNvCxnSpPr/>
      </xdr:nvCxnSpPr>
      <xdr:spPr>
        <a:xfrm>
          <a:off x="1447800" y="1103147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112539</xdr:rowOff>
    </xdr:from>
    <xdr:ext cx="762000" cy="259045"/>
    <xdr:sp macro="" textlink="">
      <xdr:nvSpPr>
        <xdr:cNvPr id="142" name="テキスト ボックス 141"/>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4" name="テキスト ボックス 143"/>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50" name="楕円 149"/>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54627</xdr:rowOff>
    </xdr:from>
    <xdr:ext cx="762000" cy="259045"/>
    <xdr:sp macro="" textlink="">
      <xdr:nvSpPr>
        <xdr:cNvPr id="151" name="財政構造の弾力性該当値テキスト"/>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508</xdr:rowOff>
    </xdr:from>
    <xdr:to>
      <xdr:col>19</xdr:col>
      <xdr:colOff>184150</xdr:colOff>
      <xdr:row>65</xdr:row>
      <xdr:rowOff>102108</xdr:rowOff>
    </xdr:to>
    <xdr:sp macro="" textlink="">
      <xdr:nvSpPr>
        <xdr:cNvPr id="152" name="楕円 151"/>
        <xdr:cNvSpPr/>
      </xdr:nvSpPr>
      <xdr:spPr>
        <a:xfrm>
          <a:off x="4064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86885</xdr:rowOff>
    </xdr:from>
    <xdr:ext cx="736600" cy="259045"/>
    <xdr:sp macro="" textlink="">
      <xdr:nvSpPr>
        <xdr:cNvPr id="153" name="テキスト ボックス 152"/>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128524</xdr:rowOff>
    </xdr:from>
    <xdr:to>
      <xdr:col>15</xdr:col>
      <xdr:colOff>133350</xdr:colOff>
      <xdr:row>65</xdr:row>
      <xdr:rowOff>58674</xdr:rowOff>
    </xdr:to>
    <xdr:sp macro="" textlink="">
      <xdr:nvSpPr>
        <xdr:cNvPr id="154" name="楕円 153"/>
        <xdr:cNvSpPr/>
      </xdr:nvSpPr>
      <xdr:spPr>
        <a:xfrm>
          <a:off x="3175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43451</xdr:rowOff>
    </xdr:from>
    <xdr:ext cx="762000" cy="259045"/>
    <xdr:sp macro="" textlink="">
      <xdr:nvSpPr>
        <xdr:cNvPr id="155" name="テキスト ボックス 154"/>
        <xdr:cNvSpPr txBox="1"/>
      </xdr:nvSpPr>
      <xdr:spPr>
        <a:xfrm>
          <a:off x="2844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6" name="楕円 155"/>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147337</xdr:rowOff>
    </xdr:from>
    <xdr:ext cx="762000" cy="259045"/>
    <xdr:sp macro="" textlink="">
      <xdr:nvSpPr>
        <xdr:cNvPr id="157" name="テキスト ボックス 156"/>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58" name="楕円 157"/>
        <xdr:cNvSpPr/>
      </xdr:nvSpPr>
      <xdr:spPr>
        <a:xfrm>
          <a:off x="1397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59" name="テキスト ボックス 158"/>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[236,876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類似団体と比較して多額となっているのは、人件費で職員数が類似団体より多いことと、物件費における施設の維持管理経費などが多いためと考えられる。</a:t>
          </a:r>
        </a:p>
        <a:p>
          <a:r>
            <a:rPr kumimoji="1" lang="ja-JP" altLang="en-US" sz="1300">
              <a:latin typeface="ＭＳ Ｐゴシック" panose="020B0600070205080204" pitchFamily="50" charset="-128"/>
              <a:ea typeface="ＭＳ Ｐゴシック" panose="020B0600070205080204" pitchFamily="50" charset="-128"/>
            </a:rPr>
            <a:t>　今後においては、第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次神河町行財政改革大綱に沿い、徹底した定員管理と給与の適正化、事務事業の見直しと公共施設総合管理計画に基づく取り組みを通じて削減していく方針である。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110865</xdr:rowOff>
    </xdr:from>
    <xdr:to>
      <xdr:col>23</xdr:col>
      <xdr:colOff>133350</xdr:colOff>
      <xdr:row>83</xdr:row>
      <xdr:rowOff>120786</xdr:rowOff>
    </xdr:to>
    <xdr:cxnSp macro="">
      <xdr:nvCxnSpPr>
        <xdr:cNvPr id="194" name="直線コネクタ 193"/>
        <xdr:cNvCxnSpPr/>
      </xdr:nvCxnSpPr>
      <xdr:spPr>
        <a:xfrm>
          <a:off x="4114800" y="14341215"/>
          <a:ext cx="8382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25889</xdr:rowOff>
    </xdr:from>
    <xdr:ext cx="762000" cy="259045"/>
    <xdr:sp macro="" textlink="">
      <xdr:nvSpPr>
        <xdr:cNvPr id="195" name="人件費・物件費等の状況平均値テキスト"/>
        <xdr:cNvSpPr txBox="1"/>
      </xdr:nvSpPr>
      <xdr:spPr>
        <a:xfrm>
          <a:off x="5041900" y="13913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42858</xdr:rowOff>
    </xdr:from>
    <xdr:to>
      <xdr:col>19</xdr:col>
      <xdr:colOff>133350</xdr:colOff>
      <xdr:row>83</xdr:row>
      <xdr:rowOff>110865</xdr:rowOff>
    </xdr:to>
    <xdr:cxnSp macro="">
      <xdr:nvCxnSpPr>
        <xdr:cNvPr id="197" name="直線コネクタ 196"/>
        <xdr:cNvCxnSpPr/>
      </xdr:nvCxnSpPr>
      <xdr:spPr>
        <a:xfrm>
          <a:off x="3225800" y="14273208"/>
          <a:ext cx="889000" cy="6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90960</xdr:rowOff>
    </xdr:from>
    <xdr:ext cx="736600" cy="259045"/>
    <xdr:sp macro="" textlink="">
      <xdr:nvSpPr>
        <xdr:cNvPr id="199" name="テキスト ボックス 198"/>
        <xdr:cNvSpPr txBox="1"/>
      </xdr:nvSpPr>
      <xdr:spPr>
        <a:xfrm>
          <a:off x="3733800" y="13806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20016</xdr:rowOff>
    </xdr:from>
    <xdr:to>
      <xdr:col>15</xdr:col>
      <xdr:colOff>82550</xdr:colOff>
      <xdr:row>83</xdr:row>
      <xdr:rowOff>42858</xdr:rowOff>
    </xdr:to>
    <xdr:cxnSp macro="">
      <xdr:nvCxnSpPr>
        <xdr:cNvPr id="200" name="直線コネクタ 199"/>
        <xdr:cNvCxnSpPr/>
      </xdr:nvCxnSpPr>
      <xdr:spPr>
        <a:xfrm>
          <a:off x="2336800" y="14250366"/>
          <a:ext cx="889000" cy="2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62020</xdr:rowOff>
    </xdr:from>
    <xdr:ext cx="762000" cy="259045"/>
    <xdr:sp macro="" textlink="">
      <xdr:nvSpPr>
        <xdr:cNvPr id="202" name="テキスト ボックス 201"/>
        <xdr:cNvSpPr txBox="1"/>
      </xdr:nvSpPr>
      <xdr:spPr>
        <a:xfrm>
          <a:off x="2844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107742</xdr:rowOff>
    </xdr:from>
    <xdr:to>
      <xdr:col>11</xdr:col>
      <xdr:colOff>31750</xdr:colOff>
      <xdr:row>83</xdr:row>
      <xdr:rowOff>20016</xdr:rowOff>
    </xdr:to>
    <xdr:cxnSp macro="">
      <xdr:nvCxnSpPr>
        <xdr:cNvPr id="203" name="直線コネクタ 202"/>
        <xdr:cNvCxnSpPr/>
      </xdr:nvCxnSpPr>
      <xdr:spPr>
        <a:xfrm>
          <a:off x="1447800" y="14166642"/>
          <a:ext cx="889000" cy="8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66339</xdr:rowOff>
    </xdr:from>
    <xdr:ext cx="762000" cy="259045"/>
    <xdr:sp macro="" textlink="">
      <xdr:nvSpPr>
        <xdr:cNvPr id="205" name="テキスト ボックス 204"/>
        <xdr:cNvSpPr txBox="1"/>
      </xdr:nvSpPr>
      <xdr:spPr>
        <a:xfrm>
          <a:off x="1955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56632</xdr:rowOff>
    </xdr:from>
    <xdr:ext cx="762000" cy="259045"/>
    <xdr:sp macro="" textlink="">
      <xdr:nvSpPr>
        <xdr:cNvPr id="207" name="テキスト ボックス 206"/>
        <xdr:cNvSpPr txBox="1"/>
      </xdr:nvSpPr>
      <xdr:spPr>
        <a:xfrm>
          <a:off x="1066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69986</xdr:rowOff>
    </xdr:from>
    <xdr:to>
      <xdr:col>23</xdr:col>
      <xdr:colOff>184150</xdr:colOff>
      <xdr:row>84</xdr:row>
      <xdr:rowOff>136</xdr:rowOff>
    </xdr:to>
    <xdr:sp macro="" textlink="">
      <xdr:nvSpPr>
        <xdr:cNvPr id="213" name="楕円 212"/>
        <xdr:cNvSpPr/>
      </xdr:nvSpPr>
      <xdr:spPr>
        <a:xfrm>
          <a:off x="4902200" y="1430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42063</xdr:rowOff>
    </xdr:from>
    <xdr:ext cx="762000" cy="259045"/>
    <xdr:sp macro="" textlink="">
      <xdr:nvSpPr>
        <xdr:cNvPr id="214" name="人件費・物件費等の状況該当値テキスト"/>
        <xdr:cNvSpPr txBox="1"/>
      </xdr:nvSpPr>
      <xdr:spPr>
        <a:xfrm>
          <a:off x="5041900" y="1427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60065</xdr:rowOff>
    </xdr:from>
    <xdr:to>
      <xdr:col>19</xdr:col>
      <xdr:colOff>184150</xdr:colOff>
      <xdr:row>83</xdr:row>
      <xdr:rowOff>161665</xdr:rowOff>
    </xdr:to>
    <xdr:sp macro="" textlink="">
      <xdr:nvSpPr>
        <xdr:cNvPr id="215" name="楕円 214"/>
        <xdr:cNvSpPr/>
      </xdr:nvSpPr>
      <xdr:spPr>
        <a:xfrm>
          <a:off x="4064000" y="142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146442</xdr:rowOff>
    </xdr:from>
    <xdr:ext cx="736600" cy="259045"/>
    <xdr:sp macro="" textlink="">
      <xdr:nvSpPr>
        <xdr:cNvPr id="216" name="テキスト ボックス 215"/>
        <xdr:cNvSpPr txBox="1"/>
      </xdr:nvSpPr>
      <xdr:spPr>
        <a:xfrm>
          <a:off x="3733800" y="1437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163508</xdr:rowOff>
    </xdr:from>
    <xdr:to>
      <xdr:col>15</xdr:col>
      <xdr:colOff>133350</xdr:colOff>
      <xdr:row>83</xdr:row>
      <xdr:rowOff>93658</xdr:rowOff>
    </xdr:to>
    <xdr:sp macro="" textlink="">
      <xdr:nvSpPr>
        <xdr:cNvPr id="217" name="楕円 216"/>
        <xdr:cNvSpPr/>
      </xdr:nvSpPr>
      <xdr:spPr>
        <a:xfrm>
          <a:off x="3175000" y="1422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78435</xdr:rowOff>
    </xdr:from>
    <xdr:ext cx="762000" cy="259045"/>
    <xdr:sp macro="" textlink="">
      <xdr:nvSpPr>
        <xdr:cNvPr id="218" name="テキスト ボックス 217"/>
        <xdr:cNvSpPr txBox="1"/>
      </xdr:nvSpPr>
      <xdr:spPr>
        <a:xfrm>
          <a:off x="2844800" y="1430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140666</xdr:rowOff>
    </xdr:from>
    <xdr:to>
      <xdr:col>11</xdr:col>
      <xdr:colOff>82550</xdr:colOff>
      <xdr:row>83</xdr:row>
      <xdr:rowOff>70816</xdr:rowOff>
    </xdr:to>
    <xdr:sp macro="" textlink="">
      <xdr:nvSpPr>
        <xdr:cNvPr id="219" name="楕円 218"/>
        <xdr:cNvSpPr/>
      </xdr:nvSpPr>
      <xdr:spPr>
        <a:xfrm>
          <a:off x="2286000" y="1419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55593</xdr:rowOff>
    </xdr:from>
    <xdr:ext cx="762000" cy="259045"/>
    <xdr:sp macro="" textlink="">
      <xdr:nvSpPr>
        <xdr:cNvPr id="220" name="テキスト ボックス 219"/>
        <xdr:cNvSpPr txBox="1"/>
      </xdr:nvSpPr>
      <xdr:spPr>
        <a:xfrm>
          <a:off x="1955800" y="1428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56942</xdr:rowOff>
    </xdr:from>
    <xdr:to>
      <xdr:col>7</xdr:col>
      <xdr:colOff>31750</xdr:colOff>
      <xdr:row>82</xdr:row>
      <xdr:rowOff>158542</xdr:rowOff>
    </xdr:to>
    <xdr:sp macro="" textlink="">
      <xdr:nvSpPr>
        <xdr:cNvPr id="221" name="楕円 220"/>
        <xdr:cNvSpPr/>
      </xdr:nvSpPr>
      <xdr:spPr>
        <a:xfrm>
          <a:off x="1397000" y="1411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143319</xdr:rowOff>
    </xdr:from>
    <xdr:ext cx="762000" cy="259045"/>
    <xdr:sp macro="" textlink="">
      <xdr:nvSpPr>
        <xdr:cNvPr id="222" name="テキスト ボックス 221"/>
        <xdr:cNvSpPr txBox="1"/>
      </xdr:nvSpPr>
      <xdr:spPr>
        <a:xfrm>
          <a:off x="1066800" y="14202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後の職員数を計画的に減らしていくために、新規採用を必要最小限に抑えてきた。その結果、比較的若い年層において極端に少ない年代が生じており、結果的に高齢化の傾向になっている。また管理職の多くが高卒者であることから指数を押し上げる要因になっている。</a:t>
          </a:r>
        </a:p>
        <a:p>
          <a:r>
            <a:rPr kumimoji="1" lang="ja-JP" altLang="en-US" sz="1300">
              <a:latin typeface="ＭＳ Ｐゴシック" panose="020B0600070205080204" pitchFamily="50" charset="-128"/>
              <a:ea typeface="ＭＳ Ｐゴシック" panose="020B0600070205080204" pitchFamily="50" charset="-128"/>
            </a:rPr>
            <a:t>　以上のことにより、類似団体平均より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ポイント上回り、高い水準ではあるが、給与の適正化を図っているため昨年度と比べ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ポイント下がった。今後もより一層の給与の適正化に努め、改善を図る。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159959</xdr:rowOff>
    </xdr:to>
    <xdr:cxnSp macro="">
      <xdr:nvCxnSpPr>
        <xdr:cNvPr id="258" name="直線コネクタ 257"/>
        <xdr:cNvCxnSpPr/>
      </xdr:nvCxnSpPr>
      <xdr:spPr>
        <a:xfrm flipV="1">
          <a:off x="16179800" y="1500716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59" name="給与水準   （国との比較）平均値テキスト"/>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159959</xdr:rowOff>
    </xdr:to>
    <xdr:cxnSp macro="">
      <xdr:nvCxnSpPr>
        <xdr:cNvPr id="261" name="直線コネクタ 260"/>
        <xdr:cNvCxnSpPr/>
      </xdr:nvCxnSpPr>
      <xdr:spPr>
        <a:xfrm>
          <a:off x="15290800" y="14984186"/>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45055</xdr:rowOff>
    </xdr:from>
    <xdr:to>
      <xdr:col>72</xdr:col>
      <xdr:colOff>203200</xdr:colOff>
      <xdr:row>87</xdr:row>
      <xdr:rowOff>68036</xdr:rowOff>
    </xdr:to>
    <xdr:cxnSp macro="">
      <xdr:nvCxnSpPr>
        <xdr:cNvPr id="264" name="直線コネクタ 263"/>
        <xdr:cNvCxnSpPr/>
      </xdr:nvCxnSpPr>
      <xdr:spPr>
        <a:xfrm>
          <a:off x="14401800" y="1496120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6" name="テキスト ボックス 265"/>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45055</xdr:rowOff>
    </xdr:from>
    <xdr:to>
      <xdr:col>68</xdr:col>
      <xdr:colOff>152400</xdr:colOff>
      <xdr:row>87</xdr:row>
      <xdr:rowOff>91016</xdr:rowOff>
    </xdr:to>
    <xdr:cxnSp macro="">
      <xdr:nvCxnSpPr>
        <xdr:cNvPr id="267" name="直線コネクタ 266"/>
        <xdr:cNvCxnSpPr/>
      </xdr:nvCxnSpPr>
      <xdr:spPr>
        <a:xfrm flipV="1">
          <a:off x="13512800" y="1496120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9" name="テキスト ボックス 268"/>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7" name="楕円 276"/>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8" name="給与水準   （国との比較）該当値テキスト"/>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109159</xdr:rowOff>
    </xdr:from>
    <xdr:to>
      <xdr:col>77</xdr:col>
      <xdr:colOff>95250</xdr:colOff>
      <xdr:row>88</xdr:row>
      <xdr:rowOff>39309</xdr:rowOff>
    </xdr:to>
    <xdr:sp macro="" textlink="">
      <xdr:nvSpPr>
        <xdr:cNvPr id="279" name="楕円 278"/>
        <xdr:cNvSpPr/>
      </xdr:nvSpPr>
      <xdr:spPr>
        <a:xfrm>
          <a:off x="16129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24086</xdr:rowOff>
    </xdr:from>
    <xdr:ext cx="736600" cy="259045"/>
    <xdr:sp macro="" textlink="">
      <xdr:nvSpPr>
        <xdr:cNvPr id="280" name="テキスト ボックス 279"/>
        <xdr:cNvSpPr txBox="1"/>
      </xdr:nvSpPr>
      <xdr:spPr>
        <a:xfrm>
          <a:off x="15798800" y="1511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1" name="楕円 280"/>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2" name="テキスト ボックス 281"/>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165705</xdr:rowOff>
    </xdr:from>
    <xdr:to>
      <xdr:col>68</xdr:col>
      <xdr:colOff>203200</xdr:colOff>
      <xdr:row>87</xdr:row>
      <xdr:rowOff>95855</xdr:rowOff>
    </xdr:to>
    <xdr:sp macro="" textlink="">
      <xdr:nvSpPr>
        <xdr:cNvPr id="283" name="楕円 282"/>
        <xdr:cNvSpPr/>
      </xdr:nvSpPr>
      <xdr:spPr>
        <a:xfrm>
          <a:off x="14351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80632</xdr:rowOff>
    </xdr:from>
    <xdr:ext cx="762000" cy="259045"/>
    <xdr:sp macro="" textlink="">
      <xdr:nvSpPr>
        <xdr:cNvPr id="284" name="テキスト ボックス 283"/>
        <xdr:cNvSpPr txBox="1"/>
      </xdr:nvSpPr>
      <xdr:spPr>
        <a:xfrm>
          <a:off x="14020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5" name="楕円 284"/>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6" name="テキスト ボックス 285"/>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a:t>
          </a:r>
          <a:r>
            <a:rPr kumimoji="1" lang="en-US" altLang="ja-JP" sz="1300">
              <a:latin typeface="ＭＳ Ｐゴシック" panose="020B0600070205080204" pitchFamily="50" charset="-128"/>
              <a:ea typeface="ＭＳ Ｐゴシック" panose="020B0600070205080204" pitchFamily="50" charset="-128"/>
            </a:rPr>
            <a:t>0.16</a:t>
          </a:r>
          <a:r>
            <a:rPr kumimoji="1" lang="ja-JP" altLang="en-US" sz="1300">
              <a:latin typeface="ＭＳ Ｐゴシック" panose="020B0600070205080204" pitchFamily="50" charset="-128"/>
              <a:ea typeface="ＭＳ Ｐゴシック" panose="020B0600070205080204" pitchFamily="50" charset="-128"/>
            </a:rPr>
            <a:t>人増加し、類似団体平均値との比較においても、</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人多くなっている。現在、地域創生として人口減少対策をはじめ、持続可能なまちづくりに取り組んでいるため、一定の職員数を確保している。また人口減少が続いているため、千人当たりの職員数が微増の傾向にある。</a:t>
          </a:r>
        </a:p>
        <a:p>
          <a:r>
            <a:rPr kumimoji="1" lang="ja-JP" altLang="en-US" sz="1300">
              <a:latin typeface="ＭＳ Ｐゴシック" panose="020B0600070205080204" pitchFamily="50" charset="-128"/>
              <a:ea typeface="ＭＳ Ｐゴシック" panose="020B0600070205080204" pitchFamily="50" charset="-128"/>
            </a:rPr>
            <a:t>　当面する地域創生に全力を上げて取り組んでいくが、定員管理計画に基づき適正な職員数に努めていく。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147371</xdr:rowOff>
    </xdr:from>
    <xdr:to>
      <xdr:col>81</xdr:col>
      <xdr:colOff>44450</xdr:colOff>
      <xdr:row>61</xdr:row>
      <xdr:rowOff>155092</xdr:rowOff>
    </xdr:to>
    <xdr:cxnSp macro="">
      <xdr:nvCxnSpPr>
        <xdr:cNvPr id="318" name="直線コネクタ 317"/>
        <xdr:cNvCxnSpPr/>
      </xdr:nvCxnSpPr>
      <xdr:spPr>
        <a:xfrm>
          <a:off x="16179800" y="10605821"/>
          <a:ext cx="8382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77385</xdr:rowOff>
    </xdr:from>
    <xdr:ext cx="762000" cy="259045"/>
    <xdr:sp macro="" textlink="">
      <xdr:nvSpPr>
        <xdr:cNvPr id="319" name="定員管理の状況平均値テキスト"/>
        <xdr:cNvSpPr txBox="1"/>
      </xdr:nvSpPr>
      <xdr:spPr>
        <a:xfrm>
          <a:off x="17106900" y="10364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147371</xdr:rowOff>
    </xdr:from>
    <xdr:to>
      <xdr:col>77</xdr:col>
      <xdr:colOff>44450</xdr:colOff>
      <xdr:row>61</xdr:row>
      <xdr:rowOff>149784</xdr:rowOff>
    </xdr:to>
    <xdr:cxnSp macro="">
      <xdr:nvCxnSpPr>
        <xdr:cNvPr id="321" name="直線コネクタ 320"/>
        <xdr:cNvCxnSpPr/>
      </xdr:nvCxnSpPr>
      <xdr:spPr>
        <a:xfrm flipV="1">
          <a:off x="15290800" y="1060582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159605</xdr:rowOff>
    </xdr:from>
    <xdr:ext cx="736600" cy="259045"/>
    <xdr:sp macro="" textlink="">
      <xdr:nvSpPr>
        <xdr:cNvPr id="323" name="テキスト ボックス 322"/>
        <xdr:cNvSpPr txBox="1"/>
      </xdr:nvSpPr>
      <xdr:spPr>
        <a:xfrm>
          <a:off x="15798800" y="10275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148336</xdr:rowOff>
    </xdr:from>
    <xdr:to>
      <xdr:col>72</xdr:col>
      <xdr:colOff>203200</xdr:colOff>
      <xdr:row>61</xdr:row>
      <xdr:rowOff>149784</xdr:rowOff>
    </xdr:to>
    <xdr:cxnSp macro="">
      <xdr:nvCxnSpPr>
        <xdr:cNvPr id="324" name="直線コネクタ 323"/>
        <xdr:cNvCxnSpPr/>
      </xdr:nvCxnSpPr>
      <xdr:spPr>
        <a:xfrm>
          <a:off x="14401800" y="10606786"/>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155744</xdr:rowOff>
    </xdr:from>
    <xdr:ext cx="762000" cy="259045"/>
    <xdr:sp macro="" textlink="">
      <xdr:nvSpPr>
        <xdr:cNvPr id="326" name="テキスト ボックス 325"/>
        <xdr:cNvSpPr txBox="1"/>
      </xdr:nvSpPr>
      <xdr:spPr>
        <a:xfrm>
          <a:off x="14909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131928</xdr:rowOff>
    </xdr:from>
    <xdr:to>
      <xdr:col>68</xdr:col>
      <xdr:colOff>152400</xdr:colOff>
      <xdr:row>61</xdr:row>
      <xdr:rowOff>148336</xdr:rowOff>
    </xdr:to>
    <xdr:cxnSp macro="">
      <xdr:nvCxnSpPr>
        <xdr:cNvPr id="327" name="直線コネクタ 326"/>
        <xdr:cNvCxnSpPr/>
      </xdr:nvCxnSpPr>
      <xdr:spPr>
        <a:xfrm>
          <a:off x="13512800" y="10590378"/>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158640</xdr:rowOff>
    </xdr:from>
    <xdr:ext cx="762000" cy="259045"/>
    <xdr:sp macro="" textlink="">
      <xdr:nvSpPr>
        <xdr:cNvPr id="329" name="テキスト ボックス 328"/>
        <xdr:cNvSpPr txBox="1"/>
      </xdr:nvSpPr>
      <xdr:spPr>
        <a:xfrm>
          <a:off x="14020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3115</xdr:rowOff>
    </xdr:from>
    <xdr:ext cx="762000" cy="259045"/>
    <xdr:sp macro="" textlink="">
      <xdr:nvSpPr>
        <xdr:cNvPr id="331" name="テキスト ボックス 330"/>
        <xdr:cNvSpPr txBox="1"/>
      </xdr:nvSpPr>
      <xdr:spPr>
        <a:xfrm>
          <a:off x="13131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104292</xdr:rowOff>
    </xdr:from>
    <xdr:to>
      <xdr:col>81</xdr:col>
      <xdr:colOff>95250</xdr:colOff>
      <xdr:row>62</xdr:row>
      <xdr:rowOff>34442</xdr:rowOff>
    </xdr:to>
    <xdr:sp macro="" textlink="">
      <xdr:nvSpPr>
        <xdr:cNvPr id="337" name="楕円 336"/>
        <xdr:cNvSpPr/>
      </xdr:nvSpPr>
      <xdr:spPr>
        <a:xfrm>
          <a:off x="16967200" y="1056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76369</xdr:rowOff>
    </xdr:from>
    <xdr:ext cx="762000" cy="259045"/>
    <xdr:sp macro="" textlink="">
      <xdr:nvSpPr>
        <xdr:cNvPr id="338" name="定員管理の状況該当値テキスト"/>
        <xdr:cNvSpPr txBox="1"/>
      </xdr:nvSpPr>
      <xdr:spPr>
        <a:xfrm>
          <a:off x="17106900" y="1053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96571</xdr:rowOff>
    </xdr:from>
    <xdr:to>
      <xdr:col>77</xdr:col>
      <xdr:colOff>95250</xdr:colOff>
      <xdr:row>62</xdr:row>
      <xdr:rowOff>26721</xdr:rowOff>
    </xdr:to>
    <xdr:sp macro="" textlink="">
      <xdr:nvSpPr>
        <xdr:cNvPr id="339" name="楕円 338"/>
        <xdr:cNvSpPr/>
      </xdr:nvSpPr>
      <xdr:spPr>
        <a:xfrm>
          <a:off x="16129000" y="1055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11498</xdr:rowOff>
    </xdr:from>
    <xdr:ext cx="736600" cy="259045"/>
    <xdr:sp macro="" textlink="">
      <xdr:nvSpPr>
        <xdr:cNvPr id="340" name="テキスト ボックス 339"/>
        <xdr:cNvSpPr txBox="1"/>
      </xdr:nvSpPr>
      <xdr:spPr>
        <a:xfrm>
          <a:off x="15798800" y="10641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98984</xdr:rowOff>
    </xdr:from>
    <xdr:to>
      <xdr:col>73</xdr:col>
      <xdr:colOff>44450</xdr:colOff>
      <xdr:row>62</xdr:row>
      <xdr:rowOff>29134</xdr:rowOff>
    </xdr:to>
    <xdr:sp macro="" textlink="">
      <xdr:nvSpPr>
        <xdr:cNvPr id="341" name="楕円 340"/>
        <xdr:cNvSpPr/>
      </xdr:nvSpPr>
      <xdr:spPr>
        <a:xfrm>
          <a:off x="15240000" y="1055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13911</xdr:rowOff>
    </xdr:from>
    <xdr:ext cx="762000" cy="259045"/>
    <xdr:sp macro="" textlink="">
      <xdr:nvSpPr>
        <xdr:cNvPr id="342" name="テキスト ボックス 341"/>
        <xdr:cNvSpPr txBox="1"/>
      </xdr:nvSpPr>
      <xdr:spPr>
        <a:xfrm>
          <a:off x="14909800" y="1064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97536</xdr:rowOff>
    </xdr:from>
    <xdr:to>
      <xdr:col>68</xdr:col>
      <xdr:colOff>203200</xdr:colOff>
      <xdr:row>62</xdr:row>
      <xdr:rowOff>27686</xdr:rowOff>
    </xdr:to>
    <xdr:sp macro="" textlink="">
      <xdr:nvSpPr>
        <xdr:cNvPr id="343" name="楕円 342"/>
        <xdr:cNvSpPr/>
      </xdr:nvSpPr>
      <xdr:spPr>
        <a:xfrm>
          <a:off x="14351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12463</xdr:rowOff>
    </xdr:from>
    <xdr:ext cx="762000" cy="259045"/>
    <xdr:sp macro="" textlink="">
      <xdr:nvSpPr>
        <xdr:cNvPr id="344" name="テキスト ボックス 343"/>
        <xdr:cNvSpPr txBox="1"/>
      </xdr:nvSpPr>
      <xdr:spPr>
        <a:xfrm>
          <a:off x="14020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81128</xdr:rowOff>
    </xdr:from>
    <xdr:to>
      <xdr:col>64</xdr:col>
      <xdr:colOff>152400</xdr:colOff>
      <xdr:row>62</xdr:row>
      <xdr:rowOff>11278</xdr:rowOff>
    </xdr:to>
    <xdr:sp macro="" textlink="">
      <xdr:nvSpPr>
        <xdr:cNvPr id="345" name="楕円 344"/>
        <xdr:cNvSpPr/>
      </xdr:nvSpPr>
      <xdr:spPr>
        <a:xfrm>
          <a:off x="13462000" y="1053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167505</xdr:rowOff>
    </xdr:from>
    <xdr:ext cx="762000" cy="259045"/>
    <xdr:sp macro="" textlink="">
      <xdr:nvSpPr>
        <xdr:cNvPr id="346" name="テキスト ボックス 345"/>
        <xdr:cNvSpPr txBox="1"/>
      </xdr:nvSpPr>
      <xdr:spPr>
        <a:xfrm>
          <a:off x="13131800" y="1062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これまでの繰上償還等により地方債の償還金は減少しているが、標準財政規模が減少したため、比率は昨年度に比べ０．３ポイント増加している。類似団体平均値との比較でも８．５ポイント上回っている。</a:t>
          </a:r>
        </a:p>
        <a:p>
          <a:r>
            <a:rPr kumimoji="1" lang="ja-JP" altLang="en-US" sz="1300">
              <a:latin typeface="ＭＳ Ｐゴシック" panose="020B0600070205080204" pitchFamily="50" charset="-128"/>
              <a:ea typeface="ＭＳ Ｐゴシック" panose="020B0600070205080204" pitchFamily="50" charset="-128"/>
            </a:rPr>
            <a:t>　さらに、近年の大規模事業に伴う起債発行により、今後比率の上昇が見込まれる。今後においては、投資的事業の計画的実施による新規発行債の抑制や、繰上償還の財源確保に努め比率の改善を図る。　</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27215</xdr:rowOff>
    </xdr:from>
    <xdr:to>
      <xdr:col>81</xdr:col>
      <xdr:colOff>44450</xdr:colOff>
      <xdr:row>44</xdr:row>
      <xdr:rowOff>47897</xdr:rowOff>
    </xdr:to>
    <xdr:cxnSp macro="">
      <xdr:nvCxnSpPr>
        <xdr:cNvPr id="381" name="直線コネクタ 380"/>
        <xdr:cNvCxnSpPr/>
      </xdr:nvCxnSpPr>
      <xdr:spPr>
        <a:xfrm>
          <a:off x="16179800" y="7571015"/>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113410</xdr:rowOff>
    </xdr:from>
    <xdr:ext cx="762000" cy="259045"/>
    <xdr:sp macro="" textlink="">
      <xdr:nvSpPr>
        <xdr:cNvPr id="382" name="公債費負担の状況平均値テキスト"/>
        <xdr:cNvSpPr txBox="1"/>
      </xdr:nvSpPr>
      <xdr:spPr>
        <a:xfrm>
          <a:off x="17106900" y="679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6531</xdr:rowOff>
    </xdr:from>
    <xdr:to>
      <xdr:col>77</xdr:col>
      <xdr:colOff>44450</xdr:colOff>
      <xdr:row>44</xdr:row>
      <xdr:rowOff>27215</xdr:rowOff>
    </xdr:to>
    <xdr:cxnSp macro="">
      <xdr:nvCxnSpPr>
        <xdr:cNvPr id="384" name="直線コネクタ 383"/>
        <xdr:cNvCxnSpPr/>
      </xdr:nvCxnSpPr>
      <xdr:spPr>
        <a:xfrm>
          <a:off x="15290800" y="7550331"/>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44104</xdr:rowOff>
    </xdr:from>
    <xdr:ext cx="736600" cy="259045"/>
    <xdr:sp macro="" textlink="">
      <xdr:nvSpPr>
        <xdr:cNvPr id="386" name="テキスト ボックス 385"/>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171087</xdr:rowOff>
    </xdr:from>
    <xdr:to>
      <xdr:col>72</xdr:col>
      <xdr:colOff>203200</xdr:colOff>
      <xdr:row>44</xdr:row>
      <xdr:rowOff>6531</xdr:rowOff>
    </xdr:to>
    <xdr:cxnSp macro="">
      <xdr:nvCxnSpPr>
        <xdr:cNvPr id="387" name="直線コネクタ 386"/>
        <xdr:cNvCxnSpPr/>
      </xdr:nvCxnSpPr>
      <xdr:spPr>
        <a:xfrm>
          <a:off x="14401800" y="754343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44104</xdr:rowOff>
    </xdr:from>
    <xdr:ext cx="762000" cy="259045"/>
    <xdr:sp macro="" textlink="">
      <xdr:nvSpPr>
        <xdr:cNvPr id="389" name="テキスト ボックス 388"/>
        <xdr:cNvSpPr txBox="1"/>
      </xdr:nvSpPr>
      <xdr:spPr>
        <a:xfrm>
          <a:off x="14909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171087</xdr:rowOff>
    </xdr:from>
    <xdr:to>
      <xdr:col>68</xdr:col>
      <xdr:colOff>152400</xdr:colOff>
      <xdr:row>44</xdr:row>
      <xdr:rowOff>34109</xdr:rowOff>
    </xdr:to>
    <xdr:cxnSp macro="">
      <xdr:nvCxnSpPr>
        <xdr:cNvPr id="390" name="直線コネクタ 389"/>
        <xdr:cNvCxnSpPr/>
      </xdr:nvCxnSpPr>
      <xdr:spPr>
        <a:xfrm flipV="1">
          <a:off x="13512800" y="754343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2" name="テキスト ボックス 391"/>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126836</xdr:rowOff>
    </xdr:from>
    <xdr:ext cx="762000" cy="259045"/>
    <xdr:sp macro="" textlink="">
      <xdr:nvSpPr>
        <xdr:cNvPr id="394" name="テキスト ボックス 393"/>
        <xdr:cNvSpPr txBox="1"/>
      </xdr:nvSpPr>
      <xdr:spPr>
        <a:xfrm>
          <a:off x="13131800" y="681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168547</xdr:rowOff>
    </xdr:from>
    <xdr:to>
      <xdr:col>81</xdr:col>
      <xdr:colOff>95250</xdr:colOff>
      <xdr:row>44</xdr:row>
      <xdr:rowOff>98697</xdr:rowOff>
    </xdr:to>
    <xdr:sp macro="" textlink="">
      <xdr:nvSpPr>
        <xdr:cNvPr id="400" name="楕円 399"/>
        <xdr:cNvSpPr/>
      </xdr:nvSpPr>
      <xdr:spPr>
        <a:xfrm>
          <a:off x="16967200" y="754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64424</xdr:rowOff>
    </xdr:from>
    <xdr:ext cx="762000" cy="259045"/>
    <xdr:sp macro="" textlink="">
      <xdr:nvSpPr>
        <xdr:cNvPr id="401" name="公債費負担の状況該当値テキスト"/>
        <xdr:cNvSpPr txBox="1"/>
      </xdr:nvSpPr>
      <xdr:spPr>
        <a:xfrm>
          <a:off x="17106900" y="743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147865</xdr:rowOff>
    </xdr:from>
    <xdr:to>
      <xdr:col>77</xdr:col>
      <xdr:colOff>95250</xdr:colOff>
      <xdr:row>44</xdr:row>
      <xdr:rowOff>78015</xdr:rowOff>
    </xdr:to>
    <xdr:sp macro="" textlink="">
      <xdr:nvSpPr>
        <xdr:cNvPr id="402" name="楕円 401"/>
        <xdr:cNvSpPr/>
      </xdr:nvSpPr>
      <xdr:spPr>
        <a:xfrm>
          <a:off x="16129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62792</xdr:rowOff>
    </xdr:from>
    <xdr:ext cx="736600" cy="259045"/>
    <xdr:sp macro="" textlink="">
      <xdr:nvSpPr>
        <xdr:cNvPr id="403" name="テキスト ボックス 402"/>
        <xdr:cNvSpPr txBox="1"/>
      </xdr:nvSpPr>
      <xdr:spPr>
        <a:xfrm>
          <a:off x="15798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127181</xdr:rowOff>
    </xdr:from>
    <xdr:to>
      <xdr:col>73</xdr:col>
      <xdr:colOff>44450</xdr:colOff>
      <xdr:row>44</xdr:row>
      <xdr:rowOff>57331</xdr:rowOff>
    </xdr:to>
    <xdr:sp macro="" textlink="">
      <xdr:nvSpPr>
        <xdr:cNvPr id="404" name="楕円 403"/>
        <xdr:cNvSpPr/>
      </xdr:nvSpPr>
      <xdr:spPr>
        <a:xfrm>
          <a:off x="15240000" y="749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42108</xdr:rowOff>
    </xdr:from>
    <xdr:ext cx="762000" cy="259045"/>
    <xdr:sp macro="" textlink="">
      <xdr:nvSpPr>
        <xdr:cNvPr id="405" name="テキスト ボックス 404"/>
        <xdr:cNvSpPr txBox="1"/>
      </xdr:nvSpPr>
      <xdr:spPr>
        <a:xfrm>
          <a:off x="14909800" y="758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120287</xdr:rowOff>
    </xdr:from>
    <xdr:to>
      <xdr:col>68</xdr:col>
      <xdr:colOff>203200</xdr:colOff>
      <xdr:row>44</xdr:row>
      <xdr:rowOff>50437</xdr:rowOff>
    </xdr:to>
    <xdr:sp macro="" textlink="">
      <xdr:nvSpPr>
        <xdr:cNvPr id="406" name="楕円 405"/>
        <xdr:cNvSpPr/>
      </xdr:nvSpPr>
      <xdr:spPr>
        <a:xfrm>
          <a:off x="14351000" y="749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35214</xdr:rowOff>
    </xdr:from>
    <xdr:ext cx="762000" cy="259045"/>
    <xdr:sp macro="" textlink="">
      <xdr:nvSpPr>
        <xdr:cNvPr id="407" name="テキスト ボックス 406"/>
        <xdr:cNvSpPr txBox="1"/>
      </xdr:nvSpPr>
      <xdr:spPr>
        <a:xfrm>
          <a:off x="14020800" y="75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154759</xdr:rowOff>
    </xdr:from>
    <xdr:to>
      <xdr:col>64</xdr:col>
      <xdr:colOff>152400</xdr:colOff>
      <xdr:row>44</xdr:row>
      <xdr:rowOff>84909</xdr:rowOff>
    </xdr:to>
    <xdr:sp macro="" textlink="">
      <xdr:nvSpPr>
        <xdr:cNvPr id="408" name="楕円 407"/>
        <xdr:cNvSpPr/>
      </xdr:nvSpPr>
      <xdr:spPr>
        <a:xfrm>
          <a:off x="13462000" y="752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69686</xdr:rowOff>
    </xdr:from>
    <xdr:ext cx="762000" cy="259045"/>
    <xdr:sp macro="" textlink="">
      <xdr:nvSpPr>
        <xdr:cNvPr id="409" name="テキスト ボックス 408"/>
        <xdr:cNvSpPr txBox="1"/>
      </xdr:nvSpPr>
      <xdr:spPr>
        <a:xfrm>
          <a:off x="13131800" y="761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おいて、普通会計債の新規発行債の増加により残高が増加していることや、公営企業債等繰入見込額の増加、さらに、充当可能基金の減額により、昨年度に比べ比率が１２．２ポイント増加している。</a:t>
          </a:r>
        </a:p>
        <a:p>
          <a:r>
            <a:rPr kumimoji="1" lang="ja-JP" altLang="en-US" sz="1300">
              <a:latin typeface="ＭＳ Ｐゴシック" panose="020B0600070205080204" pitchFamily="50" charset="-128"/>
              <a:ea typeface="ＭＳ Ｐゴシック" panose="020B0600070205080204" pitchFamily="50" charset="-128"/>
            </a:rPr>
            <a:t>　今後においては、第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次神河町行財政改革大綱及び公共施設総合管理計画に沿い、新規発行債の抑制・縮小に努め、将来負担額の抑制を行い比率の改善を図る。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154432</xdr:rowOff>
    </xdr:from>
    <xdr:to>
      <xdr:col>81</xdr:col>
      <xdr:colOff>44450</xdr:colOff>
      <xdr:row>16</xdr:row>
      <xdr:rowOff>81111</xdr:rowOff>
    </xdr:to>
    <xdr:cxnSp macro="">
      <xdr:nvCxnSpPr>
        <xdr:cNvPr id="443" name="直線コネクタ 442"/>
        <xdr:cNvCxnSpPr/>
      </xdr:nvCxnSpPr>
      <xdr:spPr>
        <a:xfrm>
          <a:off x="16179800" y="2726182"/>
          <a:ext cx="838200" cy="9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78020</xdr:rowOff>
    </xdr:from>
    <xdr:to>
      <xdr:col>77</xdr:col>
      <xdr:colOff>44450</xdr:colOff>
      <xdr:row>15</xdr:row>
      <xdr:rowOff>154432</xdr:rowOff>
    </xdr:to>
    <xdr:cxnSp macro="">
      <xdr:nvCxnSpPr>
        <xdr:cNvPr id="446" name="直線コネクタ 445"/>
        <xdr:cNvCxnSpPr/>
      </xdr:nvCxnSpPr>
      <xdr:spPr>
        <a:xfrm>
          <a:off x="15290800" y="2649770"/>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78020</xdr:rowOff>
    </xdr:from>
    <xdr:to>
      <xdr:col>72</xdr:col>
      <xdr:colOff>203200</xdr:colOff>
      <xdr:row>15</xdr:row>
      <xdr:rowOff>85259</xdr:rowOff>
    </xdr:to>
    <xdr:cxnSp macro="">
      <xdr:nvCxnSpPr>
        <xdr:cNvPr id="449" name="直線コネクタ 448"/>
        <xdr:cNvCxnSpPr/>
      </xdr:nvCxnSpPr>
      <xdr:spPr>
        <a:xfrm flipV="1">
          <a:off x="14401800" y="264977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85259</xdr:rowOff>
    </xdr:from>
    <xdr:to>
      <xdr:col>68</xdr:col>
      <xdr:colOff>152400</xdr:colOff>
      <xdr:row>15</xdr:row>
      <xdr:rowOff>150410</xdr:rowOff>
    </xdr:to>
    <xdr:cxnSp macro="">
      <xdr:nvCxnSpPr>
        <xdr:cNvPr id="452" name="直線コネクタ 451"/>
        <xdr:cNvCxnSpPr/>
      </xdr:nvCxnSpPr>
      <xdr:spPr>
        <a:xfrm flipV="1">
          <a:off x="13512800" y="2657009"/>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24934</xdr:rowOff>
    </xdr:from>
    <xdr:to>
      <xdr:col>68</xdr:col>
      <xdr:colOff>203200</xdr:colOff>
      <xdr:row>14</xdr:row>
      <xdr:rowOff>126534</xdr:rowOff>
    </xdr:to>
    <xdr:sp macro="" textlink="">
      <xdr:nvSpPr>
        <xdr:cNvPr id="453" name="フローチャート: 判断 452"/>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4" name="テキスト ボックス 453"/>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5" name="フローチャート: 判断 454"/>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6" name="テキスト ボックス 455"/>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30311</xdr:rowOff>
    </xdr:from>
    <xdr:to>
      <xdr:col>81</xdr:col>
      <xdr:colOff>95250</xdr:colOff>
      <xdr:row>16</xdr:row>
      <xdr:rowOff>131911</xdr:rowOff>
    </xdr:to>
    <xdr:sp macro="" textlink="">
      <xdr:nvSpPr>
        <xdr:cNvPr id="462" name="楕円 461"/>
        <xdr:cNvSpPr/>
      </xdr:nvSpPr>
      <xdr:spPr>
        <a:xfrm>
          <a:off x="16967200" y="277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2388</xdr:rowOff>
    </xdr:from>
    <xdr:ext cx="762000" cy="259045"/>
    <xdr:sp macro="" textlink="">
      <xdr:nvSpPr>
        <xdr:cNvPr id="463" name="将来負担の状況該当値テキスト"/>
        <xdr:cNvSpPr txBox="1"/>
      </xdr:nvSpPr>
      <xdr:spPr>
        <a:xfrm>
          <a:off x="17106900" y="274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103632</xdr:rowOff>
    </xdr:from>
    <xdr:to>
      <xdr:col>77</xdr:col>
      <xdr:colOff>95250</xdr:colOff>
      <xdr:row>16</xdr:row>
      <xdr:rowOff>33782</xdr:rowOff>
    </xdr:to>
    <xdr:sp macro="" textlink="">
      <xdr:nvSpPr>
        <xdr:cNvPr id="464" name="楕円 463"/>
        <xdr:cNvSpPr/>
      </xdr:nvSpPr>
      <xdr:spPr>
        <a:xfrm>
          <a:off x="16129000" y="267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18559</xdr:rowOff>
    </xdr:from>
    <xdr:ext cx="736600" cy="259045"/>
    <xdr:sp macro="" textlink="">
      <xdr:nvSpPr>
        <xdr:cNvPr id="465" name="テキスト ボックス 464"/>
        <xdr:cNvSpPr txBox="1"/>
      </xdr:nvSpPr>
      <xdr:spPr>
        <a:xfrm>
          <a:off x="15798800" y="2761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27220</xdr:rowOff>
    </xdr:from>
    <xdr:to>
      <xdr:col>73</xdr:col>
      <xdr:colOff>44450</xdr:colOff>
      <xdr:row>15</xdr:row>
      <xdr:rowOff>128820</xdr:rowOff>
    </xdr:to>
    <xdr:sp macro="" textlink="">
      <xdr:nvSpPr>
        <xdr:cNvPr id="466" name="楕円 465"/>
        <xdr:cNvSpPr/>
      </xdr:nvSpPr>
      <xdr:spPr>
        <a:xfrm>
          <a:off x="15240000" y="25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113597</xdr:rowOff>
    </xdr:from>
    <xdr:ext cx="762000" cy="259045"/>
    <xdr:sp macro="" textlink="">
      <xdr:nvSpPr>
        <xdr:cNvPr id="467" name="テキスト ボックス 466"/>
        <xdr:cNvSpPr txBox="1"/>
      </xdr:nvSpPr>
      <xdr:spPr>
        <a:xfrm>
          <a:off x="14909800" y="268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34459</xdr:rowOff>
    </xdr:from>
    <xdr:to>
      <xdr:col>68</xdr:col>
      <xdr:colOff>203200</xdr:colOff>
      <xdr:row>15</xdr:row>
      <xdr:rowOff>136059</xdr:rowOff>
    </xdr:to>
    <xdr:sp macro="" textlink="">
      <xdr:nvSpPr>
        <xdr:cNvPr id="468" name="楕円 467"/>
        <xdr:cNvSpPr/>
      </xdr:nvSpPr>
      <xdr:spPr>
        <a:xfrm>
          <a:off x="14351000" y="260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120836</xdr:rowOff>
    </xdr:from>
    <xdr:ext cx="762000" cy="259045"/>
    <xdr:sp macro="" textlink="">
      <xdr:nvSpPr>
        <xdr:cNvPr id="469" name="テキスト ボックス 468"/>
        <xdr:cNvSpPr txBox="1"/>
      </xdr:nvSpPr>
      <xdr:spPr>
        <a:xfrm>
          <a:off x="14020800" y="269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99610</xdr:rowOff>
    </xdr:from>
    <xdr:to>
      <xdr:col>64</xdr:col>
      <xdr:colOff>152400</xdr:colOff>
      <xdr:row>16</xdr:row>
      <xdr:rowOff>29760</xdr:rowOff>
    </xdr:to>
    <xdr:sp macro="" textlink="">
      <xdr:nvSpPr>
        <xdr:cNvPr id="470" name="楕円 469"/>
        <xdr:cNvSpPr/>
      </xdr:nvSpPr>
      <xdr:spPr>
        <a:xfrm>
          <a:off x="13462000" y="26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14537</xdr:rowOff>
    </xdr:from>
    <xdr:ext cx="762000" cy="259045"/>
    <xdr:sp macro="" textlink="">
      <xdr:nvSpPr>
        <xdr:cNvPr id="471" name="テキスト ボックス 470"/>
        <xdr:cNvSpPr txBox="1"/>
      </xdr:nvSpPr>
      <xdr:spPr>
        <a:xfrm>
          <a:off x="13131800" y="27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11,473
11,425
202.23
10,196,954
9,851,781
283,933
4,965,110
13,023,449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16.3
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２．８ポイント低い水準となっているが、今後においても定員適正化計画に揚げた取り組みにより改善を図っていく。具体的には、各種手当の総点検等による給与の適正化と新規採用の抑制による職員数の減により、「平成３０年度～令和８年度の９年間で９人（７．０％）」の削減を行い、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72136</xdr:rowOff>
    </xdr:from>
    <xdr:to>
      <xdr:col>24</xdr:col>
      <xdr:colOff>25400</xdr:colOff>
      <xdr:row>36</xdr:row>
      <xdr:rowOff>90424</xdr:rowOff>
    </xdr:to>
    <xdr:cxnSp macro="">
      <xdr:nvCxnSpPr>
        <xdr:cNvPr id="64" name="直線コネクタ 63"/>
        <xdr:cNvCxnSpPr/>
      </xdr:nvCxnSpPr>
      <xdr:spPr>
        <a:xfrm flipV="1">
          <a:off x="3987800" y="62443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121429</xdr:rowOff>
    </xdr:from>
    <xdr:ext cx="762000" cy="259045"/>
    <xdr:sp macro="" textlink="">
      <xdr:nvSpPr>
        <xdr:cNvPr id="65" name="人件費平均値テキスト"/>
        <xdr:cNvSpPr txBox="1"/>
      </xdr:nvSpPr>
      <xdr:spPr>
        <a:xfrm>
          <a:off x="4914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90424</xdr:rowOff>
    </xdr:from>
    <xdr:to>
      <xdr:col>19</xdr:col>
      <xdr:colOff>187325</xdr:colOff>
      <xdr:row>36</xdr:row>
      <xdr:rowOff>90424</xdr:rowOff>
    </xdr:to>
    <xdr:cxnSp macro="">
      <xdr:nvCxnSpPr>
        <xdr:cNvPr id="67" name="直線コネクタ 66"/>
        <xdr:cNvCxnSpPr/>
      </xdr:nvCxnSpPr>
      <xdr:spPr>
        <a:xfrm>
          <a:off x="3098800" y="6262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72136</xdr:rowOff>
    </xdr:from>
    <xdr:to>
      <xdr:col>15</xdr:col>
      <xdr:colOff>98425</xdr:colOff>
      <xdr:row>36</xdr:row>
      <xdr:rowOff>90424</xdr:rowOff>
    </xdr:to>
    <xdr:cxnSp macro="">
      <xdr:nvCxnSpPr>
        <xdr:cNvPr id="70" name="直線コネクタ 69"/>
        <xdr:cNvCxnSpPr/>
      </xdr:nvCxnSpPr>
      <xdr:spPr>
        <a:xfrm>
          <a:off x="2209800" y="6244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26416</xdr:rowOff>
    </xdr:from>
    <xdr:to>
      <xdr:col>11</xdr:col>
      <xdr:colOff>9525</xdr:colOff>
      <xdr:row>36</xdr:row>
      <xdr:rowOff>72136</xdr:rowOff>
    </xdr:to>
    <xdr:cxnSp macro="">
      <xdr:nvCxnSpPr>
        <xdr:cNvPr id="73" name="直線コネクタ 72"/>
        <xdr:cNvCxnSpPr/>
      </xdr:nvCxnSpPr>
      <xdr:spPr>
        <a:xfrm>
          <a:off x="1320800" y="61986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75" name="テキスト ボックス 74"/>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7" name="テキスト ボックス 76"/>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21336</xdr:rowOff>
    </xdr:from>
    <xdr:to>
      <xdr:col>24</xdr:col>
      <xdr:colOff>76200</xdr:colOff>
      <xdr:row>36</xdr:row>
      <xdr:rowOff>122936</xdr:rowOff>
    </xdr:to>
    <xdr:sp macro="" textlink="">
      <xdr:nvSpPr>
        <xdr:cNvPr id="83" name="楕円 82"/>
        <xdr:cNvSpPr/>
      </xdr:nvSpPr>
      <xdr:spPr>
        <a:xfrm>
          <a:off x="4775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37863</xdr:rowOff>
    </xdr:from>
    <xdr:ext cx="762000" cy="259045"/>
    <xdr:sp macro="" textlink="">
      <xdr:nvSpPr>
        <xdr:cNvPr id="84" name="人件費該当値テキスト"/>
        <xdr:cNvSpPr txBox="1"/>
      </xdr:nvSpPr>
      <xdr:spPr>
        <a:xfrm>
          <a:off x="4914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39624</xdr:rowOff>
    </xdr:from>
    <xdr:to>
      <xdr:col>20</xdr:col>
      <xdr:colOff>38100</xdr:colOff>
      <xdr:row>36</xdr:row>
      <xdr:rowOff>141224</xdr:rowOff>
    </xdr:to>
    <xdr:sp macro="" textlink="">
      <xdr:nvSpPr>
        <xdr:cNvPr id="85" name="楕円 84"/>
        <xdr:cNvSpPr/>
      </xdr:nvSpPr>
      <xdr:spPr>
        <a:xfrm>
          <a:off x="3937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151401</xdr:rowOff>
    </xdr:from>
    <xdr:ext cx="736600" cy="259045"/>
    <xdr:sp macro="" textlink="">
      <xdr:nvSpPr>
        <xdr:cNvPr id="86" name="テキスト ボックス 85"/>
        <xdr:cNvSpPr txBox="1"/>
      </xdr:nvSpPr>
      <xdr:spPr>
        <a:xfrm>
          <a:off x="3606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39624</xdr:rowOff>
    </xdr:from>
    <xdr:to>
      <xdr:col>15</xdr:col>
      <xdr:colOff>149225</xdr:colOff>
      <xdr:row>36</xdr:row>
      <xdr:rowOff>141224</xdr:rowOff>
    </xdr:to>
    <xdr:sp macro="" textlink="">
      <xdr:nvSpPr>
        <xdr:cNvPr id="87" name="楕円 86"/>
        <xdr:cNvSpPr/>
      </xdr:nvSpPr>
      <xdr:spPr>
        <a:xfrm>
          <a:off x="3048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151401</xdr:rowOff>
    </xdr:from>
    <xdr:ext cx="762000" cy="259045"/>
    <xdr:sp macro="" textlink="">
      <xdr:nvSpPr>
        <xdr:cNvPr id="88" name="テキスト ボックス 87"/>
        <xdr:cNvSpPr txBox="1"/>
      </xdr:nvSpPr>
      <xdr:spPr>
        <a:xfrm>
          <a:off x="2717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21336</xdr:rowOff>
    </xdr:from>
    <xdr:to>
      <xdr:col>11</xdr:col>
      <xdr:colOff>60325</xdr:colOff>
      <xdr:row>36</xdr:row>
      <xdr:rowOff>122936</xdr:rowOff>
    </xdr:to>
    <xdr:sp macro="" textlink="">
      <xdr:nvSpPr>
        <xdr:cNvPr id="89" name="楕円 88"/>
        <xdr:cNvSpPr/>
      </xdr:nvSpPr>
      <xdr:spPr>
        <a:xfrm>
          <a:off x="2159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133113</xdr:rowOff>
    </xdr:from>
    <xdr:ext cx="762000" cy="259045"/>
    <xdr:sp macro="" textlink="">
      <xdr:nvSpPr>
        <xdr:cNvPr id="90" name="テキスト ボックス 89"/>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147066</xdr:rowOff>
    </xdr:from>
    <xdr:to>
      <xdr:col>6</xdr:col>
      <xdr:colOff>171450</xdr:colOff>
      <xdr:row>36</xdr:row>
      <xdr:rowOff>77216</xdr:rowOff>
    </xdr:to>
    <xdr:sp macro="" textlink="">
      <xdr:nvSpPr>
        <xdr:cNvPr id="91" name="楕円 90"/>
        <xdr:cNvSpPr/>
      </xdr:nvSpPr>
      <xdr:spPr>
        <a:xfrm>
          <a:off x="1270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87393</xdr:rowOff>
    </xdr:from>
    <xdr:ext cx="762000" cy="259045"/>
    <xdr:sp macro="" textlink="">
      <xdr:nvSpPr>
        <xdr:cNvPr id="92" name="テキスト ボックス 91"/>
        <xdr:cNvSpPr txBox="1"/>
      </xdr:nvSpPr>
      <xdr:spPr>
        <a:xfrm>
          <a:off x="939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類似団体平均値より０．４ポイント低い水準となっているが、依然として電算システム経費、地域創生経費や各施設の維持管理経費等が増加傾向にある。今後は、第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次神河町行財政改革大綱に掲げた経費削減に向けての事務事業のさらなる見直し、重複する施設の管理の見直しなどの取り組みにより、物件費全体の縮減に努める。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96520</xdr:rowOff>
    </xdr:from>
    <xdr:to>
      <xdr:col>82</xdr:col>
      <xdr:colOff>107950</xdr:colOff>
      <xdr:row>17</xdr:row>
      <xdr:rowOff>16510</xdr:rowOff>
    </xdr:to>
    <xdr:cxnSp macro="">
      <xdr:nvCxnSpPr>
        <xdr:cNvPr id="125" name="直線コネクタ 124"/>
        <xdr:cNvCxnSpPr/>
      </xdr:nvCxnSpPr>
      <xdr:spPr>
        <a:xfrm>
          <a:off x="15671800" y="28397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139717</xdr:rowOff>
    </xdr:from>
    <xdr:ext cx="762000" cy="259045"/>
    <xdr:sp macro="" textlink="">
      <xdr:nvSpPr>
        <xdr:cNvPr id="126" name="物件費平均値テキスト"/>
        <xdr:cNvSpPr txBox="1"/>
      </xdr:nvSpPr>
      <xdr:spPr>
        <a:xfrm>
          <a:off x="16598900" y="2882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96520</xdr:rowOff>
    </xdr:to>
    <xdr:cxnSp macro="">
      <xdr:nvCxnSpPr>
        <xdr:cNvPr id="128" name="直線コネクタ 127"/>
        <xdr:cNvCxnSpPr/>
      </xdr:nvCxnSpPr>
      <xdr:spPr>
        <a:xfrm>
          <a:off x="14782800" y="2832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0" name="テキスト ボックス 129"/>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43180</xdr:rowOff>
    </xdr:from>
    <xdr:to>
      <xdr:col>73</xdr:col>
      <xdr:colOff>180975</xdr:colOff>
      <xdr:row>16</xdr:row>
      <xdr:rowOff>88900</xdr:rowOff>
    </xdr:to>
    <xdr:cxnSp macro="">
      <xdr:nvCxnSpPr>
        <xdr:cNvPr id="131" name="直線コネクタ 130"/>
        <xdr:cNvCxnSpPr/>
      </xdr:nvCxnSpPr>
      <xdr:spPr>
        <a:xfrm>
          <a:off x="13893800" y="2786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33" name="テキスト ボックス 132"/>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43180</xdr:rowOff>
    </xdr:from>
    <xdr:to>
      <xdr:col>69</xdr:col>
      <xdr:colOff>92075</xdr:colOff>
      <xdr:row>16</xdr:row>
      <xdr:rowOff>43180</xdr:rowOff>
    </xdr:to>
    <xdr:cxnSp macro="">
      <xdr:nvCxnSpPr>
        <xdr:cNvPr id="134" name="直線コネクタ 133"/>
        <xdr:cNvCxnSpPr/>
      </xdr:nvCxnSpPr>
      <xdr:spPr>
        <a:xfrm>
          <a:off x="13004800" y="2786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6" name="テキスト ボックス 135"/>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137160</xdr:rowOff>
    </xdr:from>
    <xdr:to>
      <xdr:col>82</xdr:col>
      <xdr:colOff>158750</xdr:colOff>
      <xdr:row>17</xdr:row>
      <xdr:rowOff>67310</xdr:rowOff>
    </xdr:to>
    <xdr:sp macro="" textlink="">
      <xdr:nvSpPr>
        <xdr:cNvPr id="144" name="楕円 143"/>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153687</xdr:rowOff>
    </xdr:from>
    <xdr:ext cx="762000" cy="259045"/>
    <xdr:sp macro="" textlink="">
      <xdr:nvSpPr>
        <xdr:cNvPr id="145" name="物件費該当値テキスト"/>
        <xdr:cNvSpPr txBox="1"/>
      </xdr:nvSpPr>
      <xdr:spPr>
        <a:xfrm>
          <a:off x="165989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45720</xdr:rowOff>
    </xdr:from>
    <xdr:to>
      <xdr:col>78</xdr:col>
      <xdr:colOff>120650</xdr:colOff>
      <xdr:row>16</xdr:row>
      <xdr:rowOff>147320</xdr:rowOff>
    </xdr:to>
    <xdr:sp macro="" textlink="">
      <xdr:nvSpPr>
        <xdr:cNvPr id="146" name="楕円 145"/>
        <xdr:cNvSpPr/>
      </xdr:nvSpPr>
      <xdr:spPr>
        <a:xfrm>
          <a:off x="15621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157497</xdr:rowOff>
    </xdr:from>
    <xdr:ext cx="736600" cy="259045"/>
    <xdr:sp macro="" textlink="">
      <xdr:nvSpPr>
        <xdr:cNvPr id="147" name="テキスト ボックス 146"/>
        <xdr:cNvSpPr txBox="1"/>
      </xdr:nvSpPr>
      <xdr:spPr>
        <a:xfrm>
          <a:off x="15290800" y="2557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48" name="楕円 147"/>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49" name="テキスト ボックス 148"/>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163830</xdr:rowOff>
    </xdr:from>
    <xdr:to>
      <xdr:col>69</xdr:col>
      <xdr:colOff>142875</xdr:colOff>
      <xdr:row>16</xdr:row>
      <xdr:rowOff>93980</xdr:rowOff>
    </xdr:to>
    <xdr:sp macro="" textlink="">
      <xdr:nvSpPr>
        <xdr:cNvPr id="150" name="楕円 149"/>
        <xdr:cNvSpPr/>
      </xdr:nvSpPr>
      <xdr:spPr>
        <a:xfrm>
          <a:off x="13843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104157</xdr:rowOff>
    </xdr:from>
    <xdr:ext cx="762000" cy="259045"/>
    <xdr:sp macro="" textlink="">
      <xdr:nvSpPr>
        <xdr:cNvPr id="151" name="テキスト ボックス 150"/>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52" name="楕円 151"/>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104157</xdr:rowOff>
    </xdr:from>
    <xdr:ext cx="762000" cy="259045"/>
    <xdr:sp macro="" textlink="">
      <xdr:nvSpPr>
        <xdr:cNvPr id="153" name="テキスト ボックス 152"/>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類似団体平均値より１．７ポイント低い水準となっているが、障害者自立支援給付費及び老人福祉費（老人措置費）に係る経費が増加傾向となっている。</a:t>
          </a:r>
        </a:p>
        <a:p>
          <a:r>
            <a:rPr kumimoji="1" lang="ja-JP" altLang="en-US" sz="1300">
              <a:latin typeface="ＭＳ Ｐゴシック" panose="020B0600070205080204" pitchFamily="50" charset="-128"/>
              <a:ea typeface="ＭＳ Ｐゴシック" panose="020B0600070205080204" pitchFamily="50" charset="-128"/>
            </a:rPr>
            <a:t>　さらに、高齢化率も高く将来の扶助費の増加が懸念される。</a:t>
          </a:r>
        </a:p>
        <a:p>
          <a:r>
            <a:rPr kumimoji="1" lang="ja-JP" altLang="en-US" sz="1300">
              <a:latin typeface="ＭＳ Ｐゴシック" panose="020B0600070205080204" pitchFamily="50" charset="-128"/>
              <a:ea typeface="ＭＳ Ｐゴシック" panose="020B0600070205080204" pitchFamily="50" charset="-128"/>
            </a:rPr>
            <a:t>　今後においては、第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次神河町行財政改革大綱の確実な実行により、財源を確保していく必要がある。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76200</xdr:rowOff>
    </xdr:from>
    <xdr:to>
      <xdr:col>24</xdr:col>
      <xdr:colOff>25400</xdr:colOff>
      <xdr:row>56</xdr:row>
      <xdr:rowOff>101600</xdr:rowOff>
    </xdr:to>
    <xdr:cxnSp macro="">
      <xdr:nvCxnSpPr>
        <xdr:cNvPr id="185" name="直線コネクタ 184"/>
        <xdr:cNvCxnSpPr/>
      </xdr:nvCxnSpPr>
      <xdr:spPr>
        <a:xfrm>
          <a:off x="3987800" y="9677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67327</xdr:rowOff>
    </xdr:from>
    <xdr:ext cx="762000" cy="259045"/>
    <xdr:sp macro="" textlink="">
      <xdr:nvSpPr>
        <xdr:cNvPr id="186" name="扶助費平均値テキスト"/>
        <xdr:cNvSpPr txBox="1"/>
      </xdr:nvSpPr>
      <xdr:spPr>
        <a:xfrm>
          <a:off x="4914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158750</xdr:rowOff>
    </xdr:from>
    <xdr:to>
      <xdr:col>19</xdr:col>
      <xdr:colOff>187325</xdr:colOff>
      <xdr:row>56</xdr:row>
      <xdr:rowOff>76200</xdr:rowOff>
    </xdr:to>
    <xdr:cxnSp macro="">
      <xdr:nvCxnSpPr>
        <xdr:cNvPr id="188" name="直線コネクタ 187"/>
        <xdr:cNvCxnSpPr/>
      </xdr:nvCxnSpPr>
      <xdr:spPr>
        <a:xfrm>
          <a:off x="3098800" y="9588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0" name="テキスト ボックス 189"/>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158750</xdr:rowOff>
    </xdr:to>
    <xdr:cxnSp macro="">
      <xdr:nvCxnSpPr>
        <xdr:cNvPr id="191" name="直線コネクタ 190"/>
        <xdr:cNvCxnSpPr/>
      </xdr:nvCxnSpPr>
      <xdr:spPr>
        <a:xfrm>
          <a:off x="2209800" y="9537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3" name="テキスト ボックス 192"/>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95250</xdr:rowOff>
    </xdr:from>
    <xdr:to>
      <xdr:col>11</xdr:col>
      <xdr:colOff>9525</xdr:colOff>
      <xdr:row>55</xdr:row>
      <xdr:rowOff>107950</xdr:rowOff>
    </xdr:to>
    <xdr:cxnSp macro="">
      <xdr:nvCxnSpPr>
        <xdr:cNvPr id="194" name="直線コネクタ 193"/>
        <xdr:cNvCxnSpPr/>
      </xdr:nvCxnSpPr>
      <xdr:spPr>
        <a:xfrm>
          <a:off x="1320800" y="952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6" name="テキスト ボックス 195"/>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204" name="楕円 203"/>
        <xdr:cNvSpPr/>
      </xdr:nvSpPr>
      <xdr:spPr>
        <a:xfrm>
          <a:off x="4775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5"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25400</xdr:rowOff>
    </xdr:from>
    <xdr:to>
      <xdr:col>20</xdr:col>
      <xdr:colOff>38100</xdr:colOff>
      <xdr:row>56</xdr:row>
      <xdr:rowOff>127000</xdr:rowOff>
    </xdr:to>
    <xdr:sp macro="" textlink="">
      <xdr:nvSpPr>
        <xdr:cNvPr id="206" name="楕円 205"/>
        <xdr:cNvSpPr/>
      </xdr:nvSpPr>
      <xdr:spPr>
        <a:xfrm>
          <a:off x="3937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207" name="テキスト ボックス 206"/>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107950</xdr:rowOff>
    </xdr:from>
    <xdr:to>
      <xdr:col>15</xdr:col>
      <xdr:colOff>149225</xdr:colOff>
      <xdr:row>56</xdr:row>
      <xdr:rowOff>38100</xdr:rowOff>
    </xdr:to>
    <xdr:sp macro="" textlink="">
      <xdr:nvSpPr>
        <xdr:cNvPr id="208" name="楕円 207"/>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48277</xdr:rowOff>
    </xdr:from>
    <xdr:ext cx="762000" cy="259045"/>
    <xdr:sp macro="" textlink="">
      <xdr:nvSpPr>
        <xdr:cNvPr id="209" name="テキスト ボックス 208"/>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0" name="楕円 209"/>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1" name="テキスト ボックス 210"/>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44450</xdr:rowOff>
    </xdr:from>
    <xdr:to>
      <xdr:col>6</xdr:col>
      <xdr:colOff>171450</xdr:colOff>
      <xdr:row>55</xdr:row>
      <xdr:rowOff>146050</xdr:rowOff>
    </xdr:to>
    <xdr:sp macro="" textlink="">
      <xdr:nvSpPr>
        <xdr:cNvPr id="212" name="楕円 211"/>
        <xdr:cNvSpPr/>
      </xdr:nvSpPr>
      <xdr:spPr>
        <a:xfrm>
          <a:off x="1270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156227</xdr:rowOff>
    </xdr:from>
    <xdr:ext cx="762000" cy="259045"/>
    <xdr:sp macro="" textlink="">
      <xdr:nvSpPr>
        <xdr:cNvPr id="213" name="テキスト ボックス 212"/>
        <xdr:cNvSpPr txBox="1"/>
      </xdr:nvSpPr>
      <xdr:spPr>
        <a:xfrm>
          <a:off x="939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その他に係る経常収支比率は繰出金であり、類似団体平均値より５．４ポイント低い水準となっている。</a:t>
          </a:r>
        </a:p>
        <a:p>
          <a:r>
            <a:rPr kumimoji="1" lang="ja-JP" altLang="en-US" sz="1300">
              <a:latin typeface="ＭＳ Ｐゴシック" panose="020B0600070205080204" pitchFamily="50" charset="-128"/>
              <a:ea typeface="ＭＳ Ｐゴシック" panose="020B0600070205080204" pitchFamily="50" charset="-128"/>
            </a:rPr>
            <a:t>　今後、介護保険事業や後期高齢者医療事業の繰出金が増加してくものと推測される。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118835</xdr:rowOff>
    </xdr:from>
    <xdr:to>
      <xdr:col>82</xdr:col>
      <xdr:colOff>107950</xdr:colOff>
      <xdr:row>55</xdr:row>
      <xdr:rowOff>138430</xdr:rowOff>
    </xdr:to>
    <xdr:cxnSp macro="">
      <xdr:nvCxnSpPr>
        <xdr:cNvPr id="247" name="直線コネクタ 246"/>
        <xdr:cNvCxnSpPr/>
      </xdr:nvCxnSpPr>
      <xdr:spPr>
        <a:xfrm>
          <a:off x="15671800" y="9548585"/>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69504</xdr:rowOff>
    </xdr:from>
    <xdr:ext cx="762000" cy="259045"/>
    <xdr:sp macro="" textlink="">
      <xdr:nvSpPr>
        <xdr:cNvPr id="248" name="その他平均値テキスト"/>
        <xdr:cNvSpPr txBox="1"/>
      </xdr:nvSpPr>
      <xdr:spPr>
        <a:xfrm>
          <a:off x="16598900" y="9842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118835</xdr:rowOff>
    </xdr:to>
    <xdr:cxnSp macro="">
      <xdr:nvCxnSpPr>
        <xdr:cNvPr id="250" name="直線コネクタ 249"/>
        <xdr:cNvCxnSpPr/>
      </xdr:nvCxnSpPr>
      <xdr:spPr>
        <a:xfrm>
          <a:off x="14782800" y="952246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2" name="テキスト ボックス 251"/>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86178</xdr:rowOff>
    </xdr:from>
    <xdr:to>
      <xdr:col>73</xdr:col>
      <xdr:colOff>180975</xdr:colOff>
      <xdr:row>55</xdr:row>
      <xdr:rowOff>92710</xdr:rowOff>
    </xdr:to>
    <xdr:cxnSp macro="">
      <xdr:nvCxnSpPr>
        <xdr:cNvPr id="253" name="直線コネクタ 252"/>
        <xdr:cNvCxnSpPr/>
      </xdr:nvCxnSpPr>
      <xdr:spPr>
        <a:xfrm>
          <a:off x="13893800" y="951592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18886</xdr:rowOff>
    </xdr:from>
    <xdr:ext cx="762000" cy="259045"/>
    <xdr:sp macro="" textlink="">
      <xdr:nvSpPr>
        <xdr:cNvPr id="255" name="テキスト ボックス 254"/>
        <xdr:cNvSpPr txBox="1"/>
      </xdr:nvSpPr>
      <xdr:spPr>
        <a:xfrm>
          <a:off x="14401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73116</xdr:rowOff>
    </xdr:from>
    <xdr:to>
      <xdr:col>69</xdr:col>
      <xdr:colOff>92075</xdr:colOff>
      <xdr:row>55</xdr:row>
      <xdr:rowOff>86178</xdr:rowOff>
    </xdr:to>
    <xdr:cxnSp macro="">
      <xdr:nvCxnSpPr>
        <xdr:cNvPr id="256" name="直線コネクタ 255"/>
        <xdr:cNvCxnSpPr/>
      </xdr:nvCxnSpPr>
      <xdr:spPr>
        <a:xfrm>
          <a:off x="13004800" y="950286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58" name="テキスト ボックス 257"/>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0" name="テキスト ボックス 259"/>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66" name="楕円 265"/>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67"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68035</xdr:rowOff>
    </xdr:from>
    <xdr:to>
      <xdr:col>78</xdr:col>
      <xdr:colOff>120650</xdr:colOff>
      <xdr:row>55</xdr:row>
      <xdr:rowOff>169635</xdr:rowOff>
    </xdr:to>
    <xdr:sp macro="" textlink="">
      <xdr:nvSpPr>
        <xdr:cNvPr id="268" name="楕円 267"/>
        <xdr:cNvSpPr/>
      </xdr:nvSpPr>
      <xdr:spPr>
        <a:xfrm>
          <a:off x="15621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8362</xdr:rowOff>
    </xdr:from>
    <xdr:ext cx="736600" cy="259045"/>
    <xdr:sp macro="" textlink="">
      <xdr:nvSpPr>
        <xdr:cNvPr id="269" name="テキスト ボックス 268"/>
        <xdr:cNvSpPr txBox="1"/>
      </xdr:nvSpPr>
      <xdr:spPr>
        <a:xfrm>
          <a:off x="15290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70" name="楕円 269"/>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71" name="テキスト ボックス 270"/>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35378</xdr:rowOff>
    </xdr:from>
    <xdr:to>
      <xdr:col>69</xdr:col>
      <xdr:colOff>142875</xdr:colOff>
      <xdr:row>55</xdr:row>
      <xdr:rowOff>136978</xdr:rowOff>
    </xdr:to>
    <xdr:sp macro="" textlink="">
      <xdr:nvSpPr>
        <xdr:cNvPr id="272" name="楕円 271"/>
        <xdr:cNvSpPr/>
      </xdr:nvSpPr>
      <xdr:spPr>
        <a:xfrm>
          <a:off x="13843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147155</xdr:rowOff>
    </xdr:from>
    <xdr:ext cx="762000" cy="259045"/>
    <xdr:sp macro="" textlink="">
      <xdr:nvSpPr>
        <xdr:cNvPr id="273" name="テキスト ボックス 272"/>
        <xdr:cNvSpPr txBox="1"/>
      </xdr:nvSpPr>
      <xdr:spPr>
        <a:xfrm>
          <a:off x="13512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22316</xdr:rowOff>
    </xdr:from>
    <xdr:to>
      <xdr:col>65</xdr:col>
      <xdr:colOff>53975</xdr:colOff>
      <xdr:row>55</xdr:row>
      <xdr:rowOff>123916</xdr:rowOff>
    </xdr:to>
    <xdr:sp macro="" textlink="">
      <xdr:nvSpPr>
        <xdr:cNvPr id="274" name="楕円 273"/>
        <xdr:cNvSpPr/>
      </xdr:nvSpPr>
      <xdr:spPr>
        <a:xfrm>
          <a:off x="12954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134093</xdr:rowOff>
    </xdr:from>
    <xdr:ext cx="762000" cy="259045"/>
    <xdr:sp macro="" textlink="">
      <xdr:nvSpPr>
        <xdr:cNvPr id="275" name="テキスト ボックス 274"/>
        <xdr:cNvSpPr txBox="1"/>
      </xdr:nvSpPr>
      <xdr:spPr>
        <a:xfrm>
          <a:off x="12623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特に一部事務組合（ごみ・し尿処理施設）への負担金と企業会計（病院・上下水道）への補助金が大きく、類似団体平均値を１１．９ポイントも上回る要因になっている。今後においては、補助金の適正化と整理統合などの取り組みにより、補助金全体の縮減を図っていく。</a:t>
          </a:r>
        </a:p>
        <a:p>
          <a:r>
            <a:rPr kumimoji="1" lang="ja-JP" altLang="en-US" sz="1200">
              <a:latin typeface="ＭＳ Ｐゴシック" panose="020B0600070205080204" pitchFamily="50" charset="-128"/>
              <a:ea typeface="ＭＳ Ｐゴシック" panose="020B0600070205080204" pitchFamily="50" charset="-128"/>
            </a:rPr>
            <a:t>　また、企業会計については、経営戦略や企業債発行時に作成する「収支計画」等に基づき、経営の安定化に努めることにより普通会計の負担を軽減していくように努める。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85852</xdr:rowOff>
    </xdr:from>
    <xdr:to>
      <xdr:col>82</xdr:col>
      <xdr:colOff>107950</xdr:colOff>
      <xdr:row>40</xdr:row>
      <xdr:rowOff>104140</xdr:rowOff>
    </xdr:to>
    <xdr:cxnSp macro="">
      <xdr:nvCxnSpPr>
        <xdr:cNvPr id="305" name="直線コネクタ 304"/>
        <xdr:cNvCxnSpPr/>
      </xdr:nvCxnSpPr>
      <xdr:spPr>
        <a:xfrm>
          <a:off x="15671800" y="69438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40149</xdr:rowOff>
    </xdr:from>
    <xdr:ext cx="762000" cy="259045"/>
    <xdr:sp macro="" textlink="">
      <xdr:nvSpPr>
        <xdr:cNvPr id="306" name="補助費等平均値テキスト"/>
        <xdr:cNvSpPr txBox="1"/>
      </xdr:nvSpPr>
      <xdr:spPr>
        <a:xfrm>
          <a:off x="16598900" y="6212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85852</xdr:rowOff>
    </xdr:from>
    <xdr:to>
      <xdr:col>78</xdr:col>
      <xdr:colOff>69850</xdr:colOff>
      <xdr:row>40</xdr:row>
      <xdr:rowOff>90424</xdr:rowOff>
    </xdr:to>
    <xdr:cxnSp macro="">
      <xdr:nvCxnSpPr>
        <xdr:cNvPr id="308" name="直線コネクタ 307"/>
        <xdr:cNvCxnSpPr/>
      </xdr:nvCxnSpPr>
      <xdr:spPr>
        <a:xfrm flipV="1">
          <a:off x="14782800" y="69438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0" name="テキスト ボックス 309"/>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90424</xdr:rowOff>
    </xdr:from>
    <xdr:to>
      <xdr:col>73</xdr:col>
      <xdr:colOff>180975</xdr:colOff>
      <xdr:row>40</xdr:row>
      <xdr:rowOff>127000</xdr:rowOff>
    </xdr:to>
    <xdr:cxnSp macro="">
      <xdr:nvCxnSpPr>
        <xdr:cNvPr id="311" name="直線コネクタ 310"/>
        <xdr:cNvCxnSpPr/>
      </xdr:nvCxnSpPr>
      <xdr:spPr>
        <a:xfrm flipV="1">
          <a:off x="13893800" y="69484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126255</xdr:rowOff>
    </xdr:from>
    <xdr:ext cx="762000" cy="259045"/>
    <xdr:sp macro="" textlink="">
      <xdr:nvSpPr>
        <xdr:cNvPr id="313" name="テキスト ボックス 312"/>
        <xdr:cNvSpPr txBox="1"/>
      </xdr:nvSpPr>
      <xdr:spPr>
        <a:xfrm>
          <a:off x="14401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76708</xdr:rowOff>
    </xdr:from>
    <xdr:to>
      <xdr:col>69</xdr:col>
      <xdr:colOff>92075</xdr:colOff>
      <xdr:row>40</xdr:row>
      <xdr:rowOff>127000</xdr:rowOff>
    </xdr:to>
    <xdr:cxnSp macro="">
      <xdr:nvCxnSpPr>
        <xdr:cNvPr id="314" name="直線コネクタ 313"/>
        <xdr:cNvCxnSpPr/>
      </xdr:nvCxnSpPr>
      <xdr:spPr>
        <a:xfrm>
          <a:off x="13004800" y="69347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98823</xdr:rowOff>
    </xdr:from>
    <xdr:ext cx="762000" cy="259045"/>
    <xdr:sp macro="" textlink="">
      <xdr:nvSpPr>
        <xdr:cNvPr id="316" name="テキスト ボックス 315"/>
        <xdr:cNvSpPr txBox="1"/>
      </xdr:nvSpPr>
      <xdr:spPr>
        <a:xfrm>
          <a:off x="13512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8" name="テキスト ボックス 317"/>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53340</xdr:rowOff>
    </xdr:from>
    <xdr:to>
      <xdr:col>82</xdr:col>
      <xdr:colOff>158750</xdr:colOff>
      <xdr:row>40</xdr:row>
      <xdr:rowOff>154940</xdr:rowOff>
    </xdr:to>
    <xdr:sp macro="" textlink="">
      <xdr:nvSpPr>
        <xdr:cNvPr id="324" name="楕円 323"/>
        <xdr:cNvSpPr/>
      </xdr:nvSpPr>
      <xdr:spPr>
        <a:xfrm>
          <a:off x="164592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133367</xdr:rowOff>
    </xdr:from>
    <xdr:ext cx="762000" cy="259045"/>
    <xdr:sp macro="" textlink="">
      <xdr:nvSpPr>
        <xdr:cNvPr id="325" name="補助費等該当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35052</xdr:rowOff>
    </xdr:from>
    <xdr:to>
      <xdr:col>78</xdr:col>
      <xdr:colOff>120650</xdr:colOff>
      <xdr:row>40</xdr:row>
      <xdr:rowOff>136652</xdr:rowOff>
    </xdr:to>
    <xdr:sp macro="" textlink="">
      <xdr:nvSpPr>
        <xdr:cNvPr id="326" name="楕円 325"/>
        <xdr:cNvSpPr/>
      </xdr:nvSpPr>
      <xdr:spPr>
        <a:xfrm>
          <a:off x="15621000" y="68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121429</xdr:rowOff>
    </xdr:from>
    <xdr:ext cx="736600" cy="259045"/>
    <xdr:sp macro="" textlink="">
      <xdr:nvSpPr>
        <xdr:cNvPr id="327" name="テキスト ボックス 326"/>
        <xdr:cNvSpPr txBox="1"/>
      </xdr:nvSpPr>
      <xdr:spPr>
        <a:xfrm>
          <a:off x="15290800" y="6979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39624</xdr:rowOff>
    </xdr:from>
    <xdr:to>
      <xdr:col>74</xdr:col>
      <xdr:colOff>31750</xdr:colOff>
      <xdr:row>40</xdr:row>
      <xdr:rowOff>141224</xdr:rowOff>
    </xdr:to>
    <xdr:sp macro="" textlink="">
      <xdr:nvSpPr>
        <xdr:cNvPr id="328" name="楕円 327"/>
        <xdr:cNvSpPr/>
      </xdr:nvSpPr>
      <xdr:spPr>
        <a:xfrm>
          <a:off x="14732000" y="68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126001</xdr:rowOff>
    </xdr:from>
    <xdr:ext cx="762000" cy="259045"/>
    <xdr:sp macro="" textlink="">
      <xdr:nvSpPr>
        <xdr:cNvPr id="329" name="テキスト ボックス 328"/>
        <xdr:cNvSpPr txBox="1"/>
      </xdr:nvSpPr>
      <xdr:spPr>
        <a:xfrm>
          <a:off x="14401800" y="69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76200</xdr:rowOff>
    </xdr:from>
    <xdr:to>
      <xdr:col>69</xdr:col>
      <xdr:colOff>142875</xdr:colOff>
      <xdr:row>41</xdr:row>
      <xdr:rowOff>6350</xdr:rowOff>
    </xdr:to>
    <xdr:sp macro="" textlink="">
      <xdr:nvSpPr>
        <xdr:cNvPr id="330" name="楕円 329"/>
        <xdr:cNvSpPr/>
      </xdr:nvSpPr>
      <xdr:spPr>
        <a:xfrm>
          <a:off x="13843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162577</xdr:rowOff>
    </xdr:from>
    <xdr:ext cx="762000" cy="259045"/>
    <xdr:sp macro="" textlink="">
      <xdr:nvSpPr>
        <xdr:cNvPr id="331" name="テキスト ボックス 330"/>
        <xdr:cNvSpPr txBox="1"/>
      </xdr:nvSpPr>
      <xdr:spPr>
        <a:xfrm>
          <a:off x="13512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25908</xdr:rowOff>
    </xdr:from>
    <xdr:to>
      <xdr:col>65</xdr:col>
      <xdr:colOff>53975</xdr:colOff>
      <xdr:row>40</xdr:row>
      <xdr:rowOff>127508</xdr:rowOff>
    </xdr:to>
    <xdr:sp macro="" textlink="">
      <xdr:nvSpPr>
        <xdr:cNvPr id="332" name="楕円 331"/>
        <xdr:cNvSpPr/>
      </xdr:nvSpPr>
      <xdr:spPr>
        <a:xfrm>
          <a:off x="12954000" y="68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112285</xdr:rowOff>
    </xdr:from>
    <xdr:ext cx="762000" cy="259045"/>
    <xdr:sp macro="" textlink="">
      <xdr:nvSpPr>
        <xdr:cNvPr id="333" name="テキスト ボックス 332"/>
        <xdr:cNvSpPr txBox="1"/>
      </xdr:nvSpPr>
      <xdr:spPr>
        <a:xfrm>
          <a:off x="12623800" y="697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負担適正化計画に沿った繰上償還等の実施により、徐々にではあるが公債費にかかる経常収支比率は減少してきているが、類似団体平均値を４．５ポイント上回っている。さらに、近年の大規模事業に伴う起債発行により、比率の上昇が見込まれる。</a:t>
          </a:r>
        </a:p>
        <a:p>
          <a:r>
            <a:rPr kumimoji="1" lang="ja-JP" altLang="en-US" sz="1300">
              <a:latin typeface="ＭＳ Ｐゴシック" panose="020B0600070205080204" pitchFamily="50" charset="-128"/>
              <a:ea typeface="ＭＳ Ｐゴシック" panose="020B0600070205080204" pitchFamily="50" charset="-128"/>
            </a:rPr>
            <a:t>　今後は、新規発行債の抑制に努め、公債費に係る経常収支比率を現在の類似団体平均値の水準へ近づける。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90424</xdr:rowOff>
    </xdr:from>
    <xdr:to>
      <xdr:col>24</xdr:col>
      <xdr:colOff>25400</xdr:colOff>
      <xdr:row>78</xdr:row>
      <xdr:rowOff>90424</xdr:rowOff>
    </xdr:to>
    <xdr:cxnSp macro="">
      <xdr:nvCxnSpPr>
        <xdr:cNvPr id="363" name="直線コネクタ 362"/>
        <xdr:cNvCxnSpPr/>
      </xdr:nvCxnSpPr>
      <xdr:spPr>
        <a:xfrm>
          <a:off x="3987800" y="134635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4" name="公債費平均値テキスト"/>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90424</xdr:rowOff>
    </xdr:from>
    <xdr:to>
      <xdr:col>19</xdr:col>
      <xdr:colOff>187325</xdr:colOff>
      <xdr:row>78</xdr:row>
      <xdr:rowOff>99568</xdr:rowOff>
    </xdr:to>
    <xdr:cxnSp macro="">
      <xdr:nvCxnSpPr>
        <xdr:cNvPr id="366" name="直線コネクタ 365"/>
        <xdr:cNvCxnSpPr/>
      </xdr:nvCxnSpPr>
      <xdr:spPr>
        <a:xfrm flipV="1">
          <a:off x="3098800" y="134635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68" name="テキスト ボックス 367"/>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67563</xdr:rowOff>
    </xdr:from>
    <xdr:to>
      <xdr:col>15</xdr:col>
      <xdr:colOff>98425</xdr:colOff>
      <xdr:row>78</xdr:row>
      <xdr:rowOff>99568</xdr:rowOff>
    </xdr:to>
    <xdr:cxnSp macro="">
      <xdr:nvCxnSpPr>
        <xdr:cNvPr id="369" name="直線コネクタ 368"/>
        <xdr:cNvCxnSpPr/>
      </xdr:nvCxnSpPr>
      <xdr:spPr>
        <a:xfrm>
          <a:off x="2209800" y="134406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1" name="テキスト ボックス 370"/>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67563</xdr:rowOff>
    </xdr:from>
    <xdr:to>
      <xdr:col>11</xdr:col>
      <xdr:colOff>9525</xdr:colOff>
      <xdr:row>78</xdr:row>
      <xdr:rowOff>127000</xdr:rowOff>
    </xdr:to>
    <xdr:cxnSp macro="">
      <xdr:nvCxnSpPr>
        <xdr:cNvPr id="372" name="直線コネクタ 371"/>
        <xdr:cNvCxnSpPr/>
      </xdr:nvCxnSpPr>
      <xdr:spPr>
        <a:xfrm flipV="1">
          <a:off x="1320800" y="13440663"/>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4" name="テキスト ボックス 373"/>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76" name="テキスト ボックス 375"/>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39624</xdr:rowOff>
    </xdr:from>
    <xdr:to>
      <xdr:col>24</xdr:col>
      <xdr:colOff>76200</xdr:colOff>
      <xdr:row>78</xdr:row>
      <xdr:rowOff>141224</xdr:rowOff>
    </xdr:to>
    <xdr:sp macro="" textlink="">
      <xdr:nvSpPr>
        <xdr:cNvPr id="382" name="楕円 381"/>
        <xdr:cNvSpPr/>
      </xdr:nvSpPr>
      <xdr:spPr>
        <a:xfrm>
          <a:off x="4775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11701</xdr:rowOff>
    </xdr:from>
    <xdr:ext cx="762000" cy="259045"/>
    <xdr:sp macro="" textlink="">
      <xdr:nvSpPr>
        <xdr:cNvPr id="383" name="公債費該当値テキスト"/>
        <xdr:cNvSpPr txBox="1"/>
      </xdr:nvSpPr>
      <xdr:spPr>
        <a:xfrm>
          <a:off x="4914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39624</xdr:rowOff>
    </xdr:from>
    <xdr:to>
      <xdr:col>20</xdr:col>
      <xdr:colOff>38100</xdr:colOff>
      <xdr:row>78</xdr:row>
      <xdr:rowOff>141224</xdr:rowOff>
    </xdr:to>
    <xdr:sp macro="" textlink="">
      <xdr:nvSpPr>
        <xdr:cNvPr id="384" name="楕円 383"/>
        <xdr:cNvSpPr/>
      </xdr:nvSpPr>
      <xdr:spPr>
        <a:xfrm>
          <a:off x="3937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126001</xdr:rowOff>
    </xdr:from>
    <xdr:ext cx="736600" cy="259045"/>
    <xdr:sp macro="" textlink="">
      <xdr:nvSpPr>
        <xdr:cNvPr id="385" name="テキスト ボックス 384"/>
        <xdr:cNvSpPr txBox="1"/>
      </xdr:nvSpPr>
      <xdr:spPr>
        <a:xfrm>
          <a:off x="3606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48768</xdr:rowOff>
    </xdr:from>
    <xdr:to>
      <xdr:col>15</xdr:col>
      <xdr:colOff>149225</xdr:colOff>
      <xdr:row>78</xdr:row>
      <xdr:rowOff>150368</xdr:rowOff>
    </xdr:to>
    <xdr:sp macro="" textlink="">
      <xdr:nvSpPr>
        <xdr:cNvPr id="386" name="楕円 385"/>
        <xdr:cNvSpPr/>
      </xdr:nvSpPr>
      <xdr:spPr>
        <a:xfrm>
          <a:off x="3048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135145</xdr:rowOff>
    </xdr:from>
    <xdr:ext cx="762000" cy="259045"/>
    <xdr:sp macro="" textlink="">
      <xdr:nvSpPr>
        <xdr:cNvPr id="387" name="テキスト ボックス 386"/>
        <xdr:cNvSpPr txBox="1"/>
      </xdr:nvSpPr>
      <xdr:spPr>
        <a:xfrm>
          <a:off x="2717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xdr:rowOff>
    </xdr:from>
    <xdr:to>
      <xdr:col>11</xdr:col>
      <xdr:colOff>60325</xdr:colOff>
      <xdr:row>78</xdr:row>
      <xdr:rowOff>118363</xdr:rowOff>
    </xdr:to>
    <xdr:sp macro="" textlink="">
      <xdr:nvSpPr>
        <xdr:cNvPr id="388" name="楕円 387"/>
        <xdr:cNvSpPr/>
      </xdr:nvSpPr>
      <xdr:spPr>
        <a:xfrm>
          <a:off x="2159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103140</xdr:rowOff>
    </xdr:from>
    <xdr:ext cx="762000" cy="259045"/>
    <xdr:sp macro="" textlink="">
      <xdr:nvSpPr>
        <xdr:cNvPr id="389" name="テキスト ボックス 388"/>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90" name="楕円 389"/>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391" name="テキスト ボックス 390"/>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公債費以外の合計での比較では、類似団体平均値より１．６ポイント上回っており、特にその中でも「補助費等」の比率が大きい。</a:t>
          </a:r>
        </a:p>
        <a:p>
          <a:r>
            <a:rPr kumimoji="1" lang="ja-JP" altLang="en-US" sz="1300">
              <a:latin typeface="ＭＳ Ｐゴシック" panose="020B0600070205080204" pitchFamily="50" charset="-128"/>
              <a:ea typeface="ＭＳ Ｐゴシック" panose="020B0600070205080204" pitchFamily="50" charset="-128"/>
            </a:rPr>
            <a:t>　公債費を除く歳出全体において、第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次神河町行財政改革大綱、公共施設等総合管理計画に沿い、経常経費削減を行うこととしている。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28702</xdr:rowOff>
    </xdr:from>
    <xdr:to>
      <xdr:col>82</xdr:col>
      <xdr:colOff>107950</xdr:colOff>
      <xdr:row>77</xdr:row>
      <xdr:rowOff>106426</xdr:rowOff>
    </xdr:to>
    <xdr:cxnSp macro="">
      <xdr:nvCxnSpPr>
        <xdr:cNvPr id="422" name="直線コネクタ 421"/>
        <xdr:cNvCxnSpPr/>
      </xdr:nvCxnSpPr>
      <xdr:spPr>
        <a:xfrm>
          <a:off x="15671800" y="1323035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170451</xdr:rowOff>
    </xdr:from>
    <xdr:ext cx="762000" cy="259045"/>
    <xdr:sp macro="" textlink="">
      <xdr:nvSpPr>
        <xdr:cNvPr id="423" name="公債費以外平均値テキスト"/>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77</xdr:row>
      <xdr:rowOff>28702</xdr:rowOff>
    </xdr:to>
    <xdr:cxnSp macro="">
      <xdr:nvCxnSpPr>
        <xdr:cNvPr id="425" name="直線コネクタ 424"/>
        <xdr:cNvCxnSpPr/>
      </xdr:nvCxnSpPr>
      <xdr:spPr>
        <a:xfrm>
          <a:off x="14782800" y="131800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66819</xdr:rowOff>
    </xdr:from>
    <xdr:ext cx="736600" cy="259045"/>
    <xdr:sp macro="" textlink="">
      <xdr:nvSpPr>
        <xdr:cNvPr id="427" name="テキスト ボックス 426"/>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117856</xdr:rowOff>
    </xdr:from>
    <xdr:to>
      <xdr:col>73</xdr:col>
      <xdr:colOff>180975</xdr:colOff>
      <xdr:row>76</xdr:row>
      <xdr:rowOff>149861</xdr:rowOff>
    </xdr:to>
    <xdr:cxnSp macro="">
      <xdr:nvCxnSpPr>
        <xdr:cNvPr id="428" name="直線コネクタ 427"/>
        <xdr:cNvCxnSpPr/>
      </xdr:nvCxnSpPr>
      <xdr:spPr>
        <a:xfrm>
          <a:off x="13893800" y="131480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0" name="テキスト ボックス 429"/>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xdr:rowOff>
    </xdr:from>
    <xdr:to>
      <xdr:col>69</xdr:col>
      <xdr:colOff>92075</xdr:colOff>
      <xdr:row>76</xdr:row>
      <xdr:rowOff>117856</xdr:rowOff>
    </xdr:to>
    <xdr:cxnSp macro="">
      <xdr:nvCxnSpPr>
        <xdr:cNvPr id="431" name="直線コネクタ 430"/>
        <xdr:cNvCxnSpPr/>
      </xdr:nvCxnSpPr>
      <xdr:spPr>
        <a:xfrm>
          <a:off x="13004800" y="130383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2" name="フローチャート: 判断 431"/>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33" name="テキスト ボックス 432"/>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35" name="テキスト ボックス 434"/>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41" name="楕円 440"/>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27703</xdr:rowOff>
    </xdr:from>
    <xdr:ext cx="762000" cy="259045"/>
    <xdr:sp macro="" textlink="">
      <xdr:nvSpPr>
        <xdr:cNvPr id="442" name="公債費以外該当値テキスト"/>
        <xdr:cNvSpPr txBox="1"/>
      </xdr:nvSpPr>
      <xdr:spPr>
        <a:xfrm>
          <a:off x="16598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149352</xdr:rowOff>
    </xdr:from>
    <xdr:to>
      <xdr:col>78</xdr:col>
      <xdr:colOff>120650</xdr:colOff>
      <xdr:row>77</xdr:row>
      <xdr:rowOff>79502</xdr:rowOff>
    </xdr:to>
    <xdr:sp macro="" textlink="">
      <xdr:nvSpPr>
        <xdr:cNvPr id="443" name="楕円 442"/>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44" name="テキスト ボックス 443"/>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45" name="楕円 444"/>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46" name="テキスト ボックス 445"/>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67056</xdr:rowOff>
    </xdr:from>
    <xdr:to>
      <xdr:col>69</xdr:col>
      <xdr:colOff>142875</xdr:colOff>
      <xdr:row>76</xdr:row>
      <xdr:rowOff>168656</xdr:rowOff>
    </xdr:to>
    <xdr:sp macro="" textlink="">
      <xdr:nvSpPr>
        <xdr:cNvPr id="447" name="楕円 446"/>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153433</xdr:rowOff>
    </xdr:from>
    <xdr:ext cx="762000" cy="259045"/>
    <xdr:sp macro="" textlink="">
      <xdr:nvSpPr>
        <xdr:cNvPr id="448" name="テキスト ボックス 447"/>
        <xdr:cNvSpPr txBox="1"/>
      </xdr:nvSpPr>
      <xdr:spPr>
        <a:xfrm>
          <a:off x="13512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128778</xdr:rowOff>
    </xdr:from>
    <xdr:to>
      <xdr:col>65</xdr:col>
      <xdr:colOff>53975</xdr:colOff>
      <xdr:row>76</xdr:row>
      <xdr:rowOff>58928</xdr:rowOff>
    </xdr:to>
    <xdr:sp macro="" textlink="">
      <xdr:nvSpPr>
        <xdr:cNvPr id="449" name="楕円 448"/>
        <xdr:cNvSpPr/>
      </xdr:nvSpPr>
      <xdr:spPr>
        <a:xfrm>
          <a:off x="12954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69105</xdr:rowOff>
    </xdr:from>
    <xdr:ext cx="762000" cy="259045"/>
    <xdr:sp macro="" textlink="">
      <xdr:nvSpPr>
        <xdr:cNvPr id="450" name="テキスト ボックス 449"/>
        <xdr:cNvSpPr txBox="1"/>
      </xdr:nvSpPr>
      <xdr:spPr>
        <a:xfrm>
          <a:off x="12623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25151</xdr:rowOff>
    </xdr:from>
    <xdr:to>
      <xdr:col>29</xdr:col>
      <xdr:colOff>127000</xdr:colOff>
      <xdr:row>17</xdr:row>
      <xdr:rowOff>51402</xdr:rowOff>
    </xdr:to>
    <xdr:cxnSp macro="">
      <xdr:nvCxnSpPr>
        <xdr:cNvPr id="50" name="直線コネクタ 49"/>
        <xdr:cNvCxnSpPr/>
      </xdr:nvCxnSpPr>
      <xdr:spPr bwMode="auto">
        <a:xfrm flipV="1">
          <a:off x="5003800" y="2987426"/>
          <a:ext cx="647700" cy="26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39301</xdr:rowOff>
    </xdr:from>
    <xdr:ext cx="762000" cy="259045"/>
    <xdr:sp macro="" textlink="">
      <xdr:nvSpPr>
        <xdr:cNvPr id="51" name="人口1人当たり決算額の推移平均値テキスト130"/>
        <xdr:cNvSpPr txBox="1"/>
      </xdr:nvSpPr>
      <xdr:spPr>
        <a:xfrm>
          <a:off x="5740400" y="3001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51402</xdr:rowOff>
    </xdr:from>
    <xdr:to>
      <xdr:col>26</xdr:col>
      <xdr:colOff>50800</xdr:colOff>
      <xdr:row>17</xdr:row>
      <xdr:rowOff>75771</xdr:rowOff>
    </xdr:to>
    <xdr:cxnSp macro="">
      <xdr:nvCxnSpPr>
        <xdr:cNvPr id="53" name="直線コネクタ 52"/>
        <xdr:cNvCxnSpPr/>
      </xdr:nvCxnSpPr>
      <xdr:spPr bwMode="auto">
        <a:xfrm flipV="1">
          <a:off x="4305300" y="3013677"/>
          <a:ext cx="698500" cy="24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11975</xdr:rowOff>
    </xdr:from>
    <xdr:ext cx="736600" cy="259045"/>
    <xdr:sp macro="" textlink="">
      <xdr:nvSpPr>
        <xdr:cNvPr id="55" name="テキスト ボックス 54"/>
        <xdr:cNvSpPr txBox="1"/>
      </xdr:nvSpPr>
      <xdr:spPr>
        <a:xfrm>
          <a:off x="4622800" y="3145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75771</xdr:rowOff>
    </xdr:from>
    <xdr:to>
      <xdr:col>22</xdr:col>
      <xdr:colOff>114300</xdr:colOff>
      <xdr:row>17</xdr:row>
      <xdr:rowOff>98044</xdr:rowOff>
    </xdr:to>
    <xdr:cxnSp macro="">
      <xdr:nvCxnSpPr>
        <xdr:cNvPr id="56" name="直線コネクタ 55"/>
        <xdr:cNvCxnSpPr/>
      </xdr:nvCxnSpPr>
      <xdr:spPr bwMode="auto">
        <a:xfrm flipV="1">
          <a:off x="3606800" y="3038046"/>
          <a:ext cx="698500" cy="22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25806</xdr:rowOff>
    </xdr:from>
    <xdr:ext cx="762000" cy="259045"/>
    <xdr:sp macro="" textlink="">
      <xdr:nvSpPr>
        <xdr:cNvPr id="58" name="テキスト ボックス 57"/>
        <xdr:cNvSpPr txBox="1"/>
      </xdr:nvSpPr>
      <xdr:spPr>
        <a:xfrm>
          <a:off x="3924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98044</xdr:rowOff>
    </xdr:from>
    <xdr:to>
      <xdr:col>18</xdr:col>
      <xdr:colOff>177800</xdr:colOff>
      <xdr:row>17</xdr:row>
      <xdr:rowOff>118869</xdr:rowOff>
    </xdr:to>
    <xdr:cxnSp macro="">
      <xdr:nvCxnSpPr>
        <xdr:cNvPr id="59" name="直線コネクタ 58"/>
        <xdr:cNvCxnSpPr/>
      </xdr:nvCxnSpPr>
      <xdr:spPr bwMode="auto">
        <a:xfrm flipV="1">
          <a:off x="2908300" y="3060319"/>
          <a:ext cx="698500" cy="20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13202</xdr:rowOff>
    </xdr:from>
    <xdr:ext cx="762000" cy="259045"/>
    <xdr:sp macro="" textlink="">
      <xdr:nvSpPr>
        <xdr:cNvPr id="61" name="テキスト ボックス 60"/>
        <xdr:cNvSpPr txBox="1"/>
      </xdr:nvSpPr>
      <xdr:spPr>
        <a:xfrm>
          <a:off x="32258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7388</xdr:rowOff>
    </xdr:from>
    <xdr:ext cx="762000" cy="259045"/>
    <xdr:sp macro="" textlink="">
      <xdr:nvSpPr>
        <xdr:cNvPr id="63" name="テキスト ボックス 62"/>
        <xdr:cNvSpPr txBox="1"/>
      </xdr:nvSpPr>
      <xdr:spPr>
        <a:xfrm>
          <a:off x="2527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145801</xdr:rowOff>
    </xdr:from>
    <xdr:to>
      <xdr:col>29</xdr:col>
      <xdr:colOff>177800</xdr:colOff>
      <xdr:row>17</xdr:row>
      <xdr:rowOff>75951</xdr:rowOff>
    </xdr:to>
    <xdr:sp macro="" textlink="">
      <xdr:nvSpPr>
        <xdr:cNvPr id="69" name="楕円 68"/>
        <xdr:cNvSpPr/>
      </xdr:nvSpPr>
      <xdr:spPr bwMode="auto">
        <a:xfrm>
          <a:off x="5600700" y="2936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162328</xdr:rowOff>
    </xdr:from>
    <xdr:ext cx="762000" cy="259045"/>
    <xdr:sp macro="" textlink="">
      <xdr:nvSpPr>
        <xdr:cNvPr id="70" name="人口1人当たり決算額の推移該当値テキスト130"/>
        <xdr:cNvSpPr txBox="1"/>
      </xdr:nvSpPr>
      <xdr:spPr>
        <a:xfrm>
          <a:off x="5740400" y="278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602</xdr:rowOff>
    </xdr:from>
    <xdr:to>
      <xdr:col>26</xdr:col>
      <xdr:colOff>101600</xdr:colOff>
      <xdr:row>17</xdr:row>
      <xdr:rowOff>102202</xdr:rowOff>
    </xdr:to>
    <xdr:sp macro="" textlink="">
      <xdr:nvSpPr>
        <xdr:cNvPr id="71" name="楕円 70"/>
        <xdr:cNvSpPr/>
      </xdr:nvSpPr>
      <xdr:spPr bwMode="auto">
        <a:xfrm>
          <a:off x="4953000" y="2962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112379</xdr:rowOff>
    </xdr:from>
    <xdr:ext cx="736600" cy="259045"/>
    <xdr:sp macro="" textlink="">
      <xdr:nvSpPr>
        <xdr:cNvPr id="72" name="テキスト ボックス 71"/>
        <xdr:cNvSpPr txBox="1"/>
      </xdr:nvSpPr>
      <xdr:spPr>
        <a:xfrm>
          <a:off x="4622800" y="2731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24971</xdr:rowOff>
    </xdr:from>
    <xdr:to>
      <xdr:col>22</xdr:col>
      <xdr:colOff>165100</xdr:colOff>
      <xdr:row>17</xdr:row>
      <xdr:rowOff>126571</xdr:rowOff>
    </xdr:to>
    <xdr:sp macro="" textlink="">
      <xdr:nvSpPr>
        <xdr:cNvPr id="73" name="楕円 72"/>
        <xdr:cNvSpPr/>
      </xdr:nvSpPr>
      <xdr:spPr bwMode="auto">
        <a:xfrm>
          <a:off x="4254500" y="2987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136748</xdr:rowOff>
    </xdr:from>
    <xdr:ext cx="762000" cy="259045"/>
    <xdr:sp macro="" textlink="">
      <xdr:nvSpPr>
        <xdr:cNvPr id="74" name="テキスト ボックス 73"/>
        <xdr:cNvSpPr txBox="1"/>
      </xdr:nvSpPr>
      <xdr:spPr>
        <a:xfrm>
          <a:off x="3924300" y="275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47244</xdr:rowOff>
    </xdr:from>
    <xdr:to>
      <xdr:col>19</xdr:col>
      <xdr:colOff>38100</xdr:colOff>
      <xdr:row>17</xdr:row>
      <xdr:rowOff>148844</xdr:rowOff>
    </xdr:to>
    <xdr:sp macro="" textlink="">
      <xdr:nvSpPr>
        <xdr:cNvPr id="75" name="楕円 74"/>
        <xdr:cNvSpPr/>
      </xdr:nvSpPr>
      <xdr:spPr bwMode="auto">
        <a:xfrm>
          <a:off x="3556000" y="3009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159021</xdr:rowOff>
    </xdr:from>
    <xdr:ext cx="762000" cy="259045"/>
    <xdr:sp macro="" textlink="">
      <xdr:nvSpPr>
        <xdr:cNvPr id="76" name="テキスト ボックス 75"/>
        <xdr:cNvSpPr txBox="1"/>
      </xdr:nvSpPr>
      <xdr:spPr>
        <a:xfrm>
          <a:off x="3225800" y="27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68069</xdr:rowOff>
    </xdr:from>
    <xdr:to>
      <xdr:col>15</xdr:col>
      <xdr:colOff>101600</xdr:colOff>
      <xdr:row>17</xdr:row>
      <xdr:rowOff>169669</xdr:rowOff>
    </xdr:to>
    <xdr:sp macro="" textlink="">
      <xdr:nvSpPr>
        <xdr:cNvPr id="77" name="楕円 76"/>
        <xdr:cNvSpPr/>
      </xdr:nvSpPr>
      <xdr:spPr bwMode="auto">
        <a:xfrm>
          <a:off x="2857500" y="3030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8396</xdr:rowOff>
    </xdr:from>
    <xdr:ext cx="762000" cy="259045"/>
    <xdr:sp macro="" textlink="">
      <xdr:nvSpPr>
        <xdr:cNvPr id="78" name="テキスト ボックス 77"/>
        <xdr:cNvSpPr txBox="1"/>
      </xdr:nvSpPr>
      <xdr:spPr>
        <a:xfrm>
          <a:off x="2527300" y="279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168053</xdr:rowOff>
    </xdr:from>
    <xdr:to>
      <xdr:col>29</xdr:col>
      <xdr:colOff>127000</xdr:colOff>
      <xdr:row>33</xdr:row>
      <xdr:rowOff>172053</xdr:rowOff>
    </xdr:to>
    <xdr:cxnSp macro="">
      <xdr:nvCxnSpPr>
        <xdr:cNvPr id="111" name="直線コネクタ 110"/>
        <xdr:cNvCxnSpPr/>
      </xdr:nvCxnSpPr>
      <xdr:spPr bwMode="auto">
        <a:xfrm flipV="1">
          <a:off x="5003800" y="6092603"/>
          <a:ext cx="647700" cy="4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82338</xdr:rowOff>
    </xdr:from>
    <xdr:ext cx="762000" cy="259045"/>
    <xdr:sp macro="" textlink="">
      <xdr:nvSpPr>
        <xdr:cNvPr id="112" name="人口1人当たり決算額の推移平均値テキスト445"/>
        <xdr:cNvSpPr txBox="1"/>
      </xdr:nvSpPr>
      <xdr:spPr>
        <a:xfrm>
          <a:off x="5740400" y="6692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171291</xdr:rowOff>
    </xdr:from>
    <xdr:to>
      <xdr:col>26</xdr:col>
      <xdr:colOff>50800</xdr:colOff>
      <xdr:row>33</xdr:row>
      <xdr:rowOff>172053</xdr:rowOff>
    </xdr:to>
    <xdr:cxnSp macro="">
      <xdr:nvCxnSpPr>
        <xdr:cNvPr id="114" name="直線コネクタ 113"/>
        <xdr:cNvCxnSpPr/>
      </xdr:nvCxnSpPr>
      <xdr:spPr bwMode="auto">
        <a:xfrm>
          <a:off x="4305300" y="6095841"/>
          <a:ext cx="698500" cy="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189590</xdr:rowOff>
    </xdr:from>
    <xdr:ext cx="736600" cy="259045"/>
    <xdr:sp macro="" textlink="">
      <xdr:nvSpPr>
        <xdr:cNvPr id="116" name="テキスト ボックス 115"/>
        <xdr:cNvSpPr txBox="1"/>
      </xdr:nvSpPr>
      <xdr:spPr>
        <a:xfrm>
          <a:off x="4622800" y="6799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171291</xdr:rowOff>
    </xdr:from>
    <xdr:to>
      <xdr:col>22</xdr:col>
      <xdr:colOff>114300</xdr:colOff>
      <xdr:row>33</xdr:row>
      <xdr:rowOff>232061</xdr:rowOff>
    </xdr:to>
    <xdr:cxnSp macro="">
      <xdr:nvCxnSpPr>
        <xdr:cNvPr id="117" name="直線コネクタ 116"/>
        <xdr:cNvCxnSpPr/>
      </xdr:nvCxnSpPr>
      <xdr:spPr bwMode="auto">
        <a:xfrm flipV="1">
          <a:off x="3606800" y="6095841"/>
          <a:ext cx="698500" cy="60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193438</xdr:rowOff>
    </xdr:from>
    <xdr:ext cx="762000" cy="259045"/>
    <xdr:sp macro="" textlink="">
      <xdr:nvSpPr>
        <xdr:cNvPr id="119" name="テキスト ボックス 118"/>
        <xdr:cNvSpPr txBox="1"/>
      </xdr:nvSpPr>
      <xdr:spPr>
        <a:xfrm>
          <a:off x="3924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203638</xdr:rowOff>
    </xdr:from>
    <xdr:to>
      <xdr:col>18</xdr:col>
      <xdr:colOff>177800</xdr:colOff>
      <xdr:row>33</xdr:row>
      <xdr:rowOff>232061</xdr:rowOff>
    </xdr:to>
    <xdr:cxnSp macro="">
      <xdr:nvCxnSpPr>
        <xdr:cNvPr id="120" name="直線コネクタ 119"/>
        <xdr:cNvCxnSpPr/>
      </xdr:nvCxnSpPr>
      <xdr:spPr bwMode="auto">
        <a:xfrm>
          <a:off x="2908300" y="6128188"/>
          <a:ext cx="698500" cy="28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168959</xdr:rowOff>
    </xdr:from>
    <xdr:ext cx="762000" cy="259045"/>
    <xdr:sp macro="" textlink="">
      <xdr:nvSpPr>
        <xdr:cNvPr id="122" name="テキスト ボックス 121"/>
        <xdr:cNvSpPr txBox="1"/>
      </xdr:nvSpPr>
      <xdr:spPr>
        <a:xfrm>
          <a:off x="32258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156100</xdr:rowOff>
    </xdr:from>
    <xdr:ext cx="762000" cy="259045"/>
    <xdr:sp macro="" textlink="">
      <xdr:nvSpPr>
        <xdr:cNvPr id="124" name="テキスト ボックス 123"/>
        <xdr:cNvSpPr txBox="1"/>
      </xdr:nvSpPr>
      <xdr:spPr>
        <a:xfrm>
          <a:off x="2527300" y="676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117253</xdr:rowOff>
    </xdr:from>
    <xdr:to>
      <xdr:col>29</xdr:col>
      <xdr:colOff>177800</xdr:colOff>
      <xdr:row>33</xdr:row>
      <xdr:rowOff>218853</xdr:rowOff>
    </xdr:to>
    <xdr:sp macro="" textlink="">
      <xdr:nvSpPr>
        <xdr:cNvPr id="130" name="楕円 129"/>
        <xdr:cNvSpPr/>
      </xdr:nvSpPr>
      <xdr:spPr bwMode="auto">
        <a:xfrm>
          <a:off x="5600700" y="6041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63930</xdr:rowOff>
    </xdr:from>
    <xdr:ext cx="762000" cy="259045"/>
    <xdr:sp macro="" textlink="">
      <xdr:nvSpPr>
        <xdr:cNvPr id="131" name="人口1人当たり決算額の推移該当値テキスト445"/>
        <xdr:cNvSpPr txBox="1"/>
      </xdr:nvSpPr>
      <xdr:spPr>
        <a:xfrm>
          <a:off x="5740400" y="5988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121253</xdr:rowOff>
    </xdr:from>
    <xdr:to>
      <xdr:col>26</xdr:col>
      <xdr:colOff>101600</xdr:colOff>
      <xdr:row>33</xdr:row>
      <xdr:rowOff>222853</xdr:rowOff>
    </xdr:to>
    <xdr:sp macro="" textlink="">
      <xdr:nvSpPr>
        <xdr:cNvPr id="132" name="楕円 131"/>
        <xdr:cNvSpPr/>
      </xdr:nvSpPr>
      <xdr:spPr bwMode="auto">
        <a:xfrm>
          <a:off x="4953000" y="6045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61580</xdr:rowOff>
    </xdr:from>
    <xdr:ext cx="736600" cy="259045"/>
    <xdr:sp macro="" textlink="">
      <xdr:nvSpPr>
        <xdr:cNvPr id="133" name="テキスト ボックス 132"/>
        <xdr:cNvSpPr txBox="1"/>
      </xdr:nvSpPr>
      <xdr:spPr>
        <a:xfrm>
          <a:off x="4622800" y="5814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120491</xdr:rowOff>
    </xdr:from>
    <xdr:to>
      <xdr:col>22</xdr:col>
      <xdr:colOff>165100</xdr:colOff>
      <xdr:row>33</xdr:row>
      <xdr:rowOff>222091</xdr:rowOff>
    </xdr:to>
    <xdr:sp macro="" textlink="">
      <xdr:nvSpPr>
        <xdr:cNvPr id="134" name="楕円 133"/>
        <xdr:cNvSpPr/>
      </xdr:nvSpPr>
      <xdr:spPr bwMode="auto">
        <a:xfrm>
          <a:off x="4254500" y="6045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60818</xdr:rowOff>
    </xdr:from>
    <xdr:ext cx="762000" cy="259045"/>
    <xdr:sp macro="" textlink="">
      <xdr:nvSpPr>
        <xdr:cNvPr id="135" name="テキスト ボックス 134"/>
        <xdr:cNvSpPr txBox="1"/>
      </xdr:nvSpPr>
      <xdr:spPr>
        <a:xfrm>
          <a:off x="3924300" y="581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181261</xdr:rowOff>
    </xdr:from>
    <xdr:to>
      <xdr:col>19</xdr:col>
      <xdr:colOff>38100</xdr:colOff>
      <xdr:row>33</xdr:row>
      <xdr:rowOff>282861</xdr:rowOff>
    </xdr:to>
    <xdr:sp macro="" textlink="">
      <xdr:nvSpPr>
        <xdr:cNvPr id="136" name="楕円 135"/>
        <xdr:cNvSpPr/>
      </xdr:nvSpPr>
      <xdr:spPr bwMode="auto">
        <a:xfrm>
          <a:off x="3556000" y="6105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121588</xdr:rowOff>
    </xdr:from>
    <xdr:ext cx="762000" cy="259045"/>
    <xdr:sp macro="" textlink="">
      <xdr:nvSpPr>
        <xdr:cNvPr id="137" name="テキスト ボックス 136"/>
        <xdr:cNvSpPr txBox="1"/>
      </xdr:nvSpPr>
      <xdr:spPr>
        <a:xfrm>
          <a:off x="3225800" y="587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152838</xdr:rowOff>
    </xdr:from>
    <xdr:to>
      <xdr:col>15</xdr:col>
      <xdr:colOff>101600</xdr:colOff>
      <xdr:row>33</xdr:row>
      <xdr:rowOff>254438</xdr:rowOff>
    </xdr:to>
    <xdr:sp macro="" textlink="">
      <xdr:nvSpPr>
        <xdr:cNvPr id="138" name="楕円 137"/>
        <xdr:cNvSpPr/>
      </xdr:nvSpPr>
      <xdr:spPr bwMode="auto">
        <a:xfrm>
          <a:off x="2857500" y="6077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93165</xdr:rowOff>
    </xdr:from>
    <xdr:ext cx="762000" cy="259045"/>
    <xdr:sp macro="" textlink="">
      <xdr:nvSpPr>
        <xdr:cNvPr id="139" name="テキスト ボックス 138"/>
        <xdr:cNvSpPr txBox="1"/>
      </xdr:nvSpPr>
      <xdr:spPr>
        <a:xfrm>
          <a:off x="2527300" y="58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11,473
11,425
202.23
10,196,954
9,851,781
283,933
4,965,110
13,023,449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16.3
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131600</xdr:rowOff>
    </xdr:from>
    <xdr:to>
      <xdr:col>24</xdr:col>
      <xdr:colOff>63500</xdr:colOff>
      <xdr:row>36</xdr:row>
      <xdr:rowOff>148821</xdr:rowOff>
    </xdr:to>
    <xdr:cxnSp macro="">
      <xdr:nvCxnSpPr>
        <xdr:cNvPr id="61" name="直線コネクタ 60"/>
        <xdr:cNvCxnSpPr/>
      </xdr:nvCxnSpPr>
      <xdr:spPr>
        <a:xfrm>
          <a:off x="3797300" y="6303800"/>
          <a:ext cx="8382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10520</xdr:rowOff>
    </xdr:from>
    <xdr:ext cx="534377" cy="259045"/>
    <xdr:sp macro="" textlink="">
      <xdr:nvSpPr>
        <xdr:cNvPr id="62" name="人件費平均値テキスト"/>
        <xdr:cNvSpPr txBox="1"/>
      </xdr:nvSpPr>
      <xdr:spPr>
        <a:xfrm>
          <a:off x="4686300" y="6354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125771</xdr:rowOff>
    </xdr:from>
    <xdr:to>
      <xdr:col>19</xdr:col>
      <xdr:colOff>177800</xdr:colOff>
      <xdr:row>36</xdr:row>
      <xdr:rowOff>131600</xdr:rowOff>
    </xdr:to>
    <xdr:cxnSp macro="">
      <xdr:nvCxnSpPr>
        <xdr:cNvPr id="64" name="直線コネクタ 63"/>
        <xdr:cNvCxnSpPr/>
      </xdr:nvCxnSpPr>
      <xdr:spPr>
        <a:xfrm>
          <a:off x="2908300" y="6297971"/>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146788</xdr:rowOff>
    </xdr:from>
    <xdr:ext cx="534377" cy="259045"/>
    <xdr:sp macro="" textlink="">
      <xdr:nvSpPr>
        <xdr:cNvPr id="66" name="テキスト ボックス 65"/>
        <xdr:cNvSpPr txBox="1"/>
      </xdr:nvSpPr>
      <xdr:spPr>
        <a:xfrm>
          <a:off x="3530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125771</xdr:rowOff>
    </xdr:from>
    <xdr:to>
      <xdr:col>15</xdr:col>
      <xdr:colOff>50800</xdr:colOff>
      <xdr:row>36</xdr:row>
      <xdr:rowOff>137559</xdr:rowOff>
    </xdr:to>
    <xdr:cxnSp macro="">
      <xdr:nvCxnSpPr>
        <xdr:cNvPr id="67" name="直線コネクタ 66"/>
        <xdr:cNvCxnSpPr/>
      </xdr:nvCxnSpPr>
      <xdr:spPr>
        <a:xfrm flipV="1">
          <a:off x="2019300" y="6297971"/>
          <a:ext cx="889000" cy="1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157342</xdr:rowOff>
    </xdr:from>
    <xdr:ext cx="534377" cy="259045"/>
    <xdr:sp macro="" textlink="">
      <xdr:nvSpPr>
        <xdr:cNvPr id="69" name="テキスト ボックス 68"/>
        <xdr:cNvSpPr txBox="1"/>
      </xdr:nvSpPr>
      <xdr:spPr>
        <a:xfrm>
          <a:off x="2641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137559</xdr:rowOff>
    </xdr:from>
    <xdr:to>
      <xdr:col>10</xdr:col>
      <xdr:colOff>114300</xdr:colOff>
      <xdr:row>36</xdr:row>
      <xdr:rowOff>162895</xdr:rowOff>
    </xdr:to>
    <xdr:cxnSp macro="">
      <xdr:nvCxnSpPr>
        <xdr:cNvPr id="70" name="直線コネクタ 69"/>
        <xdr:cNvCxnSpPr/>
      </xdr:nvCxnSpPr>
      <xdr:spPr>
        <a:xfrm flipV="1">
          <a:off x="1130300" y="6309759"/>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135008</xdr:rowOff>
    </xdr:from>
    <xdr:ext cx="534377" cy="259045"/>
    <xdr:sp macro="" textlink="">
      <xdr:nvSpPr>
        <xdr:cNvPr id="72" name="テキスト ボックス 71"/>
        <xdr:cNvSpPr txBox="1"/>
      </xdr:nvSpPr>
      <xdr:spPr>
        <a:xfrm>
          <a:off x="1752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127563</xdr:rowOff>
    </xdr:from>
    <xdr:ext cx="534377" cy="259045"/>
    <xdr:sp macro="" textlink="">
      <xdr:nvSpPr>
        <xdr:cNvPr id="74" name="テキスト ボックス 73"/>
        <xdr:cNvSpPr txBox="1"/>
      </xdr:nvSpPr>
      <xdr:spPr>
        <a:xfrm>
          <a:off x="863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98021</xdr:rowOff>
    </xdr:from>
    <xdr:to>
      <xdr:col>24</xdr:col>
      <xdr:colOff>114300</xdr:colOff>
      <xdr:row>37</xdr:row>
      <xdr:rowOff>28171</xdr:rowOff>
    </xdr:to>
    <xdr:sp macro="" textlink="">
      <xdr:nvSpPr>
        <xdr:cNvPr id="80" name="楕円 79"/>
        <xdr:cNvSpPr/>
      </xdr:nvSpPr>
      <xdr:spPr>
        <a:xfrm>
          <a:off x="4584700" y="627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120898</xdr:rowOff>
    </xdr:from>
    <xdr:ext cx="599010" cy="259045"/>
    <xdr:sp macro="" textlink="">
      <xdr:nvSpPr>
        <xdr:cNvPr id="81" name="人件費該当値テキスト"/>
        <xdr:cNvSpPr txBox="1"/>
      </xdr:nvSpPr>
      <xdr:spPr>
        <a:xfrm>
          <a:off x="4686300" y="612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80800</xdr:rowOff>
    </xdr:from>
    <xdr:to>
      <xdr:col>20</xdr:col>
      <xdr:colOff>38100</xdr:colOff>
      <xdr:row>37</xdr:row>
      <xdr:rowOff>10950</xdr:rowOff>
    </xdr:to>
    <xdr:sp macro="" textlink="">
      <xdr:nvSpPr>
        <xdr:cNvPr id="82" name="楕円 81"/>
        <xdr:cNvSpPr/>
      </xdr:nvSpPr>
      <xdr:spPr>
        <a:xfrm>
          <a:off x="3746500" y="625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27477</xdr:rowOff>
    </xdr:from>
    <xdr:ext cx="599010" cy="259045"/>
    <xdr:sp macro="" textlink="">
      <xdr:nvSpPr>
        <xdr:cNvPr id="83" name="テキスト ボックス 82"/>
        <xdr:cNvSpPr txBox="1"/>
      </xdr:nvSpPr>
      <xdr:spPr>
        <a:xfrm>
          <a:off x="3497795" y="602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74971</xdr:rowOff>
    </xdr:from>
    <xdr:to>
      <xdr:col>15</xdr:col>
      <xdr:colOff>101600</xdr:colOff>
      <xdr:row>37</xdr:row>
      <xdr:rowOff>5121</xdr:rowOff>
    </xdr:to>
    <xdr:sp macro="" textlink="">
      <xdr:nvSpPr>
        <xdr:cNvPr id="84" name="楕円 83"/>
        <xdr:cNvSpPr/>
      </xdr:nvSpPr>
      <xdr:spPr>
        <a:xfrm>
          <a:off x="2857500" y="624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21648</xdr:rowOff>
    </xdr:from>
    <xdr:ext cx="599010" cy="259045"/>
    <xdr:sp macro="" textlink="">
      <xdr:nvSpPr>
        <xdr:cNvPr id="85" name="テキスト ボックス 84"/>
        <xdr:cNvSpPr txBox="1"/>
      </xdr:nvSpPr>
      <xdr:spPr>
        <a:xfrm>
          <a:off x="2608795" y="602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86759</xdr:rowOff>
    </xdr:from>
    <xdr:to>
      <xdr:col>10</xdr:col>
      <xdr:colOff>165100</xdr:colOff>
      <xdr:row>37</xdr:row>
      <xdr:rowOff>16909</xdr:rowOff>
    </xdr:to>
    <xdr:sp macro="" textlink="">
      <xdr:nvSpPr>
        <xdr:cNvPr id="86" name="楕円 85"/>
        <xdr:cNvSpPr/>
      </xdr:nvSpPr>
      <xdr:spPr>
        <a:xfrm>
          <a:off x="1968500" y="625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33436</xdr:rowOff>
    </xdr:from>
    <xdr:ext cx="599010" cy="259045"/>
    <xdr:sp macro="" textlink="">
      <xdr:nvSpPr>
        <xdr:cNvPr id="87" name="テキスト ボックス 86"/>
        <xdr:cNvSpPr txBox="1"/>
      </xdr:nvSpPr>
      <xdr:spPr>
        <a:xfrm>
          <a:off x="1719795" y="60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112095</xdr:rowOff>
    </xdr:from>
    <xdr:to>
      <xdr:col>6</xdr:col>
      <xdr:colOff>38100</xdr:colOff>
      <xdr:row>37</xdr:row>
      <xdr:rowOff>42245</xdr:rowOff>
    </xdr:to>
    <xdr:sp macro="" textlink="">
      <xdr:nvSpPr>
        <xdr:cNvPr id="88" name="楕円 87"/>
        <xdr:cNvSpPr/>
      </xdr:nvSpPr>
      <xdr:spPr>
        <a:xfrm>
          <a:off x="1079500" y="62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58772</xdr:rowOff>
    </xdr:from>
    <xdr:ext cx="599010" cy="259045"/>
    <xdr:sp macro="" textlink="">
      <xdr:nvSpPr>
        <xdr:cNvPr id="89" name="テキスト ボックス 88"/>
        <xdr:cNvSpPr txBox="1"/>
      </xdr:nvSpPr>
      <xdr:spPr>
        <a:xfrm>
          <a:off x="830795" y="605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24211</xdr:rowOff>
    </xdr:from>
    <xdr:to>
      <xdr:col>24</xdr:col>
      <xdr:colOff>63500</xdr:colOff>
      <xdr:row>56</xdr:row>
      <xdr:rowOff>39443</xdr:rowOff>
    </xdr:to>
    <xdr:cxnSp macro="">
      <xdr:nvCxnSpPr>
        <xdr:cNvPr id="118" name="直線コネクタ 117"/>
        <xdr:cNvCxnSpPr/>
      </xdr:nvCxnSpPr>
      <xdr:spPr>
        <a:xfrm flipV="1">
          <a:off x="3797300" y="9625411"/>
          <a:ext cx="838200" cy="1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139332</xdr:rowOff>
    </xdr:from>
    <xdr:ext cx="534377" cy="259045"/>
    <xdr:sp macro="" textlink="">
      <xdr:nvSpPr>
        <xdr:cNvPr id="119" name="物件費平均値テキスト"/>
        <xdr:cNvSpPr txBox="1"/>
      </xdr:nvSpPr>
      <xdr:spPr>
        <a:xfrm>
          <a:off x="4686300" y="974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39443</xdr:rowOff>
    </xdr:from>
    <xdr:to>
      <xdr:col>19</xdr:col>
      <xdr:colOff>177800</xdr:colOff>
      <xdr:row>56</xdr:row>
      <xdr:rowOff>99699</xdr:rowOff>
    </xdr:to>
    <xdr:cxnSp macro="">
      <xdr:nvCxnSpPr>
        <xdr:cNvPr id="121" name="直線コネクタ 120"/>
        <xdr:cNvCxnSpPr/>
      </xdr:nvCxnSpPr>
      <xdr:spPr>
        <a:xfrm flipV="1">
          <a:off x="2908300" y="9640643"/>
          <a:ext cx="889000" cy="6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98455</xdr:rowOff>
    </xdr:from>
    <xdr:ext cx="534377" cy="259045"/>
    <xdr:sp macro="" textlink="">
      <xdr:nvSpPr>
        <xdr:cNvPr id="123" name="テキスト ボックス 122"/>
        <xdr:cNvSpPr txBox="1"/>
      </xdr:nvSpPr>
      <xdr:spPr>
        <a:xfrm>
          <a:off x="3530111" y="98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99699</xdr:rowOff>
    </xdr:from>
    <xdr:to>
      <xdr:col>15</xdr:col>
      <xdr:colOff>50800</xdr:colOff>
      <xdr:row>56</xdr:row>
      <xdr:rowOff>113236</xdr:rowOff>
    </xdr:to>
    <xdr:cxnSp macro="">
      <xdr:nvCxnSpPr>
        <xdr:cNvPr id="124" name="直線コネクタ 123"/>
        <xdr:cNvCxnSpPr/>
      </xdr:nvCxnSpPr>
      <xdr:spPr>
        <a:xfrm flipV="1">
          <a:off x="2019300" y="9700899"/>
          <a:ext cx="8890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117859</xdr:rowOff>
    </xdr:from>
    <xdr:ext cx="534377" cy="259045"/>
    <xdr:sp macro="" textlink="">
      <xdr:nvSpPr>
        <xdr:cNvPr id="126" name="テキスト ボックス 125"/>
        <xdr:cNvSpPr txBox="1"/>
      </xdr:nvSpPr>
      <xdr:spPr>
        <a:xfrm>
          <a:off x="2641111" y="98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113236</xdr:rowOff>
    </xdr:from>
    <xdr:to>
      <xdr:col>10</xdr:col>
      <xdr:colOff>114300</xdr:colOff>
      <xdr:row>57</xdr:row>
      <xdr:rowOff>7779</xdr:rowOff>
    </xdr:to>
    <xdr:cxnSp macro="">
      <xdr:nvCxnSpPr>
        <xdr:cNvPr id="127" name="直線コネクタ 126"/>
        <xdr:cNvCxnSpPr/>
      </xdr:nvCxnSpPr>
      <xdr:spPr>
        <a:xfrm flipV="1">
          <a:off x="1130300" y="9714436"/>
          <a:ext cx="889000" cy="6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126016</xdr:rowOff>
    </xdr:from>
    <xdr:ext cx="534377" cy="259045"/>
    <xdr:sp macro="" textlink="">
      <xdr:nvSpPr>
        <xdr:cNvPr id="129" name="テキスト ボックス 128"/>
        <xdr:cNvSpPr txBox="1"/>
      </xdr:nvSpPr>
      <xdr:spPr>
        <a:xfrm>
          <a:off x="1752111" y="989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142419</xdr:rowOff>
    </xdr:from>
    <xdr:ext cx="534377" cy="259045"/>
    <xdr:sp macro="" textlink="">
      <xdr:nvSpPr>
        <xdr:cNvPr id="131" name="テキスト ボックス 130"/>
        <xdr:cNvSpPr txBox="1"/>
      </xdr:nvSpPr>
      <xdr:spPr>
        <a:xfrm>
          <a:off x="863111" y="991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144861</xdr:rowOff>
    </xdr:from>
    <xdr:to>
      <xdr:col>24</xdr:col>
      <xdr:colOff>114300</xdr:colOff>
      <xdr:row>56</xdr:row>
      <xdr:rowOff>75011</xdr:rowOff>
    </xdr:to>
    <xdr:sp macro="" textlink="">
      <xdr:nvSpPr>
        <xdr:cNvPr id="137" name="楕円 136"/>
        <xdr:cNvSpPr/>
      </xdr:nvSpPr>
      <xdr:spPr>
        <a:xfrm>
          <a:off x="4584700" y="957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167738</xdr:rowOff>
    </xdr:from>
    <xdr:ext cx="599010" cy="259045"/>
    <xdr:sp macro="" textlink="">
      <xdr:nvSpPr>
        <xdr:cNvPr id="138" name="物件費該当値テキスト"/>
        <xdr:cNvSpPr txBox="1"/>
      </xdr:nvSpPr>
      <xdr:spPr>
        <a:xfrm>
          <a:off x="4686300" y="942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160093</xdr:rowOff>
    </xdr:from>
    <xdr:to>
      <xdr:col>20</xdr:col>
      <xdr:colOff>38100</xdr:colOff>
      <xdr:row>56</xdr:row>
      <xdr:rowOff>90243</xdr:rowOff>
    </xdr:to>
    <xdr:sp macro="" textlink="">
      <xdr:nvSpPr>
        <xdr:cNvPr id="139" name="楕円 138"/>
        <xdr:cNvSpPr/>
      </xdr:nvSpPr>
      <xdr:spPr>
        <a:xfrm>
          <a:off x="3746500" y="958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106770</xdr:rowOff>
    </xdr:from>
    <xdr:ext cx="599010" cy="259045"/>
    <xdr:sp macro="" textlink="">
      <xdr:nvSpPr>
        <xdr:cNvPr id="140" name="テキスト ボックス 139"/>
        <xdr:cNvSpPr txBox="1"/>
      </xdr:nvSpPr>
      <xdr:spPr>
        <a:xfrm>
          <a:off x="3497795" y="936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48899</xdr:rowOff>
    </xdr:from>
    <xdr:to>
      <xdr:col>15</xdr:col>
      <xdr:colOff>101600</xdr:colOff>
      <xdr:row>56</xdr:row>
      <xdr:rowOff>150499</xdr:rowOff>
    </xdr:to>
    <xdr:sp macro="" textlink="">
      <xdr:nvSpPr>
        <xdr:cNvPr id="141" name="楕円 140"/>
        <xdr:cNvSpPr/>
      </xdr:nvSpPr>
      <xdr:spPr>
        <a:xfrm>
          <a:off x="2857500" y="965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167026</xdr:rowOff>
    </xdr:from>
    <xdr:ext cx="599010" cy="259045"/>
    <xdr:sp macro="" textlink="">
      <xdr:nvSpPr>
        <xdr:cNvPr id="142" name="テキスト ボックス 141"/>
        <xdr:cNvSpPr txBox="1"/>
      </xdr:nvSpPr>
      <xdr:spPr>
        <a:xfrm>
          <a:off x="2608795" y="942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62436</xdr:rowOff>
    </xdr:from>
    <xdr:to>
      <xdr:col>10</xdr:col>
      <xdr:colOff>165100</xdr:colOff>
      <xdr:row>56</xdr:row>
      <xdr:rowOff>164036</xdr:rowOff>
    </xdr:to>
    <xdr:sp macro="" textlink="">
      <xdr:nvSpPr>
        <xdr:cNvPr id="143" name="楕円 142"/>
        <xdr:cNvSpPr/>
      </xdr:nvSpPr>
      <xdr:spPr>
        <a:xfrm>
          <a:off x="1968500" y="966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9113</xdr:rowOff>
    </xdr:from>
    <xdr:ext cx="599010" cy="259045"/>
    <xdr:sp macro="" textlink="">
      <xdr:nvSpPr>
        <xdr:cNvPr id="144" name="テキスト ボックス 143"/>
        <xdr:cNvSpPr txBox="1"/>
      </xdr:nvSpPr>
      <xdr:spPr>
        <a:xfrm>
          <a:off x="1719795" y="943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128429</xdr:rowOff>
    </xdr:from>
    <xdr:to>
      <xdr:col>6</xdr:col>
      <xdr:colOff>38100</xdr:colOff>
      <xdr:row>57</xdr:row>
      <xdr:rowOff>58579</xdr:rowOff>
    </xdr:to>
    <xdr:sp macro="" textlink="">
      <xdr:nvSpPr>
        <xdr:cNvPr id="145" name="楕円 144"/>
        <xdr:cNvSpPr/>
      </xdr:nvSpPr>
      <xdr:spPr>
        <a:xfrm>
          <a:off x="1079500" y="97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75106</xdr:rowOff>
    </xdr:from>
    <xdr:ext cx="534377" cy="259045"/>
    <xdr:sp macro="" textlink="">
      <xdr:nvSpPr>
        <xdr:cNvPr id="146" name="テキスト ボックス 145"/>
        <xdr:cNvSpPr txBox="1"/>
      </xdr:nvSpPr>
      <xdr:spPr>
        <a:xfrm>
          <a:off x="863111" y="950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111216</xdr:rowOff>
    </xdr:from>
    <xdr:to>
      <xdr:col>24</xdr:col>
      <xdr:colOff>63500</xdr:colOff>
      <xdr:row>78</xdr:row>
      <xdr:rowOff>126487</xdr:rowOff>
    </xdr:to>
    <xdr:cxnSp macro="">
      <xdr:nvCxnSpPr>
        <xdr:cNvPr id="173" name="直線コネクタ 172"/>
        <xdr:cNvCxnSpPr/>
      </xdr:nvCxnSpPr>
      <xdr:spPr>
        <a:xfrm>
          <a:off x="3797300" y="13484316"/>
          <a:ext cx="8382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50740</xdr:rowOff>
    </xdr:from>
    <xdr:ext cx="469744" cy="259045"/>
    <xdr:sp macro="" textlink="">
      <xdr:nvSpPr>
        <xdr:cNvPr id="174" name="維持補修費平均値テキスト"/>
        <xdr:cNvSpPr txBox="1"/>
      </xdr:nvSpPr>
      <xdr:spPr>
        <a:xfrm>
          <a:off x="4686300" y="1308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95489</xdr:rowOff>
    </xdr:from>
    <xdr:to>
      <xdr:col>19</xdr:col>
      <xdr:colOff>177800</xdr:colOff>
      <xdr:row>78</xdr:row>
      <xdr:rowOff>111216</xdr:rowOff>
    </xdr:to>
    <xdr:cxnSp macro="">
      <xdr:nvCxnSpPr>
        <xdr:cNvPr id="176" name="直線コネクタ 175"/>
        <xdr:cNvCxnSpPr/>
      </xdr:nvCxnSpPr>
      <xdr:spPr>
        <a:xfrm>
          <a:off x="2908300" y="13468589"/>
          <a:ext cx="889000" cy="1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152438</xdr:rowOff>
    </xdr:from>
    <xdr:ext cx="469744" cy="259045"/>
    <xdr:sp macro="" textlink="">
      <xdr:nvSpPr>
        <xdr:cNvPr id="178" name="テキスト ボックス 177"/>
        <xdr:cNvSpPr txBox="1"/>
      </xdr:nvSpPr>
      <xdr:spPr>
        <a:xfrm>
          <a:off x="3562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95489</xdr:rowOff>
    </xdr:from>
    <xdr:to>
      <xdr:col>15</xdr:col>
      <xdr:colOff>50800</xdr:colOff>
      <xdr:row>78</xdr:row>
      <xdr:rowOff>103718</xdr:rowOff>
    </xdr:to>
    <xdr:cxnSp macro="">
      <xdr:nvCxnSpPr>
        <xdr:cNvPr id="179" name="直線コネクタ 178"/>
        <xdr:cNvCxnSpPr/>
      </xdr:nvCxnSpPr>
      <xdr:spPr>
        <a:xfrm flipV="1">
          <a:off x="2019300" y="13468589"/>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166336</xdr:rowOff>
    </xdr:from>
    <xdr:ext cx="469744" cy="259045"/>
    <xdr:sp macro="" textlink="">
      <xdr:nvSpPr>
        <xdr:cNvPr id="181" name="テキスト ボックス 180"/>
        <xdr:cNvSpPr txBox="1"/>
      </xdr:nvSpPr>
      <xdr:spPr>
        <a:xfrm>
          <a:off x="2673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103718</xdr:rowOff>
    </xdr:from>
    <xdr:to>
      <xdr:col>10</xdr:col>
      <xdr:colOff>114300</xdr:colOff>
      <xdr:row>78</xdr:row>
      <xdr:rowOff>109936</xdr:rowOff>
    </xdr:to>
    <xdr:cxnSp macro="">
      <xdr:nvCxnSpPr>
        <xdr:cNvPr id="182" name="直線コネクタ 181"/>
        <xdr:cNvCxnSpPr/>
      </xdr:nvCxnSpPr>
      <xdr:spPr>
        <a:xfrm flipV="1">
          <a:off x="1130300" y="13476818"/>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159433</xdr:rowOff>
    </xdr:from>
    <xdr:ext cx="469744" cy="259045"/>
    <xdr:sp macro="" textlink="">
      <xdr:nvSpPr>
        <xdr:cNvPr id="184" name="テキスト ボックス 183"/>
        <xdr:cNvSpPr txBox="1"/>
      </xdr:nvSpPr>
      <xdr:spPr>
        <a:xfrm>
          <a:off x="1784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102923</xdr:rowOff>
    </xdr:from>
    <xdr:ext cx="469744" cy="259045"/>
    <xdr:sp macro="" textlink="">
      <xdr:nvSpPr>
        <xdr:cNvPr id="186" name="テキスト ボックス 185"/>
        <xdr:cNvSpPr txBox="1"/>
      </xdr:nvSpPr>
      <xdr:spPr>
        <a:xfrm>
          <a:off x="895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75687</xdr:rowOff>
    </xdr:from>
    <xdr:to>
      <xdr:col>24</xdr:col>
      <xdr:colOff>114300</xdr:colOff>
      <xdr:row>79</xdr:row>
      <xdr:rowOff>5837</xdr:rowOff>
    </xdr:to>
    <xdr:sp macro="" textlink="">
      <xdr:nvSpPr>
        <xdr:cNvPr id="192" name="楕円 191"/>
        <xdr:cNvSpPr/>
      </xdr:nvSpPr>
      <xdr:spPr>
        <a:xfrm>
          <a:off x="4584700" y="1344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162064</xdr:rowOff>
    </xdr:from>
    <xdr:ext cx="378565" cy="259045"/>
    <xdr:sp macro="" textlink="">
      <xdr:nvSpPr>
        <xdr:cNvPr id="193" name="維持補修費該当値テキスト"/>
        <xdr:cNvSpPr txBox="1"/>
      </xdr:nvSpPr>
      <xdr:spPr>
        <a:xfrm>
          <a:off x="4686300" y="13363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60416</xdr:rowOff>
    </xdr:from>
    <xdr:to>
      <xdr:col>20</xdr:col>
      <xdr:colOff>38100</xdr:colOff>
      <xdr:row>78</xdr:row>
      <xdr:rowOff>162016</xdr:rowOff>
    </xdr:to>
    <xdr:sp macro="" textlink="">
      <xdr:nvSpPr>
        <xdr:cNvPr id="194" name="楕円 193"/>
        <xdr:cNvSpPr/>
      </xdr:nvSpPr>
      <xdr:spPr>
        <a:xfrm>
          <a:off x="3746500" y="134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153143</xdr:rowOff>
    </xdr:from>
    <xdr:ext cx="378565" cy="259045"/>
    <xdr:sp macro="" textlink="">
      <xdr:nvSpPr>
        <xdr:cNvPr id="195" name="テキスト ボックス 194"/>
        <xdr:cNvSpPr txBox="1"/>
      </xdr:nvSpPr>
      <xdr:spPr>
        <a:xfrm>
          <a:off x="3608017" y="13526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44689</xdr:rowOff>
    </xdr:from>
    <xdr:to>
      <xdr:col>15</xdr:col>
      <xdr:colOff>101600</xdr:colOff>
      <xdr:row>78</xdr:row>
      <xdr:rowOff>146289</xdr:rowOff>
    </xdr:to>
    <xdr:sp macro="" textlink="">
      <xdr:nvSpPr>
        <xdr:cNvPr id="196" name="楕円 195"/>
        <xdr:cNvSpPr/>
      </xdr:nvSpPr>
      <xdr:spPr>
        <a:xfrm>
          <a:off x="2857500" y="1341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137416</xdr:rowOff>
    </xdr:from>
    <xdr:ext cx="378565" cy="259045"/>
    <xdr:sp macro="" textlink="">
      <xdr:nvSpPr>
        <xdr:cNvPr id="197" name="テキスト ボックス 196"/>
        <xdr:cNvSpPr txBox="1"/>
      </xdr:nvSpPr>
      <xdr:spPr>
        <a:xfrm>
          <a:off x="2719017" y="13510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52918</xdr:rowOff>
    </xdr:from>
    <xdr:to>
      <xdr:col>10</xdr:col>
      <xdr:colOff>165100</xdr:colOff>
      <xdr:row>78</xdr:row>
      <xdr:rowOff>154518</xdr:rowOff>
    </xdr:to>
    <xdr:sp macro="" textlink="">
      <xdr:nvSpPr>
        <xdr:cNvPr id="198" name="楕円 197"/>
        <xdr:cNvSpPr/>
      </xdr:nvSpPr>
      <xdr:spPr>
        <a:xfrm>
          <a:off x="1968500" y="134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145645</xdr:rowOff>
    </xdr:from>
    <xdr:ext cx="378565" cy="259045"/>
    <xdr:sp macro="" textlink="">
      <xdr:nvSpPr>
        <xdr:cNvPr id="199" name="テキスト ボックス 198"/>
        <xdr:cNvSpPr txBox="1"/>
      </xdr:nvSpPr>
      <xdr:spPr>
        <a:xfrm>
          <a:off x="1830017" y="13518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59136</xdr:rowOff>
    </xdr:from>
    <xdr:to>
      <xdr:col>6</xdr:col>
      <xdr:colOff>38100</xdr:colOff>
      <xdr:row>78</xdr:row>
      <xdr:rowOff>160736</xdr:rowOff>
    </xdr:to>
    <xdr:sp macro="" textlink="">
      <xdr:nvSpPr>
        <xdr:cNvPr id="200" name="楕円 199"/>
        <xdr:cNvSpPr/>
      </xdr:nvSpPr>
      <xdr:spPr>
        <a:xfrm>
          <a:off x="1079500" y="134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151863</xdr:rowOff>
    </xdr:from>
    <xdr:ext cx="378565" cy="259045"/>
    <xdr:sp macro="" textlink="">
      <xdr:nvSpPr>
        <xdr:cNvPr id="201" name="テキスト ボックス 200"/>
        <xdr:cNvSpPr txBox="1"/>
      </xdr:nvSpPr>
      <xdr:spPr>
        <a:xfrm>
          <a:off x="941017" y="13524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95504</xdr:rowOff>
    </xdr:from>
    <xdr:to>
      <xdr:col>24</xdr:col>
      <xdr:colOff>63500</xdr:colOff>
      <xdr:row>96</xdr:row>
      <xdr:rowOff>109868</xdr:rowOff>
    </xdr:to>
    <xdr:cxnSp macro="">
      <xdr:nvCxnSpPr>
        <xdr:cNvPr id="231" name="直線コネクタ 230"/>
        <xdr:cNvCxnSpPr/>
      </xdr:nvCxnSpPr>
      <xdr:spPr>
        <a:xfrm>
          <a:off x="3797300" y="16554704"/>
          <a:ext cx="838200" cy="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10062</xdr:rowOff>
    </xdr:from>
    <xdr:ext cx="534377" cy="259045"/>
    <xdr:sp macro="" textlink="">
      <xdr:nvSpPr>
        <xdr:cNvPr id="232" name="扶助費平均値テキスト"/>
        <xdr:cNvSpPr txBox="1"/>
      </xdr:nvSpPr>
      <xdr:spPr>
        <a:xfrm>
          <a:off x="4686300" y="16297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95504</xdr:rowOff>
    </xdr:from>
    <xdr:to>
      <xdr:col>19</xdr:col>
      <xdr:colOff>177800</xdr:colOff>
      <xdr:row>96</xdr:row>
      <xdr:rowOff>166636</xdr:rowOff>
    </xdr:to>
    <xdr:cxnSp macro="">
      <xdr:nvCxnSpPr>
        <xdr:cNvPr id="234" name="直線コネクタ 233"/>
        <xdr:cNvCxnSpPr/>
      </xdr:nvCxnSpPr>
      <xdr:spPr>
        <a:xfrm flipV="1">
          <a:off x="2908300" y="16554704"/>
          <a:ext cx="889000" cy="7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99420</xdr:rowOff>
    </xdr:from>
    <xdr:ext cx="534377" cy="259045"/>
    <xdr:sp macro="" textlink="">
      <xdr:nvSpPr>
        <xdr:cNvPr id="236" name="テキスト ボックス 235"/>
        <xdr:cNvSpPr txBox="1"/>
      </xdr:nvSpPr>
      <xdr:spPr>
        <a:xfrm>
          <a:off x="3530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166636</xdr:rowOff>
    </xdr:from>
    <xdr:to>
      <xdr:col>15</xdr:col>
      <xdr:colOff>50800</xdr:colOff>
      <xdr:row>97</xdr:row>
      <xdr:rowOff>65723</xdr:rowOff>
    </xdr:to>
    <xdr:cxnSp macro="">
      <xdr:nvCxnSpPr>
        <xdr:cNvPr id="237" name="直線コネクタ 236"/>
        <xdr:cNvCxnSpPr/>
      </xdr:nvCxnSpPr>
      <xdr:spPr>
        <a:xfrm flipV="1">
          <a:off x="2019300" y="16625836"/>
          <a:ext cx="889000" cy="7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123054</xdr:rowOff>
    </xdr:from>
    <xdr:ext cx="534377" cy="259045"/>
    <xdr:sp macro="" textlink="">
      <xdr:nvSpPr>
        <xdr:cNvPr id="239" name="テキスト ボックス 238"/>
        <xdr:cNvSpPr txBox="1"/>
      </xdr:nvSpPr>
      <xdr:spPr>
        <a:xfrm>
          <a:off x="2641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55651</xdr:rowOff>
    </xdr:from>
    <xdr:to>
      <xdr:col>10</xdr:col>
      <xdr:colOff>114300</xdr:colOff>
      <xdr:row>97</xdr:row>
      <xdr:rowOff>65723</xdr:rowOff>
    </xdr:to>
    <xdr:cxnSp macro="">
      <xdr:nvCxnSpPr>
        <xdr:cNvPr id="240" name="直線コネクタ 239"/>
        <xdr:cNvCxnSpPr/>
      </xdr:nvCxnSpPr>
      <xdr:spPr>
        <a:xfrm>
          <a:off x="1130300" y="16686301"/>
          <a:ext cx="889000" cy="1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8895</xdr:rowOff>
    </xdr:from>
    <xdr:ext cx="534377" cy="259045"/>
    <xdr:sp macro="" textlink="">
      <xdr:nvSpPr>
        <xdr:cNvPr id="242" name="テキスト ボックス 241"/>
        <xdr:cNvSpPr txBox="1"/>
      </xdr:nvSpPr>
      <xdr:spPr>
        <a:xfrm>
          <a:off x="1752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66679</xdr:rowOff>
    </xdr:from>
    <xdr:ext cx="534377" cy="259045"/>
    <xdr:sp macro="" textlink="">
      <xdr:nvSpPr>
        <xdr:cNvPr id="244" name="テキスト ボックス 243"/>
        <xdr:cNvSpPr txBox="1"/>
      </xdr:nvSpPr>
      <xdr:spPr>
        <a:xfrm>
          <a:off x="863111" y="1635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59068</xdr:rowOff>
    </xdr:from>
    <xdr:to>
      <xdr:col>24</xdr:col>
      <xdr:colOff>114300</xdr:colOff>
      <xdr:row>96</xdr:row>
      <xdr:rowOff>160668</xdr:rowOff>
    </xdr:to>
    <xdr:sp macro="" textlink="">
      <xdr:nvSpPr>
        <xdr:cNvPr id="250" name="楕円 249"/>
        <xdr:cNvSpPr/>
      </xdr:nvSpPr>
      <xdr:spPr>
        <a:xfrm>
          <a:off x="4584700" y="1651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37495</xdr:rowOff>
    </xdr:from>
    <xdr:ext cx="534377" cy="259045"/>
    <xdr:sp macro="" textlink="">
      <xdr:nvSpPr>
        <xdr:cNvPr id="251" name="扶助費該当値テキスト"/>
        <xdr:cNvSpPr txBox="1"/>
      </xdr:nvSpPr>
      <xdr:spPr>
        <a:xfrm>
          <a:off x="4686300" y="1649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44704</xdr:rowOff>
    </xdr:from>
    <xdr:to>
      <xdr:col>20</xdr:col>
      <xdr:colOff>38100</xdr:colOff>
      <xdr:row>96</xdr:row>
      <xdr:rowOff>146304</xdr:rowOff>
    </xdr:to>
    <xdr:sp macro="" textlink="">
      <xdr:nvSpPr>
        <xdr:cNvPr id="252" name="楕円 251"/>
        <xdr:cNvSpPr/>
      </xdr:nvSpPr>
      <xdr:spPr>
        <a:xfrm>
          <a:off x="3746500" y="1650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137431</xdr:rowOff>
    </xdr:from>
    <xdr:ext cx="534377" cy="259045"/>
    <xdr:sp macro="" textlink="">
      <xdr:nvSpPr>
        <xdr:cNvPr id="253" name="テキスト ボックス 252"/>
        <xdr:cNvSpPr txBox="1"/>
      </xdr:nvSpPr>
      <xdr:spPr>
        <a:xfrm>
          <a:off x="3530111" y="1659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115836</xdr:rowOff>
    </xdr:from>
    <xdr:to>
      <xdr:col>15</xdr:col>
      <xdr:colOff>101600</xdr:colOff>
      <xdr:row>97</xdr:row>
      <xdr:rowOff>45986</xdr:rowOff>
    </xdr:to>
    <xdr:sp macro="" textlink="">
      <xdr:nvSpPr>
        <xdr:cNvPr id="254" name="楕円 253"/>
        <xdr:cNvSpPr/>
      </xdr:nvSpPr>
      <xdr:spPr>
        <a:xfrm>
          <a:off x="2857500" y="1657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37113</xdr:rowOff>
    </xdr:from>
    <xdr:ext cx="534377" cy="259045"/>
    <xdr:sp macro="" textlink="">
      <xdr:nvSpPr>
        <xdr:cNvPr id="255" name="テキスト ボックス 254"/>
        <xdr:cNvSpPr txBox="1"/>
      </xdr:nvSpPr>
      <xdr:spPr>
        <a:xfrm>
          <a:off x="2641111" y="1666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14923</xdr:rowOff>
    </xdr:from>
    <xdr:to>
      <xdr:col>10</xdr:col>
      <xdr:colOff>165100</xdr:colOff>
      <xdr:row>97</xdr:row>
      <xdr:rowOff>116523</xdr:rowOff>
    </xdr:to>
    <xdr:sp macro="" textlink="">
      <xdr:nvSpPr>
        <xdr:cNvPr id="256" name="楕円 255"/>
        <xdr:cNvSpPr/>
      </xdr:nvSpPr>
      <xdr:spPr>
        <a:xfrm>
          <a:off x="1968500" y="1664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107650</xdr:rowOff>
    </xdr:from>
    <xdr:ext cx="534377" cy="259045"/>
    <xdr:sp macro="" textlink="">
      <xdr:nvSpPr>
        <xdr:cNvPr id="257" name="テキスト ボックス 256"/>
        <xdr:cNvSpPr txBox="1"/>
      </xdr:nvSpPr>
      <xdr:spPr>
        <a:xfrm>
          <a:off x="1752111" y="1673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4851</xdr:rowOff>
    </xdr:from>
    <xdr:to>
      <xdr:col>6</xdr:col>
      <xdr:colOff>38100</xdr:colOff>
      <xdr:row>97</xdr:row>
      <xdr:rowOff>106451</xdr:rowOff>
    </xdr:to>
    <xdr:sp macro="" textlink="">
      <xdr:nvSpPr>
        <xdr:cNvPr id="258" name="楕円 257"/>
        <xdr:cNvSpPr/>
      </xdr:nvSpPr>
      <xdr:spPr>
        <a:xfrm>
          <a:off x="1079500" y="166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97578</xdr:rowOff>
    </xdr:from>
    <xdr:ext cx="534377" cy="259045"/>
    <xdr:sp macro="" textlink="">
      <xdr:nvSpPr>
        <xdr:cNvPr id="259" name="テキスト ボックス 258"/>
        <xdr:cNvSpPr txBox="1"/>
      </xdr:nvSpPr>
      <xdr:spPr>
        <a:xfrm>
          <a:off x="863111" y="1672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117278</xdr:rowOff>
    </xdr:from>
    <xdr:to>
      <xdr:col>55</xdr:col>
      <xdr:colOff>0</xdr:colOff>
      <xdr:row>33</xdr:row>
      <xdr:rowOff>20482</xdr:rowOff>
    </xdr:to>
    <xdr:cxnSp macro="">
      <xdr:nvCxnSpPr>
        <xdr:cNvPr id="290" name="直線コネクタ 289"/>
        <xdr:cNvCxnSpPr/>
      </xdr:nvCxnSpPr>
      <xdr:spPr>
        <a:xfrm flipV="1">
          <a:off x="9639300" y="5603678"/>
          <a:ext cx="838200" cy="7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145743</xdr:rowOff>
    </xdr:from>
    <xdr:ext cx="534377" cy="259045"/>
    <xdr:sp macro="" textlink="">
      <xdr:nvSpPr>
        <xdr:cNvPr id="291" name="補助費等平均値テキスト"/>
        <xdr:cNvSpPr txBox="1"/>
      </xdr:nvSpPr>
      <xdr:spPr>
        <a:xfrm>
          <a:off x="10528300" y="6146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20482</xdr:rowOff>
    </xdr:from>
    <xdr:to>
      <xdr:col>50</xdr:col>
      <xdr:colOff>114300</xdr:colOff>
      <xdr:row>33</xdr:row>
      <xdr:rowOff>63263</xdr:rowOff>
    </xdr:to>
    <xdr:cxnSp macro="">
      <xdr:nvCxnSpPr>
        <xdr:cNvPr id="293" name="直線コネクタ 292"/>
        <xdr:cNvCxnSpPr/>
      </xdr:nvCxnSpPr>
      <xdr:spPr>
        <a:xfrm flipV="1">
          <a:off x="8750300" y="5678332"/>
          <a:ext cx="889000" cy="4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125202</xdr:rowOff>
    </xdr:from>
    <xdr:ext cx="534377" cy="259045"/>
    <xdr:sp macro="" textlink="">
      <xdr:nvSpPr>
        <xdr:cNvPr id="295" name="テキスト ボックス 294"/>
        <xdr:cNvSpPr txBox="1"/>
      </xdr:nvSpPr>
      <xdr:spPr>
        <a:xfrm>
          <a:off x="9372111" y="629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165427</xdr:rowOff>
    </xdr:from>
    <xdr:to>
      <xdr:col>45</xdr:col>
      <xdr:colOff>177800</xdr:colOff>
      <xdr:row>33</xdr:row>
      <xdr:rowOff>63263</xdr:rowOff>
    </xdr:to>
    <xdr:cxnSp macro="">
      <xdr:nvCxnSpPr>
        <xdr:cNvPr id="296" name="直線コネクタ 295"/>
        <xdr:cNvCxnSpPr/>
      </xdr:nvCxnSpPr>
      <xdr:spPr>
        <a:xfrm>
          <a:off x="7861300" y="5651827"/>
          <a:ext cx="889000" cy="6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142419</xdr:rowOff>
    </xdr:from>
    <xdr:ext cx="534377" cy="259045"/>
    <xdr:sp macro="" textlink="">
      <xdr:nvSpPr>
        <xdr:cNvPr id="298" name="テキスト ボックス 297"/>
        <xdr:cNvSpPr txBox="1"/>
      </xdr:nvSpPr>
      <xdr:spPr>
        <a:xfrm>
          <a:off x="8483111" y="631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165427</xdr:rowOff>
    </xdr:from>
    <xdr:to>
      <xdr:col>41</xdr:col>
      <xdr:colOff>50800</xdr:colOff>
      <xdr:row>33</xdr:row>
      <xdr:rowOff>116820</xdr:rowOff>
    </xdr:to>
    <xdr:cxnSp macro="">
      <xdr:nvCxnSpPr>
        <xdr:cNvPr id="299" name="直線コネクタ 298"/>
        <xdr:cNvCxnSpPr/>
      </xdr:nvCxnSpPr>
      <xdr:spPr>
        <a:xfrm flipV="1">
          <a:off x="6972300" y="5651827"/>
          <a:ext cx="889000" cy="12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146867</xdr:rowOff>
    </xdr:from>
    <xdr:ext cx="534377" cy="259045"/>
    <xdr:sp macro="" textlink="">
      <xdr:nvSpPr>
        <xdr:cNvPr id="301" name="テキスト ボックス 300"/>
        <xdr:cNvSpPr txBox="1"/>
      </xdr:nvSpPr>
      <xdr:spPr>
        <a:xfrm>
          <a:off x="7594111" y="63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19321</xdr:rowOff>
    </xdr:from>
    <xdr:ext cx="534377" cy="259045"/>
    <xdr:sp macro="" textlink="">
      <xdr:nvSpPr>
        <xdr:cNvPr id="303" name="テキスト ボックス 302"/>
        <xdr:cNvSpPr txBox="1"/>
      </xdr:nvSpPr>
      <xdr:spPr>
        <a:xfrm>
          <a:off x="6705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66478</xdr:rowOff>
    </xdr:from>
    <xdr:to>
      <xdr:col>55</xdr:col>
      <xdr:colOff>50800</xdr:colOff>
      <xdr:row>32</xdr:row>
      <xdr:rowOff>168078</xdr:rowOff>
    </xdr:to>
    <xdr:sp macro="" textlink="">
      <xdr:nvSpPr>
        <xdr:cNvPr id="309" name="楕円 308"/>
        <xdr:cNvSpPr/>
      </xdr:nvSpPr>
      <xdr:spPr>
        <a:xfrm>
          <a:off x="10426700" y="555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89355</xdr:rowOff>
    </xdr:from>
    <xdr:ext cx="599010" cy="259045"/>
    <xdr:sp macro="" textlink="">
      <xdr:nvSpPr>
        <xdr:cNvPr id="310" name="補助費等該当値テキスト"/>
        <xdr:cNvSpPr txBox="1"/>
      </xdr:nvSpPr>
      <xdr:spPr>
        <a:xfrm>
          <a:off x="10528300" y="540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141132</xdr:rowOff>
    </xdr:from>
    <xdr:to>
      <xdr:col>50</xdr:col>
      <xdr:colOff>165100</xdr:colOff>
      <xdr:row>33</xdr:row>
      <xdr:rowOff>71282</xdr:rowOff>
    </xdr:to>
    <xdr:sp macro="" textlink="">
      <xdr:nvSpPr>
        <xdr:cNvPr id="311" name="楕円 310"/>
        <xdr:cNvSpPr/>
      </xdr:nvSpPr>
      <xdr:spPr>
        <a:xfrm>
          <a:off x="9588500" y="562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87809</xdr:rowOff>
    </xdr:from>
    <xdr:ext cx="599010" cy="259045"/>
    <xdr:sp macro="" textlink="">
      <xdr:nvSpPr>
        <xdr:cNvPr id="312" name="テキスト ボックス 311"/>
        <xdr:cNvSpPr txBox="1"/>
      </xdr:nvSpPr>
      <xdr:spPr>
        <a:xfrm>
          <a:off x="9339795" y="54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12463</xdr:rowOff>
    </xdr:from>
    <xdr:to>
      <xdr:col>46</xdr:col>
      <xdr:colOff>38100</xdr:colOff>
      <xdr:row>33</xdr:row>
      <xdr:rowOff>114063</xdr:rowOff>
    </xdr:to>
    <xdr:sp macro="" textlink="">
      <xdr:nvSpPr>
        <xdr:cNvPr id="313" name="楕円 312"/>
        <xdr:cNvSpPr/>
      </xdr:nvSpPr>
      <xdr:spPr>
        <a:xfrm>
          <a:off x="8699500" y="567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130590</xdr:rowOff>
    </xdr:from>
    <xdr:ext cx="599010" cy="259045"/>
    <xdr:sp macro="" textlink="">
      <xdr:nvSpPr>
        <xdr:cNvPr id="314" name="テキスト ボックス 313"/>
        <xdr:cNvSpPr txBox="1"/>
      </xdr:nvSpPr>
      <xdr:spPr>
        <a:xfrm>
          <a:off x="8450795" y="544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114627</xdr:rowOff>
    </xdr:from>
    <xdr:to>
      <xdr:col>41</xdr:col>
      <xdr:colOff>101600</xdr:colOff>
      <xdr:row>33</xdr:row>
      <xdr:rowOff>44777</xdr:rowOff>
    </xdr:to>
    <xdr:sp macro="" textlink="">
      <xdr:nvSpPr>
        <xdr:cNvPr id="315" name="楕円 314"/>
        <xdr:cNvSpPr/>
      </xdr:nvSpPr>
      <xdr:spPr>
        <a:xfrm>
          <a:off x="7810500" y="560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61304</xdr:rowOff>
    </xdr:from>
    <xdr:ext cx="599010" cy="259045"/>
    <xdr:sp macro="" textlink="">
      <xdr:nvSpPr>
        <xdr:cNvPr id="316" name="テキスト ボックス 315"/>
        <xdr:cNvSpPr txBox="1"/>
      </xdr:nvSpPr>
      <xdr:spPr>
        <a:xfrm>
          <a:off x="7561795" y="537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66020</xdr:rowOff>
    </xdr:from>
    <xdr:to>
      <xdr:col>36</xdr:col>
      <xdr:colOff>165100</xdr:colOff>
      <xdr:row>33</xdr:row>
      <xdr:rowOff>167620</xdr:rowOff>
    </xdr:to>
    <xdr:sp macro="" textlink="">
      <xdr:nvSpPr>
        <xdr:cNvPr id="317" name="楕円 316"/>
        <xdr:cNvSpPr/>
      </xdr:nvSpPr>
      <xdr:spPr>
        <a:xfrm>
          <a:off x="6921500" y="572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12697</xdr:rowOff>
    </xdr:from>
    <xdr:ext cx="599010" cy="259045"/>
    <xdr:sp macro="" textlink="">
      <xdr:nvSpPr>
        <xdr:cNvPr id="318" name="テキスト ボックス 317"/>
        <xdr:cNvSpPr txBox="1"/>
      </xdr:nvSpPr>
      <xdr:spPr>
        <a:xfrm>
          <a:off x="6672795" y="549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147602</xdr:rowOff>
    </xdr:from>
    <xdr:to>
      <xdr:col>55</xdr:col>
      <xdr:colOff>0</xdr:colOff>
      <xdr:row>56</xdr:row>
      <xdr:rowOff>20348</xdr:rowOff>
    </xdr:to>
    <xdr:cxnSp macro="">
      <xdr:nvCxnSpPr>
        <xdr:cNvPr id="347" name="直線コネクタ 346"/>
        <xdr:cNvCxnSpPr/>
      </xdr:nvCxnSpPr>
      <xdr:spPr>
        <a:xfrm>
          <a:off x="9639300" y="9405902"/>
          <a:ext cx="838200" cy="21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149897</xdr:rowOff>
    </xdr:from>
    <xdr:ext cx="534377" cy="259045"/>
    <xdr:sp macro="" textlink="">
      <xdr:nvSpPr>
        <xdr:cNvPr id="348" name="普通建設事業費平均値テキスト"/>
        <xdr:cNvSpPr txBox="1"/>
      </xdr:nvSpPr>
      <xdr:spPr>
        <a:xfrm>
          <a:off x="10528300" y="975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147602</xdr:rowOff>
    </xdr:from>
    <xdr:to>
      <xdr:col>50</xdr:col>
      <xdr:colOff>114300</xdr:colOff>
      <xdr:row>56</xdr:row>
      <xdr:rowOff>135196</xdr:rowOff>
    </xdr:to>
    <xdr:cxnSp macro="">
      <xdr:nvCxnSpPr>
        <xdr:cNvPr id="350" name="直線コネクタ 349"/>
        <xdr:cNvCxnSpPr/>
      </xdr:nvCxnSpPr>
      <xdr:spPr>
        <a:xfrm flipV="1">
          <a:off x="8750300" y="9405902"/>
          <a:ext cx="889000" cy="33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86103</xdr:rowOff>
    </xdr:from>
    <xdr:ext cx="534377" cy="259045"/>
    <xdr:sp macro="" textlink="">
      <xdr:nvSpPr>
        <xdr:cNvPr id="352" name="テキスト ボックス 351"/>
        <xdr:cNvSpPr txBox="1"/>
      </xdr:nvSpPr>
      <xdr:spPr>
        <a:xfrm>
          <a:off x="9372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135196</xdr:rowOff>
    </xdr:from>
    <xdr:to>
      <xdr:col>45</xdr:col>
      <xdr:colOff>177800</xdr:colOff>
      <xdr:row>57</xdr:row>
      <xdr:rowOff>21300</xdr:rowOff>
    </xdr:to>
    <xdr:cxnSp macro="">
      <xdr:nvCxnSpPr>
        <xdr:cNvPr id="353" name="直線コネクタ 352"/>
        <xdr:cNvCxnSpPr/>
      </xdr:nvCxnSpPr>
      <xdr:spPr>
        <a:xfrm flipV="1">
          <a:off x="7861300" y="9736396"/>
          <a:ext cx="889000" cy="5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126512</xdr:rowOff>
    </xdr:from>
    <xdr:ext cx="534377" cy="259045"/>
    <xdr:sp macro="" textlink="">
      <xdr:nvSpPr>
        <xdr:cNvPr id="355" name="テキスト ボックス 354"/>
        <xdr:cNvSpPr txBox="1"/>
      </xdr:nvSpPr>
      <xdr:spPr>
        <a:xfrm>
          <a:off x="8483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21300</xdr:rowOff>
    </xdr:from>
    <xdr:to>
      <xdr:col>41</xdr:col>
      <xdr:colOff>50800</xdr:colOff>
      <xdr:row>57</xdr:row>
      <xdr:rowOff>34106</xdr:rowOff>
    </xdr:to>
    <xdr:cxnSp macro="">
      <xdr:nvCxnSpPr>
        <xdr:cNvPr id="356" name="直線コネクタ 355"/>
        <xdr:cNvCxnSpPr/>
      </xdr:nvCxnSpPr>
      <xdr:spPr>
        <a:xfrm flipV="1">
          <a:off x="6972300" y="9793950"/>
          <a:ext cx="889000" cy="1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7" name="フローチャート: 判断 356"/>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139823</xdr:rowOff>
    </xdr:from>
    <xdr:ext cx="534377" cy="259045"/>
    <xdr:sp macro="" textlink="">
      <xdr:nvSpPr>
        <xdr:cNvPr id="358" name="テキスト ボックス 357"/>
        <xdr:cNvSpPr txBox="1"/>
      </xdr:nvSpPr>
      <xdr:spPr>
        <a:xfrm>
          <a:off x="7594111" y="99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9" name="フローチャート: 判断 358"/>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79378</xdr:rowOff>
    </xdr:from>
    <xdr:ext cx="534377" cy="259045"/>
    <xdr:sp macro="" textlink="">
      <xdr:nvSpPr>
        <xdr:cNvPr id="360" name="テキスト ボックス 359"/>
        <xdr:cNvSpPr txBox="1"/>
      </xdr:nvSpPr>
      <xdr:spPr>
        <a:xfrm>
          <a:off x="6705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140998</xdr:rowOff>
    </xdr:from>
    <xdr:to>
      <xdr:col>55</xdr:col>
      <xdr:colOff>50800</xdr:colOff>
      <xdr:row>56</xdr:row>
      <xdr:rowOff>71148</xdr:rowOff>
    </xdr:to>
    <xdr:sp macro="" textlink="">
      <xdr:nvSpPr>
        <xdr:cNvPr id="366" name="楕円 365"/>
        <xdr:cNvSpPr/>
      </xdr:nvSpPr>
      <xdr:spPr>
        <a:xfrm>
          <a:off x="10426700" y="957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163875</xdr:rowOff>
    </xdr:from>
    <xdr:ext cx="599010" cy="259045"/>
    <xdr:sp macro="" textlink="">
      <xdr:nvSpPr>
        <xdr:cNvPr id="367" name="普通建設事業費該当値テキスト"/>
        <xdr:cNvSpPr txBox="1"/>
      </xdr:nvSpPr>
      <xdr:spPr>
        <a:xfrm>
          <a:off x="10528300" y="942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96802</xdr:rowOff>
    </xdr:from>
    <xdr:to>
      <xdr:col>50</xdr:col>
      <xdr:colOff>165100</xdr:colOff>
      <xdr:row>55</xdr:row>
      <xdr:rowOff>26952</xdr:rowOff>
    </xdr:to>
    <xdr:sp macro="" textlink="">
      <xdr:nvSpPr>
        <xdr:cNvPr id="368" name="楕円 367"/>
        <xdr:cNvSpPr/>
      </xdr:nvSpPr>
      <xdr:spPr>
        <a:xfrm>
          <a:off x="9588500" y="935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43479</xdr:rowOff>
    </xdr:from>
    <xdr:ext cx="599010" cy="259045"/>
    <xdr:sp macro="" textlink="">
      <xdr:nvSpPr>
        <xdr:cNvPr id="369" name="テキスト ボックス 368"/>
        <xdr:cNvSpPr txBox="1"/>
      </xdr:nvSpPr>
      <xdr:spPr>
        <a:xfrm>
          <a:off x="9339795" y="913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84396</xdr:rowOff>
    </xdr:from>
    <xdr:to>
      <xdr:col>46</xdr:col>
      <xdr:colOff>38100</xdr:colOff>
      <xdr:row>57</xdr:row>
      <xdr:rowOff>14546</xdr:rowOff>
    </xdr:to>
    <xdr:sp macro="" textlink="">
      <xdr:nvSpPr>
        <xdr:cNvPr id="370" name="楕円 369"/>
        <xdr:cNvSpPr/>
      </xdr:nvSpPr>
      <xdr:spPr>
        <a:xfrm>
          <a:off x="8699500" y="968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31073</xdr:rowOff>
    </xdr:from>
    <xdr:ext cx="599010" cy="259045"/>
    <xdr:sp macro="" textlink="">
      <xdr:nvSpPr>
        <xdr:cNvPr id="371" name="テキスト ボックス 370"/>
        <xdr:cNvSpPr txBox="1"/>
      </xdr:nvSpPr>
      <xdr:spPr>
        <a:xfrm>
          <a:off x="8450795" y="9460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141950</xdr:rowOff>
    </xdr:from>
    <xdr:to>
      <xdr:col>41</xdr:col>
      <xdr:colOff>101600</xdr:colOff>
      <xdr:row>57</xdr:row>
      <xdr:rowOff>72100</xdr:rowOff>
    </xdr:to>
    <xdr:sp macro="" textlink="">
      <xdr:nvSpPr>
        <xdr:cNvPr id="372" name="楕円 371"/>
        <xdr:cNvSpPr/>
      </xdr:nvSpPr>
      <xdr:spPr>
        <a:xfrm>
          <a:off x="7810500" y="97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88627</xdr:rowOff>
    </xdr:from>
    <xdr:ext cx="534377" cy="259045"/>
    <xdr:sp macro="" textlink="">
      <xdr:nvSpPr>
        <xdr:cNvPr id="373" name="テキスト ボックス 372"/>
        <xdr:cNvSpPr txBox="1"/>
      </xdr:nvSpPr>
      <xdr:spPr>
        <a:xfrm>
          <a:off x="7594111" y="951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154756</xdr:rowOff>
    </xdr:from>
    <xdr:to>
      <xdr:col>36</xdr:col>
      <xdr:colOff>165100</xdr:colOff>
      <xdr:row>57</xdr:row>
      <xdr:rowOff>84906</xdr:rowOff>
    </xdr:to>
    <xdr:sp macro="" textlink="">
      <xdr:nvSpPr>
        <xdr:cNvPr id="374" name="楕円 373"/>
        <xdr:cNvSpPr/>
      </xdr:nvSpPr>
      <xdr:spPr>
        <a:xfrm>
          <a:off x="6921500" y="975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101433</xdr:rowOff>
    </xdr:from>
    <xdr:ext cx="534377" cy="259045"/>
    <xdr:sp macro="" textlink="">
      <xdr:nvSpPr>
        <xdr:cNvPr id="375" name="テキスト ボックス 374"/>
        <xdr:cNvSpPr txBox="1"/>
      </xdr:nvSpPr>
      <xdr:spPr>
        <a:xfrm>
          <a:off x="6705111" y="953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99771</xdr:rowOff>
    </xdr:from>
    <xdr:to>
      <xdr:col>55</xdr:col>
      <xdr:colOff>0</xdr:colOff>
      <xdr:row>77</xdr:row>
      <xdr:rowOff>81361</xdr:rowOff>
    </xdr:to>
    <xdr:cxnSp macro="">
      <xdr:nvCxnSpPr>
        <xdr:cNvPr id="404" name="直線コネクタ 403"/>
        <xdr:cNvCxnSpPr/>
      </xdr:nvCxnSpPr>
      <xdr:spPr>
        <a:xfrm>
          <a:off x="9639300" y="12958521"/>
          <a:ext cx="838200" cy="32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43899</xdr:rowOff>
    </xdr:from>
    <xdr:ext cx="534377" cy="259045"/>
    <xdr:sp macro="" textlink="">
      <xdr:nvSpPr>
        <xdr:cNvPr id="405" name="普通建設事業費 （ うち新規整備　）平均値テキスト"/>
        <xdr:cNvSpPr txBox="1"/>
      </xdr:nvSpPr>
      <xdr:spPr>
        <a:xfrm>
          <a:off x="10528300" y="13416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99771</xdr:rowOff>
    </xdr:from>
    <xdr:to>
      <xdr:col>50</xdr:col>
      <xdr:colOff>114300</xdr:colOff>
      <xdr:row>77</xdr:row>
      <xdr:rowOff>63016</xdr:rowOff>
    </xdr:to>
    <xdr:cxnSp macro="">
      <xdr:nvCxnSpPr>
        <xdr:cNvPr id="407" name="直線コネクタ 406"/>
        <xdr:cNvCxnSpPr/>
      </xdr:nvCxnSpPr>
      <xdr:spPr>
        <a:xfrm flipV="1">
          <a:off x="8750300" y="12958521"/>
          <a:ext cx="889000" cy="30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159231</xdr:rowOff>
    </xdr:from>
    <xdr:ext cx="534377" cy="259045"/>
    <xdr:sp macro="" textlink="">
      <xdr:nvSpPr>
        <xdr:cNvPr id="409" name="テキスト ボックス 408"/>
        <xdr:cNvSpPr txBox="1"/>
      </xdr:nvSpPr>
      <xdr:spPr>
        <a:xfrm>
          <a:off x="9372111" y="135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47072</xdr:rowOff>
    </xdr:from>
    <xdr:to>
      <xdr:col>45</xdr:col>
      <xdr:colOff>177800</xdr:colOff>
      <xdr:row>77</xdr:row>
      <xdr:rowOff>63016</xdr:rowOff>
    </xdr:to>
    <xdr:cxnSp macro="">
      <xdr:nvCxnSpPr>
        <xdr:cNvPr id="410" name="直線コネクタ 409"/>
        <xdr:cNvCxnSpPr/>
      </xdr:nvCxnSpPr>
      <xdr:spPr>
        <a:xfrm>
          <a:off x="7861300" y="13248722"/>
          <a:ext cx="889000" cy="1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171001</xdr:rowOff>
    </xdr:from>
    <xdr:ext cx="534377" cy="259045"/>
    <xdr:sp macro="" textlink="">
      <xdr:nvSpPr>
        <xdr:cNvPr id="412" name="テキスト ボックス 411"/>
        <xdr:cNvSpPr txBox="1"/>
      </xdr:nvSpPr>
      <xdr:spPr>
        <a:xfrm>
          <a:off x="8483111" y="1354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47072</xdr:rowOff>
    </xdr:from>
    <xdr:to>
      <xdr:col>41</xdr:col>
      <xdr:colOff>50800</xdr:colOff>
      <xdr:row>78</xdr:row>
      <xdr:rowOff>47216</xdr:rowOff>
    </xdr:to>
    <xdr:cxnSp macro="">
      <xdr:nvCxnSpPr>
        <xdr:cNvPr id="413" name="直線コネクタ 412"/>
        <xdr:cNvCxnSpPr/>
      </xdr:nvCxnSpPr>
      <xdr:spPr>
        <a:xfrm flipV="1">
          <a:off x="6972300" y="13248722"/>
          <a:ext cx="889000" cy="17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149246</xdr:rowOff>
    </xdr:from>
    <xdr:ext cx="534377" cy="259045"/>
    <xdr:sp macro="" textlink="">
      <xdr:nvSpPr>
        <xdr:cNvPr id="415" name="テキスト ボックス 414"/>
        <xdr:cNvSpPr txBox="1"/>
      </xdr:nvSpPr>
      <xdr:spPr>
        <a:xfrm>
          <a:off x="7594111" y="1352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112140</xdr:rowOff>
    </xdr:from>
    <xdr:ext cx="534377" cy="259045"/>
    <xdr:sp macro="" textlink="">
      <xdr:nvSpPr>
        <xdr:cNvPr id="417" name="テキスト ボックス 416"/>
        <xdr:cNvSpPr txBox="1"/>
      </xdr:nvSpPr>
      <xdr:spPr>
        <a:xfrm>
          <a:off x="6705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30561</xdr:rowOff>
    </xdr:from>
    <xdr:to>
      <xdr:col>55</xdr:col>
      <xdr:colOff>50800</xdr:colOff>
      <xdr:row>77</xdr:row>
      <xdr:rowOff>132161</xdr:rowOff>
    </xdr:to>
    <xdr:sp macro="" textlink="">
      <xdr:nvSpPr>
        <xdr:cNvPr id="423" name="楕円 422"/>
        <xdr:cNvSpPr/>
      </xdr:nvSpPr>
      <xdr:spPr>
        <a:xfrm>
          <a:off x="10426700" y="1323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53438</xdr:rowOff>
    </xdr:from>
    <xdr:ext cx="534377" cy="259045"/>
    <xdr:sp macro="" textlink="">
      <xdr:nvSpPr>
        <xdr:cNvPr id="424" name="普通建設事業費 （ うち新規整備　）該当値テキスト"/>
        <xdr:cNvSpPr txBox="1"/>
      </xdr:nvSpPr>
      <xdr:spPr>
        <a:xfrm>
          <a:off x="10528300" y="1308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48971</xdr:rowOff>
    </xdr:from>
    <xdr:to>
      <xdr:col>50</xdr:col>
      <xdr:colOff>165100</xdr:colOff>
      <xdr:row>75</xdr:row>
      <xdr:rowOff>150571</xdr:rowOff>
    </xdr:to>
    <xdr:sp macro="" textlink="">
      <xdr:nvSpPr>
        <xdr:cNvPr id="425" name="楕円 424"/>
        <xdr:cNvSpPr/>
      </xdr:nvSpPr>
      <xdr:spPr>
        <a:xfrm>
          <a:off x="9588500" y="1290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167098</xdr:rowOff>
    </xdr:from>
    <xdr:ext cx="599010" cy="259045"/>
    <xdr:sp macro="" textlink="">
      <xdr:nvSpPr>
        <xdr:cNvPr id="426" name="テキスト ボックス 425"/>
        <xdr:cNvSpPr txBox="1"/>
      </xdr:nvSpPr>
      <xdr:spPr>
        <a:xfrm>
          <a:off x="9339795" y="12682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12216</xdr:rowOff>
    </xdr:from>
    <xdr:to>
      <xdr:col>46</xdr:col>
      <xdr:colOff>38100</xdr:colOff>
      <xdr:row>77</xdr:row>
      <xdr:rowOff>113816</xdr:rowOff>
    </xdr:to>
    <xdr:sp macro="" textlink="">
      <xdr:nvSpPr>
        <xdr:cNvPr id="427" name="楕円 426"/>
        <xdr:cNvSpPr/>
      </xdr:nvSpPr>
      <xdr:spPr>
        <a:xfrm>
          <a:off x="8699500" y="1321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130343</xdr:rowOff>
    </xdr:from>
    <xdr:ext cx="534377" cy="259045"/>
    <xdr:sp macro="" textlink="">
      <xdr:nvSpPr>
        <xdr:cNvPr id="428" name="テキスト ボックス 427"/>
        <xdr:cNvSpPr txBox="1"/>
      </xdr:nvSpPr>
      <xdr:spPr>
        <a:xfrm>
          <a:off x="8483111" y="1298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167722</xdr:rowOff>
    </xdr:from>
    <xdr:to>
      <xdr:col>41</xdr:col>
      <xdr:colOff>101600</xdr:colOff>
      <xdr:row>77</xdr:row>
      <xdr:rowOff>97872</xdr:rowOff>
    </xdr:to>
    <xdr:sp macro="" textlink="">
      <xdr:nvSpPr>
        <xdr:cNvPr id="429" name="楕円 428"/>
        <xdr:cNvSpPr/>
      </xdr:nvSpPr>
      <xdr:spPr>
        <a:xfrm>
          <a:off x="7810500" y="131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114399</xdr:rowOff>
    </xdr:from>
    <xdr:ext cx="534377" cy="259045"/>
    <xdr:sp macro="" textlink="">
      <xdr:nvSpPr>
        <xdr:cNvPr id="430" name="テキスト ボックス 429"/>
        <xdr:cNvSpPr txBox="1"/>
      </xdr:nvSpPr>
      <xdr:spPr>
        <a:xfrm>
          <a:off x="7594111" y="1297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167866</xdr:rowOff>
    </xdr:from>
    <xdr:to>
      <xdr:col>36</xdr:col>
      <xdr:colOff>165100</xdr:colOff>
      <xdr:row>78</xdr:row>
      <xdr:rowOff>98016</xdr:rowOff>
    </xdr:to>
    <xdr:sp macro="" textlink="">
      <xdr:nvSpPr>
        <xdr:cNvPr id="431" name="楕円 430"/>
        <xdr:cNvSpPr/>
      </xdr:nvSpPr>
      <xdr:spPr>
        <a:xfrm>
          <a:off x="6921500" y="1336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114543</xdr:rowOff>
    </xdr:from>
    <xdr:ext cx="534377" cy="259045"/>
    <xdr:sp macro="" textlink="">
      <xdr:nvSpPr>
        <xdr:cNvPr id="432" name="テキスト ボックス 431"/>
        <xdr:cNvSpPr txBox="1"/>
      </xdr:nvSpPr>
      <xdr:spPr>
        <a:xfrm>
          <a:off x="6705111" y="1314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41760</xdr:rowOff>
    </xdr:from>
    <xdr:to>
      <xdr:col>55</xdr:col>
      <xdr:colOff>0</xdr:colOff>
      <xdr:row>98</xdr:row>
      <xdr:rowOff>84181</xdr:rowOff>
    </xdr:to>
    <xdr:cxnSp macro="">
      <xdr:nvCxnSpPr>
        <xdr:cNvPr id="461" name="直線コネクタ 460"/>
        <xdr:cNvCxnSpPr/>
      </xdr:nvCxnSpPr>
      <xdr:spPr>
        <a:xfrm flipV="1">
          <a:off x="9639300" y="16672410"/>
          <a:ext cx="838200" cy="21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152361</xdr:rowOff>
    </xdr:from>
    <xdr:ext cx="534377" cy="259045"/>
    <xdr:sp macro="" textlink="">
      <xdr:nvSpPr>
        <xdr:cNvPr id="462" name="普通建設事業費 （ うち更新整備　）平均値テキスト"/>
        <xdr:cNvSpPr txBox="1"/>
      </xdr:nvSpPr>
      <xdr:spPr>
        <a:xfrm>
          <a:off x="10528300" y="16440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84181</xdr:rowOff>
    </xdr:from>
    <xdr:to>
      <xdr:col>50</xdr:col>
      <xdr:colOff>114300</xdr:colOff>
      <xdr:row>98</xdr:row>
      <xdr:rowOff>100526</xdr:rowOff>
    </xdr:to>
    <xdr:cxnSp macro="">
      <xdr:nvCxnSpPr>
        <xdr:cNvPr id="464" name="直線コネクタ 463"/>
        <xdr:cNvCxnSpPr/>
      </xdr:nvCxnSpPr>
      <xdr:spPr>
        <a:xfrm flipV="1">
          <a:off x="8750300" y="16886281"/>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66743</xdr:rowOff>
    </xdr:from>
    <xdr:ext cx="534377" cy="259045"/>
    <xdr:sp macro="" textlink="">
      <xdr:nvSpPr>
        <xdr:cNvPr id="466" name="テキスト ボックス 465"/>
        <xdr:cNvSpPr txBox="1"/>
      </xdr:nvSpPr>
      <xdr:spPr>
        <a:xfrm>
          <a:off x="9372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100526</xdr:rowOff>
    </xdr:from>
    <xdr:to>
      <xdr:col>45</xdr:col>
      <xdr:colOff>177800</xdr:colOff>
      <xdr:row>99</xdr:row>
      <xdr:rowOff>43284</xdr:rowOff>
    </xdr:to>
    <xdr:cxnSp macro="">
      <xdr:nvCxnSpPr>
        <xdr:cNvPr id="467" name="直線コネクタ 466"/>
        <xdr:cNvCxnSpPr/>
      </xdr:nvCxnSpPr>
      <xdr:spPr>
        <a:xfrm flipV="1">
          <a:off x="7861300" y="16902626"/>
          <a:ext cx="889000" cy="11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110489</xdr:rowOff>
    </xdr:from>
    <xdr:ext cx="534377" cy="259045"/>
    <xdr:sp macro="" textlink="">
      <xdr:nvSpPr>
        <xdr:cNvPr id="469" name="テキスト ボックス 468"/>
        <xdr:cNvSpPr txBox="1"/>
      </xdr:nvSpPr>
      <xdr:spPr>
        <a:xfrm>
          <a:off x="8483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87770</xdr:rowOff>
    </xdr:from>
    <xdr:to>
      <xdr:col>41</xdr:col>
      <xdr:colOff>50800</xdr:colOff>
      <xdr:row>99</xdr:row>
      <xdr:rowOff>43284</xdr:rowOff>
    </xdr:to>
    <xdr:cxnSp macro="">
      <xdr:nvCxnSpPr>
        <xdr:cNvPr id="470" name="直線コネクタ 469"/>
        <xdr:cNvCxnSpPr/>
      </xdr:nvCxnSpPr>
      <xdr:spPr>
        <a:xfrm>
          <a:off x="6972300" y="16718420"/>
          <a:ext cx="889000" cy="29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62337</xdr:rowOff>
    </xdr:from>
    <xdr:to>
      <xdr:col>41</xdr:col>
      <xdr:colOff>101600</xdr:colOff>
      <xdr:row>97</xdr:row>
      <xdr:rowOff>163937</xdr:rowOff>
    </xdr:to>
    <xdr:sp macro="" textlink="">
      <xdr:nvSpPr>
        <xdr:cNvPr id="471" name="フローチャート: 判断 470"/>
        <xdr:cNvSpPr/>
      </xdr:nvSpPr>
      <xdr:spPr>
        <a:xfrm>
          <a:off x="7810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9014</xdr:rowOff>
    </xdr:from>
    <xdr:ext cx="534377" cy="259045"/>
    <xdr:sp macro="" textlink="">
      <xdr:nvSpPr>
        <xdr:cNvPr id="472" name="テキスト ボックス 471"/>
        <xdr:cNvSpPr txBox="1"/>
      </xdr:nvSpPr>
      <xdr:spPr>
        <a:xfrm>
          <a:off x="7594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73" name="フローチャート: 判断 472"/>
        <xdr:cNvSpPr/>
      </xdr:nvSpPr>
      <xdr:spPr>
        <a:xfrm>
          <a:off x="6921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145488</xdr:rowOff>
    </xdr:from>
    <xdr:ext cx="534377" cy="259045"/>
    <xdr:sp macro="" textlink="">
      <xdr:nvSpPr>
        <xdr:cNvPr id="474" name="テキスト ボックス 473"/>
        <xdr:cNvSpPr txBox="1"/>
      </xdr:nvSpPr>
      <xdr:spPr>
        <a:xfrm>
          <a:off x="6705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162410</xdr:rowOff>
    </xdr:from>
    <xdr:to>
      <xdr:col>55</xdr:col>
      <xdr:colOff>50800</xdr:colOff>
      <xdr:row>97</xdr:row>
      <xdr:rowOff>92560</xdr:rowOff>
    </xdr:to>
    <xdr:sp macro="" textlink="">
      <xdr:nvSpPr>
        <xdr:cNvPr id="480" name="楕円 479"/>
        <xdr:cNvSpPr/>
      </xdr:nvSpPr>
      <xdr:spPr>
        <a:xfrm>
          <a:off x="10426700" y="1662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140837</xdr:rowOff>
    </xdr:from>
    <xdr:ext cx="534377" cy="259045"/>
    <xdr:sp macro="" textlink="">
      <xdr:nvSpPr>
        <xdr:cNvPr id="481" name="普通建設事業費 （ うち更新整備　）該当値テキスト"/>
        <xdr:cNvSpPr txBox="1"/>
      </xdr:nvSpPr>
      <xdr:spPr>
        <a:xfrm>
          <a:off x="10528300" y="166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33381</xdr:rowOff>
    </xdr:from>
    <xdr:to>
      <xdr:col>50</xdr:col>
      <xdr:colOff>165100</xdr:colOff>
      <xdr:row>98</xdr:row>
      <xdr:rowOff>134981</xdr:rowOff>
    </xdr:to>
    <xdr:sp macro="" textlink="">
      <xdr:nvSpPr>
        <xdr:cNvPr id="482" name="楕円 481"/>
        <xdr:cNvSpPr/>
      </xdr:nvSpPr>
      <xdr:spPr>
        <a:xfrm>
          <a:off x="9588500" y="1683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126108</xdr:rowOff>
    </xdr:from>
    <xdr:ext cx="534377" cy="259045"/>
    <xdr:sp macro="" textlink="">
      <xdr:nvSpPr>
        <xdr:cNvPr id="483" name="テキスト ボックス 482"/>
        <xdr:cNvSpPr txBox="1"/>
      </xdr:nvSpPr>
      <xdr:spPr>
        <a:xfrm>
          <a:off x="9372111" y="1692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49726</xdr:rowOff>
    </xdr:from>
    <xdr:to>
      <xdr:col>46</xdr:col>
      <xdr:colOff>38100</xdr:colOff>
      <xdr:row>98</xdr:row>
      <xdr:rowOff>151326</xdr:rowOff>
    </xdr:to>
    <xdr:sp macro="" textlink="">
      <xdr:nvSpPr>
        <xdr:cNvPr id="484" name="楕円 483"/>
        <xdr:cNvSpPr/>
      </xdr:nvSpPr>
      <xdr:spPr>
        <a:xfrm>
          <a:off x="8699500" y="1685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142453</xdr:rowOff>
    </xdr:from>
    <xdr:ext cx="534377" cy="259045"/>
    <xdr:sp macro="" textlink="">
      <xdr:nvSpPr>
        <xdr:cNvPr id="485" name="テキスト ボックス 484"/>
        <xdr:cNvSpPr txBox="1"/>
      </xdr:nvSpPr>
      <xdr:spPr>
        <a:xfrm>
          <a:off x="8483111" y="1694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163934</xdr:rowOff>
    </xdr:from>
    <xdr:to>
      <xdr:col>41</xdr:col>
      <xdr:colOff>101600</xdr:colOff>
      <xdr:row>99</xdr:row>
      <xdr:rowOff>94084</xdr:rowOff>
    </xdr:to>
    <xdr:sp macro="" textlink="">
      <xdr:nvSpPr>
        <xdr:cNvPr id="486" name="楕円 485"/>
        <xdr:cNvSpPr/>
      </xdr:nvSpPr>
      <xdr:spPr>
        <a:xfrm>
          <a:off x="7810500" y="1696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99</xdr:row>
      <xdr:rowOff>85211</xdr:rowOff>
    </xdr:from>
    <xdr:ext cx="378565" cy="259045"/>
    <xdr:sp macro="" textlink="">
      <xdr:nvSpPr>
        <xdr:cNvPr id="487" name="テキスト ボックス 486"/>
        <xdr:cNvSpPr txBox="1"/>
      </xdr:nvSpPr>
      <xdr:spPr>
        <a:xfrm>
          <a:off x="7672017" y="17058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36970</xdr:rowOff>
    </xdr:from>
    <xdr:to>
      <xdr:col>36</xdr:col>
      <xdr:colOff>165100</xdr:colOff>
      <xdr:row>97</xdr:row>
      <xdr:rowOff>138570</xdr:rowOff>
    </xdr:to>
    <xdr:sp macro="" textlink="">
      <xdr:nvSpPr>
        <xdr:cNvPr id="488" name="楕円 487"/>
        <xdr:cNvSpPr/>
      </xdr:nvSpPr>
      <xdr:spPr>
        <a:xfrm>
          <a:off x="6921500" y="166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129697</xdr:rowOff>
    </xdr:from>
    <xdr:ext cx="534377" cy="259045"/>
    <xdr:sp macro="" textlink="">
      <xdr:nvSpPr>
        <xdr:cNvPr id="489" name="テキスト ボックス 488"/>
        <xdr:cNvSpPr txBox="1"/>
      </xdr:nvSpPr>
      <xdr:spPr>
        <a:xfrm>
          <a:off x="6705111" y="1676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127676</xdr:rowOff>
    </xdr:from>
    <xdr:to>
      <xdr:col>85</xdr:col>
      <xdr:colOff>127000</xdr:colOff>
      <xdr:row>38</xdr:row>
      <xdr:rowOff>20148</xdr:rowOff>
    </xdr:to>
    <xdr:cxnSp macro="">
      <xdr:nvCxnSpPr>
        <xdr:cNvPr id="514" name="直線コネクタ 513"/>
        <xdr:cNvCxnSpPr/>
      </xdr:nvCxnSpPr>
      <xdr:spPr>
        <a:xfrm flipV="1">
          <a:off x="15481300" y="6471326"/>
          <a:ext cx="838200" cy="6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97662</xdr:rowOff>
    </xdr:from>
    <xdr:ext cx="469744" cy="259045"/>
    <xdr:sp macro="" textlink="">
      <xdr:nvSpPr>
        <xdr:cNvPr id="515" name="災害復旧事業費平均値テキスト"/>
        <xdr:cNvSpPr txBox="1"/>
      </xdr:nvSpPr>
      <xdr:spPr>
        <a:xfrm>
          <a:off x="16370300" y="6441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20148</xdr:rowOff>
    </xdr:from>
    <xdr:to>
      <xdr:col>81</xdr:col>
      <xdr:colOff>50800</xdr:colOff>
      <xdr:row>38</xdr:row>
      <xdr:rowOff>25400</xdr:rowOff>
    </xdr:to>
    <xdr:cxnSp macro="">
      <xdr:nvCxnSpPr>
        <xdr:cNvPr id="517" name="直線コネクタ 516"/>
        <xdr:cNvCxnSpPr/>
      </xdr:nvCxnSpPr>
      <xdr:spPr>
        <a:xfrm flipV="1">
          <a:off x="14592300" y="6535248"/>
          <a:ext cx="889000" cy="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83926</xdr:rowOff>
    </xdr:from>
    <xdr:ext cx="469744" cy="259045"/>
    <xdr:sp macro="" textlink="">
      <xdr:nvSpPr>
        <xdr:cNvPr id="519" name="テキスト ボックス 518"/>
        <xdr:cNvSpPr txBox="1"/>
      </xdr:nvSpPr>
      <xdr:spPr>
        <a:xfrm>
          <a:off x="15246428" y="625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21171</xdr:rowOff>
    </xdr:from>
    <xdr:to>
      <xdr:col>76</xdr:col>
      <xdr:colOff>114300</xdr:colOff>
      <xdr:row>38</xdr:row>
      <xdr:rowOff>25400</xdr:rowOff>
    </xdr:to>
    <xdr:cxnSp macro="">
      <xdr:nvCxnSpPr>
        <xdr:cNvPr id="520" name="直線コネクタ 519"/>
        <xdr:cNvCxnSpPr/>
      </xdr:nvCxnSpPr>
      <xdr:spPr>
        <a:xfrm>
          <a:off x="13703300" y="6536271"/>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73913</xdr:rowOff>
    </xdr:from>
    <xdr:ext cx="469744" cy="259045"/>
    <xdr:sp macro="" textlink="">
      <xdr:nvSpPr>
        <xdr:cNvPr id="522" name="テキスト ボックス 521"/>
        <xdr:cNvSpPr txBox="1"/>
      </xdr:nvSpPr>
      <xdr:spPr>
        <a:xfrm>
          <a:off x="14357428" y="624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135145</xdr:rowOff>
    </xdr:from>
    <xdr:to>
      <xdr:col>71</xdr:col>
      <xdr:colOff>177800</xdr:colOff>
      <xdr:row>38</xdr:row>
      <xdr:rowOff>21171</xdr:rowOff>
    </xdr:to>
    <xdr:cxnSp macro="">
      <xdr:nvCxnSpPr>
        <xdr:cNvPr id="523" name="直線コネクタ 522"/>
        <xdr:cNvCxnSpPr/>
      </xdr:nvCxnSpPr>
      <xdr:spPr>
        <a:xfrm>
          <a:off x="12814300" y="6478795"/>
          <a:ext cx="889000" cy="5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4" name="フローチャート: 判断 523"/>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83417</xdr:rowOff>
    </xdr:from>
    <xdr:ext cx="469744" cy="259045"/>
    <xdr:sp macro="" textlink="">
      <xdr:nvSpPr>
        <xdr:cNvPr id="525" name="テキスト ボックス 524"/>
        <xdr:cNvSpPr txBox="1"/>
      </xdr:nvSpPr>
      <xdr:spPr>
        <a:xfrm>
          <a:off x="13468428" y="62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6" name="フローチャート: 判断 525"/>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40512</xdr:rowOff>
    </xdr:from>
    <xdr:ext cx="469744" cy="259045"/>
    <xdr:sp macro="" textlink="">
      <xdr:nvSpPr>
        <xdr:cNvPr id="527" name="テキスト ボックス 526"/>
        <xdr:cNvSpPr txBox="1"/>
      </xdr:nvSpPr>
      <xdr:spPr>
        <a:xfrm>
          <a:off x="12579428" y="655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76876</xdr:rowOff>
    </xdr:from>
    <xdr:to>
      <xdr:col>85</xdr:col>
      <xdr:colOff>177800</xdr:colOff>
      <xdr:row>38</xdr:row>
      <xdr:rowOff>7026</xdr:rowOff>
    </xdr:to>
    <xdr:sp macro="" textlink="">
      <xdr:nvSpPr>
        <xdr:cNvPr id="533" name="楕円 532"/>
        <xdr:cNvSpPr/>
      </xdr:nvSpPr>
      <xdr:spPr>
        <a:xfrm>
          <a:off x="16268700" y="642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36253</xdr:rowOff>
    </xdr:from>
    <xdr:ext cx="534377" cy="259045"/>
    <xdr:sp macro="" textlink="">
      <xdr:nvSpPr>
        <xdr:cNvPr id="534" name="災害復旧事業費該当値テキスト"/>
        <xdr:cNvSpPr txBox="1"/>
      </xdr:nvSpPr>
      <xdr:spPr>
        <a:xfrm>
          <a:off x="16370300" y="62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140798</xdr:rowOff>
    </xdr:from>
    <xdr:to>
      <xdr:col>81</xdr:col>
      <xdr:colOff>101600</xdr:colOff>
      <xdr:row>38</xdr:row>
      <xdr:rowOff>70948</xdr:rowOff>
    </xdr:to>
    <xdr:sp macro="" textlink="">
      <xdr:nvSpPr>
        <xdr:cNvPr id="535" name="楕円 534"/>
        <xdr:cNvSpPr/>
      </xdr:nvSpPr>
      <xdr:spPr>
        <a:xfrm>
          <a:off x="15430500" y="648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62075</xdr:rowOff>
    </xdr:from>
    <xdr:ext cx="378565" cy="259045"/>
    <xdr:sp macro="" textlink="">
      <xdr:nvSpPr>
        <xdr:cNvPr id="536" name="テキスト ボックス 535"/>
        <xdr:cNvSpPr txBox="1"/>
      </xdr:nvSpPr>
      <xdr:spPr>
        <a:xfrm>
          <a:off x="15292017" y="6577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141821</xdr:rowOff>
    </xdr:from>
    <xdr:to>
      <xdr:col>72</xdr:col>
      <xdr:colOff>38100</xdr:colOff>
      <xdr:row>38</xdr:row>
      <xdr:rowOff>71971</xdr:rowOff>
    </xdr:to>
    <xdr:sp macro="" textlink="">
      <xdr:nvSpPr>
        <xdr:cNvPr id="539" name="楕円 538"/>
        <xdr:cNvSpPr/>
      </xdr:nvSpPr>
      <xdr:spPr>
        <a:xfrm>
          <a:off x="13652500" y="648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63098</xdr:rowOff>
    </xdr:from>
    <xdr:ext cx="378565" cy="259045"/>
    <xdr:sp macro="" textlink="">
      <xdr:nvSpPr>
        <xdr:cNvPr id="540" name="テキスト ボックス 539"/>
        <xdr:cNvSpPr txBox="1"/>
      </xdr:nvSpPr>
      <xdr:spPr>
        <a:xfrm>
          <a:off x="13514017" y="6578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84345</xdr:rowOff>
    </xdr:from>
    <xdr:to>
      <xdr:col>67</xdr:col>
      <xdr:colOff>101600</xdr:colOff>
      <xdr:row>38</xdr:row>
      <xdr:rowOff>14495</xdr:rowOff>
    </xdr:to>
    <xdr:sp macro="" textlink="">
      <xdr:nvSpPr>
        <xdr:cNvPr id="541" name="楕円 540"/>
        <xdr:cNvSpPr/>
      </xdr:nvSpPr>
      <xdr:spPr>
        <a:xfrm>
          <a:off x="12763500" y="64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31022</xdr:rowOff>
    </xdr:from>
    <xdr:ext cx="534377" cy="259045"/>
    <xdr:sp macro="" textlink="">
      <xdr:nvSpPr>
        <xdr:cNvPr id="542" name="テキスト ボックス 541"/>
        <xdr:cNvSpPr txBox="1"/>
      </xdr:nvSpPr>
      <xdr:spPr>
        <a:xfrm>
          <a:off x="12547111" y="6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5" name="直線コネクタ 614"/>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6" name="公債費最小値テキスト"/>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7" name="直線コネクタ 616"/>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8" name="公債費最大値テキスト"/>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9" name="直線コネクタ 618"/>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47582</xdr:rowOff>
    </xdr:from>
    <xdr:to>
      <xdr:col>85</xdr:col>
      <xdr:colOff>127000</xdr:colOff>
      <xdr:row>75</xdr:row>
      <xdr:rowOff>71386</xdr:rowOff>
    </xdr:to>
    <xdr:cxnSp macro="">
      <xdr:nvCxnSpPr>
        <xdr:cNvPr id="620" name="直線コネクタ 619"/>
        <xdr:cNvCxnSpPr/>
      </xdr:nvCxnSpPr>
      <xdr:spPr>
        <a:xfrm>
          <a:off x="15481300" y="12906332"/>
          <a:ext cx="838200" cy="2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87475</xdr:rowOff>
    </xdr:from>
    <xdr:ext cx="534377" cy="259045"/>
    <xdr:sp macro="" textlink="">
      <xdr:nvSpPr>
        <xdr:cNvPr id="621" name="公債費平均値テキスト"/>
        <xdr:cNvSpPr txBox="1"/>
      </xdr:nvSpPr>
      <xdr:spPr>
        <a:xfrm>
          <a:off x="16370300" y="1311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2" name="フローチャート: 判断 621"/>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32007</xdr:rowOff>
    </xdr:from>
    <xdr:to>
      <xdr:col>81</xdr:col>
      <xdr:colOff>50800</xdr:colOff>
      <xdr:row>75</xdr:row>
      <xdr:rowOff>47582</xdr:rowOff>
    </xdr:to>
    <xdr:cxnSp macro="">
      <xdr:nvCxnSpPr>
        <xdr:cNvPr id="623" name="直線コネクタ 622"/>
        <xdr:cNvCxnSpPr/>
      </xdr:nvCxnSpPr>
      <xdr:spPr>
        <a:xfrm>
          <a:off x="14592300" y="12890757"/>
          <a:ext cx="889000" cy="1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4" name="フローチャート: 判断 623"/>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31802</xdr:rowOff>
    </xdr:from>
    <xdr:ext cx="534377" cy="259045"/>
    <xdr:sp macro="" textlink="">
      <xdr:nvSpPr>
        <xdr:cNvPr id="625" name="テキスト ボックス 624"/>
        <xdr:cNvSpPr txBox="1"/>
      </xdr:nvSpPr>
      <xdr:spPr>
        <a:xfrm>
          <a:off x="15214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32007</xdr:rowOff>
    </xdr:from>
    <xdr:to>
      <xdr:col>76</xdr:col>
      <xdr:colOff>114300</xdr:colOff>
      <xdr:row>75</xdr:row>
      <xdr:rowOff>43993</xdr:rowOff>
    </xdr:to>
    <xdr:cxnSp macro="">
      <xdr:nvCxnSpPr>
        <xdr:cNvPr id="626" name="直線コネクタ 625"/>
        <xdr:cNvCxnSpPr/>
      </xdr:nvCxnSpPr>
      <xdr:spPr>
        <a:xfrm flipV="1">
          <a:off x="13703300" y="12890757"/>
          <a:ext cx="889000" cy="1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7" name="フローチャート: 判断 626"/>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25516</xdr:rowOff>
    </xdr:from>
    <xdr:ext cx="534377" cy="259045"/>
    <xdr:sp macro="" textlink="">
      <xdr:nvSpPr>
        <xdr:cNvPr id="628" name="テキスト ボックス 627"/>
        <xdr:cNvSpPr txBox="1"/>
      </xdr:nvSpPr>
      <xdr:spPr>
        <a:xfrm>
          <a:off x="14325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10106</xdr:rowOff>
    </xdr:from>
    <xdr:to>
      <xdr:col>71</xdr:col>
      <xdr:colOff>177800</xdr:colOff>
      <xdr:row>75</xdr:row>
      <xdr:rowOff>43993</xdr:rowOff>
    </xdr:to>
    <xdr:cxnSp macro="">
      <xdr:nvCxnSpPr>
        <xdr:cNvPr id="629" name="直線コネクタ 628"/>
        <xdr:cNvCxnSpPr/>
      </xdr:nvCxnSpPr>
      <xdr:spPr>
        <a:xfrm>
          <a:off x="12814300" y="12868856"/>
          <a:ext cx="889000" cy="3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30" name="フローチャート: 判断 629"/>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149965</xdr:rowOff>
    </xdr:from>
    <xdr:ext cx="534377" cy="259045"/>
    <xdr:sp macro="" textlink="">
      <xdr:nvSpPr>
        <xdr:cNvPr id="631" name="テキスト ボックス 630"/>
        <xdr:cNvSpPr txBox="1"/>
      </xdr:nvSpPr>
      <xdr:spPr>
        <a:xfrm>
          <a:off x="13436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2" name="フローチャート: 判断 631"/>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137103</xdr:rowOff>
    </xdr:from>
    <xdr:ext cx="534377" cy="259045"/>
    <xdr:sp macro="" textlink="">
      <xdr:nvSpPr>
        <xdr:cNvPr id="633" name="テキスト ボックス 632"/>
        <xdr:cNvSpPr txBox="1"/>
      </xdr:nvSpPr>
      <xdr:spPr>
        <a:xfrm>
          <a:off x="12547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20586</xdr:rowOff>
    </xdr:from>
    <xdr:to>
      <xdr:col>85</xdr:col>
      <xdr:colOff>177800</xdr:colOff>
      <xdr:row>75</xdr:row>
      <xdr:rowOff>122186</xdr:rowOff>
    </xdr:to>
    <xdr:sp macro="" textlink="">
      <xdr:nvSpPr>
        <xdr:cNvPr id="639" name="楕円 638"/>
        <xdr:cNvSpPr/>
      </xdr:nvSpPr>
      <xdr:spPr>
        <a:xfrm>
          <a:off x="16268700" y="128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43463</xdr:rowOff>
    </xdr:from>
    <xdr:ext cx="534377" cy="259045"/>
    <xdr:sp macro="" textlink="">
      <xdr:nvSpPr>
        <xdr:cNvPr id="640" name="公債費該当値テキスト"/>
        <xdr:cNvSpPr txBox="1"/>
      </xdr:nvSpPr>
      <xdr:spPr>
        <a:xfrm>
          <a:off x="16370300" y="12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168232</xdr:rowOff>
    </xdr:from>
    <xdr:to>
      <xdr:col>81</xdr:col>
      <xdr:colOff>101600</xdr:colOff>
      <xdr:row>75</xdr:row>
      <xdr:rowOff>98382</xdr:rowOff>
    </xdr:to>
    <xdr:sp macro="" textlink="">
      <xdr:nvSpPr>
        <xdr:cNvPr id="641" name="楕円 640"/>
        <xdr:cNvSpPr/>
      </xdr:nvSpPr>
      <xdr:spPr>
        <a:xfrm>
          <a:off x="15430500" y="1285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114909</xdr:rowOff>
    </xdr:from>
    <xdr:ext cx="534377" cy="259045"/>
    <xdr:sp macro="" textlink="">
      <xdr:nvSpPr>
        <xdr:cNvPr id="642" name="テキスト ボックス 641"/>
        <xdr:cNvSpPr txBox="1"/>
      </xdr:nvSpPr>
      <xdr:spPr>
        <a:xfrm>
          <a:off x="15214111" y="1263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152657</xdr:rowOff>
    </xdr:from>
    <xdr:to>
      <xdr:col>76</xdr:col>
      <xdr:colOff>165100</xdr:colOff>
      <xdr:row>75</xdr:row>
      <xdr:rowOff>82807</xdr:rowOff>
    </xdr:to>
    <xdr:sp macro="" textlink="">
      <xdr:nvSpPr>
        <xdr:cNvPr id="643" name="楕円 642"/>
        <xdr:cNvSpPr/>
      </xdr:nvSpPr>
      <xdr:spPr>
        <a:xfrm>
          <a:off x="14541500" y="1283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99334</xdr:rowOff>
    </xdr:from>
    <xdr:ext cx="534377" cy="259045"/>
    <xdr:sp macro="" textlink="">
      <xdr:nvSpPr>
        <xdr:cNvPr id="644" name="テキスト ボックス 643"/>
        <xdr:cNvSpPr txBox="1"/>
      </xdr:nvSpPr>
      <xdr:spPr>
        <a:xfrm>
          <a:off x="14325111" y="1261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164643</xdr:rowOff>
    </xdr:from>
    <xdr:to>
      <xdr:col>72</xdr:col>
      <xdr:colOff>38100</xdr:colOff>
      <xdr:row>75</xdr:row>
      <xdr:rowOff>94793</xdr:rowOff>
    </xdr:to>
    <xdr:sp macro="" textlink="">
      <xdr:nvSpPr>
        <xdr:cNvPr id="645" name="楕円 644"/>
        <xdr:cNvSpPr/>
      </xdr:nvSpPr>
      <xdr:spPr>
        <a:xfrm>
          <a:off x="13652500" y="1285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111320</xdr:rowOff>
    </xdr:from>
    <xdr:ext cx="534377" cy="259045"/>
    <xdr:sp macro="" textlink="">
      <xdr:nvSpPr>
        <xdr:cNvPr id="646" name="テキスト ボックス 645"/>
        <xdr:cNvSpPr txBox="1"/>
      </xdr:nvSpPr>
      <xdr:spPr>
        <a:xfrm>
          <a:off x="13436111" y="1262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130756</xdr:rowOff>
    </xdr:from>
    <xdr:to>
      <xdr:col>67</xdr:col>
      <xdr:colOff>101600</xdr:colOff>
      <xdr:row>75</xdr:row>
      <xdr:rowOff>60906</xdr:rowOff>
    </xdr:to>
    <xdr:sp macro="" textlink="">
      <xdr:nvSpPr>
        <xdr:cNvPr id="647" name="楕円 646"/>
        <xdr:cNvSpPr/>
      </xdr:nvSpPr>
      <xdr:spPr>
        <a:xfrm>
          <a:off x="12763500" y="1281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77433</xdr:rowOff>
    </xdr:from>
    <xdr:ext cx="534377" cy="259045"/>
    <xdr:sp macro="" textlink="">
      <xdr:nvSpPr>
        <xdr:cNvPr id="648" name="テキスト ボックス 647"/>
        <xdr:cNvSpPr txBox="1"/>
      </xdr:nvSpPr>
      <xdr:spPr>
        <a:xfrm>
          <a:off x="12547111" y="1259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4" name="直線コネクタ 673"/>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5" name="積立金最小値テキスト"/>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6" name="直線コネクタ 675"/>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7" name="積立金最大値テキスト"/>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8" name="直線コネクタ 677"/>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104093</xdr:rowOff>
    </xdr:from>
    <xdr:to>
      <xdr:col>85</xdr:col>
      <xdr:colOff>127000</xdr:colOff>
      <xdr:row>98</xdr:row>
      <xdr:rowOff>151228</xdr:rowOff>
    </xdr:to>
    <xdr:cxnSp macro="">
      <xdr:nvCxnSpPr>
        <xdr:cNvPr id="679" name="直線コネクタ 678"/>
        <xdr:cNvCxnSpPr/>
      </xdr:nvCxnSpPr>
      <xdr:spPr>
        <a:xfrm>
          <a:off x="15481300" y="16906193"/>
          <a:ext cx="838200" cy="4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135997</xdr:rowOff>
    </xdr:from>
    <xdr:ext cx="534377" cy="259045"/>
    <xdr:sp macro="" textlink="">
      <xdr:nvSpPr>
        <xdr:cNvPr id="680" name="積立金平均値テキスト"/>
        <xdr:cNvSpPr txBox="1"/>
      </xdr:nvSpPr>
      <xdr:spPr>
        <a:xfrm>
          <a:off x="16370300" y="16595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1" name="フローチャート: 判断 680"/>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88483</xdr:rowOff>
    </xdr:from>
    <xdr:to>
      <xdr:col>81</xdr:col>
      <xdr:colOff>50800</xdr:colOff>
      <xdr:row>98</xdr:row>
      <xdr:rowOff>104093</xdr:rowOff>
    </xdr:to>
    <xdr:cxnSp macro="">
      <xdr:nvCxnSpPr>
        <xdr:cNvPr id="682" name="直線コネクタ 681"/>
        <xdr:cNvCxnSpPr/>
      </xdr:nvCxnSpPr>
      <xdr:spPr>
        <a:xfrm>
          <a:off x="14592300" y="16890583"/>
          <a:ext cx="889000" cy="1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83" name="フローチャート: 判断 682"/>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80056</xdr:rowOff>
    </xdr:from>
    <xdr:ext cx="534377" cy="259045"/>
    <xdr:sp macro="" textlink="">
      <xdr:nvSpPr>
        <xdr:cNvPr id="684" name="テキスト ボックス 683"/>
        <xdr:cNvSpPr txBox="1"/>
      </xdr:nvSpPr>
      <xdr:spPr>
        <a:xfrm>
          <a:off x="15214111" y="1653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76628</xdr:rowOff>
    </xdr:from>
    <xdr:to>
      <xdr:col>76</xdr:col>
      <xdr:colOff>114300</xdr:colOff>
      <xdr:row>98</xdr:row>
      <xdr:rowOff>88483</xdr:rowOff>
    </xdr:to>
    <xdr:cxnSp macro="">
      <xdr:nvCxnSpPr>
        <xdr:cNvPr id="685" name="直線コネクタ 684"/>
        <xdr:cNvCxnSpPr/>
      </xdr:nvCxnSpPr>
      <xdr:spPr>
        <a:xfrm>
          <a:off x="13703300" y="16364378"/>
          <a:ext cx="889000" cy="52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6" name="フローチャート: 判断 685"/>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94468</xdr:rowOff>
    </xdr:from>
    <xdr:ext cx="534377" cy="259045"/>
    <xdr:sp macro="" textlink="">
      <xdr:nvSpPr>
        <xdr:cNvPr id="687" name="テキスト ボックス 686"/>
        <xdr:cNvSpPr txBox="1"/>
      </xdr:nvSpPr>
      <xdr:spPr>
        <a:xfrm>
          <a:off x="14325111" y="165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162505</xdr:rowOff>
    </xdr:from>
    <xdr:to>
      <xdr:col>71</xdr:col>
      <xdr:colOff>177800</xdr:colOff>
      <xdr:row>95</xdr:row>
      <xdr:rowOff>76628</xdr:rowOff>
    </xdr:to>
    <xdr:cxnSp macro="">
      <xdr:nvCxnSpPr>
        <xdr:cNvPr id="688" name="直線コネクタ 687"/>
        <xdr:cNvCxnSpPr/>
      </xdr:nvCxnSpPr>
      <xdr:spPr>
        <a:xfrm>
          <a:off x="12814300" y="16278805"/>
          <a:ext cx="889000" cy="8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89" name="フローチャート: 判断 688"/>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29444</xdr:rowOff>
    </xdr:from>
    <xdr:ext cx="534377" cy="259045"/>
    <xdr:sp macro="" textlink="">
      <xdr:nvSpPr>
        <xdr:cNvPr id="690" name="テキスト ボックス 689"/>
        <xdr:cNvSpPr txBox="1"/>
      </xdr:nvSpPr>
      <xdr:spPr>
        <a:xfrm>
          <a:off x="13436111" y="1683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91" name="フローチャート: 判断 690"/>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119071</xdr:rowOff>
    </xdr:from>
    <xdr:ext cx="534377" cy="259045"/>
    <xdr:sp macro="" textlink="">
      <xdr:nvSpPr>
        <xdr:cNvPr id="692" name="テキスト ボックス 691"/>
        <xdr:cNvSpPr txBox="1"/>
      </xdr:nvSpPr>
      <xdr:spPr>
        <a:xfrm>
          <a:off x="12547111" y="158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100428</xdr:rowOff>
    </xdr:from>
    <xdr:to>
      <xdr:col>85</xdr:col>
      <xdr:colOff>177800</xdr:colOff>
      <xdr:row>99</xdr:row>
      <xdr:rowOff>30578</xdr:rowOff>
    </xdr:to>
    <xdr:sp macro="" textlink="">
      <xdr:nvSpPr>
        <xdr:cNvPr id="698" name="楕円 697"/>
        <xdr:cNvSpPr/>
      </xdr:nvSpPr>
      <xdr:spPr>
        <a:xfrm>
          <a:off x="16268700" y="1690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15355</xdr:rowOff>
    </xdr:from>
    <xdr:ext cx="534377" cy="259045"/>
    <xdr:sp macro="" textlink="">
      <xdr:nvSpPr>
        <xdr:cNvPr id="699" name="積立金該当値テキスト"/>
        <xdr:cNvSpPr txBox="1"/>
      </xdr:nvSpPr>
      <xdr:spPr>
        <a:xfrm>
          <a:off x="16370300" y="1681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53293</xdr:rowOff>
    </xdr:from>
    <xdr:to>
      <xdr:col>81</xdr:col>
      <xdr:colOff>101600</xdr:colOff>
      <xdr:row>98</xdr:row>
      <xdr:rowOff>154893</xdr:rowOff>
    </xdr:to>
    <xdr:sp macro="" textlink="">
      <xdr:nvSpPr>
        <xdr:cNvPr id="700" name="楕円 699"/>
        <xdr:cNvSpPr/>
      </xdr:nvSpPr>
      <xdr:spPr>
        <a:xfrm>
          <a:off x="15430500" y="1685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146020</xdr:rowOff>
    </xdr:from>
    <xdr:ext cx="534377" cy="259045"/>
    <xdr:sp macro="" textlink="">
      <xdr:nvSpPr>
        <xdr:cNvPr id="701" name="テキスト ボックス 700"/>
        <xdr:cNvSpPr txBox="1"/>
      </xdr:nvSpPr>
      <xdr:spPr>
        <a:xfrm>
          <a:off x="15214111" y="1694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37683</xdr:rowOff>
    </xdr:from>
    <xdr:to>
      <xdr:col>76</xdr:col>
      <xdr:colOff>165100</xdr:colOff>
      <xdr:row>98</xdr:row>
      <xdr:rowOff>139283</xdr:rowOff>
    </xdr:to>
    <xdr:sp macro="" textlink="">
      <xdr:nvSpPr>
        <xdr:cNvPr id="702" name="楕円 701"/>
        <xdr:cNvSpPr/>
      </xdr:nvSpPr>
      <xdr:spPr>
        <a:xfrm>
          <a:off x="14541500" y="1683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130410</xdr:rowOff>
    </xdr:from>
    <xdr:ext cx="534377" cy="259045"/>
    <xdr:sp macro="" textlink="">
      <xdr:nvSpPr>
        <xdr:cNvPr id="703" name="テキスト ボックス 702"/>
        <xdr:cNvSpPr txBox="1"/>
      </xdr:nvSpPr>
      <xdr:spPr>
        <a:xfrm>
          <a:off x="14325111" y="1693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25828</xdr:rowOff>
    </xdr:from>
    <xdr:to>
      <xdr:col>72</xdr:col>
      <xdr:colOff>38100</xdr:colOff>
      <xdr:row>95</xdr:row>
      <xdr:rowOff>127428</xdr:rowOff>
    </xdr:to>
    <xdr:sp macro="" textlink="">
      <xdr:nvSpPr>
        <xdr:cNvPr id="704" name="楕円 703"/>
        <xdr:cNvSpPr/>
      </xdr:nvSpPr>
      <xdr:spPr>
        <a:xfrm>
          <a:off x="13652500" y="1631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143955</xdr:rowOff>
    </xdr:from>
    <xdr:ext cx="534377" cy="259045"/>
    <xdr:sp macro="" textlink="">
      <xdr:nvSpPr>
        <xdr:cNvPr id="705" name="テキスト ボックス 704"/>
        <xdr:cNvSpPr txBox="1"/>
      </xdr:nvSpPr>
      <xdr:spPr>
        <a:xfrm>
          <a:off x="13436111" y="1608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111705</xdr:rowOff>
    </xdr:from>
    <xdr:to>
      <xdr:col>67</xdr:col>
      <xdr:colOff>101600</xdr:colOff>
      <xdr:row>95</xdr:row>
      <xdr:rowOff>41855</xdr:rowOff>
    </xdr:to>
    <xdr:sp macro="" textlink="">
      <xdr:nvSpPr>
        <xdr:cNvPr id="706" name="楕円 705"/>
        <xdr:cNvSpPr/>
      </xdr:nvSpPr>
      <xdr:spPr>
        <a:xfrm>
          <a:off x="12763500" y="1622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32982</xdr:rowOff>
    </xdr:from>
    <xdr:ext cx="534377" cy="259045"/>
    <xdr:sp macro="" textlink="">
      <xdr:nvSpPr>
        <xdr:cNvPr id="707" name="テキスト ボックス 706"/>
        <xdr:cNvSpPr txBox="1"/>
      </xdr:nvSpPr>
      <xdr:spPr>
        <a:xfrm>
          <a:off x="12547111" y="1632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1" name="直線コネクタ 730"/>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4" name="投資及び出資金最大値テキスト"/>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5" name="直線コネクタ 734"/>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17361</xdr:rowOff>
    </xdr:from>
    <xdr:to>
      <xdr:col>116</xdr:col>
      <xdr:colOff>63500</xdr:colOff>
      <xdr:row>37</xdr:row>
      <xdr:rowOff>32601</xdr:rowOff>
    </xdr:to>
    <xdr:cxnSp macro="">
      <xdr:nvCxnSpPr>
        <xdr:cNvPr id="736" name="直線コネクタ 735"/>
        <xdr:cNvCxnSpPr/>
      </xdr:nvCxnSpPr>
      <xdr:spPr>
        <a:xfrm flipV="1">
          <a:off x="21323300" y="5332311"/>
          <a:ext cx="838200" cy="104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90320</xdr:rowOff>
    </xdr:from>
    <xdr:ext cx="469744" cy="259045"/>
    <xdr:sp macro="" textlink="">
      <xdr:nvSpPr>
        <xdr:cNvPr id="737" name="投資及び出資金平均値テキスト"/>
        <xdr:cNvSpPr txBox="1"/>
      </xdr:nvSpPr>
      <xdr:spPr>
        <a:xfrm>
          <a:off x="22212300" y="6605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8" name="フローチャート: 判断 737"/>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32601</xdr:rowOff>
    </xdr:from>
    <xdr:to>
      <xdr:col>111</xdr:col>
      <xdr:colOff>177800</xdr:colOff>
      <xdr:row>38</xdr:row>
      <xdr:rowOff>55213</xdr:rowOff>
    </xdr:to>
    <xdr:cxnSp macro="">
      <xdr:nvCxnSpPr>
        <xdr:cNvPr id="739" name="直線コネクタ 738"/>
        <xdr:cNvCxnSpPr/>
      </xdr:nvCxnSpPr>
      <xdr:spPr>
        <a:xfrm flipV="1">
          <a:off x="20434300" y="6376251"/>
          <a:ext cx="889000" cy="19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0" name="フローチャート: 判断 739"/>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52125</xdr:rowOff>
    </xdr:from>
    <xdr:ext cx="469744" cy="259045"/>
    <xdr:sp macro="" textlink="">
      <xdr:nvSpPr>
        <xdr:cNvPr id="741" name="テキスト ボックス 740"/>
        <xdr:cNvSpPr txBox="1"/>
      </xdr:nvSpPr>
      <xdr:spPr>
        <a:xfrm>
          <a:off x="21088428" y="673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55213</xdr:rowOff>
    </xdr:from>
    <xdr:to>
      <xdr:col>107</xdr:col>
      <xdr:colOff>50800</xdr:colOff>
      <xdr:row>38</xdr:row>
      <xdr:rowOff>56890</xdr:rowOff>
    </xdr:to>
    <xdr:cxnSp macro="">
      <xdr:nvCxnSpPr>
        <xdr:cNvPr id="742" name="直線コネクタ 741"/>
        <xdr:cNvCxnSpPr/>
      </xdr:nvCxnSpPr>
      <xdr:spPr>
        <a:xfrm flipV="1">
          <a:off x="19545300" y="6570313"/>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3" name="フローチャート: 判断 742"/>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59993</xdr:rowOff>
    </xdr:from>
    <xdr:ext cx="469744" cy="259045"/>
    <xdr:sp macro="" textlink="">
      <xdr:nvSpPr>
        <xdr:cNvPr id="744" name="テキスト ボックス 743"/>
        <xdr:cNvSpPr txBox="1"/>
      </xdr:nvSpPr>
      <xdr:spPr>
        <a:xfrm>
          <a:off x="20199428" y="674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56890</xdr:rowOff>
    </xdr:from>
    <xdr:to>
      <xdr:col>102</xdr:col>
      <xdr:colOff>114300</xdr:colOff>
      <xdr:row>38</xdr:row>
      <xdr:rowOff>58242</xdr:rowOff>
    </xdr:to>
    <xdr:cxnSp macro="">
      <xdr:nvCxnSpPr>
        <xdr:cNvPr id="745" name="直線コネクタ 744"/>
        <xdr:cNvCxnSpPr/>
      </xdr:nvCxnSpPr>
      <xdr:spPr>
        <a:xfrm flipV="1">
          <a:off x="18656300" y="6571990"/>
          <a:ext cx="8890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46" name="フローチャート: 判断 745"/>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66279</xdr:rowOff>
    </xdr:from>
    <xdr:ext cx="469744" cy="259045"/>
    <xdr:sp macro="" textlink="">
      <xdr:nvSpPr>
        <xdr:cNvPr id="747" name="テキスト ボックス 746"/>
        <xdr:cNvSpPr txBox="1"/>
      </xdr:nvSpPr>
      <xdr:spPr>
        <a:xfrm>
          <a:off x="19310428" y="675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63251</xdr:rowOff>
    </xdr:from>
    <xdr:ext cx="469744" cy="259045"/>
    <xdr:sp macro="" textlink="">
      <xdr:nvSpPr>
        <xdr:cNvPr id="749" name="テキスト ボックス 748"/>
        <xdr:cNvSpPr txBox="1"/>
      </xdr:nvSpPr>
      <xdr:spPr>
        <a:xfrm>
          <a:off x="18421428" y="674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138011</xdr:rowOff>
    </xdr:from>
    <xdr:to>
      <xdr:col>116</xdr:col>
      <xdr:colOff>114300</xdr:colOff>
      <xdr:row>31</xdr:row>
      <xdr:rowOff>68161</xdr:rowOff>
    </xdr:to>
    <xdr:sp macro="" textlink="">
      <xdr:nvSpPr>
        <xdr:cNvPr id="755" name="楕円 754"/>
        <xdr:cNvSpPr/>
      </xdr:nvSpPr>
      <xdr:spPr>
        <a:xfrm>
          <a:off x="22110700" y="528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91038</xdr:rowOff>
    </xdr:from>
    <xdr:ext cx="534377" cy="259045"/>
    <xdr:sp macro="" textlink="">
      <xdr:nvSpPr>
        <xdr:cNvPr id="756" name="投資及び出資金該当値テキスト"/>
        <xdr:cNvSpPr txBox="1"/>
      </xdr:nvSpPr>
      <xdr:spPr>
        <a:xfrm>
          <a:off x="22212300" y="523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153251</xdr:rowOff>
    </xdr:from>
    <xdr:to>
      <xdr:col>112</xdr:col>
      <xdr:colOff>38100</xdr:colOff>
      <xdr:row>37</xdr:row>
      <xdr:rowOff>83401</xdr:rowOff>
    </xdr:to>
    <xdr:sp macro="" textlink="">
      <xdr:nvSpPr>
        <xdr:cNvPr id="757" name="楕円 756"/>
        <xdr:cNvSpPr/>
      </xdr:nvSpPr>
      <xdr:spPr>
        <a:xfrm>
          <a:off x="21272500" y="632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99928</xdr:rowOff>
    </xdr:from>
    <xdr:ext cx="534377" cy="259045"/>
    <xdr:sp macro="" textlink="">
      <xdr:nvSpPr>
        <xdr:cNvPr id="758" name="テキスト ボックス 757"/>
        <xdr:cNvSpPr txBox="1"/>
      </xdr:nvSpPr>
      <xdr:spPr>
        <a:xfrm>
          <a:off x="21056111" y="610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4413</xdr:rowOff>
    </xdr:from>
    <xdr:to>
      <xdr:col>107</xdr:col>
      <xdr:colOff>101600</xdr:colOff>
      <xdr:row>38</xdr:row>
      <xdr:rowOff>106013</xdr:rowOff>
    </xdr:to>
    <xdr:sp macro="" textlink="">
      <xdr:nvSpPr>
        <xdr:cNvPr id="759" name="楕円 758"/>
        <xdr:cNvSpPr/>
      </xdr:nvSpPr>
      <xdr:spPr>
        <a:xfrm>
          <a:off x="20383500" y="651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122540</xdr:rowOff>
    </xdr:from>
    <xdr:ext cx="469744" cy="259045"/>
    <xdr:sp macro="" textlink="">
      <xdr:nvSpPr>
        <xdr:cNvPr id="760" name="テキスト ボックス 759"/>
        <xdr:cNvSpPr txBox="1"/>
      </xdr:nvSpPr>
      <xdr:spPr>
        <a:xfrm>
          <a:off x="20199428" y="629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6090</xdr:rowOff>
    </xdr:from>
    <xdr:to>
      <xdr:col>102</xdr:col>
      <xdr:colOff>165100</xdr:colOff>
      <xdr:row>38</xdr:row>
      <xdr:rowOff>107690</xdr:rowOff>
    </xdr:to>
    <xdr:sp macro="" textlink="">
      <xdr:nvSpPr>
        <xdr:cNvPr id="761" name="楕円 760"/>
        <xdr:cNvSpPr/>
      </xdr:nvSpPr>
      <xdr:spPr>
        <a:xfrm>
          <a:off x="19494500" y="652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124217</xdr:rowOff>
    </xdr:from>
    <xdr:ext cx="469744" cy="259045"/>
    <xdr:sp macro="" textlink="">
      <xdr:nvSpPr>
        <xdr:cNvPr id="762" name="テキスト ボックス 761"/>
        <xdr:cNvSpPr txBox="1"/>
      </xdr:nvSpPr>
      <xdr:spPr>
        <a:xfrm>
          <a:off x="19310428" y="629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xdr:rowOff>
    </xdr:from>
    <xdr:to>
      <xdr:col>98</xdr:col>
      <xdr:colOff>38100</xdr:colOff>
      <xdr:row>38</xdr:row>
      <xdr:rowOff>109042</xdr:rowOff>
    </xdr:to>
    <xdr:sp macro="" textlink="">
      <xdr:nvSpPr>
        <xdr:cNvPr id="763" name="楕円 762"/>
        <xdr:cNvSpPr/>
      </xdr:nvSpPr>
      <xdr:spPr>
        <a:xfrm>
          <a:off x="18605500" y="652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125569</xdr:rowOff>
    </xdr:from>
    <xdr:ext cx="469744" cy="259045"/>
    <xdr:sp macro="" textlink="">
      <xdr:nvSpPr>
        <xdr:cNvPr id="764" name="テキスト ボックス 763"/>
        <xdr:cNvSpPr txBox="1"/>
      </xdr:nvSpPr>
      <xdr:spPr>
        <a:xfrm>
          <a:off x="18421428" y="629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0" name="直線コネクタ 789"/>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3" name="貸付金最大値テキスト"/>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4" name="直線コネクタ 793"/>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78370</xdr:rowOff>
    </xdr:from>
    <xdr:to>
      <xdr:col>116</xdr:col>
      <xdr:colOff>63500</xdr:colOff>
      <xdr:row>59</xdr:row>
      <xdr:rowOff>78697</xdr:rowOff>
    </xdr:to>
    <xdr:cxnSp macro="">
      <xdr:nvCxnSpPr>
        <xdr:cNvPr id="795" name="直線コネクタ 794"/>
        <xdr:cNvCxnSpPr/>
      </xdr:nvCxnSpPr>
      <xdr:spPr>
        <a:xfrm flipV="1">
          <a:off x="21323300" y="10193920"/>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796" name="貸付金平均値テキスト"/>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7" name="フローチャート: 判断 796"/>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78697</xdr:rowOff>
    </xdr:from>
    <xdr:to>
      <xdr:col>111</xdr:col>
      <xdr:colOff>177800</xdr:colOff>
      <xdr:row>59</xdr:row>
      <xdr:rowOff>85652</xdr:rowOff>
    </xdr:to>
    <xdr:cxnSp macro="">
      <xdr:nvCxnSpPr>
        <xdr:cNvPr id="798" name="直線コネクタ 797"/>
        <xdr:cNvCxnSpPr/>
      </xdr:nvCxnSpPr>
      <xdr:spPr>
        <a:xfrm flipV="1">
          <a:off x="20434300" y="10194247"/>
          <a:ext cx="889000" cy="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9" name="フローチャート: 判断 798"/>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97331</xdr:rowOff>
    </xdr:from>
    <xdr:ext cx="469744" cy="259045"/>
    <xdr:sp macro="" textlink="">
      <xdr:nvSpPr>
        <xdr:cNvPr id="800" name="テキスト ボックス 799"/>
        <xdr:cNvSpPr txBox="1"/>
      </xdr:nvSpPr>
      <xdr:spPr>
        <a:xfrm>
          <a:off x="21088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85652</xdr:rowOff>
    </xdr:from>
    <xdr:to>
      <xdr:col>107</xdr:col>
      <xdr:colOff>50800</xdr:colOff>
      <xdr:row>59</xdr:row>
      <xdr:rowOff>92347</xdr:rowOff>
    </xdr:to>
    <xdr:cxnSp macro="">
      <xdr:nvCxnSpPr>
        <xdr:cNvPr id="801" name="直線コネクタ 800"/>
        <xdr:cNvCxnSpPr/>
      </xdr:nvCxnSpPr>
      <xdr:spPr>
        <a:xfrm flipV="1">
          <a:off x="19545300" y="10201202"/>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2" name="フローチャート: 判断 801"/>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98279</xdr:rowOff>
    </xdr:from>
    <xdr:ext cx="469744" cy="259045"/>
    <xdr:sp macro="" textlink="">
      <xdr:nvSpPr>
        <xdr:cNvPr id="803" name="テキスト ボックス 802"/>
        <xdr:cNvSpPr txBox="1"/>
      </xdr:nvSpPr>
      <xdr:spPr>
        <a:xfrm>
          <a:off x="20199428" y="987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92347</xdr:rowOff>
    </xdr:from>
    <xdr:to>
      <xdr:col>102</xdr:col>
      <xdr:colOff>114300</xdr:colOff>
      <xdr:row>59</xdr:row>
      <xdr:rowOff>92380</xdr:rowOff>
    </xdr:to>
    <xdr:cxnSp macro="">
      <xdr:nvCxnSpPr>
        <xdr:cNvPr id="804" name="直線コネクタ 803"/>
        <xdr:cNvCxnSpPr/>
      </xdr:nvCxnSpPr>
      <xdr:spPr>
        <a:xfrm flipV="1">
          <a:off x="18656300" y="10207897"/>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05" name="フローチャート: 判断 804"/>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80056</xdr:rowOff>
    </xdr:from>
    <xdr:ext cx="469744" cy="259045"/>
    <xdr:sp macro="" textlink="">
      <xdr:nvSpPr>
        <xdr:cNvPr id="806" name="テキスト ボックス 805"/>
        <xdr:cNvSpPr txBox="1"/>
      </xdr:nvSpPr>
      <xdr:spPr>
        <a:xfrm>
          <a:off x="19310428"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7" name="フローチャート: 判断 806"/>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54485</xdr:rowOff>
    </xdr:from>
    <xdr:ext cx="469744" cy="259045"/>
    <xdr:sp macro="" textlink="">
      <xdr:nvSpPr>
        <xdr:cNvPr id="808" name="テキスト ボックス 807"/>
        <xdr:cNvSpPr txBox="1"/>
      </xdr:nvSpPr>
      <xdr:spPr>
        <a:xfrm>
          <a:off x="18421428"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27570</xdr:rowOff>
    </xdr:from>
    <xdr:to>
      <xdr:col>116</xdr:col>
      <xdr:colOff>114300</xdr:colOff>
      <xdr:row>59</xdr:row>
      <xdr:rowOff>129170</xdr:rowOff>
    </xdr:to>
    <xdr:sp macro="" textlink="">
      <xdr:nvSpPr>
        <xdr:cNvPr id="814" name="楕円 813"/>
        <xdr:cNvSpPr/>
      </xdr:nvSpPr>
      <xdr:spPr>
        <a:xfrm>
          <a:off x="22110700" y="1014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127678</xdr:rowOff>
    </xdr:from>
    <xdr:ext cx="378565" cy="259045"/>
    <xdr:sp macro="" textlink="">
      <xdr:nvSpPr>
        <xdr:cNvPr id="815" name="貸付金該当値テキスト"/>
        <xdr:cNvSpPr txBox="1"/>
      </xdr:nvSpPr>
      <xdr:spPr>
        <a:xfrm>
          <a:off x="22212300" y="10071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27897</xdr:rowOff>
    </xdr:from>
    <xdr:to>
      <xdr:col>112</xdr:col>
      <xdr:colOff>38100</xdr:colOff>
      <xdr:row>59</xdr:row>
      <xdr:rowOff>129497</xdr:rowOff>
    </xdr:to>
    <xdr:sp macro="" textlink="">
      <xdr:nvSpPr>
        <xdr:cNvPr id="816" name="楕円 815"/>
        <xdr:cNvSpPr/>
      </xdr:nvSpPr>
      <xdr:spPr>
        <a:xfrm>
          <a:off x="21272500" y="1014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120624</xdr:rowOff>
    </xdr:from>
    <xdr:ext cx="378565" cy="259045"/>
    <xdr:sp macro="" textlink="">
      <xdr:nvSpPr>
        <xdr:cNvPr id="817" name="テキスト ボックス 816"/>
        <xdr:cNvSpPr txBox="1"/>
      </xdr:nvSpPr>
      <xdr:spPr>
        <a:xfrm>
          <a:off x="21134017" y="10236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34852</xdr:rowOff>
    </xdr:from>
    <xdr:to>
      <xdr:col>107</xdr:col>
      <xdr:colOff>101600</xdr:colOff>
      <xdr:row>59</xdr:row>
      <xdr:rowOff>136452</xdr:rowOff>
    </xdr:to>
    <xdr:sp macro="" textlink="">
      <xdr:nvSpPr>
        <xdr:cNvPr id="818" name="楕円 817"/>
        <xdr:cNvSpPr/>
      </xdr:nvSpPr>
      <xdr:spPr>
        <a:xfrm>
          <a:off x="20383500" y="1015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127579</xdr:rowOff>
    </xdr:from>
    <xdr:ext cx="378565" cy="259045"/>
    <xdr:sp macro="" textlink="">
      <xdr:nvSpPr>
        <xdr:cNvPr id="819" name="テキスト ボックス 818"/>
        <xdr:cNvSpPr txBox="1"/>
      </xdr:nvSpPr>
      <xdr:spPr>
        <a:xfrm>
          <a:off x="20245017" y="10243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41547</xdr:rowOff>
    </xdr:from>
    <xdr:to>
      <xdr:col>102</xdr:col>
      <xdr:colOff>165100</xdr:colOff>
      <xdr:row>59</xdr:row>
      <xdr:rowOff>143147</xdr:rowOff>
    </xdr:to>
    <xdr:sp macro="" textlink="">
      <xdr:nvSpPr>
        <xdr:cNvPr id="820" name="楕円 819"/>
        <xdr:cNvSpPr/>
      </xdr:nvSpPr>
      <xdr:spPr>
        <a:xfrm>
          <a:off x="19494500" y="1015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134274</xdr:rowOff>
    </xdr:from>
    <xdr:ext cx="378565" cy="259045"/>
    <xdr:sp macro="" textlink="">
      <xdr:nvSpPr>
        <xdr:cNvPr id="821" name="テキスト ボックス 820"/>
        <xdr:cNvSpPr txBox="1"/>
      </xdr:nvSpPr>
      <xdr:spPr>
        <a:xfrm>
          <a:off x="19356017" y="10249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41580</xdr:rowOff>
    </xdr:from>
    <xdr:to>
      <xdr:col>98</xdr:col>
      <xdr:colOff>38100</xdr:colOff>
      <xdr:row>59</xdr:row>
      <xdr:rowOff>143180</xdr:rowOff>
    </xdr:to>
    <xdr:sp macro="" textlink="">
      <xdr:nvSpPr>
        <xdr:cNvPr id="822" name="楕円 821"/>
        <xdr:cNvSpPr/>
      </xdr:nvSpPr>
      <xdr:spPr>
        <a:xfrm>
          <a:off x="18605500" y="101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134307</xdr:rowOff>
    </xdr:from>
    <xdr:ext cx="378565" cy="259045"/>
    <xdr:sp macro="" textlink="">
      <xdr:nvSpPr>
        <xdr:cNvPr id="823" name="テキスト ボックス 822"/>
        <xdr:cNvSpPr txBox="1"/>
      </xdr:nvSpPr>
      <xdr:spPr>
        <a:xfrm>
          <a:off x="18467017" y="1024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7" name="直線コネクタ 846"/>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8" name="繰出金最小値テキスト"/>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9" name="直線コネクタ 848"/>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0" name="繰出金最大値テキスト"/>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1" name="直線コネクタ 850"/>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58769</xdr:rowOff>
    </xdr:from>
    <xdr:to>
      <xdr:col>116</xdr:col>
      <xdr:colOff>63500</xdr:colOff>
      <xdr:row>77</xdr:row>
      <xdr:rowOff>69909</xdr:rowOff>
    </xdr:to>
    <xdr:cxnSp macro="">
      <xdr:nvCxnSpPr>
        <xdr:cNvPr id="852" name="直線コネクタ 851"/>
        <xdr:cNvCxnSpPr/>
      </xdr:nvCxnSpPr>
      <xdr:spPr>
        <a:xfrm flipV="1">
          <a:off x="21323300" y="13260419"/>
          <a:ext cx="838200" cy="1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85176</xdr:rowOff>
    </xdr:from>
    <xdr:ext cx="534377" cy="259045"/>
    <xdr:sp macro="" textlink="">
      <xdr:nvSpPr>
        <xdr:cNvPr id="853" name="繰出金平均値テキスト"/>
        <xdr:cNvSpPr txBox="1"/>
      </xdr:nvSpPr>
      <xdr:spPr>
        <a:xfrm>
          <a:off x="22212300" y="1294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4" name="フローチャート: 判断 853"/>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69909</xdr:rowOff>
    </xdr:from>
    <xdr:to>
      <xdr:col>111</xdr:col>
      <xdr:colOff>177800</xdr:colOff>
      <xdr:row>77</xdr:row>
      <xdr:rowOff>84767</xdr:rowOff>
    </xdr:to>
    <xdr:cxnSp macro="">
      <xdr:nvCxnSpPr>
        <xdr:cNvPr id="855" name="直線コネクタ 854"/>
        <xdr:cNvCxnSpPr/>
      </xdr:nvCxnSpPr>
      <xdr:spPr>
        <a:xfrm flipV="1">
          <a:off x="20434300" y="13271559"/>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6" name="フローチャート: 判断 855"/>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4312</xdr:rowOff>
    </xdr:from>
    <xdr:ext cx="534377" cy="259045"/>
    <xdr:sp macro="" textlink="">
      <xdr:nvSpPr>
        <xdr:cNvPr id="857" name="テキスト ボックス 856"/>
        <xdr:cNvSpPr txBox="1"/>
      </xdr:nvSpPr>
      <xdr:spPr>
        <a:xfrm>
          <a:off x="21056111" y="1286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84767</xdr:rowOff>
    </xdr:from>
    <xdr:to>
      <xdr:col>107</xdr:col>
      <xdr:colOff>50800</xdr:colOff>
      <xdr:row>77</xdr:row>
      <xdr:rowOff>86627</xdr:rowOff>
    </xdr:to>
    <xdr:cxnSp macro="">
      <xdr:nvCxnSpPr>
        <xdr:cNvPr id="858" name="直線コネクタ 857"/>
        <xdr:cNvCxnSpPr/>
      </xdr:nvCxnSpPr>
      <xdr:spPr>
        <a:xfrm flipV="1">
          <a:off x="19545300" y="13286417"/>
          <a:ext cx="889000" cy="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9" name="フローチャート: 判断 858"/>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12785</xdr:rowOff>
    </xdr:from>
    <xdr:ext cx="534377" cy="259045"/>
    <xdr:sp macro="" textlink="">
      <xdr:nvSpPr>
        <xdr:cNvPr id="860" name="テキスト ボックス 859"/>
        <xdr:cNvSpPr txBox="1"/>
      </xdr:nvSpPr>
      <xdr:spPr>
        <a:xfrm>
          <a:off x="20167111" y="128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86627</xdr:rowOff>
    </xdr:from>
    <xdr:to>
      <xdr:col>102</xdr:col>
      <xdr:colOff>114300</xdr:colOff>
      <xdr:row>77</xdr:row>
      <xdr:rowOff>94940</xdr:rowOff>
    </xdr:to>
    <xdr:cxnSp macro="">
      <xdr:nvCxnSpPr>
        <xdr:cNvPr id="861" name="直線コネクタ 860"/>
        <xdr:cNvCxnSpPr/>
      </xdr:nvCxnSpPr>
      <xdr:spPr>
        <a:xfrm flipV="1">
          <a:off x="18656300" y="13288277"/>
          <a:ext cx="889000" cy="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62" name="フローチャート: 判断 861"/>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162961</xdr:rowOff>
    </xdr:from>
    <xdr:ext cx="534377" cy="259045"/>
    <xdr:sp macro="" textlink="">
      <xdr:nvSpPr>
        <xdr:cNvPr id="863" name="テキスト ボックス 862"/>
        <xdr:cNvSpPr txBox="1"/>
      </xdr:nvSpPr>
      <xdr:spPr>
        <a:xfrm>
          <a:off x="19278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4" name="フローチャート: 判断 863"/>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159463</xdr:rowOff>
    </xdr:from>
    <xdr:ext cx="534377" cy="259045"/>
    <xdr:sp macro="" textlink="">
      <xdr:nvSpPr>
        <xdr:cNvPr id="865" name="テキスト ボックス 864"/>
        <xdr:cNvSpPr txBox="1"/>
      </xdr:nvSpPr>
      <xdr:spPr>
        <a:xfrm>
          <a:off x="18389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7969</xdr:rowOff>
    </xdr:from>
    <xdr:to>
      <xdr:col>116</xdr:col>
      <xdr:colOff>114300</xdr:colOff>
      <xdr:row>77</xdr:row>
      <xdr:rowOff>109569</xdr:rowOff>
    </xdr:to>
    <xdr:sp macro="" textlink="">
      <xdr:nvSpPr>
        <xdr:cNvPr id="871" name="楕円 870"/>
        <xdr:cNvSpPr/>
      </xdr:nvSpPr>
      <xdr:spPr>
        <a:xfrm>
          <a:off x="22110700" y="1320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157846</xdr:rowOff>
    </xdr:from>
    <xdr:ext cx="534377" cy="259045"/>
    <xdr:sp macro="" textlink="">
      <xdr:nvSpPr>
        <xdr:cNvPr id="872" name="繰出金該当値テキスト"/>
        <xdr:cNvSpPr txBox="1"/>
      </xdr:nvSpPr>
      <xdr:spPr>
        <a:xfrm>
          <a:off x="22212300" y="1318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19109</xdr:rowOff>
    </xdr:from>
    <xdr:to>
      <xdr:col>112</xdr:col>
      <xdr:colOff>38100</xdr:colOff>
      <xdr:row>77</xdr:row>
      <xdr:rowOff>120709</xdr:rowOff>
    </xdr:to>
    <xdr:sp macro="" textlink="">
      <xdr:nvSpPr>
        <xdr:cNvPr id="873" name="楕円 872"/>
        <xdr:cNvSpPr/>
      </xdr:nvSpPr>
      <xdr:spPr>
        <a:xfrm>
          <a:off x="21272500" y="1322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111836</xdr:rowOff>
    </xdr:from>
    <xdr:ext cx="534377" cy="259045"/>
    <xdr:sp macro="" textlink="">
      <xdr:nvSpPr>
        <xdr:cNvPr id="874" name="テキスト ボックス 873"/>
        <xdr:cNvSpPr txBox="1"/>
      </xdr:nvSpPr>
      <xdr:spPr>
        <a:xfrm>
          <a:off x="21056111" y="1331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33967</xdr:rowOff>
    </xdr:from>
    <xdr:to>
      <xdr:col>107</xdr:col>
      <xdr:colOff>101600</xdr:colOff>
      <xdr:row>77</xdr:row>
      <xdr:rowOff>135567</xdr:rowOff>
    </xdr:to>
    <xdr:sp macro="" textlink="">
      <xdr:nvSpPr>
        <xdr:cNvPr id="875" name="楕円 874"/>
        <xdr:cNvSpPr/>
      </xdr:nvSpPr>
      <xdr:spPr>
        <a:xfrm>
          <a:off x="20383500" y="1323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126694</xdr:rowOff>
    </xdr:from>
    <xdr:ext cx="534377" cy="259045"/>
    <xdr:sp macro="" textlink="">
      <xdr:nvSpPr>
        <xdr:cNvPr id="876" name="テキスト ボックス 875"/>
        <xdr:cNvSpPr txBox="1"/>
      </xdr:nvSpPr>
      <xdr:spPr>
        <a:xfrm>
          <a:off x="20167111" y="1332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35827</xdr:rowOff>
    </xdr:from>
    <xdr:to>
      <xdr:col>102</xdr:col>
      <xdr:colOff>165100</xdr:colOff>
      <xdr:row>77</xdr:row>
      <xdr:rowOff>137427</xdr:rowOff>
    </xdr:to>
    <xdr:sp macro="" textlink="">
      <xdr:nvSpPr>
        <xdr:cNvPr id="877" name="楕円 876"/>
        <xdr:cNvSpPr/>
      </xdr:nvSpPr>
      <xdr:spPr>
        <a:xfrm>
          <a:off x="19494500" y="1323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128554</xdr:rowOff>
    </xdr:from>
    <xdr:ext cx="534377" cy="259045"/>
    <xdr:sp macro="" textlink="">
      <xdr:nvSpPr>
        <xdr:cNvPr id="878" name="テキスト ボックス 877"/>
        <xdr:cNvSpPr txBox="1"/>
      </xdr:nvSpPr>
      <xdr:spPr>
        <a:xfrm>
          <a:off x="19278111" y="1333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44140</xdr:rowOff>
    </xdr:from>
    <xdr:to>
      <xdr:col>98</xdr:col>
      <xdr:colOff>38100</xdr:colOff>
      <xdr:row>77</xdr:row>
      <xdr:rowOff>145740</xdr:rowOff>
    </xdr:to>
    <xdr:sp macro="" textlink="">
      <xdr:nvSpPr>
        <xdr:cNvPr id="879" name="楕円 878"/>
        <xdr:cNvSpPr/>
      </xdr:nvSpPr>
      <xdr:spPr>
        <a:xfrm>
          <a:off x="18605500" y="1324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136867</xdr:rowOff>
    </xdr:from>
    <xdr:ext cx="534377" cy="259045"/>
    <xdr:sp macro="" textlink="">
      <xdr:nvSpPr>
        <xdr:cNvPr id="880" name="テキスト ボックス 879"/>
        <xdr:cNvSpPr txBox="1"/>
      </xdr:nvSpPr>
      <xdr:spPr>
        <a:xfrm>
          <a:off x="18389111" y="1333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4" name="テキスト ボックス 89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6" name="テキスト ボックス 89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8" name="テキスト ボックス 89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0" name="テキスト ボックス 89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1" name="フローチャート: 判断 920"/>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2" name="テキスト ボックス 921"/>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の住民一人当たりのコストは、全体的に類似団体を上回っている。特に物件費、補助費等、普通建設事業費（うち更新整備）が増加傾向にある。要因については、物件費では地域創生関連経費、総合行政用ＰＣ運営経費等の増、補助費等については、農業振興や企業会計への補助金の増、普通建設事業費では観光施設を中心とした公共施設の改修工事の増加による。</a:t>
          </a:r>
        </a:p>
        <a:p>
          <a:r>
            <a:rPr kumimoji="1" lang="ja-JP" altLang="en-US" sz="1300">
              <a:latin typeface="ＭＳ Ｐゴシック" panose="020B0600070205080204" pitchFamily="50" charset="-128"/>
              <a:ea typeface="ＭＳ Ｐゴシック" panose="020B0600070205080204" pitchFamily="50" charset="-128"/>
            </a:rPr>
            <a:t>　公債費については、減少傾向であるが、近年実施してきた大型建設事業の地方債の償還が本格的に始まることから増加していく見込みである。</a:t>
          </a:r>
        </a:p>
        <a:p>
          <a:r>
            <a:rPr kumimoji="1" lang="ja-JP" altLang="en-US" sz="1300">
              <a:latin typeface="ＭＳ Ｐゴシック" panose="020B0600070205080204" pitchFamily="50" charset="-128"/>
              <a:ea typeface="ＭＳ Ｐゴシック" panose="020B0600070205080204" pitchFamily="50" charset="-128"/>
            </a:rPr>
            <a:t>　今後については、第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次神河町行財政改革大綱に掲げた補助金の適正化と整理統合などの取り組みや、公共施設総合管理計画を基に計画的・合理的な管理に努めていく。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11,473
11,425
202.23
10,196,954
9,851,781
283,933
4,965,110
13,023,449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16.3
56.4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124841</xdr:rowOff>
    </xdr:from>
    <xdr:to>
      <xdr:col>24</xdr:col>
      <xdr:colOff>63500</xdr:colOff>
      <xdr:row>35</xdr:row>
      <xdr:rowOff>31877</xdr:rowOff>
    </xdr:to>
    <xdr:cxnSp macro="">
      <xdr:nvCxnSpPr>
        <xdr:cNvPr id="61" name="直線コネクタ 60"/>
        <xdr:cNvCxnSpPr/>
      </xdr:nvCxnSpPr>
      <xdr:spPr>
        <a:xfrm>
          <a:off x="3797300" y="5611241"/>
          <a:ext cx="838200" cy="42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94568</xdr:rowOff>
    </xdr:from>
    <xdr:ext cx="469744" cy="259045"/>
    <xdr:sp macro="" textlink="">
      <xdr:nvSpPr>
        <xdr:cNvPr id="62" name="議会費平均値テキスト"/>
        <xdr:cNvSpPr txBox="1"/>
      </xdr:nvSpPr>
      <xdr:spPr>
        <a:xfrm>
          <a:off x="4686300" y="6095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124841</xdr:rowOff>
    </xdr:from>
    <xdr:to>
      <xdr:col>19</xdr:col>
      <xdr:colOff>177800</xdr:colOff>
      <xdr:row>35</xdr:row>
      <xdr:rowOff>21590</xdr:rowOff>
    </xdr:to>
    <xdr:cxnSp macro="">
      <xdr:nvCxnSpPr>
        <xdr:cNvPr id="64" name="直線コネクタ 63"/>
        <xdr:cNvCxnSpPr/>
      </xdr:nvCxnSpPr>
      <xdr:spPr>
        <a:xfrm flipV="1">
          <a:off x="2908300" y="5611241"/>
          <a:ext cx="889000" cy="4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74947</xdr:rowOff>
    </xdr:from>
    <xdr:ext cx="469744" cy="259045"/>
    <xdr:sp macro="" textlink="">
      <xdr:nvSpPr>
        <xdr:cNvPr id="66" name="テキスト ボックス 65"/>
        <xdr:cNvSpPr txBox="1"/>
      </xdr:nvSpPr>
      <xdr:spPr>
        <a:xfrm>
          <a:off x="3562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103505</xdr:rowOff>
    </xdr:from>
    <xdr:to>
      <xdr:col>15</xdr:col>
      <xdr:colOff>50800</xdr:colOff>
      <xdr:row>35</xdr:row>
      <xdr:rowOff>21590</xdr:rowOff>
    </xdr:to>
    <xdr:cxnSp macro="">
      <xdr:nvCxnSpPr>
        <xdr:cNvPr id="67" name="直線コネクタ 66"/>
        <xdr:cNvCxnSpPr/>
      </xdr:nvCxnSpPr>
      <xdr:spPr>
        <a:xfrm>
          <a:off x="2019300" y="593280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82567</xdr:rowOff>
    </xdr:from>
    <xdr:ext cx="469744" cy="259045"/>
    <xdr:sp macro="" textlink="">
      <xdr:nvSpPr>
        <xdr:cNvPr id="69" name="テキスト ボックス 68"/>
        <xdr:cNvSpPr txBox="1"/>
      </xdr:nvSpPr>
      <xdr:spPr>
        <a:xfrm>
          <a:off x="2673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103505</xdr:rowOff>
    </xdr:from>
    <xdr:to>
      <xdr:col>10</xdr:col>
      <xdr:colOff>114300</xdr:colOff>
      <xdr:row>35</xdr:row>
      <xdr:rowOff>46165</xdr:rowOff>
    </xdr:to>
    <xdr:cxnSp macro="">
      <xdr:nvCxnSpPr>
        <xdr:cNvPr id="70" name="直線コネクタ 69"/>
        <xdr:cNvCxnSpPr/>
      </xdr:nvCxnSpPr>
      <xdr:spPr>
        <a:xfrm flipV="1">
          <a:off x="1130300" y="5932805"/>
          <a:ext cx="889000" cy="11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137812</xdr:rowOff>
    </xdr:from>
    <xdr:ext cx="469744" cy="259045"/>
    <xdr:sp macro="" textlink="">
      <xdr:nvSpPr>
        <xdr:cNvPr id="72" name="テキスト ボックス 71"/>
        <xdr:cNvSpPr txBox="1"/>
      </xdr:nvSpPr>
      <xdr:spPr>
        <a:xfrm>
          <a:off x="1784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155338</xdr:rowOff>
    </xdr:from>
    <xdr:ext cx="469744" cy="259045"/>
    <xdr:sp macro="" textlink="">
      <xdr:nvSpPr>
        <xdr:cNvPr id="74" name="テキスト ボックス 73"/>
        <xdr:cNvSpPr txBox="1"/>
      </xdr:nvSpPr>
      <xdr:spPr>
        <a:xfrm>
          <a:off x="895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152527</xdr:rowOff>
    </xdr:from>
    <xdr:to>
      <xdr:col>24</xdr:col>
      <xdr:colOff>114300</xdr:colOff>
      <xdr:row>35</xdr:row>
      <xdr:rowOff>82677</xdr:rowOff>
    </xdr:to>
    <xdr:sp macro="" textlink="">
      <xdr:nvSpPr>
        <xdr:cNvPr id="80" name="楕円 79"/>
        <xdr:cNvSpPr/>
      </xdr:nvSpPr>
      <xdr:spPr>
        <a:xfrm>
          <a:off x="4584700" y="598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3954</xdr:rowOff>
    </xdr:from>
    <xdr:ext cx="469744" cy="259045"/>
    <xdr:sp macro="" textlink="">
      <xdr:nvSpPr>
        <xdr:cNvPr id="81" name="議会費該当値テキスト"/>
        <xdr:cNvSpPr txBox="1"/>
      </xdr:nvSpPr>
      <xdr:spPr>
        <a:xfrm>
          <a:off x="4686300" y="583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74041</xdr:rowOff>
    </xdr:from>
    <xdr:to>
      <xdr:col>20</xdr:col>
      <xdr:colOff>38100</xdr:colOff>
      <xdr:row>33</xdr:row>
      <xdr:rowOff>4191</xdr:rowOff>
    </xdr:to>
    <xdr:sp macro="" textlink="">
      <xdr:nvSpPr>
        <xdr:cNvPr id="82" name="楕円 81"/>
        <xdr:cNvSpPr/>
      </xdr:nvSpPr>
      <xdr:spPr>
        <a:xfrm>
          <a:off x="3746500" y="556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20718</xdr:rowOff>
    </xdr:from>
    <xdr:ext cx="469744" cy="259045"/>
    <xdr:sp macro="" textlink="">
      <xdr:nvSpPr>
        <xdr:cNvPr id="83" name="テキスト ボックス 82"/>
        <xdr:cNvSpPr txBox="1"/>
      </xdr:nvSpPr>
      <xdr:spPr>
        <a:xfrm>
          <a:off x="3562428" y="533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142240</xdr:rowOff>
    </xdr:from>
    <xdr:to>
      <xdr:col>15</xdr:col>
      <xdr:colOff>101600</xdr:colOff>
      <xdr:row>35</xdr:row>
      <xdr:rowOff>72390</xdr:rowOff>
    </xdr:to>
    <xdr:sp macro="" textlink="">
      <xdr:nvSpPr>
        <xdr:cNvPr id="84" name="楕円 83"/>
        <xdr:cNvSpPr/>
      </xdr:nvSpPr>
      <xdr:spPr>
        <a:xfrm>
          <a:off x="2857500" y="59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88917</xdr:rowOff>
    </xdr:from>
    <xdr:ext cx="469744" cy="259045"/>
    <xdr:sp macro="" textlink="">
      <xdr:nvSpPr>
        <xdr:cNvPr id="85" name="テキスト ボックス 84"/>
        <xdr:cNvSpPr txBox="1"/>
      </xdr:nvSpPr>
      <xdr:spPr>
        <a:xfrm>
          <a:off x="2673428" y="574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52705</xdr:rowOff>
    </xdr:from>
    <xdr:to>
      <xdr:col>10</xdr:col>
      <xdr:colOff>165100</xdr:colOff>
      <xdr:row>34</xdr:row>
      <xdr:rowOff>154305</xdr:rowOff>
    </xdr:to>
    <xdr:sp macro="" textlink="">
      <xdr:nvSpPr>
        <xdr:cNvPr id="86" name="楕円 85"/>
        <xdr:cNvSpPr/>
      </xdr:nvSpPr>
      <xdr:spPr>
        <a:xfrm>
          <a:off x="1968500" y="58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170832</xdr:rowOff>
    </xdr:from>
    <xdr:ext cx="469744" cy="259045"/>
    <xdr:sp macro="" textlink="">
      <xdr:nvSpPr>
        <xdr:cNvPr id="87" name="テキスト ボックス 86"/>
        <xdr:cNvSpPr txBox="1"/>
      </xdr:nvSpPr>
      <xdr:spPr>
        <a:xfrm>
          <a:off x="1784428" y="565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166815</xdr:rowOff>
    </xdr:from>
    <xdr:to>
      <xdr:col>6</xdr:col>
      <xdr:colOff>38100</xdr:colOff>
      <xdr:row>35</xdr:row>
      <xdr:rowOff>96965</xdr:rowOff>
    </xdr:to>
    <xdr:sp macro="" textlink="">
      <xdr:nvSpPr>
        <xdr:cNvPr id="88" name="楕円 87"/>
        <xdr:cNvSpPr/>
      </xdr:nvSpPr>
      <xdr:spPr>
        <a:xfrm>
          <a:off x="1079500" y="599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113492</xdr:rowOff>
    </xdr:from>
    <xdr:ext cx="469744" cy="259045"/>
    <xdr:sp macro="" textlink="">
      <xdr:nvSpPr>
        <xdr:cNvPr id="89" name="テキスト ボックス 88"/>
        <xdr:cNvSpPr txBox="1"/>
      </xdr:nvSpPr>
      <xdr:spPr>
        <a:xfrm>
          <a:off x="895428" y="577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78549</xdr:rowOff>
    </xdr:from>
    <xdr:to>
      <xdr:col>24</xdr:col>
      <xdr:colOff>63500</xdr:colOff>
      <xdr:row>57</xdr:row>
      <xdr:rowOff>85056</xdr:rowOff>
    </xdr:to>
    <xdr:cxnSp macro="">
      <xdr:nvCxnSpPr>
        <xdr:cNvPr id="122" name="直線コネクタ 121"/>
        <xdr:cNvCxnSpPr/>
      </xdr:nvCxnSpPr>
      <xdr:spPr>
        <a:xfrm flipV="1">
          <a:off x="3797300" y="9851199"/>
          <a:ext cx="838200" cy="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86175</xdr:rowOff>
    </xdr:from>
    <xdr:ext cx="599010" cy="259045"/>
    <xdr:sp macro="" textlink="">
      <xdr:nvSpPr>
        <xdr:cNvPr id="123" name="総務費平均値テキスト"/>
        <xdr:cNvSpPr txBox="1"/>
      </xdr:nvSpPr>
      <xdr:spPr>
        <a:xfrm>
          <a:off x="4686300" y="9858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85056</xdr:rowOff>
    </xdr:from>
    <xdr:to>
      <xdr:col>19</xdr:col>
      <xdr:colOff>177800</xdr:colOff>
      <xdr:row>58</xdr:row>
      <xdr:rowOff>9981</xdr:rowOff>
    </xdr:to>
    <xdr:cxnSp macro="">
      <xdr:nvCxnSpPr>
        <xdr:cNvPr id="125" name="直線コネクタ 124"/>
        <xdr:cNvCxnSpPr/>
      </xdr:nvCxnSpPr>
      <xdr:spPr>
        <a:xfrm flipV="1">
          <a:off x="2908300" y="9857706"/>
          <a:ext cx="889000" cy="9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47587</xdr:rowOff>
    </xdr:from>
    <xdr:ext cx="599010" cy="259045"/>
    <xdr:sp macro="" textlink="">
      <xdr:nvSpPr>
        <xdr:cNvPr id="127" name="テキスト ボックス 126"/>
        <xdr:cNvSpPr txBox="1"/>
      </xdr:nvSpPr>
      <xdr:spPr>
        <a:xfrm>
          <a:off x="3497795" y="99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54341</xdr:rowOff>
    </xdr:from>
    <xdr:to>
      <xdr:col>15</xdr:col>
      <xdr:colOff>50800</xdr:colOff>
      <xdr:row>58</xdr:row>
      <xdr:rowOff>9981</xdr:rowOff>
    </xdr:to>
    <xdr:cxnSp macro="">
      <xdr:nvCxnSpPr>
        <xdr:cNvPr id="128" name="直線コネクタ 127"/>
        <xdr:cNvCxnSpPr/>
      </xdr:nvCxnSpPr>
      <xdr:spPr>
        <a:xfrm>
          <a:off x="2019300" y="9826991"/>
          <a:ext cx="889000" cy="12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76162</xdr:rowOff>
    </xdr:from>
    <xdr:ext cx="534377" cy="259045"/>
    <xdr:sp macro="" textlink="">
      <xdr:nvSpPr>
        <xdr:cNvPr id="130" name="テキスト ボックス 129"/>
        <xdr:cNvSpPr txBox="1"/>
      </xdr:nvSpPr>
      <xdr:spPr>
        <a:xfrm>
          <a:off x="2641111" y="1002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53506</xdr:rowOff>
    </xdr:from>
    <xdr:to>
      <xdr:col>10</xdr:col>
      <xdr:colOff>114300</xdr:colOff>
      <xdr:row>57</xdr:row>
      <xdr:rowOff>54341</xdr:rowOff>
    </xdr:to>
    <xdr:cxnSp macro="">
      <xdr:nvCxnSpPr>
        <xdr:cNvPr id="131" name="直線コネクタ 130"/>
        <xdr:cNvCxnSpPr/>
      </xdr:nvCxnSpPr>
      <xdr:spPr>
        <a:xfrm>
          <a:off x="1130300" y="9826156"/>
          <a:ext cx="889000" cy="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80215</xdr:rowOff>
    </xdr:from>
    <xdr:ext cx="534377" cy="259045"/>
    <xdr:sp macro="" textlink="">
      <xdr:nvSpPr>
        <xdr:cNvPr id="133" name="テキスト ボックス 132"/>
        <xdr:cNvSpPr txBox="1"/>
      </xdr:nvSpPr>
      <xdr:spPr>
        <a:xfrm>
          <a:off x="1752111" y="1002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97339</xdr:rowOff>
    </xdr:from>
    <xdr:ext cx="599010" cy="259045"/>
    <xdr:sp macro="" textlink="">
      <xdr:nvSpPr>
        <xdr:cNvPr id="135" name="テキスト ボックス 134"/>
        <xdr:cNvSpPr txBox="1"/>
      </xdr:nvSpPr>
      <xdr:spPr>
        <a:xfrm>
          <a:off x="830795" y="952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27749</xdr:rowOff>
    </xdr:from>
    <xdr:to>
      <xdr:col>24</xdr:col>
      <xdr:colOff>114300</xdr:colOff>
      <xdr:row>57</xdr:row>
      <xdr:rowOff>129349</xdr:rowOff>
    </xdr:to>
    <xdr:sp macro="" textlink="">
      <xdr:nvSpPr>
        <xdr:cNvPr id="141" name="楕円 140"/>
        <xdr:cNvSpPr/>
      </xdr:nvSpPr>
      <xdr:spPr>
        <a:xfrm>
          <a:off x="4584700" y="980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50626</xdr:rowOff>
    </xdr:from>
    <xdr:ext cx="599010" cy="259045"/>
    <xdr:sp macro="" textlink="">
      <xdr:nvSpPr>
        <xdr:cNvPr id="142" name="総務費該当値テキスト"/>
        <xdr:cNvSpPr txBox="1"/>
      </xdr:nvSpPr>
      <xdr:spPr>
        <a:xfrm>
          <a:off x="4686300" y="9651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34256</xdr:rowOff>
    </xdr:from>
    <xdr:to>
      <xdr:col>20</xdr:col>
      <xdr:colOff>38100</xdr:colOff>
      <xdr:row>57</xdr:row>
      <xdr:rowOff>135856</xdr:rowOff>
    </xdr:to>
    <xdr:sp macro="" textlink="">
      <xdr:nvSpPr>
        <xdr:cNvPr id="143" name="楕円 142"/>
        <xdr:cNvSpPr/>
      </xdr:nvSpPr>
      <xdr:spPr>
        <a:xfrm>
          <a:off x="3746500" y="980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152383</xdr:rowOff>
    </xdr:from>
    <xdr:ext cx="599010" cy="259045"/>
    <xdr:sp macro="" textlink="">
      <xdr:nvSpPr>
        <xdr:cNvPr id="144" name="テキスト ボックス 143"/>
        <xdr:cNvSpPr txBox="1"/>
      </xdr:nvSpPr>
      <xdr:spPr>
        <a:xfrm>
          <a:off x="3497795" y="95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130631</xdr:rowOff>
    </xdr:from>
    <xdr:to>
      <xdr:col>15</xdr:col>
      <xdr:colOff>101600</xdr:colOff>
      <xdr:row>58</xdr:row>
      <xdr:rowOff>60781</xdr:rowOff>
    </xdr:to>
    <xdr:sp macro="" textlink="">
      <xdr:nvSpPr>
        <xdr:cNvPr id="145" name="楕円 144"/>
        <xdr:cNvSpPr/>
      </xdr:nvSpPr>
      <xdr:spPr>
        <a:xfrm>
          <a:off x="2857500" y="990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77308</xdr:rowOff>
    </xdr:from>
    <xdr:ext cx="599010" cy="259045"/>
    <xdr:sp macro="" textlink="">
      <xdr:nvSpPr>
        <xdr:cNvPr id="146" name="テキスト ボックス 145"/>
        <xdr:cNvSpPr txBox="1"/>
      </xdr:nvSpPr>
      <xdr:spPr>
        <a:xfrm>
          <a:off x="2608795" y="967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3541</xdr:rowOff>
    </xdr:from>
    <xdr:to>
      <xdr:col>10</xdr:col>
      <xdr:colOff>165100</xdr:colOff>
      <xdr:row>57</xdr:row>
      <xdr:rowOff>105141</xdr:rowOff>
    </xdr:to>
    <xdr:sp macro="" textlink="">
      <xdr:nvSpPr>
        <xdr:cNvPr id="147" name="楕円 146"/>
        <xdr:cNvSpPr/>
      </xdr:nvSpPr>
      <xdr:spPr>
        <a:xfrm>
          <a:off x="1968500" y="977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121668</xdr:rowOff>
    </xdr:from>
    <xdr:ext cx="599010" cy="259045"/>
    <xdr:sp macro="" textlink="">
      <xdr:nvSpPr>
        <xdr:cNvPr id="148" name="テキスト ボックス 147"/>
        <xdr:cNvSpPr txBox="1"/>
      </xdr:nvSpPr>
      <xdr:spPr>
        <a:xfrm>
          <a:off x="1719795" y="955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2706</xdr:rowOff>
    </xdr:from>
    <xdr:to>
      <xdr:col>6</xdr:col>
      <xdr:colOff>38100</xdr:colOff>
      <xdr:row>57</xdr:row>
      <xdr:rowOff>104306</xdr:rowOff>
    </xdr:to>
    <xdr:sp macro="" textlink="">
      <xdr:nvSpPr>
        <xdr:cNvPr id="149" name="楕円 148"/>
        <xdr:cNvSpPr/>
      </xdr:nvSpPr>
      <xdr:spPr>
        <a:xfrm>
          <a:off x="1079500" y="97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95433</xdr:rowOff>
    </xdr:from>
    <xdr:ext cx="599010" cy="259045"/>
    <xdr:sp macro="" textlink="">
      <xdr:nvSpPr>
        <xdr:cNvPr id="150" name="テキスト ボックス 149"/>
        <xdr:cNvSpPr txBox="1"/>
      </xdr:nvSpPr>
      <xdr:spPr>
        <a:xfrm>
          <a:off x="830795" y="986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71176</xdr:rowOff>
    </xdr:from>
    <xdr:to>
      <xdr:col>24</xdr:col>
      <xdr:colOff>63500</xdr:colOff>
      <xdr:row>77</xdr:row>
      <xdr:rowOff>71431</xdr:rowOff>
    </xdr:to>
    <xdr:cxnSp macro="">
      <xdr:nvCxnSpPr>
        <xdr:cNvPr id="178" name="直線コネクタ 177"/>
        <xdr:cNvCxnSpPr/>
      </xdr:nvCxnSpPr>
      <xdr:spPr>
        <a:xfrm flipV="1">
          <a:off x="3797300" y="13272826"/>
          <a:ext cx="8382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156985</xdr:rowOff>
    </xdr:from>
    <xdr:ext cx="599010" cy="259045"/>
    <xdr:sp macro="" textlink="">
      <xdr:nvSpPr>
        <xdr:cNvPr id="179" name="民生費平均値テキスト"/>
        <xdr:cNvSpPr txBox="1"/>
      </xdr:nvSpPr>
      <xdr:spPr>
        <a:xfrm>
          <a:off x="4686300" y="12844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71431</xdr:rowOff>
    </xdr:from>
    <xdr:to>
      <xdr:col>19</xdr:col>
      <xdr:colOff>177800</xdr:colOff>
      <xdr:row>77</xdr:row>
      <xdr:rowOff>124174</xdr:rowOff>
    </xdr:to>
    <xdr:cxnSp macro="">
      <xdr:nvCxnSpPr>
        <xdr:cNvPr id="181" name="直線コネクタ 180"/>
        <xdr:cNvCxnSpPr/>
      </xdr:nvCxnSpPr>
      <xdr:spPr>
        <a:xfrm flipV="1">
          <a:off x="2908300" y="13273081"/>
          <a:ext cx="889000" cy="5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84534</xdr:rowOff>
    </xdr:from>
    <xdr:ext cx="599010" cy="259045"/>
    <xdr:sp macro="" textlink="">
      <xdr:nvSpPr>
        <xdr:cNvPr id="183" name="テキスト ボックス 182"/>
        <xdr:cNvSpPr txBox="1"/>
      </xdr:nvSpPr>
      <xdr:spPr>
        <a:xfrm>
          <a:off x="3497795" y="1277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124174</xdr:rowOff>
    </xdr:from>
    <xdr:to>
      <xdr:col>15</xdr:col>
      <xdr:colOff>50800</xdr:colOff>
      <xdr:row>78</xdr:row>
      <xdr:rowOff>34654</xdr:rowOff>
    </xdr:to>
    <xdr:cxnSp macro="">
      <xdr:nvCxnSpPr>
        <xdr:cNvPr id="184" name="直線コネクタ 183"/>
        <xdr:cNvCxnSpPr/>
      </xdr:nvCxnSpPr>
      <xdr:spPr>
        <a:xfrm flipV="1">
          <a:off x="2019300" y="13325824"/>
          <a:ext cx="889000" cy="8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117745</xdr:rowOff>
    </xdr:from>
    <xdr:ext cx="599010" cy="259045"/>
    <xdr:sp macro="" textlink="">
      <xdr:nvSpPr>
        <xdr:cNvPr id="186" name="テキスト ボックス 185"/>
        <xdr:cNvSpPr txBox="1"/>
      </xdr:nvSpPr>
      <xdr:spPr>
        <a:xfrm>
          <a:off x="2608795" y="1280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11108</xdr:rowOff>
    </xdr:from>
    <xdr:to>
      <xdr:col>10</xdr:col>
      <xdr:colOff>114300</xdr:colOff>
      <xdr:row>78</xdr:row>
      <xdr:rowOff>34654</xdr:rowOff>
    </xdr:to>
    <xdr:cxnSp macro="">
      <xdr:nvCxnSpPr>
        <xdr:cNvPr id="187" name="直線コネクタ 186"/>
        <xdr:cNvCxnSpPr/>
      </xdr:nvCxnSpPr>
      <xdr:spPr>
        <a:xfrm>
          <a:off x="1130300" y="13384208"/>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170405</xdr:rowOff>
    </xdr:from>
    <xdr:ext cx="599010" cy="259045"/>
    <xdr:sp macro="" textlink="">
      <xdr:nvSpPr>
        <xdr:cNvPr id="189" name="テキスト ボックス 188"/>
        <xdr:cNvSpPr txBox="1"/>
      </xdr:nvSpPr>
      <xdr:spPr>
        <a:xfrm>
          <a:off x="1719795"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14290</xdr:rowOff>
    </xdr:from>
    <xdr:ext cx="599010" cy="259045"/>
    <xdr:sp macro="" textlink="">
      <xdr:nvSpPr>
        <xdr:cNvPr id="191" name="テキスト ボックス 190"/>
        <xdr:cNvSpPr txBox="1"/>
      </xdr:nvSpPr>
      <xdr:spPr>
        <a:xfrm>
          <a:off x="830795"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20376</xdr:rowOff>
    </xdr:from>
    <xdr:to>
      <xdr:col>24</xdr:col>
      <xdr:colOff>114300</xdr:colOff>
      <xdr:row>77</xdr:row>
      <xdr:rowOff>121976</xdr:rowOff>
    </xdr:to>
    <xdr:sp macro="" textlink="">
      <xdr:nvSpPr>
        <xdr:cNvPr id="197" name="楕円 196"/>
        <xdr:cNvSpPr/>
      </xdr:nvSpPr>
      <xdr:spPr>
        <a:xfrm>
          <a:off x="4584700" y="1322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170253</xdr:rowOff>
    </xdr:from>
    <xdr:ext cx="599010" cy="259045"/>
    <xdr:sp macro="" textlink="">
      <xdr:nvSpPr>
        <xdr:cNvPr id="198" name="民生費該当値テキスト"/>
        <xdr:cNvSpPr txBox="1"/>
      </xdr:nvSpPr>
      <xdr:spPr>
        <a:xfrm>
          <a:off x="4686300" y="13200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20631</xdr:rowOff>
    </xdr:from>
    <xdr:to>
      <xdr:col>20</xdr:col>
      <xdr:colOff>38100</xdr:colOff>
      <xdr:row>77</xdr:row>
      <xdr:rowOff>122231</xdr:rowOff>
    </xdr:to>
    <xdr:sp macro="" textlink="">
      <xdr:nvSpPr>
        <xdr:cNvPr id="199" name="楕円 198"/>
        <xdr:cNvSpPr/>
      </xdr:nvSpPr>
      <xdr:spPr>
        <a:xfrm>
          <a:off x="3746500" y="1322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113358</xdr:rowOff>
    </xdr:from>
    <xdr:ext cx="599010" cy="259045"/>
    <xdr:sp macro="" textlink="">
      <xdr:nvSpPr>
        <xdr:cNvPr id="200" name="テキスト ボックス 199"/>
        <xdr:cNvSpPr txBox="1"/>
      </xdr:nvSpPr>
      <xdr:spPr>
        <a:xfrm>
          <a:off x="3497795" y="1331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73374</xdr:rowOff>
    </xdr:from>
    <xdr:to>
      <xdr:col>15</xdr:col>
      <xdr:colOff>101600</xdr:colOff>
      <xdr:row>78</xdr:row>
      <xdr:rowOff>3524</xdr:rowOff>
    </xdr:to>
    <xdr:sp macro="" textlink="">
      <xdr:nvSpPr>
        <xdr:cNvPr id="201" name="楕円 200"/>
        <xdr:cNvSpPr/>
      </xdr:nvSpPr>
      <xdr:spPr>
        <a:xfrm>
          <a:off x="2857500" y="1327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166101</xdr:rowOff>
    </xdr:from>
    <xdr:ext cx="599010" cy="259045"/>
    <xdr:sp macro="" textlink="">
      <xdr:nvSpPr>
        <xdr:cNvPr id="202" name="テキスト ボックス 201"/>
        <xdr:cNvSpPr txBox="1"/>
      </xdr:nvSpPr>
      <xdr:spPr>
        <a:xfrm>
          <a:off x="2608795" y="1336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155304</xdr:rowOff>
    </xdr:from>
    <xdr:to>
      <xdr:col>10</xdr:col>
      <xdr:colOff>165100</xdr:colOff>
      <xdr:row>78</xdr:row>
      <xdr:rowOff>85454</xdr:rowOff>
    </xdr:to>
    <xdr:sp macro="" textlink="">
      <xdr:nvSpPr>
        <xdr:cNvPr id="203" name="楕円 202"/>
        <xdr:cNvSpPr/>
      </xdr:nvSpPr>
      <xdr:spPr>
        <a:xfrm>
          <a:off x="1968500" y="1335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76581</xdr:rowOff>
    </xdr:from>
    <xdr:ext cx="599010" cy="259045"/>
    <xdr:sp macro="" textlink="">
      <xdr:nvSpPr>
        <xdr:cNvPr id="204" name="テキスト ボックス 203"/>
        <xdr:cNvSpPr txBox="1"/>
      </xdr:nvSpPr>
      <xdr:spPr>
        <a:xfrm>
          <a:off x="1719795" y="1344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131758</xdr:rowOff>
    </xdr:from>
    <xdr:to>
      <xdr:col>6</xdr:col>
      <xdr:colOff>38100</xdr:colOff>
      <xdr:row>78</xdr:row>
      <xdr:rowOff>61908</xdr:rowOff>
    </xdr:to>
    <xdr:sp macro="" textlink="">
      <xdr:nvSpPr>
        <xdr:cNvPr id="205" name="楕円 204"/>
        <xdr:cNvSpPr/>
      </xdr:nvSpPr>
      <xdr:spPr>
        <a:xfrm>
          <a:off x="1079500" y="1333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53035</xdr:rowOff>
    </xdr:from>
    <xdr:ext cx="599010" cy="259045"/>
    <xdr:sp macro="" textlink="">
      <xdr:nvSpPr>
        <xdr:cNvPr id="206" name="テキスト ボックス 205"/>
        <xdr:cNvSpPr txBox="1"/>
      </xdr:nvSpPr>
      <xdr:spPr>
        <a:xfrm>
          <a:off x="830795" y="13426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20005</xdr:rowOff>
    </xdr:from>
    <xdr:to>
      <xdr:col>24</xdr:col>
      <xdr:colOff>63500</xdr:colOff>
      <xdr:row>93</xdr:row>
      <xdr:rowOff>103711</xdr:rowOff>
    </xdr:to>
    <xdr:cxnSp macro="">
      <xdr:nvCxnSpPr>
        <xdr:cNvPr id="235" name="直線コネクタ 234"/>
        <xdr:cNvCxnSpPr/>
      </xdr:nvCxnSpPr>
      <xdr:spPr>
        <a:xfrm flipV="1">
          <a:off x="3797300" y="15621955"/>
          <a:ext cx="838200" cy="42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77492</xdr:rowOff>
    </xdr:from>
    <xdr:ext cx="534377" cy="259045"/>
    <xdr:sp macro="" textlink="">
      <xdr:nvSpPr>
        <xdr:cNvPr id="236" name="衛生費平均値テキスト"/>
        <xdr:cNvSpPr txBox="1"/>
      </xdr:nvSpPr>
      <xdr:spPr>
        <a:xfrm>
          <a:off x="4686300" y="1653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103711</xdr:rowOff>
    </xdr:from>
    <xdr:to>
      <xdr:col>19</xdr:col>
      <xdr:colOff>177800</xdr:colOff>
      <xdr:row>94</xdr:row>
      <xdr:rowOff>56367</xdr:rowOff>
    </xdr:to>
    <xdr:cxnSp macro="">
      <xdr:nvCxnSpPr>
        <xdr:cNvPr id="238" name="直線コネクタ 237"/>
        <xdr:cNvCxnSpPr/>
      </xdr:nvCxnSpPr>
      <xdr:spPr>
        <a:xfrm flipV="1">
          <a:off x="2908300" y="16048561"/>
          <a:ext cx="889000" cy="12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31673</xdr:rowOff>
    </xdr:from>
    <xdr:ext cx="534377" cy="259045"/>
    <xdr:sp macro="" textlink="">
      <xdr:nvSpPr>
        <xdr:cNvPr id="240" name="テキスト ボックス 239"/>
        <xdr:cNvSpPr txBox="1"/>
      </xdr:nvSpPr>
      <xdr:spPr>
        <a:xfrm>
          <a:off x="3530111" y="166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27335</xdr:rowOff>
    </xdr:from>
    <xdr:to>
      <xdr:col>15</xdr:col>
      <xdr:colOff>50800</xdr:colOff>
      <xdr:row>94</xdr:row>
      <xdr:rowOff>56367</xdr:rowOff>
    </xdr:to>
    <xdr:cxnSp macro="">
      <xdr:nvCxnSpPr>
        <xdr:cNvPr id="241" name="直線コネクタ 240"/>
        <xdr:cNvCxnSpPr/>
      </xdr:nvCxnSpPr>
      <xdr:spPr>
        <a:xfrm>
          <a:off x="2019300" y="16143635"/>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29904</xdr:rowOff>
    </xdr:from>
    <xdr:ext cx="534377" cy="259045"/>
    <xdr:sp macro="" textlink="">
      <xdr:nvSpPr>
        <xdr:cNvPr id="243" name="テキスト ボックス 242"/>
        <xdr:cNvSpPr txBox="1"/>
      </xdr:nvSpPr>
      <xdr:spPr>
        <a:xfrm>
          <a:off x="2641111" y="1666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27335</xdr:rowOff>
    </xdr:from>
    <xdr:to>
      <xdr:col>10</xdr:col>
      <xdr:colOff>114300</xdr:colOff>
      <xdr:row>94</xdr:row>
      <xdr:rowOff>96403</xdr:rowOff>
    </xdr:to>
    <xdr:cxnSp macro="">
      <xdr:nvCxnSpPr>
        <xdr:cNvPr id="244" name="直線コネクタ 243"/>
        <xdr:cNvCxnSpPr/>
      </xdr:nvCxnSpPr>
      <xdr:spPr>
        <a:xfrm flipV="1">
          <a:off x="1130300" y="16143635"/>
          <a:ext cx="889000" cy="6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43904</xdr:rowOff>
    </xdr:from>
    <xdr:ext cx="534377" cy="259045"/>
    <xdr:sp macro="" textlink="">
      <xdr:nvSpPr>
        <xdr:cNvPr id="246" name="テキスト ボックス 245"/>
        <xdr:cNvSpPr txBox="1"/>
      </xdr:nvSpPr>
      <xdr:spPr>
        <a:xfrm>
          <a:off x="1752111" y="1667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27314</xdr:rowOff>
    </xdr:from>
    <xdr:ext cx="534377" cy="259045"/>
    <xdr:sp macro="" textlink="">
      <xdr:nvSpPr>
        <xdr:cNvPr id="248" name="テキスト ボックス 247"/>
        <xdr:cNvSpPr txBox="1"/>
      </xdr:nvSpPr>
      <xdr:spPr>
        <a:xfrm>
          <a:off x="863111" y="166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140655</xdr:rowOff>
    </xdr:from>
    <xdr:to>
      <xdr:col>24</xdr:col>
      <xdr:colOff>114300</xdr:colOff>
      <xdr:row>91</xdr:row>
      <xdr:rowOff>70805</xdr:rowOff>
    </xdr:to>
    <xdr:sp macro="" textlink="">
      <xdr:nvSpPr>
        <xdr:cNvPr id="254" name="楕円 253"/>
        <xdr:cNvSpPr/>
      </xdr:nvSpPr>
      <xdr:spPr>
        <a:xfrm>
          <a:off x="4584700" y="1557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93682</xdr:rowOff>
    </xdr:from>
    <xdr:ext cx="599010" cy="259045"/>
    <xdr:sp macro="" textlink="">
      <xdr:nvSpPr>
        <xdr:cNvPr id="255" name="衛生費該当値テキスト"/>
        <xdr:cNvSpPr txBox="1"/>
      </xdr:nvSpPr>
      <xdr:spPr>
        <a:xfrm>
          <a:off x="4686300" y="15524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52911</xdr:rowOff>
    </xdr:from>
    <xdr:to>
      <xdr:col>20</xdr:col>
      <xdr:colOff>38100</xdr:colOff>
      <xdr:row>93</xdr:row>
      <xdr:rowOff>154511</xdr:rowOff>
    </xdr:to>
    <xdr:sp macro="" textlink="">
      <xdr:nvSpPr>
        <xdr:cNvPr id="256" name="楕円 255"/>
        <xdr:cNvSpPr/>
      </xdr:nvSpPr>
      <xdr:spPr>
        <a:xfrm>
          <a:off x="3746500" y="1599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171038</xdr:rowOff>
    </xdr:from>
    <xdr:ext cx="599010" cy="259045"/>
    <xdr:sp macro="" textlink="">
      <xdr:nvSpPr>
        <xdr:cNvPr id="257" name="テキスト ボックス 256"/>
        <xdr:cNvSpPr txBox="1"/>
      </xdr:nvSpPr>
      <xdr:spPr>
        <a:xfrm>
          <a:off x="3497795" y="15772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5567</xdr:rowOff>
    </xdr:from>
    <xdr:to>
      <xdr:col>15</xdr:col>
      <xdr:colOff>101600</xdr:colOff>
      <xdr:row>94</xdr:row>
      <xdr:rowOff>107167</xdr:rowOff>
    </xdr:to>
    <xdr:sp macro="" textlink="">
      <xdr:nvSpPr>
        <xdr:cNvPr id="258" name="楕円 257"/>
        <xdr:cNvSpPr/>
      </xdr:nvSpPr>
      <xdr:spPr>
        <a:xfrm>
          <a:off x="2857500" y="161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123694</xdr:rowOff>
    </xdr:from>
    <xdr:ext cx="599010" cy="259045"/>
    <xdr:sp macro="" textlink="">
      <xdr:nvSpPr>
        <xdr:cNvPr id="259" name="テキスト ボックス 258"/>
        <xdr:cNvSpPr txBox="1"/>
      </xdr:nvSpPr>
      <xdr:spPr>
        <a:xfrm>
          <a:off x="2608795" y="1589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147985</xdr:rowOff>
    </xdr:from>
    <xdr:to>
      <xdr:col>10</xdr:col>
      <xdr:colOff>165100</xdr:colOff>
      <xdr:row>94</xdr:row>
      <xdr:rowOff>78135</xdr:rowOff>
    </xdr:to>
    <xdr:sp macro="" textlink="">
      <xdr:nvSpPr>
        <xdr:cNvPr id="260" name="楕円 259"/>
        <xdr:cNvSpPr/>
      </xdr:nvSpPr>
      <xdr:spPr>
        <a:xfrm>
          <a:off x="1968500" y="1609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94662</xdr:rowOff>
    </xdr:from>
    <xdr:ext cx="599010" cy="259045"/>
    <xdr:sp macro="" textlink="">
      <xdr:nvSpPr>
        <xdr:cNvPr id="261" name="テキスト ボックス 260"/>
        <xdr:cNvSpPr txBox="1"/>
      </xdr:nvSpPr>
      <xdr:spPr>
        <a:xfrm>
          <a:off x="1719795" y="1586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45603</xdr:rowOff>
    </xdr:from>
    <xdr:to>
      <xdr:col>6</xdr:col>
      <xdr:colOff>38100</xdr:colOff>
      <xdr:row>94</xdr:row>
      <xdr:rowOff>147203</xdr:rowOff>
    </xdr:to>
    <xdr:sp macro="" textlink="">
      <xdr:nvSpPr>
        <xdr:cNvPr id="262" name="楕円 261"/>
        <xdr:cNvSpPr/>
      </xdr:nvSpPr>
      <xdr:spPr>
        <a:xfrm>
          <a:off x="1079500" y="1616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163730</xdr:rowOff>
    </xdr:from>
    <xdr:ext cx="599010" cy="259045"/>
    <xdr:sp macro="" textlink="">
      <xdr:nvSpPr>
        <xdr:cNvPr id="263" name="テキスト ボックス 262"/>
        <xdr:cNvSpPr txBox="1"/>
      </xdr:nvSpPr>
      <xdr:spPr>
        <a:xfrm>
          <a:off x="830795" y="1593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138785</xdr:rowOff>
    </xdr:from>
    <xdr:to>
      <xdr:col>55</xdr:col>
      <xdr:colOff>0</xdr:colOff>
      <xdr:row>38</xdr:row>
      <xdr:rowOff>139471</xdr:rowOff>
    </xdr:to>
    <xdr:cxnSp macro="">
      <xdr:nvCxnSpPr>
        <xdr:cNvPr id="290" name="直線コネクタ 289"/>
        <xdr:cNvCxnSpPr/>
      </xdr:nvCxnSpPr>
      <xdr:spPr>
        <a:xfrm>
          <a:off x="9639300" y="6653885"/>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130522</xdr:rowOff>
    </xdr:from>
    <xdr:ext cx="378565" cy="259045"/>
    <xdr:sp macro="" textlink="">
      <xdr:nvSpPr>
        <xdr:cNvPr id="291" name="労働費平均値テキスト"/>
        <xdr:cNvSpPr txBox="1"/>
      </xdr:nvSpPr>
      <xdr:spPr>
        <a:xfrm>
          <a:off x="10528300" y="6302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138785</xdr:rowOff>
    </xdr:from>
    <xdr:to>
      <xdr:col>50</xdr:col>
      <xdr:colOff>114300</xdr:colOff>
      <xdr:row>38</xdr:row>
      <xdr:rowOff>138785</xdr:rowOff>
    </xdr:to>
    <xdr:cxnSp macro="">
      <xdr:nvCxnSpPr>
        <xdr:cNvPr id="293" name="直線コネクタ 292"/>
        <xdr:cNvCxnSpPr/>
      </xdr:nvCxnSpPr>
      <xdr:spPr>
        <a:xfrm>
          <a:off x="8750300" y="6653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63009</xdr:rowOff>
    </xdr:from>
    <xdr:ext cx="378565" cy="259045"/>
    <xdr:sp macro="" textlink="">
      <xdr:nvSpPr>
        <xdr:cNvPr id="295" name="テキスト ボックス 294"/>
        <xdr:cNvSpPr txBox="1"/>
      </xdr:nvSpPr>
      <xdr:spPr>
        <a:xfrm>
          <a:off x="9450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114097</xdr:rowOff>
    </xdr:from>
    <xdr:to>
      <xdr:col>45</xdr:col>
      <xdr:colOff>177800</xdr:colOff>
      <xdr:row>38</xdr:row>
      <xdr:rowOff>138785</xdr:rowOff>
    </xdr:to>
    <xdr:cxnSp macro="">
      <xdr:nvCxnSpPr>
        <xdr:cNvPr id="296" name="直線コネクタ 295"/>
        <xdr:cNvCxnSpPr/>
      </xdr:nvCxnSpPr>
      <xdr:spPr>
        <a:xfrm>
          <a:off x="7861300" y="6286297"/>
          <a:ext cx="889000" cy="36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50436</xdr:rowOff>
    </xdr:from>
    <xdr:ext cx="378565" cy="259045"/>
    <xdr:sp macro="" textlink="">
      <xdr:nvSpPr>
        <xdr:cNvPr id="298" name="テキスト ボックス 297"/>
        <xdr:cNvSpPr txBox="1"/>
      </xdr:nvSpPr>
      <xdr:spPr>
        <a:xfrm>
          <a:off x="8561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114097</xdr:rowOff>
    </xdr:from>
    <xdr:to>
      <xdr:col>41</xdr:col>
      <xdr:colOff>50800</xdr:colOff>
      <xdr:row>38</xdr:row>
      <xdr:rowOff>56718</xdr:rowOff>
    </xdr:to>
    <xdr:cxnSp macro="">
      <xdr:nvCxnSpPr>
        <xdr:cNvPr id="299" name="直線コネクタ 298"/>
        <xdr:cNvCxnSpPr/>
      </xdr:nvCxnSpPr>
      <xdr:spPr>
        <a:xfrm flipV="1">
          <a:off x="6972300" y="6286297"/>
          <a:ext cx="889000" cy="28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11092</xdr:rowOff>
    </xdr:from>
    <xdr:ext cx="378565" cy="259045"/>
    <xdr:sp macro="" textlink="">
      <xdr:nvSpPr>
        <xdr:cNvPr id="301" name="テキスト ボックス 300"/>
        <xdr:cNvSpPr txBox="1"/>
      </xdr:nvSpPr>
      <xdr:spPr>
        <a:xfrm>
          <a:off x="7672017" y="65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12031</xdr:rowOff>
    </xdr:from>
    <xdr:ext cx="378565" cy="259045"/>
    <xdr:sp macro="" textlink="">
      <xdr:nvSpPr>
        <xdr:cNvPr id="303" name="テキスト ボックス 302"/>
        <xdr:cNvSpPr txBox="1"/>
      </xdr:nvSpPr>
      <xdr:spPr>
        <a:xfrm>
          <a:off x="6783017" y="618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88671</xdr:rowOff>
    </xdr:from>
    <xdr:to>
      <xdr:col>55</xdr:col>
      <xdr:colOff>50800</xdr:colOff>
      <xdr:row>39</xdr:row>
      <xdr:rowOff>18821</xdr:rowOff>
    </xdr:to>
    <xdr:sp macro="" textlink="">
      <xdr:nvSpPr>
        <xdr:cNvPr id="309" name="楕円 308"/>
        <xdr:cNvSpPr/>
      </xdr:nvSpPr>
      <xdr:spPr>
        <a:xfrm>
          <a:off x="104267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3598</xdr:rowOff>
    </xdr:from>
    <xdr:ext cx="249299" cy="259045"/>
    <xdr:sp macro="" textlink="">
      <xdr:nvSpPr>
        <xdr:cNvPr id="310" name="労働費該当値テキスト"/>
        <xdr:cNvSpPr txBox="1"/>
      </xdr:nvSpPr>
      <xdr:spPr>
        <a:xfrm>
          <a:off x="10528300" y="6518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87985</xdr:rowOff>
    </xdr:from>
    <xdr:to>
      <xdr:col>50</xdr:col>
      <xdr:colOff>165100</xdr:colOff>
      <xdr:row>39</xdr:row>
      <xdr:rowOff>18135</xdr:rowOff>
    </xdr:to>
    <xdr:sp macro="" textlink="">
      <xdr:nvSpPr>
        <xdr:cNvPr id="311" name="楕円 310"/>
        <xdr:cNvSpPr/>
      </xdr:nvSpPr>
      <xdr:spPr>
        <a:xfrm>
          <a:off x="9588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9262</xdr:rowOff>
    </xdr:from>
    <xdr:ext cx="249299" cy="259045"/>
    <xdr:sp macro="" textlink="">
      <xdr:nvSpPr>
        <xdr:cNvPr id="312" name="テキスト ボックス 311"/>
        <xdr:cNvSpPr txBox="1"/>
      </xdr:nvSpPr>
      <xdr:spPr>
        <a:xfrm>
          <a:off x="9514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87985</xdr:rowOff>
    </xdr:from>
    <xdr:to>
      <xdr:col>46</xdr:col>
      <xdr:colOff>38100</xdr:colOff>
      <xdr:row>39</xdr:row>
      <xdr:rowOff>18135</xdr:rowOff>
    </xdr:to>
    <xdr:sp macro="" textlink="">
      <xdr:nvSpPr>
        <xdr:cNvPr id="313" name="楕円 312"/>
        <xdr:cNvSpPr/>
      </xdr:nvSpPr>
      <xdr:spPr>
        <a:xfrm>
          <a:off x="8699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9262</xdr:rowOff>
    </xdr:from>
    <xdr:ext cx="249299" cy="259045"/>
    <xdr:sp macro="" textlink="">
      <xdr:nvSpPr>
        <xdr:cNvPr id="314" name="テキスト ボックス 313"/>
        <xdr:cNvSpPr txBox="1"/>
      </xdr:nvSpPr>
      <xdr:spPr>
        <a:xfrm>
          <a:off x="8625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63297</xdr:rowOff>
    </xdr:from>
    <xdr:to>
      <xdr:col>41</xdr:col>
      <xdr:colOff>101600</xdr:colOff>
      <xdr:row>36</xdr:row>
      <xdr:rowOff>164897</xdr:rowOff>
    </xdr:to>
    <xdr:sp macro="" textlink="">
      <xdr:nvSpPr>
        <xdr:cNvPr id="315" name="楕円 314"/>
        <xdr:cNvSpPr/>
      </xdr:nvSpPr>
      <xdr:spPr>
        <a:xfrm>
          <a:off x="7810500" y="623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9974</xdr:rowOff>
    </xdr:from>
    <xdr:ext cx="469744" cy="259045"/>
    <xdr:sp macro="" textlink="">
      <xdr:nvSpPr>
        <xdr:cNvPr id="316" name="テキスト ボックス 315"/>
        <xdr:cNvSpPr txBox="1"/>
      </xdr:nvSpPr>
      <xdr:spPr>
        <a:xfrm>
          <a:off x="7626428" y="601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5918</xdr:rowOff>
    </xdr:from>
    <xdr:to>
      <xdr:col>36</xdr:col>
      <xdr:colOff>165100</xdr:colOff>
      <xdr:row>38</xdr:row>
      <xdr:rowOff>107518</xdr:rowOff>
    </xdr:to>
    <xdr:sp macro="" textlink="">
      <xdr:nvSpPr>
        <xdr:cNvPr id="317" name="楕円 316"/>
        <xdr:cNvSpPr/>
      </xdr:nvSpPr>
      <xdr:spPr>
        <a:xfrm>
          <a:off x="6921500" y="652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98645</xdr:rowOff>
    </xdr:from>
    <xdr:ext cx="378565" cy="259045"/>
    <xdr:sp macro="" textlink="">
      <xdr:nvSpPr>
        <xdr:cNvPr id="318" name="テキスト ボックス 317"/>
        <xdr:cNvSpPr txBox="1"/>
      </xdr:nvSpPr>
      <xdr:spPr>
        <a:xfrm>
          <a:off x="6783017" y="6613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68542</xdr:rowOff>
    </xdr:from>
    <xdr:to>
      <xdr:col>55</xdr:col>
      <xdr:colOff>0</xdr:colOff>
      <xdr:row>55</xdr:row>
      <xdr:rowOff>72987</xdr:rowOff>
    </xdr:to>
    <xdr:cxnSp macro="">
      <xdr:nvCxnSpPr>
        <xdr:cNvPr id="347" name="直線コネクタ 346"/>
        <xdr:cNvCxnSpPr/>
      </xdr:nvCxnSpPr>
      <xdr:spPr>
        <a:xfrm flipV="1">
          <a:off x="9639300" y="9498292"/>
          <a:ext cx="8382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123194</xdr:rowOff>
    </xdr:from>
    <xdr:ext cx="534377" cy="259045"/>
    <xdr:sp macro="" textlink="">
      <xdr:nvSpPr>
        <xdr:cNvPr id="348" name="農林水産業費平均値テキスト"/>
        <xdr:cNvSpPr txBox="1"/>
      </xdr:nvSpPr>
      <xdr:spPr>
        <a:xfrm>
          <a:off x="10528300" y="972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72987</xdr:rowOff>
    </xdr:from>
    <xdr:to>
      <xdr:col>50</xdr:col>
      <xdr:colOff>114300</xdr:colOff>
      <xdr:row>55</xdr:row>
      <xdr:rowOff>136372</xdr:rowOff>
    </xdr:to>
    <xdr:cxnSp macro="">
      <xdr:nvCxnSpPr>
        <xdr:cNvPr id="350" name="直線コネクタ 349"/>
        <xdr:cNvCxnSpPr/>
      </xdr:nvCxnSpPr>
      <xdr:spPr>
        <a:xfrm flipV="1">
          <a:off x="8750300" y="9502737"/>
          <a:ext cx="889000" cy="6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40924</xdr:rowOff>
    </xdr:from>
    <xdr:ext cx="534377" cy="259045"/>
    <xdr:sp macro="" textlink="">
      <xdr:nvSpPr>
        <xdr:cNvPr id="352" name="テキスト ボックス 351"/>
        <xdr:cNvSpPr txBox="1"/>
      </xdr:nvSpPr>
      <xdr:spPr>
        <a:xfrm>
          <a:off x="9372111"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87287</xdr:rowOff>
    </xdr:from>
    <xdr:to>
      <xdr:col>45</xdr:col>
      <xdr:colOff>177800</xdr:colOff>
      <xdr:row>55</xdr:row>
      <xdr:rowOff>136372</xdr:rowOff>
    </xdr:to>
    <xdr:cxnSp macro="">
      <xdr:nvCxnSpPr>
        <xdr:cNvPr id="353" name="直線コネクタ 352"/>
        <xdr:cNvCxnSpPr/>
      </xdr:nvCxnSpPr>
      <xdr:spPr>
        <a:xfrm>
          <a:off x="7861300" y="9517037"/>
          <a:ext cx="889000" cy="4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75519</xdr:rowOff>
    </xdr:from>
    <xdr:ext cx="534377" cy="259045"/>
    <xdr:sp macro="" textlink="">
      <xdr:nvSpPr>
        <xdr:cNvPr id="355" name="テキスト ボックス 354"/>
        <xdr:cNvSpPr txBox="1"/>
      </xdr:nvSpPr>
      <xdr:spPr>
        <a:xfrm>
          <a:off x="8483111" y="9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87287</xdr:rowOff>
    </xdr:from>
    <xdr:to>
      <xdr:col>41</xdr:col>
      <xdr:colOff>50800</xdr:colOff>
      <xdr:row>56</xdr:row>
      <xdr:rowOff>140983</xdr:rowOff>
    </xdr:to>
    <xdr:cxnSp macro="">
      <xdr:nvCxnSpPr>
        <xdr:cNvPr id="356" name="直線コネクタ 355"/>
        <xdr:cNvCxnSpPr/>
      </xdr:nvCxnSpPr>
      <xdr:spPr>
        <a:xfrm flipV="1">
          <a:off x="6972300" y="9517037"/>
          <a:ext cx="889000" cy="2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44670</xdr:rowOff>
    </xdr:from>
    <xdr:ext cx="534377" cy="259045"/>
    <xdr:sp macro="" textlink="">
      <xdr:nvSpPr>
        <xdr:cNvPr id="358" name="テキスト ボックス 357"/>
        <xdr:cNvSpPr txBox="1"/>
      </xdr:nvSpPr>
      <xdr:spPr>
        <a:xfrm>
          <a:off x="7594111" y="98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158534</xdr:rowOff>
    </xdr:from>
    <xdr:to>
      <xdr:col>36</xdr:col>
      <xdr:colOff>165100</xdr:colOff>
      <xdr:row>57</xdr:row>
      <xdr:rowOff>88684</xdr:rowOff>
    </xdr:to>
    <xdr:sp macro="" textlink="">
      <xdr:nvSpPr>
        <xdr:cNvPr id="359" name="フローチャート: 判断 358"/>
        <xdr:cNvSpPr/>
      </xdr:nvSpPr>
      <xdr:spPr>
        <a:xfrm>
          <a:off x="6921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79811</xdr:rowOff>
    </xdr:from>
    <xdr:ext cx="534377" cy="259045"/>
    <xdr:sp macro="" textlink="">
      <xdr:nvSpPr>
        <xdr:cNvPr id="360" name="テキスト ボックス 359"/>
        <xdr:cNvSpPr txBox="1"/>
      </xdr:nvSpPr>
      <xdr:spPr>
        <a:xfrm>
          <a:off x="6705111" y="985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17742</xdr:rowOff>
    </xdr:from>
    <xdr:to>
      <xdr:col>55</xdr:col>
      <xdr:colOff>50800</xdr:colOff>
      <xdr:row>55</xdr:row>
      <xdr:rowOff>119342</xdr:rowOff>
    </xdr:to>
    <xdr:sp macro="" textlink="">
      <xdr:nvSpPr>
        <xdr:cNvPr id="366" name="楕円 365"/>
        <xdr:cNvSpPr/>
      </xdr:nvSpPr>
      <xdr:spPr>
        <a:xfrm>
          <a:off x="10426700" y="944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40619</xdr:rowOff>
    </xdr:from>
    <xdr:ext cx="534377" cy="259045"/>
    <xdr:sp macro="" textlink="">
      <xdr:nvSpPr>
        <xdr:cNvPr id="367" name="農林水産業費該当値テキスト"/>
        <xdr:cNvSpPr txBox="1"/>
      </xdr:nvSpPr>
      <xdr:spPr>
        <a:xfrm>
          <a:off x="10528300" y="92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22187</xdr:rowOff>
    </xdr:from>
    <xdr:to>
      <xdr:col>50</xdr:col>
      <xdr:colOff>165100</xdr:colOff>
      <xdr:row>55</xdr:row>
      <xdr:rowOff>123787</xdr:rowOff>
    </xdr:to>
    <xdr:sp macro="" textlink="">
      <xdr:nvSpPr>
        <xdr:cNvPr id="368" name="楕円 367"/>
        <xdr:cNvSpPr/>
      </xdr:nvSpPr>
      <xdr:spPr>
        <a:xfrm>
          <a:off x="9588500" y="945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140314</xdr:rowOff>
    </xdr:from>
    <xdr:ext cx="534377" cy="259045"/>
    <xdr:sp macro="" textlink="">
      <xdr:nvSpPr>
        <xdr:cNvPr id="369" name="テキスト ボックス 368"/>
        <xdr:cNvSpPr txBox="1"/>
      </xdr:nvSpPr>
      <xdr:spPr>
        <a:xfrm>
          <a:off x="9372111" y="922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85572</xdr:rowOff>
    </xdr:from>
    <xdr:to>
      <xdr:col>46</xdr:col>
      <xdr:colOff>38100</xdr:colOff>
      <xdr:row>56</xdr:row>
      <xdr:rowOff>15722</xdr:rowOff>
    </xdr:to>
    <xdr:sp macro="" textlink="">
      <xdr:nvSpPr>
        <xdr:cNvPr id="370" name="楕円 369"/>
        <xdr:cNvSpPr/>
      </xdr:nvSpPr>
      <xdr:spPr>
        <a:xfrm>
          <a:off x="8699500" y="951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32249</xdr:rowOff>
    </xdr:from>
    <xdr:ext cx="534377" cy="259045"/>
    <xdr:sp macro="" textlink="">
      <xdr:nvSpPr>
        <xdr:cNvPr id="371" name="テキスト ボックス 370"/>
        <xdr:cNvSpPr txBox="1"/>
      </xdr:nvSpPr>
      <xdr:spPr>
        <a:xfrm>
          <a:off x="8483111" y="929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36487</xdr:rowOff>
    </xdr:from>
    <xdr:to>
      <xdr:col>41</xdr:col>
      <xdr:colOff>101600</xdr:colOff>
      <xdr:row>55</xdr:row>
      <xdr:rowOff>138087</xdr:rowOff>
    </xdr:to>
    <xdr:sp macro="" textlink="">
      <xdr:nvSpPr>
        <xdr:cNvPr id="372" name="楕円 371"/>
        <xdr:cNvSpPr/>
      </xdr:nvSpPr>
      <xdr:spPr>
        <a:xfrm>
          <a:off x="7810500" y="946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154614</xdr:rowOff>
    </xdr:from>
    <xdr:ext cx="534377" cy="259045"/>
    <xdr:sp macro="" textlink="">
      <xdr:nvSpPr>
        <xdr:cNvPr id="373" name="テキスト ボックス 372"/>
        <xdr:cNvSpPr txBox="1"/>
      </xdr:nvSpPr>
      <xdr:spPr>
        <a:xfrm>
          <a:off x="7594111" y="924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90183</xdr:rowOff>
    </xdr:from>
    <xdr:to>
      <xdr:col>36</xdr:col>
      <xdr:colOff>165100</xdr:colOff>
      <xdr:row>57</xdr:row>
      <xdr:rowOff>20333</xdr:rowOff>
    </xdr:to>
    <xdr:sp macro="" textlink="">
      <xdr:nvSpPr>
        <xdr:cNvPr id="374" name="楕円 373"/>
        <xdr:cNvSpPr/>
      </xdr:nvSpPr>
      <xdr:spPr>
        <a:xfrm>
          <a:off x="6921500" y="969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36860</xdr:rowOff>
    </xdr:from>
    <xdr:ext cx="534377" cy="259045"/>
    <xdr:sp macro="" textlink="">
      <xdr:nvSpPr>
        <xdr:cNvPr id="375" name="テキスト ボックス 374"/>
        <xdr:cNvSpPr txBox="1"/>
      </xdr:nvSpPr>
      <xdr:spPr>
        <a:xfrm>
          <a:off x="6705111" y="946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12256</xdr:rowOff>
    </xdr:from>
    <xdr:to>
      <xdr:col>54</xdr:col>
      <xdr:colOff>189865</xdr:colOff>
      <xdr:row>79</xdr:row>
      <xdr:rowOff>33668</xdr:rowOff>
    </xdr:to>
    <xdr:cxnSp macro="">
      <xdr:nvCxnSpPr>
        <xdr:cNvPr id="399" name="直線コネクタ 398"/>
        <xdr:cNvCxnSpPr/>
      </xdr:nvCxnSpPr>
      <xdr:spPr>
        <a:xfrm flipV="1">
          <a:off x="10475595" y="12356656"/>
          <a:ext cx="1270" cy="12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37495</xdr:rowOff>
    </xdr:from>
    <xdr:ext cx="378565" cy="259045"/>
    <xdr:sp macro="" textlink="">
      <xdr:nvSpPr>
        <xdr:cNvPr id="400" name="商工費最小値テキスト"/>
        <xdr:cNvSpPr txBox="1"/>
      </xdr:nvSpPr>
      <xdr:spPr>
        <a:xfrm>
          <a:off x="10528300" y="13582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33668</xdr:rowOff>
    </xdr:from>
    <xdr:to>
      <xdr:col>55</xdr:col>
      <xdr:colOff>88900</xdr:colOff>
      <xdr:row>79</xdr:row>
      <xdr:rowOff>33668</xdr:rowOff>
    </xdr:to>
    <xdr:cxnSp macro="">
      <xdr:nvCxnSpPr>
        <xdr:cNvPr id="401" name="直線コネクタ 400"/>
        <xdr:cNvCxnSpPr/>
      </xdr:nvCxnSpPr>
      <xdr:spPr>
        <a:xfrm>
          <a:off x="10388600" y="1357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130383</xdr:rowOff>
    </xdr:from>
    <xdr:ext cx="534377" cy="259045"/>
    <xdr:sp macro="" textlink="">
      <xdr:nvSpPr>
        <xdr:cNvPr id="402" name="商工費最大値テキスト"/>
        <xdr:cNvSpPr txBox="1"/>
      </xdr:nvSpPr>
      <xdr:spPr>
        <a:xfrm>
          <a:off x="10528300" y="1213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12256</xdr:rowOff>
    </xdr:from>
    <xdr:to>
      <xdr:col>55</xdr:col>
      <xdr:colOff>88900</xdr:colOff>
      <xdr:row>72</xdr:row>
      <xdr:rowOff>12256</xdr:rowOff>
    </xdr:to>
    <xdr:cxnSp macro="">
      <xdr:nvCxnSpPr>
        <xdr:cNvPr id="403" name="直線コネクタ 402"/>
        <xdr:cNvCxnSpPr/>
      </xdr:nvCxnSpPr>
      <xdr:spPr>
        <a:xfrm>
          <a:off x="10388600" y="12356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69</xdr:row>
      <xdr:rowOff>151435</xdr:rowOff>
    </xdr:from>
    <xdr:to>
      <xdr:col>55</xdr:col>
      <xdr:colOff>0</xdr:colOff>
      <xdr:row>76</xdr:row>
      <xdr:rowOff>134632</xdr:rowOff>
    </xdr:to>
    <xdr:cxnSp macro="">
      <xdr:nvCxnSpPr>
        <xdr:cNvPr id="404" name="直線コネクタ 403"/>
        <xdr:cNvCxnSpPr/>
      </xdr:nvCxnSpPr>
      <xdr:spPr>
        <a:xfrm>
          <a:off x="9639300" y="11981485"/>
          <a:ext cx="838200" cy="118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119612</xdr:rowOff>
    </xdr:from>
    <xdr:ext cx="534377" cy="259045"/>
    <xdr:sp macro="" textlink="">
      <xdr:nvSpPr>
        <xdr:cNvPr id="405" name="商工費平均値テキスト"/>
        <xdr:cNvSpPr txBox="1"/>
      </xdr:nvSpPr>
      <xdr:spPr>
        <a:xfrm>
          <a:off x="10528300" y="13321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141185</xdr:rowOff>
    </xdr:from>
    <xdr:to>
      <xdr:col>55</xdr:col>
      <xdr:colOff>50800</xdr:colOff>
      <xdr:row>78</xdr:row>
      <xdr:rowOff>71335</xdr:rowOff>
    </xdr:to>
    <xdr:sp macro="" textlink="">
      <xdr:nvSpPr>
        <xdr:cNvPr id="406" name="フローチャート: 判断 405"/>
        <xdr:cNvSpPr/>
      </xdr:nvSpPr>
      <xdr:spPr>
        <a:xfrm>
          <a:off x="104267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69</xdr:row>
      <xdr:rowOff>151435</xdr:rowOff>
    </xdr:from>
    <xdr:to>
      <xdr:col>50</xdr:col>
      <xdr:colOff>114300</xdr:colOff>
      <xdr:row>77</xdr:row>
      <xdr:rowOff>11303</xdr:rowOff>
    </xdr:to>
    <xdr:cxnSp macro="">
      <xdr:nvCxnSpPr>
        <xdr:cNvPr id="407" name="直線コネクタ 406"/>
        <xdr:cNvCxnSpPr/>
      </xdr:nvCxnSpPr>
      <xdr:spPr>
        <a:xfrm flipV="1">
          <a:off x="8750300" y="11981485"/>
          <a:ext cx="889000" cy="123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131787</xdr:rowOff>
    </xdr:from>
    <xdr:to>
      <xdr:col>50</xdr:col>
      <xdr:colOff>165100</xdr:colOff>
      <xdr:row>78</xdr:row>
      <xdr:rowOff>61937</xdr:rowOff>
    </xdr:to>
    <xdr:sp macro="" textlink="">
      <xdr:nvSpPr>
        <xdr:cNvPr id="408" name="フローチャート: 判断 407"/>
        <xdr:cNvSpPr/>
      </xdr:nvSpPr>
      <xdr:spPr>
        <a:xfrm>
          <a:off x="9588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53064</xdr:rowOff>
    </xdr:from>
    <xdr:ext cx="534377" cy="259045"/>
    <xdr:sp macro="" textlink="">
      <xdr:nvSpPr>
        <xdr:cNvPr id="409" name="テキスト ボックス 408"/>
        <xdr:cNvSpPr txBox="1"/>
      </xdr:nvSpPr>
      <xdr:spPr>
        <a:xfrm>
          <a:off x="9372111" y="13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11303</xdr:rowOff>
    </xdr:from>
    <xdr:to>
      <xdr:col>45</xdr:col>
      <xdr:colOff>177800</xdr:colOff>
      <xdr:row>77</xdr:row>
      <xdr:rowOff>167360</xdr:rowOff>
    </xdr:to>
    <xdr:cxnSp macro="">
      <xdr:nvCxnSpPr>
        <xdr:cNvPr id="410" name="直線コネクタ 409"/>
        <xdr:cNvCxnSpPr/>
      </xdr:nvCxnSpPr>
      <xdr:spPr>
        <a:xfrm flipV="1">
          <a:off x="7861300" y="13212953"/>
          <a:ext cx="889000" cy="15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166663</xdr:rowOff>
    </xdr:from>
    <xdr:to>
      <xdr:col>46</xdr:col>
      <xdr:colOff>38100</xdr:colOff>
      <xdr:row>78</xdr:row>
      <xdr:rowOff>96813</xdr:rowOff>
    </xdr:to>
    <xdr:sp macro="" textlink="">
      <xdr:nvSpPr>
        <xdr:cNvPr id="411" name="フローチャート: 判断 410"/>
        <xdr:cNvSpPr/>
      </xdr:nvSpPr>
      <xdr:spPr>
        <a:xfrm>
          <a:off x="8699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87940</xdr:rowOff>
    </xdr:from>
    <xdr:ext cx="534377" cy="259045"/>
    <xdr:sp macro="" textlink="">
      <xdr:nvSpPr>
        <xdr:cNvPr id="412" name="テキスト ボックス 411"/>
        <xdr:cNvSpPr txBox="1"/>
      </xdr:nvSpPr>
      <xdr:spPr>
        <a:xfrm>
          <a:off x="8483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115063</xdr:rowOff>
    </xdr:from>
    <xdr:to>
      <xdr:col>41</xdr:col>
      <xdr:colOff>50800</xdr:colOff>
      <xdr:row>77</xdr:row>
      <xdr:rowOff>167360</xdr:rowOff>
    </xdr:to>
    <xdr:cxnSp macro="">
      <xdr:nvCxnSpPr>
        <xdr:cNvPr id="413" name="直線コネクタ 412"/>
        <xdr:cNvCxnSpPr/>
      </xdr:nvCxnSpPr>
      <xdr:spPr>
        <a:xfrm>
          <a:off x="6972300" y="13316713"/>
          <a:ext cx="889000" cy="5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159144</xdr:rowOff>
    </xdr:from>
    <xdr:to>
      <xdr:col>41</xdr:col>
      <xdr:colOff>101600</xdr:colOff>
      <xdr:row>78</xdr:row>
      <xdr:rowOff>89294</xdr:rowOff>
    </xdr:to>
    <xdr:sp macro="" textlink="">
      <xdr:nvSpPr>
        <xdr:cNvPr id="414" name="フローチャート: 判断 413"/>
        <xdr:cNvSpPr/>
      </xdr:nvSpPr>
      <xdr:spPr>
        <a:xfrm>
          <a:off x="7810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80421</xdr:rowOff>
    </xdr:from>
    <xdr:ext cx="534377" cy="259045"/>
    <xdr:sp macro="" textlink="">
      <xdr:nvSpPr>
        <xdr:cNvPr id="415" name="テキスト ボックス 414"/>
        <xdr:cNvSpPr txBox="1"/>
      </xdr:nvSpPr>
      <xdr:spPr>
        <a:xfrm>
          <a:off x="7594111" y="134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8001</xdr:rowOff>
    </xdr:from>
    <xdr:to>
      <xdr:col>36</xdr:col>
      <xdr:colOff>165100</xdr:colOff>
      <xdr:row>78</xdr:row>
      <xdr:rowOff>109601</xdr:rowOff>
    </xdr:to>
    <xdr:sp macro="" textlink="">
      <xdr:nvSpPr>
        <xdr:cNvPr id="416" name="フローチャート: 判断 415"/>
        <xdr:cNvSpPr/>
      </xdr:nvSpPr>
      <xdr:spPr>
        <a:xfrm>
          <a:off x="6921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100728</xdr:rowOff>
    </xdr:from>
    <xdr:ext cx="534377" cy="259045"/>
    <xdr:sp macro="" textlink="">
      <xdr:nvSpPr>
        <xdr:cNvPr id="417" name="テキスト ボックス 416"/>
        <xdr:cNvSpPr txBox="1"/>
      </xdr:nvSpPr>
      <xdr:spPr>
        <a:xfrm>
          <a:off x="6705111" y="1347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83832</xdr:rowOff>
    </xdr:from>
    <xdr:to>
      <xdr:col>55</xdr:col>
      <xdr:colOff>50800</xdr:colOff>
      <xdr:row>77</xdr:row>
      <xdr:rowOff>13982</xdr:rowOff>
    </xdr:to>
    <xdr:sp macro="" textlink="">
      <xdr:nvSpPr>
        <xdr:cNvPr id="423" name="楕円 422"/>
        <xdr:cNvSpPr/>
      </xdr:nvSpPr>
      <xdr:spPr>
        <a:xfrm>
          <a:off x="10426700" y="1311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106710</xdr:rowOff>
    </xdr:from>
    <xdr:ext cx="534377" cy="259045"/>
    <xdr:sp macro="" textlink="">
      <xdr:nvSpPr>
        <xdr:cNvPr id="424" name="商工費該当値テキスト"/>
        <xdr:cNvSpPr txBox="1"/>
      </xdr:nvSpPr>
      <xdr:spPr>
        <a:xfrm>
          <a:off x="10528300" y="1296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100635</xdr:rowOff>
    </xdr:from>
    <xdr:to>
      <xdr:col>50</xdr:col>
      <xdr:colOff>165100</xdr:colOff>
      <xdr:row>70</xdr:row>
      <xdr:rowOff>30785</xdr:rowOff>
    </xdr:to>
    <xdr:sp macro="" textlink="">
      <xdr:nvSpPr>
        <xdr:cNvPr id="425" name="楕円 424"/>
        <xdr:cNvSpPr/>
      </xdr:nvSpPr>
      <xdr:spPr>
        <a:xfrm>
          <a:off x="9588500" y="1193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68</xdr:row>
      <xdr:rowOff>47312</xdr:rowOff>
    </xdr:from>
    <xdr:ext cx="599010" cy="259045"/>
    <xdr:sp macro="" textlink="">
      <xdr:nvSpPr>
        <xdr:cNvPr id="426" name="テキスト ボックス 425"/>
        <xdr:cNvSpPr txBox="1"/>
      </xdr:nvSpPr>
      <xdr:spPr>
        <a:xfrm>
          <a:off x="9339795" y="1170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131953</xdr:rowOff>
    </xdr:from>
    <xdr:to>
      <xdr:col>46</xdr:col>
      <xdr:colOff>38100</xdr:colOff>
      <xdr:row>77</xdr:row>
      <xdr:rowOff>62103</xdr:rowOff>
    </xdr:to>
    <xdr:sp macro="" textlink="">
      <xdr:nvSpPr>
        <xdr:cNvPr id="427" name="楕円 426"/>
        <xdr:cNvSpPr/>
      </xdr:nvSpPr>
      <xdr:spPr>
        <a:xfrm>
          <a:off x="8699500" y="1316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78630</xdr:rowOff>
    </xdr:from>
    <xdr:ext cx="534377" cy="259045"/>
    <xdr:sp macro="" textlink="">
      <xdr:nvSpPr>
        <xdr:cNvPr id="428" name="テキスト ボックス 427"/>
        <xdr:cNvSpPr txBox="1"/>
      </xdr:nvSpPr>
      <xdr:spPr>
        <a:xfrm>
          <a:off x="8483111" y="1293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116560</xdr:rowOff>
    </xdr:from>
    <xdr:to>
      <xdr:col>41</xdr:col>
      <xdr:colOff>101600</xdr:colOff>
      <xdr:row>78</xdr:row>
      <xdr:rowOff>46710</xdr:rowOff>
    </xdr:to>
    <xdr:sp macro="" textlink="">
      <xdr:nvSpPr>
        <xdr:cNvPr id="429" name="楕円 428"/>
        <xdr:cNvSpPr/>
      </xdr:nvSpPr>
      <xdr:spPr>
        <a:xfrm>
          <a:off x="7810500" y="133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63237</xdr:rowOff>
    </xdr:from>
    <xdr:ext cx="534377" cy="259045"/>
    <xdr:sp macro="" textlink="">
      <xdr:nvSpPr>
        <xdr:cNvPr id="430" name="テキスト ボックス 429"/>
        <xdr:cNvSpPr txBox="1"/>
      </xdr:nvSpPr>
      <xdr:spPr>
        <a:xfrm>
          <a:off x="7594111" y="1309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64263</xdr:rowOff>
    </xdr:from>
    <xdr:to>
      <xdr:col>36</xdr:col>
      <xdr:colOff>165100</xdr:colOff>
      <xdr:row>77</xdr:row>
      <xdr:rowOff>165863</xdr:rowOff>
    </xdr:to>
    <xdr:sp macro="" textlink="">
      <xdr:nvSpPr>
        <xdr:cNvPr id="431" name="楕円 430"/>
        <xdr:cNvSpPr/>
      </xdr:nvSpPr>
      <xdr:spPr>
        <a:xfrm>
          <a:off x="6921500" y="132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10940</xdr:rowOff>
    </xdr:from>
    <xdr:ext cx="534377" cy="259045"/>
    <xdr:sp macro="" textlink="">
      <xdr:nvSpPr>
        <xdr:cNvPr id="432" name="テキスト ボックス 431"/>
        <xdr:cNvSpPr txBox="1"/>
      </xdr:nvSpPr>
      <xdr:spPr>
        <a:xfrm>
          <a:off x="6705111" y="1304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2" name="直線コネクタ 451"/>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3" name="土木費最小値テキスト"/>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4" name="直線コネクタ 453"/>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5" name="土木費最大値テキスト"/>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6" name="直線コネクタ 455"/>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96861</xdr:rowOff>
    </xdr:from>
    <xdr:to>
      <xdr:col>55</xdr:col>
      <xdr:colOff>0</xdr:colOff>
      <xdr:row>95</xdr:row>
      <xdr:rowOff>72789</xdr:rowOff>
    </xdr:to>
    <xdr:cxnSp macro="">
      <xdr:nvCxnSpPr>
        <xdr:cNvPr id="457" name="直線コネクタ 456"/>
        <xdr:cNvCxnSpPr/>
      </xdr:nvCxnSpPr>
      <xdr:spPr>
        <a:xfrm flipV="1">
          <a:off x="9639300" y="16213161"/>
          <a:ext cx="838200" cy="14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129038</xdr:rowOff>
    </xdr:from>
    <xdr:ext cx="534377" cy="259045"/>
    <xdr:sp macro="" textlink="">
      <xdr:nvSpPr>
        <xdr:cNvPr id="458" name="土木費平均値テキスト"/>
        <xdr:cNvSpPr txBox="1"/>
      </xdr:nvSpPr>
      <xdr:spPr>
        <a:xfrm>
          <a:off x="10528300" y="16416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59" name="フローチャート: 判断 458"/>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60004</xdr:rowOff>
    </xdr:from>
    <xdr:to>
      <xdr:col>50</xdr:col>
      <xdr:colOff>114300</xdr:colOff>
      <xdr:row>95</xdr:row>
      <xdr:rowOff>72789</xdr:rowOff>
    </xdr:to>
    <xdr:cxnSp macro="">
      <xdr:nvCxnSpPr>
        <xdr:cNvPr id="460" name="直線コネクタ 459"/>
        <xdr:cNvCxnSpPr/>
      </xdr:nvCxnSpPr>
      <xdr:spPr>
        <a:xfrm>
          <a:off x="8750300" y="16347754"/>
          <a:ext cx="889000" cy="1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1" name="フローチャート: 判断 460"/>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86278</xdr:rowOff>
    </xdr:from>
    <xdr:ext cx="534377" cy="259045"/>
    <xdr:sp macro="" textlink="">
      <xdr:nvSpPr>
        <xdr:cNvPr id="462" name="テキスト ボックス 461"/>
        <xdr:cNvSpPr txBox="1"/>
      </xdr:nvSpPr>
      <xdr:spPr>
        <a:xfrm>
          <a:off x="9372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12684</xdr:rowOff>
    </xdr:from>
    <xdr:to>
      <xdr:col>45</xdr:col>
      <xdr:colOff>177800</xdr:colOff>
      <xdr:row>95</xdr:row>
      <xdr:rowOff>60004</xdr:rowOff>
    </xdr:to>
    <xdr:cxnSp macro="">
      <xdr:nvCxnSpPr>
        <xdr:cNvPr id="463" name="直線コネクタ 462"/>
        <xdr:cNvCxnSpPr/>
      </xdr:nvCxnSpPr>
      <xdr:spPr>
        <a:xfrm>
          <a:off x="7861300" y="16300434"/>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4" name="フローチャート: 判断 463"/>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108600</xdr:rowOff>
    </xdr:from>
    <xdr:ext cx="534377" cy="259045"/>
    <xdr:sp macro="" textlink="">
      <xdr:nvSpPr>
        <xdr:cNvPr id="465" name="テキスト ボックス 464"/>
        <xdr:cNvSpPr txBox="1"/>
      </xdr:nvSpPr>
      <xdr:spPr>
        <a:xfrm>
          <a:off x="8483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12684</xdr:rowOff>
    </xdr:from>
    <xdr:to>
      <xdr:col>41</xdr:col>
      <xdr:colOff>50800</xdr:colOff>
      <xdr:row>95</xdr:row>
      <xdr:rowOff>88413</xdr:rowOff>
    </xdr:to>
    <xdr:cxnSp macro="">
      <xdr:nvCxnSpPr>
        <xdr:cNvPr id="466" name="直線コネクタ 465"/>
        <xdr:cNvCxnSpPr/>
      </xdr:nvCxnSpPr>
      <xdr:spPr>
        <a:xfrm flipV="1">
          <a:off x="6972300" y="16300434"/>
          <a:ext cx="889000" cy="7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7" name="フローチャート: 判断 466"/>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93615</xdr:rowOff>
    </xdr:from>
    <xdr:ext cx="534377" cy="259045"/>
    <xdr:sp macro="" textlink="">
      <xdr:nvSpPr>
        <xdr:cNvPr id="468" name="テキスト ボックス 467"/>
        <xdr:cNvSpPr txBox="1"/>
      </xdr:nvSpPr>
      <xdr:spPr>
        <a:xfrm>
          <a:off x="7594111" y="165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69" name="フローチャート: 判断 468"/>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103292</xdr:rowOff>
    </xdr:from>
    <xdr:ext cx="534377" cy="259045"/>
    <xdr:sp macro="" textlink="">
      <xdr:nvSpPr>
        <xdr:cNvPr id="470" name="テキスト ボックス 469"/>
        <xdr:cNvSpPr txBox="1"/>
      </xdr:nvSpPr>
      <xdr:spPr>
        <a:xfrm>
          <a:off x="6705111" y="1656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46061</xdr:rowOff>
    </xdr:from>
    <xdr:to>
      <xdr:col>55</xdr:col>
      <xdr:colOff>50800</xdr:colOff>
      <xdr:row>94</xdr:row>
      <xdr:rowOff>147661</xdr:rowOff>
    </xdr:to>
    <xdr:sp macro="" textlink="">
      <xdr:nvSpPr>
        <xdr:cNvPr id="476" name="楕円 475"/>
        <xdr:cNvSpPr/>
      </xdr:nvSpPr>
      <xdr:spPr>
        <a:xfrm>
          <a:off x="10426700" y="1616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68938</xdr:rowOff>
    </xdr:from>
    <xdr:ext cx="599010" cy="259045"/>
    <xdr:sp macro="" textlink="">
      <xdr:nvSpPr>
        <xdr:cNvPr id="477" name="土木費該当値テキスト"/>
        <xdr:cNvSpPr txBox="1"/>
      </xdr:nvSpPr>
      <xdr:spPr>
        <a:xfrm>
          <a:off x="10528300" y="1601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21989</xdr:rowOff>
    </xdr:from>
    <xdr:to>
      <xdr:col>50</xdr:col>
      <xdr:colOff>165100</xdr:colOff>
      <xdr:row>95</xdr:row>
      <xdr:rowOff>123589</xdr:rowOff>
    </xdr:to>
    <xdr:sp macro="" textlink="">
      <xdr:nvSpPr>
        <xdr:cNvPr id="478" name="楕円 477"/>
        <xdr:cNvSpPr/>
      </xdr:nvSpPr>
      <xdr:spPr>
        <a:xfrm>
          <a:off x="9588500" y="1630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140116</xdr:rowOff>
    </xdr:from>
    <xdr:ext cx="534377" cy="259045"/>
    <xdr:sp macro="" textlink="">
      <xdr:nvSpPr>
        <xdr:cNvPr id="479" name="テキスト ボックス 478"/>
        <xdr:cNvSpPr txBox="1"/>
      </xdr:nvSpPr>
      <xdr:spPr>
        <a:xfrm>
          <a:off x="9372111" y="1608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9204</xdr:rowOff>
    </xdr:from>
    <xdr:to>
      <xdr:col>46</xdr:col>
      <xdr:colOff>38100</xdr:colOff>
      <xdr:row>95</xdr:row>
      <xdr:rowOff>110804</xdr:rowOff>
    </xdr:to>
    <xdr:sp macro="" textlink="">
      <xdr:nvSpPr>
        <xdr:cNvPr id="480" name="楕円 479"/>
        <xdr:cNvSpPr/>
      </xdr:nvSpPr>
      <xdr:spPr>
        <a:xfrm>
          <a:off x="8699500" y="1629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127331</xdr:rowOff>
    </xdr:from>
    <xdr:ext cx="534377" cy="259045"/>
    <xdr:sp macro="" textlink="">
      <xdr:nvSpPr>
        <xdr:cNvPr id="481" name="テキスト ボックス 480"/>
        <xdr:cNvSpPr txBox="1"/>
      </xdr:nvSpPr>
      <xdr:spPr>
        <a:xfrm>
          <a:off x="8483111" y="1607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133334</xdr:rowOff>
    </xdr:from>
    <xdr:to>
      <xdr:col>41</xdr:col>
      <xdr:colOff>101600</xdr:colOff>
      <xdr:row>95</xdr:row>
      <xdr:rowOff>63484</xdr:rowOff>
    </xdr:to>
    <xdr:sp macro="" textlink="">
      <xdr:nvSpPr>
        <xdr:cNvPr id="482" name="楕円 481"/>
        <xdr:cNvSpPr/>
      </xdr:nvSpPr>
      <xdr:spPr>
        <a:xfrm>
          <a:off x="7810500" y="1624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80011</xdr:rowOff>
    </xdr:from>
    <xdr:ext cx="534377" cy="259045"/>
    <xdr:sp macro="" textlink="">
      <xdr:nvSpPr>
        <xdr:cNvPr id="483" name="テキスト ボックス 482"/>
        <xdr:cNvSpPr txBox="1"/>
      </xdr:nvSpPr>
      <xdr:spPr>
        <a:xfrm>
          <a:off x="7594111" y="1602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37613</xdr:rowOff>
    </xdr:from>
    <xdr:to>
      <xdr:col>36</xdr:col>
      <xdr:colOff>165100</xdr:colOff>
      <xdr:row>95</xdr:row>
      <xdr:rowOff>139213</xdr:rowOff>
    </xdr:to>
    <xdr:sp macro="" textlink="">
      <xdr:nvSpPr>
        <xdr:cNvPr id="484" name="楕円 483"/>
        <xdr:cNvSpPr/>
      </xdr:nvSpPr>
      <xdr:spPr>
        <a:xfrm>
          <a:off x="6921500" y="163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155740</xdr:rowOff>
    </xdr:from>
    <xdr:ext cx="534377" cy="259045"/>
    <xdr:sp macro="" textlink="">
      <xdr:nvSpPr>
        <xdr:cNvPr id="485" name="テキスト ボックス 484"/>
        <xdr:cNvSpPr txBox="1"/>
      </xdr:nvSpPr>
      <xdr:spPr>
        <a:xfrm>
          <a:off x="6705111" y="1610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5" name="テキスト ボックス 50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1" name="直線コネクタ 510"/>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2" name="消防費最小値テキスト"/>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3" name="直線コネクタ 512"/>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4" name="消防費最大値テキスト"/>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5" name="直線コネクタ 514"/>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5740</xdr:rowOff>
    </xdr:from>
    <xdr:to>
      <xdr:col>85</xdr:col>
      <xdr:colOff>127000</xdr:colOff>
      <xdr:row>37</xdr:row>
      <xdr:rowOff>72704</xdr:rowOff>
    </xdr:to>
    <xdr:cxnSp macro="">
      <xdr:nvCxnSpPr>
        <xdr:cNvPr id="516" name="直線コネクタ 515"/>
        <xdr:cNvCxnSpPr/>
      </xdr:nvCxnSpPr>
      <xdr:spPr>
        <a:xfrm>
          <a:off x="15481300" y="6349390"/>
          <a:ext cx="838200" cy="6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120839</xdr:rowOff>
    </xdr:from>
    <xdr:ext cx="534377" cy="259045"/>
    <xdr:sp macro="" textlink="">
      <xdr:nvSpPr>
        <xdr:cNvPr id="517" name="消防費平均値テキスト"/>
        <xdr:cNvSpPr txBox="1"/>
      </xdr:nvSpPr>
      <xdr:spPr>
        <a:xfrm>
          <a:off x="16370300" y="6121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18" name="フローチャート: 判断 517"/>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123175</xdr:rowOff>
    </xdr:from>
    <xdr:to>
      <xdr:col>81</xdr:col>
      <xdr:colOff>50800</xdr:colOff>
      <xdr:row>37</xdr:row>
      <xdr:rowOff>5740</xdr:rowOff>
    </xdr:to>
    <xdr:cxnSp macro="">
      <xdr:nvCxnSpPr>
        <xdr:cNvPr id="519" name="直線コネクタ 518"/>
        <xdr:cNvCxnSpPr/>
      </xdr:nvCxnSpPr>
      <xdr:spPr>
        <a:xfrm>
          <a:off x="14592300" y="5781025"/>
          <a:ext cx="889000" cy="56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0" name="フローチャート: 判断 519"/>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67735</xdr:rowOff>
    </xdr:from>
    <xdr:ext cx="534377" cy="259045"/>
    <xdr:sp macro="" textlink="">
      <xdr:nvSpPr>
        <xdr:cNvPr id="521" name="テキスト ボックス 520"/>
        <xdr:cNvSpPr txBox="1"/>
      </xdr:nvSpPr>
      <xdr:spPr>
        <a:xfrm>
          <a:off x="15214111" y="64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123175</xdr:rowOff>
    </xdr:from>
    <xdr:to>
      <xdr:col>76</xdr:col>
      <xdr:colOff>114300</xdr:colOff>
      <xdr:row>37</xdr:row>
      <xdr:rowOff>94682</xdr:rowOff>
    </xdr:to>
    <xdr:cxnSp macro="">
      <xdr:nvCxnSpPr>
        <xdr:cNvPr id="522" name="直線コネクタ 521"/>
        <xdr:cNvCxnSpPr/>
      </xdr:nvCxnSpPr>
      <xdr:spPr>
        <a:xfrm flipV="1">
          <a:off x="13703300" y="5781025"/>
          <a:ext cx="889000" cy="65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3" name="フローチャート: 判断 522"/>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73303</xdr:rowOff>
    </xdr:from>
    <xdr:ext cx="534377" cy="259045"/>
    <xdr:sp macro="" textlink="">
      <xdr:nvSpPr>
        <xdr:cNvPr id="524" name="テキスト ボックス 523"/>
        <xdr:cNvSpPr txBox="1"/>
      </xdr:nvSpPr>
      <xdr:spPr>
        <a:xfrm>
          <a:off x="14325111" y="641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44129</xdr:rowOff>
    </xdr:from>
    <xdr:to>
      <xdr:col>71</xdr:col>
      <xdr:colOff>177800</xdr:colOff>
      <xdr:row>37</xdr:row>
      <xdr:rowOff>94682</xdr:rowOff>
    </xdr:to>
    <xdr:cxnSp macro="">
      <xdr:nvCxnSpPr>
        <xdr:cNvPr id="525" name="直線コネクタ 524"/>
        <xdr:cNvCxnSpPr/>
      </xdr:nvCxnSpPr>
      <xdr:spPr>
        <a:xfrm>
          <a:off x="12814300" y="6387779"/>
          <a:ext cx="889000" cy="5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6" name="フローチャート: 判断 525"/>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57229</xdr:rowOff>
    </xdr:from>
    <xdr:ext cx="534377" cy="259045"/>
    <xdr:sp macro="" textlink="">
      <xdr:nvSpPr>
        <xdr:cNvPr id="527" name="テキスト ボックス 526"/>
        <xdr:cNvSpPr txBox="1"/>
      </xdr:nvSpPr>
      <xdr:spPr>
        <a:xfrm>
          <a:off x="13436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28" name="フローチャート: 判断 527"/>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44721</xdr:rowOff>
    </xdr:from>
    <xdr:ext cx="534377" cy="259045"/>
    <xdr:sp macro="" textlink="">
      <xdr:nvSpPr>
        <xdr:cNvPr id="529" name="テキスト ボックス 528"/>
        <xdr:cNvSpPr txBox="1"/>
      </xdr:nvSpPr>
      <xdr:spPr>
        <a:xfrm>
          <a:off x="12547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21904</xdr:rowOff>
    </xdr:from>
    <xdr:to>
      <xdr:col>85</xdr:col>
      <xdr:colOff>177800</xdr:colOff>
      <xdr:row>37</xdr:row>
      <xdr:rowOff>123504</xdr:rowOff>
    </xdr:to>
    <xdr:sp macro="" textlink="">
      <xdr:nvSpPr>
        <xdr:cNvPr id="535" name="楕円 534"/>
        <xdr:cNvSpPr/>
      </xdr:nvSpPr>
      <xdr:spPr>
        <a:xfrm>
          <a:off x="16268700" y="636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331</xdr:rowOff>
    </xdr:from>
    <xdr:ext cx="534377" cy="259045"/>
    <xdr:sp macro="" textlink="">
      <xdr:nvSpPr>
        <xdr:cNvPr id="536" name="消防費該当値テキスト"/>
        <xdr:cNvSpPr txBox="1"/>
      </xdr:nvSpPr>
      <xdr:spPr>
        <a:xfrm>
          <a:off x="16370300" y="634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126390</xdr:rowOff>
    </xdr:from>
    <xdr:to>
      <xdr:col>81</xdr:col>
      <xdr:colOff>101600</xdr:colOff>
      <xdr:row>37</xdr:row>
      <xdr:rowOff>56540</xdr:rowOff>
    </xdr:to>
    <xdr:sp macro="" textlink="">
      <xdr:nvSpPr>
        <xdr:cNvPr id="537" name="楕円 536"/>
        <xdr:cNvSpPr/>
      </xdr:nvSpPr>
      <xdr:spPr>
        <a:xfrm>
          <a:off x="15430500" y="62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73067</xdr:rowOff>
    </xdr:from>
    <xdr:ext cx="534377" cy="259045"/>
    <xdr:sp macro="" textlink="">
      <xdr:nvSpPr>
        <xdr:cNvPr id="538" name="テキスト ボックス 537"/>
        <xdr:cNvSpPr txBox="1"/>
      </xdr:nvSpPr>
      <xdr:spPr>
        <a:xfrm>
          <a:off x="15214111" y="60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72375</xdr:rowOff>
    </xdr:from>
    <xdr:to>
      <xdr:col>76</xdr:col>
      <xdr:colOff>165100</xdr:colOff>
      <xdr:row>34</xdr:row>
      <xdr:rowOff>2525</xdr:rowOff>
    </xdr:to>
    <xdr:sp macro="" textlink="">
      <xdr:nvSpPr>
        <xdr:cNvPr id="539" name="楕円 538"/>
        <xdr:cNvSpPr/>
      </xdr:nvSpPr>
      <xdr:spPr>
        <a:xfrm>
          <a:off x="14541500" y="573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19052</xdr:rowOff>
    </xdr:from>
    <xdr:ext cx="534377" cy="259045"/>
    <xdr:sp macro="" textlink="">
      <xdr:nvSpPr>
        <xdr:cNvPr id="540" name="テキスト ボックス 539"/>
        <xdr:cNvSpPr txBox="1"/>
      </xdr:nvSpPr>
      <xdr:spPr>
        <a:xfrm>
          <a:off x="14325111" y="550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43882</xdr:rowOff>
    </xdr:from>
    <xdr:to>
      <xdr:col>72</xdr:col>
      <xdr:colOff>38100</xdr:colOff>
      <xdr:row>37</xdr:row>
      <xdr:rowOff>145482</xdr:rowOff>
    </xdr:to>
    <xdr:sp macro="" textlink="">
      <xdr:nvSpPr>
        <xdr:cNvPr id="541" name="楕円 540"/>
        <xdr:cNvSpPr/>
      </xdr:nvSpPr>
      <xdr:spPr>
        <a:xfrm>
          <a:off x="13652500" y="638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136609</xdr:rowOff>
    </xdr:from>
    <xdr:ext cx="534377" cy="259045"/>
    <xdr:sp macro="" textlink="">
      <xdr:nvSpPr>
        <xdr:cNvPr id="542" name="テキスト ボックス 541"/>
        <xdr:cNvSpPr txBox="1"/>
      </xdr:nvSpPr>
      <xdr:spPr>
        <a:xfrm>
          <a:off x="13436111" y="648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164779</xdr:rowOff>
    </xdr:from>
    <xdr:to>
      <xdr:col>67</xdr:col>
      <xdr:colOff>101600</xdr:colOff>
      <xdr:row>37</xdr:row>
      <xdr:rowOff>94929</xdr:rowOff>
    </xdr:to>
    <xdr:sp macro="" textlink="">
      <xdr:nvSpPr>
        <xdr:cNvPr id="543" name="楕円 542"/>
        <xdr:cNvSpPr/>
      </xdr:nvSpPr>
      <xdr:spPr>
        <a:xfrm>
          <a:off x="12763500" y="633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86056</xdr:rowOff>
    </xdr:from>
    <xdr:ext cx="534377" cy="259045"/>
    <xdr:sp macro="" textlink="">
      <xdr:nvSpPr>
        <xdr:cNvPr id="544" name="テキスト ボックス 543"/>
        <xdr:cNvSpPr txBox="1"/>
      </xdr:nvSpPr>
      <xdr:spPr>
        <a:xfrm>
          <a:off x="12547111" y="642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8" name="テキスト ボックス 55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0" name="テキスト ボックス 55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2" name="テキスト ボックス 56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6" name="直線コネクタ 565"/>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7" name="教育費最小値テキスト"/>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68" name="直線コネクタ 567"/>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69" name="教育費最大値テキスト"/>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0" name="直線コネクタ 569"/>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89385</xdr:rowOff>
    </xdr:from>
    <xdr:to>
      <xdr:col>85</xdr:col>
      <xdr:colOff>127000</xdr:colOff>
      <xdr:row>57</xdr:row>
      <xdr:rowOff>19031</xdr:rowOff>
    </xdr:to>
    <xdr:cxnSp macro="">
      <xdr:nvCxnSpPr>
        <xdr:cNvPr id="571" name="直線コネクタ 570"/>
        <xdr:cNvCxnSpPr/>
      </xdr:nvCxnSpPr>
      <xdr:spPr>
        <a:xfrm flipV="1">
          <a:off x="15481300" y="9690585"/>
          <a:ext cx="838200" cy="10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120142</xdr:rowOff>
    </xdr:from>
    <xdr:ext cx="534377" cy="259045"/>
    <xdr:sp macro="" textlink="">
      <xdr:nvSpPr>
        <xdr:cNvPr id="572" name="教育費平均値テキスト"/>
        <xdr:cNvSpPr txBox="1"/>
      </xdr:nvSpPr>
      <xdr:spPr>
        <a:xfrm>
          <a:off x="16370300" y="972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3" name="フローチャート: 判断 572"/>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19031</xdr:rowOff>
    </xdr:from>
    <xdr:to>
      <xdr:col>81</xdr:col>
      <xdr:colOff>50800</xdr:colOff>
      <xdr:row>57</xdr:row>
      <xdr:rowOff>26648</xdr:rowOff>
    </xdr:to>
    <xdr:cxnSp macro="">
      <xdr:nvCxnSpPr>
        <xdr:cNvPr id="574" name="直線コネクタ 573"/>
        <xdr:cNvCxnSpPr/>
      </xdr:nvCxnSpPr>
      <xdr:spPr>
        <a:xfrm flipV="1">
          <a:off x="14592300" y="9791681"/>
          <a:ext cx="889000" cy="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5" name="フローチャート: 判断 574"/>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70376</xdr:rowOff>
    </xdr:from>
    <xdr:ext cx="534377" cy="259045"/>
    <xdr:sp macro="" textlink="">
      <xdr:nvSpPr>
        <xdr:cNvPr id="576" name="テキスト ボックス 575"/>
        <xdr:cNvSpPr txBox="1"/>
      </xdr:nvSpPr>
      <xdr:spPr>
        <a:xfrm>
          <a:off x="15214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54231</xdr:rowOff>
    </xdr:from>
    <xdr:to>
      <xdr:col>76</xdr:col>
      <xdr:colOff>114300</xdr:colOff>
      <xdr:row>57</xdr:row>
      <xdr:rowOff>26648</xdr:rowOff>
    </xdr:to>
    <xdr:cxnSp macro="">
      <xdr:nvCxnSpPr>
        <xdr:cNvPr id="577" name="直線コネクタ 576"/>
        <xdr:cNvCxnSpPr/>
      </xdr:nvCxnSpPr>
      <xdr:spPr>
        <a:xfrm>
          <a:off x="13703300" y="9655431"/>
          <a:ext cx="889000" cy="14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78" name="フローチャート: 判断 577"/>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77975</xdr:rowOff>
    </xdr:from>
    <xdr:ext cx="534377" cy="259045"/>
    <xdr:sp macro="" textlink="">
      <xdr:nvSpPr>
        <xdr:cNvPr id="579" name="テキスト ボックス 578"/>
        <xdr:cNvSpPr txBox="1"/>
      </xdr:nvSpPr>
      <xdr:spPr>
        <a:xfrm>
          <a:off x="14325111" y="985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54231</xdr:rowOff>
    </xdr:from>
    <xdr:to>
      <xdr:col>71</xdr:col>
      <xdr:colOff>177800</xdr:colOff>
      <xdr:row>56</xdr:row>
      <xdr:rowOff>70928</xdr:rowOff>
    </xdr:to>
    <xdr:cxnSp macro="">
      <xdr:nvCxnSpPr>
        <xdr:cNvPr id="580" name="直線コネクタ 579"/>
        <xdr:cNvCxnSpPr/>
      </xdr:nvCxnSpPr>
      <xdr:spPr>
        <a:xfrm flipV="1">
          <a:off x="12814300" y="9655431"/>
          <a:ext cx="889000" cy="1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1" name="フローチャート: 判断 580"/>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83727</xdr:rowOff>
    </xdr:from>
    <xdr:ext cx="534377" cy="259045"/>
    <xdr:sp macro="" textlink="">
      <xdr:nvSpPr>
        <xdr:cNvPr id="582" name="テキスト ボックス 581"/>
        <xdr:cNvSpPr txBox="1"/>
      </xdr:nvSpPr>
      <xdr:spPr>
        <a:xfrm>
          <a:off x="13436111" y="98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3" name="フローチャート: 判断 582"/>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69256</xdr:rowOff>
    </xdr:from>
    <xdr:ext cx="534377" cy="259045"/>
    <xdr:sp macro="" textlink="">
      <xdr:nvSpPr>
        <xdr:cNvPr id="584" name="テキスト ボックス 583"/>
        <xdr:cNvSpPr txBox="1"/>
      </xdr:nvSpPr>
      <xdr:spPr>
        <a:xfrm>
          <a:off x="12547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38585</xdr:rowOff>
    </xdr:from>
    <xdr:to>
      <xdr:col>85</xdr:col>
      <xdr:colOff>177800</xdr:colOff>
      <xdr:row>56</xdr:row>
      <xdr:rowOff>140185</xdr:rowOff>
    </xdr:to>
    <xdr:sp macro="" textlink="">
      <xdr:nvSpPr>
        <xdr:cNvPr id="590" name="楕円 589"/>
        <xdr:cNvSpPr/>
      </xdr:nvSpPr>
      <xdr:spPr>
        <a:xfrm>
          <a:off x="16268700" y="963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61462</xdr:rowOff>
    </xdr:from>
    <xdr:ext cx="534377" cy="259045"/>
    <xdr:sp macro="" textlink="">
      <xdr:nvSpPr>
        <xdr:cNvPr id="591" name="教育費該当値テキスト"/>
        <xdr:cNvSpPr txBox="1"/>
      </xdr:nvSpPr>
      <xdr:spPr>
        <a:xfrm>
          <a:off x="16370300" y="949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139681</xdr:rowOff>
    </xdr:from>
    <xdr:to>
      <xdr:col>81</xdr:col>
      <xdr:colOff>101600</xdr:colOff>
      <xdr:row>57</xdr:row>
      <xdr:rowOff>69831</xdr:rowOff>
    </xdr:to>
    <xdr:sp macro="" textlink="">
      <xdr:nvSpPr>
        <xdr:cNvPr id="592" name="楕円 591"/>
        <xdr:cNvSpPr/>
      </xdr:nvSpPr>
      <xdr:spPr>
        <a:xfrm>
          <a:off x="15430500" y="974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86358</xdr:rowOff>
    </xdr:from>
    <xdr:ext cx="534377" cy="259045"/>
    <xdr:sp macro="" textlink="">
      <xdr:nvSpPr>
        <xdr:cNvPr id="593" name="テキスト ボックス 592"/>
        <xdr:cNvSpPr txBox="1"/>
      </xdr:nvSpPr>
      <xdr:spPr>
        <a:xfrm>
          <a:off x="15214111" y="951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147298</xdr:rowOff>
    </xdr:from>
    <xdr:to>
      <xdr:col>76</xdr:col>
      <xdr:colOff>165100</xdr:colOff>
      <xdr:row>57</xdr:row>
      <xdr:rowOff>77448</xdr:rowOff>
    </xdr:to>
    <xdr:sp macro="" textlink="">
      <xdr:nvSpPr>
        <xdr:cNvPr id="594" name="楕円 593"/>
        <xdr:cNvSpPr/>
      </xdr:nvSpPr>
      <xdr:spPr>
        <a:xfrm>
          <a:off x="14541500" y="974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93975</xdr:rowOff>
    </xdr:from>
    <xdr:ext cx="534377" cy="259045"/>
    <xdr:sp macro="" textlink="">
      <xdr:nvSpPr>
        <xdr:cNvPr id="595" name="テキスト ボックス 594"/>
        <xdr:cNvSpPr txBox="1"/>
      </xdr:nvSpPr>
      <xdr:spPr>
        <a:xfrm>
          <a:off x="14325111" y="952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3431</xdr:rowOff>
    </xdr:from>
    <xdr:to>
      <xdr:col>72</xdr:col>
      <xdr:colOff>38100</xdr:colOff>
      <xdr:row>56</xdr:row>
      <xdr:rowOff>105031</xdr:rowOff>
    </xdr:to>
    <xdr:sp macro="" textlink="">
      <xdr:nvSpPr>
        <xdr:cNvPr id="596" name="楕円 595"/>
        <xdr:cNvSpPr/>
      </xdr:nvSpPr>
      <xdr:spPr>
        <a:xfrm>
          <a:off x="13652500" y="960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121558</xdr:rowOff>
    </xdr:from>
    <xdr:ext cx="534377" cy="259045"/>
    <xdr:sp macro="" textlink="">
      <xdr:nvSpPr>
        <xdr:cNvPr id="597" name="テキスト ボックス 596"/>
        <xdr:cNvSpPr txBox="1"/>
      </xdr:nvSpPr>
      <xdr:spPr>
        <a:xfrm>
          <a:off x="13436111" y="937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20128</xdr:rowOff>
    </xdr:from>
    <xdr:to>
      <xdr:col>67</xdr:col>
      <xdr:colOff>101600</xdr:colOff>
      <xdr:row>56</xdr:row>
      <xdr:rowOff>121728</xdr:rowOff>
    </xdr:to>
    <xdr:sp macro="" textlink="">
      <xdr:nvSpPr>
        <xdr:cNvPr id="598" name="楕円 597"/>
        <xdr:cNvSpPr/>
      </xdr:nvSpPr>
      <xdr:spPr>
        <a:xfrm>
          <a:off x="12763500" y="962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138255</xdr:rowOff>
    </xdr:from>
    <xdr:ext cx="534377" cy="259045"/>
    <xdr:sp macro="" textlink="">
      <xdr:nvSpPr>
        <xdr:cNvPr id="599" name="テキスト ボックス 598"/>
        <xdr:cNvSpPr txBox="1"/>
      </xdr:nvSpPr>
      <xdr:spPr>
        <a:xfrm>
          <a:off x="12547111" y="939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0" name="直線コネクタ 60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1" name="テキスト ボックス 61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4" name="直線コネクタ 61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5" name="テキスト ボックス 61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19" name="直線コネクタ 618"/>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0" name="災害復旧費最小値テキスト"/>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1" name="直線コネクタ 620"/>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2" name="災害復旧費最大値テキスト"/>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3" name="直線コネクタ 622"/>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127676</xdr:rowOff>
    </xdr:from>
    <xdr:to>
      <xdr:col>85</xdr:col>
      <xdr:colOff>127000</xdr:colOff>
      <xdr:row>78</xdr:row>
      <xdr:rowOff>20148</xdr:rowOff>
    </xdr:to>
    <xdr:cxnSp macro="">
      <xdr:nvCxnSpPr>
        <xdr:cNvPr id="624" name="直線コネクタ 623"/>
        <xdr:cNvCxnSpPr/>
      </xdr:nvCxnSpPr>
      <xdr:spPr>
        <a:xfrm flipV="1">
          <a:off x="15481300" y="13329326"/>
          <a:ext cx="838200" cy="6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97662</xdr:rowOff>
    </xdr:from>
    <xdr:ext cx="469744" cy="259045"/>
    <xdr:sp macro="" textlink="">
      <xdr:nvSpPr>
        <xdr:cNvPr id="625" name="災害復旧費平均値テキスト"/>
        <xdr:cNvSpPr txBox="1"/>
      </xdr:nvSpPr>
      <xdr:spPr>
        <a:xfrm>
          <a:off x="16370300" y="1329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6" name="フローチャート: 判断 625"/>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20148</xdr:rowOff>
    </xdr:from>
    <xdr:to>
      <xdr:col>81</xdr:col>
      <xdr:colOff>50800</xdr:colOff>
      <xdr:row>78</xdr:row>
      <xdr:rowOff>25400</xdr:rowOff>
    </xdr:to>
    <xdr:cxnSp macro="">
      <xdr:nvCxnSpPr>
        <xdr:cNvPr id="627" name="直線コネクタ 626"/>
        <xdr:cNvCxnSpPr/>
      </xdr:nvCxnSpPr>
      <xdr:spPr>
        <a:xfrm flipV="1">
          <a:off x="14592300" y="13393248"/>
          <a:ext cx="889000" cy="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28" name="フローチャート: 判断 627"/>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83926</xdr:rowOff>
    </xdr:from>
    <xdr:ext cx="469744" cy="259045"/>
    <xdr:sp macro="" textlink="">
      <xdr:nvSpPr>
        <xdr:cNvPr id="629" name="テキスト ボックス 628"/>
        <xdr:cNvSpPr txBox="1"/>
      </xdr:nvSpPr>
      <xdr:spPr>
        <a:xfrm>
          <a:off x="15246428" y="1311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21171</xdr:rowOff>
    </xdr:from>
    <xdr:to>
      <xdr:col>76</xdr:col>
      <xdr:colOff>114300</xdr:colOff>
      <xdr:row>78</xdr:row>
      <xdr:rowOff>25400</xdr:rowOff>
    </xdr:to>
    <xdr:cxnSp macro="">
      <xdr:nvCxnSpPr>
        <xdr:cNvPr id="630" name="直線コネクタ 629"/>
        <xdr:cNvCxnSpPr/>
      </xdr:nvCxnSpPr>
      <xdr:spPr>
        <a:xfrm>
          <a:off x="13703300" y="13394271"/>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1" name="フローチャート: 判断 630"/>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73913</xdr:rowOff>
    </xdr:from>
    <xdr:ext cx="469744" cy="259045"/>
    <xdr:sp macro="" textlink="">
      <xdr:nvSpPr>
        <xdr:cNvPr id="632" name="テキスト ボックス 631"/>
        <xdr:cNvSpPr txBox="1"/>
      </xdr:nvSpPr>
      <xdr:spPr>
        <a:xfrm>
          <a:off x="14357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135145</xdr:rowOff>
    </xdr:from>
    <xdr:to>
      <xdr:col>71</xdr:col>
      <xdr:colOff>177800</xdr:colOff>
      <xdr:row>78</xdr:row>
      <xdr:rowOff>21171</xdr:rowOff>
    </xdr:to>
    <xdr:cxnSp macro="">
      <xdr:nvCxnSpPr>
        <xdr:cNvPr id="633" name="直線コネクタ 632"/>
        <xdr:cNvCxnSpPr/>
      </xdr:nvCxnSpPr>
      <xdr:spPr>
        <a:xfrm>
          <a:off x="12814300" y="13336795"/>
          <a:ext cx="889000" cy="5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4" name="フローチャート: 判断 633"/>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83417</xdr:rowOff>
    </xdr:from>
    <xdr:ext cx="469744" cy="259045"/>
    <xdr:sp macro="" textlink="">
      <xdr:nvSpPr>
        <xdr:cNvPr id="635" name="テキスト ボックス 634"/>
        <xdr:cNvSpPr txBox="1"/>
      </xdr:nvSpPr>
      <xdr:spPr>
        <a:xfrm>
          <a:off x="13468428" y="1311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6" name="フローチャート: 判断 635"/>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40512</xdr:rowOff>
    </xdr:from>
    <xdr:ext cx="469744" cy="259045"/>
    <xdr:sp macro="" textlink="">
      <xdr:nvSpPr>
        <xdr:cNvPr id="637" name="テキスト ボックス 636"/>
        <xdr:cNvSpPr txBox="1"/>
      </xdr:nvSpPr>
      <xdr:spPr>
        <a:xfrm>
          <a:off x="12579428" y="1341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76876</xdr:rowOff>
    </xdr:from>
    <xdr:to>
      <xdr:col>85</xdr:col>
      <xdr:colOff>177800</xdr:colOff>
      <xdr:row>78</xdr:row>
      <xdr:rowOff>7026</xdr:rowOff>
    </xdr:to>
    <xdr:sp macro="" textlink="">
      <xdr:nvSpPr>
        <xdr:cNvPr id="643" name="楕円 642"/>
        <xdr:cNvSpPr/>
      </xdr:nvSpPr>
      <xdr:spPr>
        <a:xfrm>
          <a:off x="16268700" y="132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36253</xdr:rowOff>
    </xdr:from>
    <xdr:ext cx="534377" cy="259045"/>
    <xdr:sp macro="" textlink="">
      <xdr:nvSpPr>
        <xdr:cNvPr id="644" name="災害復旧費該当値テキスト"/>
        <xdr:cNvSpPr txBox="1"/>
      </xdr:nvSpPr>
      <xdr:spPr>
        <a:xfrm>
          <a:off x="16370300" y="130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140798</xdr:rowOff>
    </xdr:from>
    <xdr:to>
      <xdr:col>81</xdr:col>
      <xdr:colOff>101600</xdr:colOff>
      <xdr:row>78</xdr:row>
      <xdr:rowOff>70948</xdr:rowOff>
    </xdr:to>
    <xdr:sp macro="" textlink="">
      <xdr:nvSpPr>
        <xdr:cNvPr id="645" name="楕円 644"/>
        <xdr:cNvSpPr/>
      </xdr:nvSpPr>
      <xdr:spPr>
        <a:xfrm>
          <a:off x="15430500" y="1334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62075</xdr:rowOff>
    </xdr:from>
    <xdr:ext cx="378565" cy="259045"/>
    <xdr:sp macro="" textlink="">
      <xdr:nvSpPr>
        <xdr:cNvPr id="646" name="テキスト ボックス 645"/>
        <xdr:cNvSpPr txBox="1"/>
      </xdr:nvSpPr>
      <xdr:spPr>
        <a:xfrm>
          <a:off x="15292017" y="13435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47" name="楕円 646"/>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48" name="テキスト ボックス 647"/>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141821</xdr:rowOff>
    </xdr:from>
    <xdr:to>
      <xdr:col>72</xdr:col>
      <xdr:colOff>38100</xdr:colOff>
      <xdr:row>78</xdr:row>
      <xdr:rowOff>71971</xdr:rowOff>
    </xdr:to>
    <xdr:sp macro="" textlink="">
      <xdr:nvSpPr>
        <xdr:cNvPr id="649" name="楕円 648"/>
        <xdr:cNvSpPr/>
      </xdr:nvSpPr>
      <xdr:spPr>
        <a:xfrm>
          <a:off x="13652500" y="1334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63098</xdr:rowOff>
    </xdr:from>
    <xdr:ext cx="378565" cy="259045"/>
    <xdr:sp macro="" textlink="">
      <xdr:nvSpPr>
        <xdr:cNvPr id="650" name="テキスト ボックス 649"/>
        <xdr:cNvSpPr txBox="1"/>
      </xdr:nvSpPr>
      <xdr:spPr>
        <a:xfrm>
          <a:off x="13514017" y="13436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84345</xdr:rowOff>
    </xdr:from>
    <xdr:to>
      <xdr:col>67</xdr:col>
      <xdr:colOff>101600</xdr:colOff>
      <xdr:row>78</xdr:row>
      <xdr:rowOff>14495</xdr:rowOff>
    </xdr:to>
    <xdr:sp macro="" textlink="">
      <xdr:nvSpPr>
        <xdr:cNvPr id="651" name="楕円 650"/>
        <xdr:cNvSpPr/>
      </xdr:nvSpPr>
      <xdr:spPr>
        <a:xfrm>
          <a:off x="12763500" y="1328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31022</xdr:rowOff>
    </xdr:from>
    <xdr:ext cx="534377" cy="259045"/>
    <xdr:sp macro="" textlink="">
      <xdr:nvSpPr>
        <xdr:cNvPr id="652" name="テキスト ボックス 651"/>
        <xdr:cNvSpPr txBox="1"/>
      </xdr:nvSpPr>
      <xdr:spPr>
        <a:xfrm>
          <a:off x="12547111" y="1306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6" name="直線コネクタ 675"/>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7" name="公債費最小値テキスト"/>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78" name="直線コネクタ 677"/>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79" name="公債費最大値テキスト"/>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0" name="直線コネクタ 679"/>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47574</xdr:rowOff>
    </xdr:from>
    <xdr:to>
      <xdr:col>85</xdr:col>
      <xdr:colOff>127000</xdr:colOff>
      <xdr:row>95</xdr:row>
      <xdr:rowOff>71379</xdr:rowOff>
    </xdr:to>
    <xdr:cxnSp macro="">
      <xdr:nvCxnSpPr>
        <xdr:cNvPr id="681" name="直線コネクタ 680"/>
        <xdr:cNvCxnSpPr/>
      </xdr:nvCxnSpPr>
      <xdr:spPr>
        <a:xfrm>
          <a:off x="15481300" y="16335324"/>
          <a:ext cx="838200" cy="2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87475</xdr:rowOff>
    </xdr:from>
    <xdr:ext cx="534377" cy="259045"/>
    <xdr:sp macro="" textlink="">
      <xdr:nvSpPr>
        <xdr:cNvPr id="682" name="公債費平均値テキスト"/>
        <xdr:cNvSpPr txBox="1"/>
      </xdr:nvSpPr>
      <xdr:spPr>
        <a:xfrm>
          <a:off x="16370300" y="1654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3" name="フローチャート: 判断 682"/>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32000</xdr:rowOff>
    </xdr:from>
    <xdr:to>
      <xdr:col>81</xdr:col>
      <xdr:colOff>50800</xdr:colOff>
      <xdr:row>95</xdr:row>
      <xdr:rowOff>47574</xdr:rowOff>
    </xdr:to>
    <xdr:cxnSp macro="">
      <xdr:nvCxnSpPr>
        <xdr:cNvPr id="684" name="直線コネクタ 683"/>
        <xdr:cNvCxnSpPr/>
      </xdr:nvCxnSpPr>
      <xdr:spPr>
        <a:xfrm>
          <a:off x="14592300" y="16319750"/>
          <a:ext cx="889000" cy="1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5" name="フローチャート: 判断 684"/>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31802</xdr:rowOff>
    </xdr:from>
    <xdr:ext cx="534377" cy="259045"/>
    <xdr:sp macro="" textlink="">
      <xdr:nvSpPr>
        <xdr:cNvPr id="686" name="テキスト ボックス 685"/>
        <xdr:cNvSpPr txBox="1"/>
      </xdr:nvSpPr>
      <xdr:spPr>
        <a:xfrm>
          <a:off x="15214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32000</xdr:rowOff>
    </xdr:from>
    <xdr:to>
      <xdr:col>76</xdr:col>
      <xdr:colOff>114300</xdr:colOff>
      <xdr:row>95</xdr:row>
      <xdr:rowOff>43985</xdr:rowOff>
    </xdr:to>
    <xdr:cxnSp macro="">
      <xdr:nvCxnSpPr>
        <xdr:cNvPr id="687" name="直線コネクタ 686"/>
        <xdr:cNvCxnSpPr/>
      </xdr:nvCxnSpPr>
      <xdr:spPr>
        <a:xfrm flipV="1">
          <a:off x="13703300" y="16319750"/>
          <a:ext cx="8890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88" name="フローチャート: 判断 687"/>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25516</xdr:rowOff>
    </xdr:from>
    <xdr:ext cx="534377" cy="259045"/>
    <xdr:sp macro="" textlink="">
      <xdr:nvSpPr>
        <xdr:cNvPr id="689" name="テキスト ボックス 688"/>
        <xdr:cNvSpPr txBox="1"/>
      </xdr:nvSpPr>
      <xdr:spPr>
        <a:xfrm>
          <a:off x="14325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10099</xdr:rowOff>
    </xdr:from>
    <xdr:to>
      <xdr:col>71</xdr:col>
      <xdr:colOff>177800</xdr:colOff>
      <xdr:row>95</xdr:row>
      <xdr:rowOff>43985</xdr:rowOff>
    </xdr:to>
    <xdr:cxnSp macro="">
      <xdr:nvCxnSpPr>
        <xdr:cNvPr id="690" name="直線コネクタ 689"/>
        <xdr:cNvCxnSpPr/>
      </xdr:nvCxnSpPr>
      <xdr:spPr>
        <a:xfrm>
          <a:off x="12814300" y="16297849"/>
          <a:ext cx="889000" cy="3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1" name="フローチャート: 判断 690"/>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149958</xdr:rowOff>
    </xdr:from>
    <xdr:ext cx="534377" cy="259045"/>
    <xdr:sp macro="" textlink="">
      <xdr:nvSpPr>
        <xdr:cNvPr id="692" name="テキスト ボックス 691"/>
        <xdr:cNvSpPr txBox="1"/>
      </xdr:nvSpPr>
      <xdr:spPr>
        <a:xfrm>
          <a:off x="13436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3" name="フローチャート: 判断 692"/>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137096</xdr:rowOff>
    </xdr:from>
    <xdr:ext cx="534377" cy="259045"/>
    <xdr:sp macro="" textlink="">
      <xdr:nvSpPr>
        <xdr:cNvPr id="694" name="テキスト ボックス 693"/>
        <xdr:cNvSpPr txBox="1"/>
      </xdr:nvSpPr>
      <xdr:spPr>
        <a:xfrm>
          <a:off x="12547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20579</xdr:rowOff>
    </xdr:from>
    <xdr:to>
      <xdr:col>85</xdr:col>
      <xdr:colOff>177800</xdr:colOff>
      <xdr:row>95</xdr:row>
      <xdr:rowOff>122179</xdr:rowOff>
    </xdr:to>
    <xdr:sp macro="" textlink="">
      <xdr:nvSpPr>
        <xdr:cNvPr id="700" name="楕円 699"/>
        <xdr:cNvSpPr/>
      </xdr:nvSpPr>
      <xdr:spPr>
        <a:xfrm>
          <a:off x="16268700" y="1630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43456</xdr:rowOff>
    </xdr:from>
    <xdr:ext cx="534377" cy="259045"/>
    <xdr:sp macro="" textlink="">
      <xdr:nvSpPr>
        <xdr:cNvPr id="701" name="公債費該当値テキスト"/>
        <xdr:cNvSpPr txBox="1"/>
      </xdr:nvSpPr>
      <xdr:spPr>
        <a:xfrm>
          <a:off x="16370300" y="1615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168224</xdr:rowOff>
    </xdr:from>
    <xdr:to>
      <xdr:col>81</xdr:col>
      <xdr:colOff>101600</xdr:colOff>
      <xdr:row>95</xdr:row>
      <xdr:rowOff>98374</xdr:rowOff>
    </xdr:to>
    <xdr:sp macro="" textlink="">
      <xdr:nvSpPr>
        <xdr:cNvPr id="702" name="楕円 701"/>
        <xdr:cNvSpPr/>
      </xdr:nvSpPr>
      <xdr:spPr>
        <a:xfrm>
          <a:off x="15430500" y="1628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114901</xdr:rowOff>
    </xdr:from>
    <xdr:ext cx="534377" cy="259045"/>
    <xdr:sp macro="" textlink="">
      <xdr:nvSpPr>
        <xdr:cNvPr id="703" name="テキスト ボックス 702"/>
        <xdr:cNvSpPr txBox="1"/>
      </xdr:nvSpPr>
      <xdr:spPr>
        <a:xfrm>
          <a:off x="15214111" y="160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152650</xdr:rowOff>
    </xdr:from>
    <xdr:to>
      <xdr:col>76</xdr:col>
      <xdr:colOff>165100</xdr:colOff>
      <xdr:row>95</xdr:row>
      <xdr:rowOff>82800</xdr:rowOff>
    </xdr:to>
    <xdr:sp macro="" textlink="">
      <xdr:nvSpPr>
        <xdr:cNvPr id="704" name="楕円 703"/>
        <xdr:cNvSpPr/>
      </xdr:nvSpPr>
      <xdr:spPr>
        <a:xfrm>
          <a:off x="14541500" y="162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99327</xdr:rowOff>
    </xdr:from>
    <xdr:ext cx="534377" cy="259045"/>
    <xdr:sp macro="" textlink="">
      <xdr:nvSpPr>
        <xdr:cNvPr id="705" name="テキスト ボックス 704"/>
        <xdr:cNvSpPr txBox="1"/>
      </xdr:nvSpPr>
      <xdr:spPr>
        <a:xfrm>
          <a:off x="14325111" y="1604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164635</xdr:rowOff>
    </xdr:from>
    <xdr:to>
      <xdr:col>72</xdr:col>
      <xdr:colOff>38100</xdr:colOff>
      <xdr:row>95</xdr:row>
      <xdr:rowOff>94785</xdr:rowOff>
    </xdr:to>
    <xdr:sp macro="" textlink="">
      <xdr:nvSpPr>
        <xdr:cNvPr id="706" name="楕円 705"/>
        <xdr:cNvSpPr/>
      </xdr:nvSpPr>
      <xdr:spPr>
        <a:xfrm>
          <a:off x="13652500" y="1628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111312</xdr:rowOff>
    </xdr:from>
    <xdr:ext cx="534377" cy="259045"/>
    <xdr:sp macro="" textlink="">
      <xdr:nvSpPr>
        <xdr:cNvPr id="707" name="テキスト ボックス 706"/>
        <xdr:cNvSpPr txBox="1"/>
      </xdr:nvSpPr>
      <xdr:spPr>
        <a:xfrm>
          <a:off x="13436111" y="1605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130749</xdr:rowOff>
    </xdr:from>
    <xdr:to>
      <xdr:col>67</xdr:col>
      <xdr:colOff>101600</xdr:colOff>
      <xdr:row>95</xdr:row>
      <xdr:rowOff>60899</xdr:rowOff>
    </xdr:to>
    <xdr:sp macro="" textlink="">
      <xdr:nvSpPr>
        <xdr:cNvPr id="708" name="楕円 707"/>
        <xdr:cNvSpPr/>
      </xdr:nvSpPr>
      <xdr:spPr>
        <a:xfrm>
          <a:off x="12763500" y="1624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77426</xdr:rowOff>
    </xdr:from>
    <xdr:ext cx="534377" cy="259045"/>
    <xdr:sp macro="" textlink="">
      <xdr:nvSpPr>
        <xdr:cNvPr id="709" name="テキスト ボックス 708"/>
        <xdr:cNvSpPr txBox="1"/>
      </xdr:nvSpPr>
      <xdr:spPr>
        <a:xfrm>
          <a:off x="12547111" y="1602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3" name="テキスト ボックス 72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5" name="テキスト ボックス 724"/>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29" name="直線コネクタ 728"/>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2" name="諸支出金最大値テキスト"/>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3" name="直線コネクタ 732"/>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4" name="直線コネクタ 733"/>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5" name="諸支出金平均値テキスト"/>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6" name="フローチャート: 判断 735"/>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7" name="直線コネクタ 736"/>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38" name="フローチャート: 判断 737"/>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39" name="テキスト ボックス 738"/>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0" name="直線コネクタ 739"/>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1" name="フローチャート: 判断 740"/>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2" name="テキスト ボックス 741"/>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3" name="直線コネクタ 742"/>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49466</xdr:rowOff>
    </xdr:from>
    <xdr:to>
      <xdr:col>102</xdr:col>
      <xdr:colOff>165100</xdr:colOff>
      <xdr:row>36</xdr:row>
      <xdr:rowOff>151066</xdr:rowOff>
    </xdr:to>
    <xdr:sp macro="" textlink="">
      <xdr:nvSpPr>
        <xdr:cNvPr id="744" name="フローチャート: 判断 743"/>
        <xdr:cNvSpPr/>
      </xdr:nvSpPr>
      <xdr:spPr>
        <a:xfrm>
          <a:off x="19494500" y="622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167593</xdr:rowOff>
    </xdr:from>
    <xdr:ext cx="378565" cy="259045"/>
    <xdr:sp macro="" textlink="">
      <xdr:nvSpPr>
        <xdr:cNvPr id="745" name="テキスト ボックス 744"/>
        <xdr:cNvSpPr txBox="1"/>
      </xdr:nvSpPr>
      <xdr:spPr>
        <a:xfrm>
          <a:off x="19356017" y="599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38036</xdr:rowOff>
    </xdr:from>
    <xdr:to>
      <xdr:col>98</xdr:col>
      <xdr:colOff>38100</xdr:colOff>
      <xdr:row>37</xdr:row>
      <xdr:rowOff>139636</xdr:rowOff>
    </xdr:to>
    <xdr:sp macro="" textlink="">
      <xdr:nvSpPr>
        <xdr:cNvPr id="746" name="フローチャート: 判断 745"/>
        <xdr:cNvSpPr/>
      </xdr:nvSpPr>
      <xdr:spPr>
        <a:xfrm>
          <a:off x="18605500" y="638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156163</xdr:rowOff>
    </xdr:from>
    <xdr:ext cx="378565" cy="259045"/>
    <xdr:sp macro="" textlink="">
      <xdr:nvSpPr>
        <xdr:cNvPr id="747" name="テキスト ボックス 746"/>
        <xdr:cNvSpPr txBox="1"/>
      </xdr:nvSpPr>
      <xdr:spPr>
        <a:xfrm>
          <a:off x="18467017" y="615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4" name="諸支出金該当値テキスト"/>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5" name="楕円 754"/>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6" name="テキスト ボックス 755"/>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8" name="テキスト ボックス 757"/>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9" name="楕円 758"/>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0" name="テキスト ボックス 759"/>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楕円 760"/>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2" name="テキスト ボックス 761"/>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6" name="テキスト ボックス 775"/>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78" name="テキスト ボックス 777"/>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0" name="テキスト ボックス 779"/>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2" name="テキスト ボックス 781"/>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4" name="テキスト ボックス 78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6" name="直線コネクタ 785"/>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7"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89"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1" name="直線コネクタ 79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3" name="フローチャート: 判断 79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4" name="直線コネクタ 79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5" name="フローチャート: 判断 794"/>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6" name="テキスト ボックス 795"/>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7" name="直線コネクタ 79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798" name="フローチャート: 判断 797"/>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799" name="テキスト ボックス 79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0" name="直線コネクタ 79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1" name="フローチャート: 判断 80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2" name="テキスト ボックス 80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3" name="フローチャート: 判断 802"/>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4" name="テキスト ボックス 803"/>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0" name="楕円 80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1"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2" name="楕円 81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3" name="テキスト ボックス 812"/>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4" name="楕円 81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5" name="テキスト ボックス 814"/>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6" name="楕円 81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7" name="テキスト ボックス 816"/>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8" name="楕円 81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9" name="テキスト ボックス 81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の住民一人当たりのコストは、全体的に類似団体を上回っている。商工費については、峰山高原スキー場建設等の大型事業が終了したことから大幅に減少しているが、衛生費、公債費については大幅に上回っている状況である。衛生費については、一部事務組合（ごみ・し尿処理施設）への負担金と企業会計（病院・上下水道）への補助金が大きい事による。公債費については、公債費負担適正化計画に沿った繰上償還等を行ってきたことにより徐々にではあるが減少傾向にあるが、類似団体平均値を大きく上回っている。さらに、近年実施してきた大型建設事業の地方債の償還が本格的に始まることから引き続き高い水準を維持していく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年度末残高は</a:t>
          </a:r>
          <a:r>
            <a:rPr kumimoji="1" lang="en-US" altLang="ja-JP" sz="1200">
              <a:latin typeface="ＭＳ ゴシック" pitchFamily="49" charset="-128"/>
              <a:ea typeface="ＭＳ ゴシック" pitchFamily="49" charset="-128"/>
            </a:rPr>
            <a:t>13.83</a:t>
          </a:r>
          <a:r>
            <a:rPr kumimoji="1" lang="ja-JP" altLang="en-US" sz="1200">
              <a:latin typeface="ＭＳ ゴシック" pitchFamily="49" charset="-128"/>
              <a:ea typeface="ＭＳ ゴシック" pitchFamily="49" charset="-128"/>
            </a:rPr>
            <a:t>億円となっています。</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年度の実質収支額は、歳入</a:t>
          </a:r>
          <a:r>
            <a:rPr kumimoji="1" lang="en-US" altLang="ja-JP" sz="1200">
              <a:latin typeface="ＭＳ ゴシック" pitchFamily="49" charset="-128"/>
              <a:ea typeface="ＭＳ ゴシック" pitchFamily="49" charset="-128"/>
            </a:rPr>
            <a:t>101.97</a:t>
          </a:r>
          <a:r>
            <a:rPr kumimoji="1" lang="ja-JP" altLang="en-US" sz="1200">
              <a:latin typeface="ＭＳ ゴシック" pitchFamily="49" charset="-128"/>
              <a:ea typeface="ＭＳ ゴシック" pitchFamily="49" charset="-128"/>
            </a:rPr>
            <a:t>億円から歳出</a:t>
          </a:r>
          <a:r>
            <a:rPr kumimoji="1" lang="en-US" altLang="ja-JP" sz="1200">
              <a:latin typeface="ＭＳ ゴシック" pitchFamily="49" charset="-128"/>
              <a:ea typeface="ＭＳ ゴシック" pitchFamily="49" charset="-128"/>
            </a:rPr>
            <a:t>98.52</a:t>
          </a:r>
          <a:r>
            <a:rPr kumimoji="1" lang="ja-JP" altLang="en-US" sz="1200">
              <a:latin typeface="ＭＳ ゴシック" pitchFamily="49" charset="-128"/>
              <a:ea typeface="ＭＳ ゴシック" pitchFamily="49" charset="-128"/>
            </a:rPr>
            <a:t>億円を差し引いた金額から、さらに翌年度へ繰越財源</a:t>
          </a:r>
          <a:r>
            <a:rPr kumimoji="1" lang="en-US" altLang="ja-JP" sz="1200">
              <a:latin typeface="ＭＳ ゴシック" pitchFamily="49" charset="-128"/>
              <a:ea typeface="ＭＳ ゴシック" pitchFamily="49" charset="-128"/>
            </a:rPr>
            <a:t>0.61</a:t>
          </a:r>
          <a:r>
            <a:rPr kumimoji="1" lang="ja-JP" altLang="en-US" sz="1200">
              <a:latin typeface="ＭＳ ゴシック" pitchFamily="49" charset="-128"/>
              <a:ea typeface="ＭＳ ゴシック" pitchFamily="49" charset="-128"/>
            </a:rPr>
            <a:t>億円を差し引いた</a:t>
          </a:r>
          <a:r>
            <a:rPr kumimoji="1" lang="en-US" altLang="ja-JP" sz="1200">
              <a:latin typeface="ＭＳ ゴシック" pitchFamily="49" charset="-128"/>
              <a:ea typeface="ＭＳ ゴシック" pitchFamily="49" charset="-128"/>
            </a:rPr>
            <a:t>2.84</a:t>
          </a:r>
          <a:r>
            <a:rPr kumimoji="1" lang="ja-JP" altLang="en-US" sz="1200">
              <a:latin typeface="ＭＳ ゴシック" pitchFamily="49" charset="-128"/>
              <a:ea typeface="ＭＳ ゴシック" pitchFamily="49" charset="-128"/>
            </a:rPr>
            <a:t>億円が黒字ということになり、これを比率で表すと</a:t>
          </a:r>
          <a:r>
            <a:rPr kumimoji="1" lang="en-US" altLang="ja-JP" sz="1200">
              <a:latin typeface="ＭＳ ゴシック" pitchFamily="49" charset="-128"/>
              <a:ea typeface="ＭＳ ゴシック" pitchFamily="49" charset="-128"/>
            </a:rPr>
            <a:t>5.72</a:t>
          </a:r>
          <a:r>
            <a:rPr kumimoji="1" lang="ja-JP" altLang="en-US" sz="1200">
              <a:latin typeface="ＭＳ ゴシック" pitchFamily="49" charset="-128"/>
              <a:ea typeface="ＭＳ ゴシック" pitchFamily="49" charset="-128"/>
            </a:rPr>
            <a:t>％となります。実質収支額、実質単年度収支ともに、平成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年度までは、黒字決算が続いていましたが、平成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年度以降実質単年度収支が赤字となっています。今後は普通交付税を含めた一般財源の確保がさらに厳しくなる見込みであり、動向を注視していく必要があります。</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予算の確実な執行により黒字及び企業会計における資金剰余額が発生しており、健全な財政運営・企業経営が行われています。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84467_&#31070;&#27827;&#30010;_2018(2&#22238;&#30446;&#21407;&#264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72">
          <cell r="BP72" t="str">
            <v>H26</v>
          </cell>
          <cell r="BX72" t="str">
            <v>H27</v>
          </cell>
          <cell r="CF72" t="str">
            <v>H28</v>
          </cell>
          <cell r="CN72" t="str">
            <v>H29</v>
          </cell>
          <cell r="CV72" t="str">
            <v>H30</v>
          </cell>
        </row>
        <row r="73">
          <cell r="AN73" t="str">
            <v>当該団体値</v>
          </cell>
          <cell r="BP73">
            <v>43.7</v>
          </cell>
          <cell r="BQ73"/>
          <cell r="BR73"/>
          <cell r="BS73"/>
          <cell r="BT73"/>
          <cell r="BU73"/>
          <cell r="BV73"/>
          <cell r="BW73"/>
          <cell r="BX73">
            <v>35.6</v>
          </cell>
          <cell r="BY73"/>
          <cell r="BZ73"/>
          <cell r="CA73"/>
          <cell r="CB73"/>
          <cell r="CC73"/>
          <cell r="CD73"/>
          <cell r="CE73"/>
          <cell r="CF73">
            <v>34.700000000000003</v>
          </cell>
          <cell r="CG73"/>
          <cell r="CH73"/>
          <cell r="CI73"/>
          <cell r="CJ73"/>
          <cell r="CK73"/>
          <cell r="CL73"/>
          <cell r="CM73"/>
          <cell r="CN73">
            <v>44.2</v>
          </cell>
          <cell r="CO73"/>
          <cell r="CP73"/>
          <cell r="CQ73"/>
          <cell r="CR73"/>
          <cell r="CS73"/>
          <cell r="CT73"/>
          <cell r="CU73"/>
          <cell r="CV73">
            <v>56.4</v>
          </cell>
          <cell r="CW73"/>
          <cell r="CX73"/>
          <cell r="CY73"/>
          <cell r="CZ73"/>
          <cell r="DA73"/>
          <cell r="DB73"/>
          <cell r="DC73"/>
        </row>
        <row r="75">
          <cell r="BP75">
            <v>16.100000000000001</v>
          </cell>
          <cell r="BQ75"/>
          <cell r="BR75"/>
          <cell r="BS75"/>
          <cell r="BT75"/>
          <cell r="BU75"/>
          <cell r="BV75"/>
          <cell r="BW75"/>
          <cell r="BX75">
            <v>15.6</v>
          </cell>
          <cell r="BY75"/>
          <cell r="BZ75"/>
          <cell r="CA75"/>
          <cell r="CB75"/>
          <cell r="CC75"/>
          <cell r="CD75"/>
          <cell r="CE75"/>
          <cell r="CF75">
            <v>15.7</v>
          </cell>
          <cell r="CG75"/>
          <cell r="CH75"/>
          <cell r="CI75"/>
          <cell r="CJ75"/>
          <cell r="CK75"/>
          <cell r="CL75"/>
          <cell r="CM75"/>
          <cell r="CN75">
            <v>16</v>
          </cell>
          <cell r="CO75"/>
          <cell r="CP75"/>
          <cell r="CQ75"/>
          <cell r="CR75"/>
          <cell r="CS75"/>
          <cell r="CT75"/>
          <cell r="CU75"/>
          <cell r="CV75">
            <v>16.3</v>
          </cell>
          <cell r="CW75"/>
          <cell r="CX75"/>
          <cell r="CY75"/>
          <cell r="CZ75"/>
          <cell r="DA75"/>
          <cell r="DB75"/>
          <cell r="DC75"/>
        </row>
        <row r="77">
          <cell r="AN77" t="str">
            <v>類似団体内平均値</v>
          </cell>
          <cell r="BP77">
            <v>10.199999999999999</v>
          </cell>
          <cell r="BQ77"/>
          <cell r="BR77"/>
          <cell r="BS77"/>
          <cell r="BT77"/>
          <cell r="BU77"/>
          <cell r="BV77"/>
          <cell r="BW77"/>
          <cell r="BX77">
            <v>13.1</v>
          </cell>
          <cell r="BY77"/>
          <cell r="BZ77"/>
          <cell r="CA77"/>
          <cell r="CB77"/>
          <cell r="CC77"/>
          <cell r="CD77"/>
          <cell r="CE77"/>
          <cell r="CF77">
            <v>0</v>
          </cell>
          <cell r="CG77"/>
          <cell r="CH77"/>
          <cell r="CI77"/>
          <cell r="CJ77"/>
          <cell r="CK77"/>
          <cell r="CL77"/>
          <cell r="CM77"/>
          <cell r="CN77">
            <v>0</v>
          </cell>
          <cell r="CO77"/>
          <cell r="CP77"/>
          <cell r="CQ77"/>
          <cell r="CR77"/>
          <cell r="CS77"/>
          <cell r="CT77"/>
          <cell r="CU77"/>
          <cell r="CV77">
            <v>0</v>
          </cell>
          <cell r="CW77"/>
          <cell r="CX77"/>
          <cell r="CY77"/>
          <cell r="CZ77"/>
          <cell r="DA77"/>
          <cell r="DB77"/>
          <cell r="DC77"/>
        </row>
        <row r="79">
          <cell r="BP79">
            <v>9.1</v>
          </cell>
          <cell r="BQ79"/>
          <cell r="BR79"/>
          <cell r="BS79"/>
          <cell r="BT79"/>
          <cell r="BU79"/>
          <cell r="BV79"/>
          <cell r="BW79"/>
          <cell r="BX79">
            <v>8.9</v>
          </cell>
          <cell r="BY79"/>
          <cell r="BZ79"/>
          <cell r="CA79"/>
          <cell r="CB79"/>
          <cell r="CC79"/>
          <cell r="CD79"/>
          <cell r="CE79"/>
          <cell r="CF79">
            <v>7.9</v>
          </cell>
          <cell r="CG79"/>
          <cell r="CH79"/>
          <cell r="CI79"/>
          <cell r="CJ79"/>
          <cell r="CK79"/>
          <cell r="CL79"/>
          <cell r="CM79"/>
          <cell r="CN79">
            <v>7.9</v>
          </cell>
          <cell r="CO79"/>
          <cell r="CP79"/>
          <cell r="CQ79"/>
          <cell r="CR79"/>
          <cell r="CS79"/>
          <cell r="CT79"/>
          <cell r="CU79"/>
          <cell r="CV79">
            <v>7.8</v>
          </cell>
          <cell r="CW79"/>
          <cell r="CX79"/>
          <cell r="CY79"/>
          <cell r="CZ79"/>
          <cell r="DA79"/>
          <cell r="DB79"/>
          <cell r="DC79"/>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0" zoomScaleNormal="80" workbookViewId="0">
      <selection activeCell="AH25" sqref="AH25:AL25"/>
    </sheetView>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10196954</v>
      </c>
      <c r="BO4" s="430"/>
      <c r="BP4" s="430"/>
      <c r="BQ4" s="430"/>
      <c r="BR4" s="430"/>
      <c r="BS4" s="430"/>
      <c r="BT4" s="430"/>
      <c r="BU4" s="431"/>
      <c r="BV4" s="429">
        <v>10121647</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5.7</v>
      </c>
      <c r="CU4" s="436"/>
      <c r="CV4" s="436"/>
      <c r="CW4" s="436"/>
      <c r="CX4" s="436"/>
      <c r="CY4" s="436"/>
      <c r="CZ4" s="436"/>
      <c r="DA4" s="437"/>
      <c r="DB4" s="435">
        <v>5</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9851781</v>
      </c>
      <c r="BO5" s="467"/>
      <c r="BP5" s="467"/>
      <c r="BQ5" s="467"/>
      <c r="BR5" s="467"/>
      <c r="BS5" s="467"/>
      <c r="BT5" s="467"/>
      <c r="BU5" s="468"/>
      <c r="BV5" s="466">
        <v>9821886</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95</v>
      </c>
      <c r="CU5" s="464"/>
      <c r="CV5" s="464"/>
      <c r="CW5" s="464"/>
      <c r="CX5" s="464"/>
      <c r="CY5" s="464"/>
      <c r="CZ5" s="464"/>
      <c r="DA5" s="465"/>
      <c r="DB5" s="463">
        <v>93.3</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345173</v>
      </c>
      <c r="BO6" s="467"/>
      <c r="BP6" s="467"/>
      <c r="BQ6" s="467"/>
      <c r="BR6" s="467"/>
      <c r="BS6" s="467"/>
      <c r="BT6" s="467"/>
      <c r="BU6" s="468"/>
      <c r="BV6" s="466">
        <v>299761</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100.1</v>
      </c>
      <c r="CU6" s="504"/>
      <c r="CV6" s="504"/>
      <c r="CW6" s="504"/>
      <c r="CX6" s="504"/>
      <c r="CY6" s="504"/>
      <c r="CZ6" s="504"/>
      <c r="DA6" s="505"/>
      <c r="DB6" s="503">
        <v>98.5</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102</v>
      </c>
      <c r="AV7" s="499"/>
      <c r="AW7" s="499"/>
      <c r="AX7" s="499"/>
      <c r="AY7" s="500" t="s">
        <v>106</v>
      </c>
      <c r="AZ7" s="501"/>
      <c r="BA7" s="501"/>
      <c r="BB7" s="501"/>
      <c r="BC7" s="501"/>
      <c r="BD7" s="501"/>
      <c r="BE7" s="501"/>
      <c r="BF7" s="501"/>
      <c r="BG7" s="501"/>
      <c r="BH7" s="501"/>
      <c r="BI7" s="501"/>
      <c r="BJ7" s="501"/>
      <c r="BK7" s="501"/>
      <c r="BL7" s="501"/>
      <c r="BM7" s="502"/>
      <c r="BN7" s="466">
        <v>61240</v>
      </c>
      <c r="BO7" s="467"/>
      <c r="BP7" s="467"/>
      <c r="BQ7" s="467"/>
      <c r="BR7" s="467"/>
      <c r="BS7" s="467"/>
      <c r="BT7" s="467"/>
      <c r="BU7" s="468"/>
      <c r="BV7" s="466">
        <v>46408</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4965110</v>
      </c>
      <c r="CU7" s="467"/>
      <c r="CV7" s="467"/>
      <c r="CW7" s="467"/>
      <c r="CX7" s="467"/>
      <c r="CY7" s="467"/>
      <c r="CZ7" s="467"/>
      <c r="DA7" s="468"/>
      <c r="DB7" s="466">
        <v>5049966</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283933</v>
      </c>
      <c r="BO8" s="467"/>
      <c r="BP8" s="467"/>
      <c r="BQ8" s="467"/>
      <c r="BR8" s="467"/>
      <c r="BS8" s="467"/>
      <c r="BT8" s="467"/>
      <c r="BU8" s="468"/>
      <c r="BV8" s="466">
        <v>253353</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0.41</v>
      </c>
      <c r="CU8" s="507"/>
      <c r="CV8" s="507"/>
      <c r="CW8" s="507"/>
      <c r="CX8" s="507"/>
      <c r="CY8" s="507"/>
      <c r="CZ8" s="507"/>
      <c r="DA8" s="508"/>
      <c r="DB8" s="506">
        <v>0.41</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11452</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30580</v>
      </c>
      <c r="BO9" s="467"/>
      <c r="BP9" s="467"/>
      <c r="BQ9" s="467"/>
      <c r="BR9" s="467"/>
      <c r="BS9" s="467"/>
      <c r="BT9" s="467"/>
      <c r="BU9" s="468"/>
      <c r="BV9" s="466">
        <v>30579</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15</v>
      </c>
      <c r="CU9" s="464"/>
      <c r="CV9" s="464"/>
      <c r="CW9" s="464"/>
      <c r="CX9" s="464"/>
      <c r="CY9" s="464"/>
      <c r="CZ9" s="464"/>
      <c r="DA9" s="465"/>
      <c r="DB9" s="463">
        <v>15.4</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119</v>
      </c>
      <c r="M10" s="496"/>
      <c r="N10" s="496"/>
      <c r="O10" s="496"/>
      <c r="P10" s="496"/>
      <c r="Q10" s="497"/>
      <c r="R10" s="517">
        <v>12289</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50304</v>
      </c>
      <c r="BO10" s="467"/>
      <c r="BP10" s="467"/>
      <c r="BQ10" s="467"/>
      <c r="BR10" s="467"/>
      <c r="BS10" s="467"/>
      <c r="BT10" s="467"/>
      <c r="BU10" s="468"/>
      <c r="BV10" s="466">
        <v>24178</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127</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131</v>
      </c>
      <c r="DC11" s="507"/>
      <c r="DD11" s="507"/>
      <c r="DE11" s="507"/>
      <c r="DF11" s="507"/>
      <c r="DG11" s="507"/>
      <c r="DH11" s="507"/>
      <c r="DI11" s="508"/>
      <c r="DJ11" s="185"/>
      <c r="DK11" s="185"/>
      <c r="DL11" s="185"/>
      <c r="DM11" s="185"/>
      <c r="DN11" s="185"/>
      <c r="DO11" s="185"/>
    </row>
    <row r="12" spans="1:119" ht="18.75" customHeight="1">
      <c r="A12" s="186"/>
      <c r="B12" s="526" t="s">
        <v>132</v>
      </c>
      <c r="C12" s="527"/>
      <c r="D12" s="527"/>
      <c r="E12" s="527"/>
      <c r="F12" s="527"/>
      <c r="G12" s="527"/>
      <c r="H12" s="527"/>
      <c r="I12" s="527"/>
      <c r="J12" s="527"/>
      <c r="K12" s="528"/>
      <c r="L12" s="535" t="s">
        <v>133</v>
      </c>
      <c r="M12" s="536"/>
      <c r="N12" s="536"/>
      <c r="O12" s="536"/>
      <c r="P12" s="536"/>
      <c r="Q12" s="537"/>
      <c r="R12" s="538">
        <v>11473</v>
      </c>
      <c r="S12" s="539"/>
      <c r="T12" s="539"/>
      <c r="U12" s="539"/>
      <c r="V12" s="540"/>
      <c r="W12" s="541" t="s">
        <v>1</v>
      </c>
      <c r="X12" s="499"/>
      <c r="Y12" s="499"/>
      <c r="Z12" s="499"/>
      <c r="AA12" s="499"/>
      <c r="AB12" s="542"/>
      <c r="AC12" s="498" t="s">
        <v>134</v>
      </c>
      <c r="AD12" s="499"/>
      <c r="AE12" s="499"/>
      <c r="AF12" s="499"/>
      <c r="AG12" s="542"/>
      <c r="AH12" s="498" t="s">
        <v>135</v>
      </c>
      <c r="AI12" s="499"/>
      <c r="AJ12" s="499"/>
      <c r="AK12" s="499"/>
      <c r="AL12" s="543"/>
      <c r="AM12" s="495" t="s">
        <v>136</v>
      </c>
      <c r="AN12" s="496"/>
      <c r="AO12" s="496"/>
      <c r="AP12" s="496"/>
      <c r="AQ12" s="496"/>
      <c r="AR12" s="496"/>
      <c r="AS12" s="496"/>
      <c r="AT12" s="497"/>
      <c r="AU12" s="498" t="s">
        <v>116</v>
      </c>
      <c r="AV12" s="499"/>
      <c r="AW12" s="499"/>
      <c r="AX12" s="499"/>
      <c r="AY12" s="500" t="s">
        <v>137</v>
      </c>
      <c r="AZ12" s="501"/>
      <c r="BA12" s="501"/>
      <c r="BB12" s="501"/>
      <c r="BC12" s="501"/>
      <c r="BD12" s="501"/>
      <c r="BE12" s="501"/>
      <c r="BF12" s="501"/>
      <c r="BG12" s="501"/>
      <c r="BH12" s="501"/>
      <c r="BI12" s="501"/>
      <c r="BJ12" s="501"/>
      <c r="BK12" s="501"/>
      <c r="BL12" s="501"/>
      <c r="BM12" s="502"/>
      <c r="BN12" s="466">
        <v>408914</v>
      </c>
      <c r="BO12" s="467"/>
      <c r="BP12" s="467"/>
      <c r="BQ12" s="467"/>
      <c r="BR12" s="467"/>
      <c r="BS12" s="467"/>
      <c r="BT12" s="467"/>
      <c r="BU12" s="468"/>
      <c r="BV12" s="466">
        <v>250122</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130</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140</v>
      </c>
      <c r="N13" s="555"/>
      <c r="O13" s="555"/>
      <c r="P13" s="555"/>
      <c r="Q13" s="556"/>
      <c r="R13" s="547">
        <v>11425</v>
      </c>
      <c r="S13" s="548"/>
      <c r="T13" s="548"/>
      <c r="U13" s="548"/>
      <c r="V13" s="549"/>
      <c r="W13" s="482" t="s">
        <v>141</v>
      </c>
      <c r="X13" s="483"/>
      <c r="Y13" s="483"/>
      <c r="Z13" s="483"/>
      <c r="AA13" s="483"/>
      <c r="AB13" s="473"/>
      <c r="AC13" s="517">
        <v>241</v>
      </c>
      <c r="AD13" s="518"/>
      <c r="AE13" s="518"/>
      <c r="AF13" s="518"/>
      <c r="AG13" s="557"/>
      <c r="AH13" s="517">
        <v>175</v>
      </c>
      <c r="AI13" s="518"/>
      <c r="AJ13" s="518"/>
      <c r="AK13" s="518"/>
      <c r="AL13" s="519"/>
      <c r="AM13" s="495" t="s">
        <v>142</v>
      </c>
      <c r="AN13" s="496"/>
      <c r="AO13" s="496"/>
      <c r="AP13" s="496"/>
      <c r="AQ13" s="496"/>
      <c r="AR13" s="496"/>
      <c r="AS13" s="496"/>
      <c r="AT13" s="497"/>
      <c r="AU13" s="498" t="s">
        <v>143</v>
      </c>
      <c r="AV13" s="499"/>
      <c r="AW13" s="499"/>
      <c r="AX13" s="499"/>
      <c r="AY13" s="500" t="s">
        <v>144</v>
      </c>
      <c r="AZ13" s="501"/>
      <c r="BA13" s="501"/>
      <c r="BB13" s="501"/>
      <c r="BC13" s="501"/>
      <c r="BD13" s="501"/>
      <c r="BE13" s="501"/>
      <c r="BF13" s="501"/>
      <c r="BG13" s="501"/>
      <c r="BH13" s="501"/>
      <c r="BI13" s="501"/>
      <c r="BJ13" s="501"/>
      <c r="BK13" s="501"/>
      <c r="BL13" s="501"/>
      <c r="BM13" s="502"/>
      <c r="BN13" s="466">
        <v>-328030</v>
      </c>
      <c r="BO13" s="467"/>
      <c r="BP13" s="467"/>
      <c r="BQ13" s="467"/>
      <c r="BR13" s="467"/>
      <c r="BS13" s="467"/>
      <c r="BT13" s="467"/>
      <c r="BU13" s="468"/>
      <c r="BV13" s="466">
        <v>-195365</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16.3</v>
      </c>
      <c r="CU13" s="464"/>
      <c r="CV13" s="464"/>
      <c r="CW13" s="464"/>
      <c r="CX13" s="464"/>
      <c r="CY13" s="464"/>
      <c r="CZ13" s="464"/>
      <c r="DA13" s="465"/>
      <c r="DB13" s="463">
        <v>16</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146</v>
      </c>
      <c r="M14" s="545"/>
      <c r="N14" s="545"/>
      <c r="O14" s="545"/>
      <c r="P14" s="545"/>
      <c r="Q14" s="546"/>
      <c r="R14" s="547">
        <v>11643</v>
      </c>
      <c r="S14" s="548"/>
      <c r="T14" s="548"/>
      <c r="U14" s="548"/>
      <c r="V14" s="549"/>
      <c r="W14" s="456"/>
      <c r="X14" s="457"/>
      <c r="Y14" s="457"/>
      <c r="Z14" s="457"/>
      <c r="AA14" s="457"/>
      <c r="AB14" s="446"/>
      <c r="AC14" s="550">
        <v>4.5</v>
      </c>
      <c r="AD14" s="551"/>
      <c r="AE14" s="551"/>
      <c r="AF14" s="551"/>
      <c r="AG14" s="552"/>
      <c r="AH14" s="550">
        <v>3.2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v>56.4</v>
      </c>
      <c r="CU14" s="562"/>
      <c r="CV14" s="562"/>
      <c r="CW14" s="562"/>
      <c r="CX14" s="562"/>
      <c r="CY14" s="562"/>
      <c r="CZ14" s="562"/>
      <c r="DA14" s="563"/>
      <c r="DB14" s="561">
        <v>44.2</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148</v>
      </c>
      <c r="N15" s="555"/>
      <c r="O15" s="555"/>
      <c r="P15" s="555"/>
      <c r="Q15" s="556"/>
      <c r="R15" s="547">
        <v>11601</v>
      </c>
      <c r="S15" s="548"/>
      <c r="T15" s="548"/>
      <c r="U15" s="548"/>
      <c r="V15" s="549"/>
      <c r="W15" s="482" t="s">
        <v>149</v>
      </c>
      <c r="X15" s="483"/>
      <c r="Y15" s="483"/>
      <c r="Z15" s="483"/>
      <c r="AA15" s="483"/>
      <c r="AB15" s="473"/>
      <c r="AC15" s="517">
        <v>1776</v>
      </c>
      <c r="AD15" s="518"/>
      <c r="AE15" s="518"/>
      <c r="AF15" s="518"/>
      <c r="AG15" s="557"/>
      <c r="AH15" s="517">
        <v>1920</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1688594</v>
      </c>
      <c r="BO15" s="430"/>
      <c r="BP15" s="430"/>
      <c r="BQ15" s="430"/>
      <c r="BR15" s="430"/>
      <c r="BS15" s="430"/>
      <c r="BT15" s="430"/>
      <c r="BU15" s="431"/>
      <c r="BV15" s="429">
        <v>1699829</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33</v>
      </c>
      <c r="AD16" s="551"/>
      <c r="AE16" s="551"/>
      <c r="AF16" s="551"/>
      <c r="AG16" s="552"/>
      <c r="AH16" s="550">
        <v>35.1</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4133412</v>
      </c>
      <c r="BO16" s="467"/>
      <c r="BP16" s="467"/>
      <c r="BQ16" s="467"/>
      <c r="BR16" s="467"/>
      <c r="BS16" s="467"/>
      <c r="BT16" s="467"/>
      <c r="BU16" s="468"/>
      <c r="BV16" s="466">
        <v>4136773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155</v>
      </c>
      <c r="N17" s="571"/>
      <c r="O17" s="571"/>
      <c r="P17" s="571"/>
      <c r="Q17" s="572"/>
      <c r="R17" s="567" t="s">
        <v>153</v>
      </c>
      <c r="S17" s="568"/>
      <c r="T17" s="568"/>
      <c r="U17" s="568"/>
      <c r="V17" s="569"/>
      <c r="W17" s="482" t="s">
        <v>156</v>
      </c>
      <c r="X17" s="483"/>
      <c r="Y17" s="483"/>
      <c r="Z17" s="483"/>
      <c r="AA17" s="483"/>
      <c r="AB17" s="473"/>
      <c r="AC17" s="517">
        <v>3357</v>
      </c>
      <c r="AD17" s="518"/>
      <c r="AE17" s="518"/>
      <c r="AF17" s="518"/>
      <c r="AG17" s="557"/>
      <c r="AH17" s="517">
        <v>3381</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2160345</v>
      </c>
      <c r="BO17" s="467"/>
      <c r="BP17" s="467"/>
      <c r="BQ17" s="467"/>
      <c r="BR17" s="467"/>
      <c r="BS17" s="467"/>
      <c r="BT17" s="467"/>
      <c r="BU17" s="468"/>
      <c r="BV17" s="466">
        <v>2179814</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158</v>
      </c>
      <c r="C18" s="509"/>
      <c r="D18" s="509"/>
      <c r="E18" s="578"/>
      <c r="F18" s="578"/>
      <c r="G18" s="578"/>
      <c r="H18" s="578"/>
      <c r="I18" s="578"/>
      <c r="J18" s="578"/>
      <c r="K18" s="578"/>
      <c r="L18" s="579">
        <v>202.23</v>
      </c>
      <c r="M18" s="579"/>
      <c r="N18" s="579"/>
      <c r="O18" s="579"/>
      <c r="P18" s="579"/>
      <c r="Q18" s="579"/>
      <c r="R18" s="580"/>
      <c r="S18" s="580"/>
      <c r="T18" s="580"/>
      <c r="U18" s="580"/>
      <c r="V18" s="581"/>
      <c r="W18" s="484"/>
      <c r="X18" s="485"/>
      <c r="Y18" s="485"/>
      <c r="Z18" s="485"/>
      <c r="AA18" s="485"/>
      <c r="AB18" s="476"/>
      <c r="AC18" s="582">
        <v>62.5</v>
      </c>
      <c r="AD18" s="583"/>
      <c r="AE18" s="583"/>
      <c r="AF18" s="583"/>
      <c r="AG18" s="584"/>
      <c r="AH18" s="582">
        <v>61.7</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4742633</v>
      </c>
      <c r="BO18" s="467"/>
      <c r="BP18" s="467"/>
      <c r="BQ18" s="467"/>
      <c r="BR18" s="467"/>
      <c r="BS18" s="467"/>
      <c r="BT18" s="467"/>
      <c r="BU18" s="468"/>
      <c r="BV18" s="466">
        <v>4744169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160</v>
      </c>
      <c r="C19" s="509"/>
      <c r="D19" s="509"/>
      <c r="E19" s="578"/>
      <c r="F19" s="578"/>
      <c r="G19" s="578"/>
      <c r="H19" s="578"/>
      <c r="I19" s="578"/>
      <c r="J19" s="578"/>
      <c r="K19" s="578"/>
      <c r="L19" s="586">
        <v>57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6421287</v>
      </c>
      <c r="BO19" s="467"/>
      <c r="BP19" s="467"/>
      <c r="BQ19" s="467"/>
      <c r="BR19" s="467"/>
      <c r="BS19" s="467"/>
      <c r="BT19" s="467"/>
      <c r="BU19" s="468"/>
      <c r="BV19" s="466">
        <v>6330150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162</v>
      </c>
      <c r="C20" s="509"/>
      <c r="D20" s="509"/>
      <c r="E20" s="578"/>
      <c r="F20" s="578"/>
      <c r="G20" s="578"/>
      <c r="H20" s="578"/>
      <c r="I20" s="578"/>
      <c r="J20" s="578"/>
      <c r="K20" s="578"/>
      <c r="L20" s="586">
        <v>3798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13023449</v>
      </c>
      <c r="BO23" s="467"/>
      <c r="BP23" s="467"/>
      <c r="BQ23" s="467"/>
      <c r="BR23" s="467"/>
      <c r="BS23" s="467"/>
      <c r="BT23" s="467"/>
      <c r="BU23" s="468"/>
      <c r="BV23" s="466">
        <v>11998444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171</v>
      </c>
      <c r="F24" s="496"/>
      <c r="G24" s="496"/>
      <c r="H24" s="496"/>
      <c r="I24" s="496"/>
      <c r="J24" s="496"/>
      <c r="K24" s="497"/>
      <c r="L24" s="517">
        <v>1</v>
      </c>
      <c r="M24" s="518"/>
      <c r="N24" s="518"/>
      <c r="O24" s="518"/>
      <c r="P24" s="557"/>
      <c r="Q24" s="517">
        <v>7600</v>
      </c>
      <c r="R24" s="518"/>
      <c r="S24" s="518"/>
      <c r="T24" s="518"/>
      <c r="U24" s="518"/>
      <c r="V24" s="557"/>
      <c r="W24" s="616"/>
      <c r="X24" s="604"/>
      <c r="Y24" s="605"/>
      <c r="Z24" s="516" t="s">
        <v>172</v>
      </c>
      <c r="AA24" s="496"/>
      <c r="AB24" s="496"/>
      <c r="AC24" s="496"/>
      <c r="AD24" s="496"/>
      <c r="AE24" s="496"/>
      <c r="AF24" s="496"/>
      <c r="AG24" s="497"/>
      <c r="AH24" s="517">
        <v>119</v>
      </c>
      <c r="AI24" s="518"/>
      <c r="AJ24" s="518"/>
      <c r="AK24" s="518"/>
      <c r="AL24" s="557"/>
      <c r="AM24" s="517">
        <v>391153</v>
      </c>
      <c r="AN24" s="518"/>
      <c r="AO24" s="518"/>
      <c r="AP24" s="518"/>
      <c r="AQ24" s="518"/>
      <c r="AR24" s="557"/>
      <c r="AS24" s="517">
        <v>3287</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8243351</v>
      </c>
      <c r="BO24" s="467"/>
      <c r="BP24" s="467"/>
      <c r="BQ24" s="467"/>
      <c r="BR24" s="467"/>
      <c r="BS24" s="467"/>
      <c r="BT24" s="467"/>
      <c r="BU24" s="468"/>
      <c r="BV24" s="466">
        <v>7429859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174</v>
      </c>
      <c r="F25" s="496"/>
      <c r="G25" s="496"/>
      <c r="H25" s="496"/>
      <c r="I25" s="496"/>
      <c r="J25" s="496"/>
      <c r="K25" s="497"/>
      <c r="L25" s="517">
        <v>1</v>
      </c>
      <c r="M25" s="518"/>
      <c r="N25" s="518"/>
      <c r="O25" s="518"/>
      <c r="P25" s="557"/>
      <c r="Q25" s="517">
        <v>6200</v>
      </c>
      <c r="R25" s="518"/>
      <c r="S25" s="518"/>
      <c r="T25" s="518"/>
      <c r="U25" s="518"/>
      <c r="V25" s="557"/>
      <c r="W25" s="616"/>
      <c r="X25" s="604"/>
      <c r="Y25" s="605"/>
      <c r="Z25" s="516" t="s">
        <v>175</v>
      </c>
      <c r="AA25" s="496"/>
      <c r="AB25" s="496"/>
      <c r="AC25" s="496"/>
      <c r="AD25" s="496"/>
      <c r="AE25" s="496"/>
      <c r="AF25" s="496"/>
      <c r="AG25" s="497"/>
      <c r="AH25" s="517" t="s">
        <v>176</v>
      </c>
      <c r="AI25" s="518"/>
      <c r="AJ25" s="518"/>
      <c r="AK25" s="518"/>
      <c r="AL25" s="557"/>
      <c r="AM25" s="517" t="s">
        <v>176</v>
      </c>
      <c r="AN25" s="518"/>
      <c r="AO25" s="518"/>
      <c r="AP25" s="518"/>
      <c r="AQ25" s="518"/>
      <c r="AR25" s="557"/>
      <c r="AS25" s="517" t="s">
        <v>131</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138212</v>
      </c>
      <c r="BO25" s="430"/>
      <c r="BP25" s="430"/>
      <c r="BQ25" s="430"/>
      <c r="BR25" s="430"/>
      <c r="BS25" s="430"/>
      <c r="BT25" s="430"/>
      <c r="BU25" s="431"/>
      <c r="BV25" s="429">
        <v>186391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178</v>
      </c>
      <c r="F26" s="496"/>
      <c r="G26" s="496"/>
      <c r="H26" s="496"/>
      <c r="I26" s="496"/>
      <c r="J26" s="496"/>
      <c r="K26" s="497"/>
      <c r="L26" s="517">
        <v>1</v>
      </c>
      <c r="M26" s="518"/>
      <c r="N26" s="518"/>
      <c r="O26" s="518"/>
      <c r="P26" s="557"/>
      <c r="Q26" s="517">
        <v>5600</v>
      </c>
      <c r="R26" s="518"/>
      <c r="S26" s="518"/>
      <c r="T26" s="518"/>
      <c r="U26" s="518"/>
      <c r="V26" s="557"/>
      <c r="W26" s="616"/>
      <c r="X26" s="604"/>
      <c r="Y26" s="605"/>
      <c r="Z26" s="516" t="s">
        <v>179</v>
      </c>
      <c r="AA26" s="626"/>
      <c r="AB26" s="626"/>
      <c r="AC26" s="626"/>
      <c r="AD26" s="626"/>
      <c r="AE26" s="626"/>
      <c r="AF26" s="626"/>
      <c r="AG26" s="627"/>
      <c r="AH26" s="517">
        <v>7</v>
      </c>
      <c r="AI26" s="518"/>
      <c r="AJ26" s="518"/>
      <c r="AK26" s="518"/>
      <c r="AL26" s="557"/>
      <c r="AM26" s="517">
        <v>22106</v>
      </c>
      <c r="AN26" s="518"/>
      <c r="AO26" s="518"/>
      <c r="AP26" s="518"/>
      <c r="AQ26" s="518"/>
      <c r="AR26" s="557"/>
      <c r="AS26" s="517">
        <v>3158</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181</v>
      </c>
      <c r="BO26" s="467"/>
      <c r="BP26" s="467"/>
      <c r="BQ26" s="467"/>
      <c r="BR26" s="467"/>
      <c r="BS26" s="467"/>
      <c r="BT26" s="467"/>
      <c r="BU26" s="468"/>
      <c r="BV26" s="466" t="s">
        <v>181</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182</v>
      </c>
      <c r="F27" s="496"/>
      <c r="G27" s="496"/>
      <c r="H27" s="496"/>
      <c r="I27" s="496"/>
      <c r="J27" s="496"/>
      <c r="K27" s="497"/>
      <c r="L27" s="517">
        <v>1</v>
      </c>
      <c r="M27" s="518"/>
      <c r="N27" s="518"/>
      <c r="O27" s="518"/>
      <c r="P27" s="557"/>
      <c r="Q27" s="517">
        <v>3350</v>
      </c>
      <c r="R27" s="518"/>
      <c r="S27" s="518"/>
      <c r="T27" s="518"/>
      <c r="U27" s="518"/>
      <c r="V27" s="557"/>
      <c r="W27" s="616"/>
      <c r="X27" s="604"/>
      <c r="Y27" s="605"/>
      <c r="Z27" s="516" t="s">
        <v>183</v>
      </c>
      <c r="AA27" s="496"/>
      <c r="AB27" s="496"/>
      <c r="AC27" s="496"/>
      <c r="AD27" s="496"/>
      <c r="AE27" s="496"/>
      <c r="AF27" s="496"/>
      <c r="AG27" s="497"/>
      <c r="AH27" s="517">
        <v>10</v>
      </c>
      <c r="AI27" s="518"/>
      <c r="AJ27" s="518"/>
      <c r="AK27" s="518"/>
      <c r="AL27" s="557"/>
      <c r="AM27" s="517">
        <v>35970</v>
      </c>
      <c r="AN27" s="518"/>
      <c r="AO27" s="518"/>
      <c r="AP27" s="518"/>
      <c r="AQ27" s="518"/>
      <c r="AR27" s="557"/>
      <c r="AS27" s="517">
        <v>3597</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v>14951</v>
      </c>
      <c r="BO27" s="640"/>
      <c r="BP27" s="640"/>
      <c r="BQ27" s="640"/>
      <c r="BR27" s="640"/>
      <c r="BS27" s="640"/>
      <c r="BT27" s="640"/>
      <c r="BU27" s="641"/>
      <c r="BV27" s="639">
        <v>30467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185</v>
      </c>
      <c r="F28" s="496"/>
      <c r="G28" s="496"/>
      <c r="H28" s="496"/>
      <c r="I28" s="496"/>
      <c r="J28" s="496"/>
      <c r="K28" s="497"/>
      <c r="L28" s="517">
        <v>1</v>
      </c>
      <c r="M28" s="518"/>
      <c r="N28" s="518"/>
      <c r="O28" s="518"/>
      <c r="P28" s="557"/>
      <c r="Q28" s="517">
        <v>2450</v>
      </c>
      <c r="R28" s="518"/>
      <c r="S28" s="518"/>
      <c r="T28" s="518"/>
      <c r="U28" s="518"/>
      <c r="V28" s="557"/>
      <c r="W28" s="616"/>
      <c r="X28" s="604"/>
      <c r="Y28" s="605"/>
      <c r="Z28" s="516" t="s">
        <v>186</v>
      </c>
      <c r="AA28" s="496"/>
      <c r="AB28" s="496"/>
      <c r="AC28" s="496"/>
      <c r="AD28" s="496"/>
      <c r="AE28" s="496"/>
      <c r="AF28" s="496"/>
      <c r="AG28" s="497"/>
      <c r="AH28" s="517" t="s">
        <v>181</v>
      </c>
      <c r="AI28" s="518"/>
      <c r="AJ28" s="518"/>
      <c r="AK28" s="518"/>
      <c r="AL28" s="557"/>
      <c r="AM28" s="517" t="s">
        <v>181</v>
      </c>
      <c r="AN28" s="518"/>
      <c r="AO28" s="518"/>
      <c r="AP28" s="518"/>
      <c r="AQ28" s="518"/>
      <c r="AR28" s="557"/>
      <c r="AS28" s="517" t="s">
        <v>131</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1382641</v>
      </c>
      <c r="BO28" s="430"/>
      <c r="BP28" s="430"/>
      <c r="BQ28" s="430"/>
      <c r="BR28" s="430"/>
      <c r="BS28" s="430"/>
      <c r="BT28" s="430"/>
      <c r="BU28" s="431"/>
      <c r="BV28" s="429">
        <v>1741251</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188</v>
      </c>
      <c r="F29" s="496"/>
      <c r="G29" s="496"/>
      <c r="H29" s="496"/>
      <c r="I29" s="496"/>
      <c r="J29" s="496"/>
      <c r="K29" s="497"/>
      <c r="L29" s="517">
        <v>10</v>
      </c>
      <c r="M29" s="518"/>
      <c r="N29" s="518"/>
      <c r="O29" s="518"/>
      <c r="P29" s="557"/>
      <c r="Q29" s="517">
        <v>2250</v>
      </c>
      <c r="R29" s="518"/>
      <c r="S29" s="518"/>
      <c r="T29" s="518"/>
      <c r="U29" s="518"/>
      <c r="V29" s="557"/>
      <c r="W29" s="617"/>
      <c r="X29" s="618"/>
      <c r="Y29" s="619"/>
      <c r="Z29" s="516" t="s">
        <v>189</v>
      </c>
      <c r="AA29" s="496"/>
      <c r="AB29" s="496"/>
      <c r="AC29" s="496"/>
      <c r="AD29" s="496"/>
      <c r="AE29" s="496"/>
      <c r="AF29" s="496"/>
      <c r="AG29" s="497"/>
      <c r="AH29" s="517">
        <v>129</v>
      </c>
      <c r="AI29" s="518"/>
      <c r="AJ29" s="518"/>
      <c r="AK29" s="518"/>
      <c r="AL29" s="557"/>
      <c r="AM29" s="517">
        <v>427123</v>
      </c>
      <c r="AN29" s="518"/>
      <c r="AO29" s="518"/>
      <c r="AP29" s="518"/>
      <c r="AQ29" s="518"/>
      <c r="AR29" s="557"/>
      <c r="AS29" s="517">
        <v>3311</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25776</v>
      </c>
      <c r="BO29" s="467"/>
      <c r="BP29" s="467"/>
      <c r="BQ29" s="467"/>
      <c r="BR29" s="467"/>
      <c r="BS29" s="467"/>
      <c r="BT29" s="467"/>
      <c r="BU29" s="468"/>
      <c r="BV29" s="466">
        <v>25735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2254422</v>
      </c>
      <c r="BO30" s="640"/>
      <c r="BP30" s="640"/>
      <c r="BQ30" s="640"/>
      <c r="BR30" s="640"/>
      <c r="BS30" s="640"/>
      <c r="BT30" s="640"/>
      <c r="BU30" s="641"/>
      <c r="BV30" s="639">
        <v>2280476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198</v>
      </c>
      <c r="D33" s="490"/>
      <c r="E33" s="455" t="s">
        <v>199</v>
      </c>
      <c r="F33" s="455"/>
      <c r="G33" s="455"/>
      <c r="H33" s="455"/>
      <c r="I33" s="455"/>
      <c r="J33" s="455"/>
      <c r="K33" s="455"/>
      <c r="L33" s="455"/>
      <c r="M33" s="455"/>
      <c r="N33" s="455"/>
      <c r="O33" s="455"/>
      <c r="P33" s="455"/>
      <c r="Q33" s="455"/>
      <c r="R33" s="455"/>
      <c r="S33" s="455"/>
      <c r="T33" s="215"/>
      <c r="U33" s="490" t="s">
        <v>198</v>
      </c>
      <c r="V33" s="490"/>
      <c r="W33" s="455" t="s">
        <v>199</v>
      </c>
      <c r="X33" s="455"/>
      <c r="Y33" s="455"/>
      <c r="Z33" s="455"/>
      <c r="AA33" s="455"/>
      <c r="AB33" s="455"/>
      <c r="AC33" s="455"/>
      <c r="AD33" s="455"/>
      <c r="AE33" s="455"/>
      <c r="AF33" s="455"/>
      <c r="AG33" s="455"/>
      <c r="AH33" s="455"/>
      <c r="AI33" s="455"/>
      <c r="AJ33" s="455"/>
      <c r="AK33" s="455"/>
      <c r="AL33" s="215"/>
      <c r="AM33" s="490" t="s">
        <v>198</v>
      </c>
      <c r="AN33" s="490"/>
      <c r="AO33" s="455" t="s">
        <v>199</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198</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6</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9</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12</v>
      </c>
      <c r="BF34" s="652"/>
      <c r="BG34" s="653" t="str">
        <f>IF('各会計、関係団体の財政状況及び健全化判断比率'!B34="","",'各会計、関係団体の財政状況及び健全化判断比率'!B34)</f>
        <v>訪問看護事業特別会計</v>
      </c>
      <c r="BH34" s="653"/>
      <c r="BI34" s="653"/>
      <c r="BJ34" s="653"/>
      <c r="BK34" s="653"/>
      <c r="BL34" s="653"/>
      <c r="BM34" s="653"/>
      <c r="BN34" s="653"/>
      <c r="BO34" s="653"/>
      <c r="BP34" s="653"/>
      <c r="BQ34" s="653"/>
      <c r="BR34" s="653"/>
      <c r="BS34" s="653"/>
      <c r="BT34" s="653"/>
      <c r="BU34" s="653"/>
      <c r="BV34" s="213"/>
      <c r="BW34" s="652">
        <f>IF(BY34="","",MAX(C34:D43,U34:V43,AM34:AN43,BE34:BF43)+1)</f>
        <v>14</v>
      </c>
      <c r="BX34" s="652"/>
      <c r="BY34" s="653" t="str">
        <f>IF('各会計、関係団体の財政状況及び健全化判断比率'!B68="","",'各会計、関係団体の財政状況及び健全化判断比率'!B68)</f>
        <v>中播衛生施設事務組合</v>
      </c>
      <c r="BZ34" s="653"/>
      <c r="CA34" s="653"/>
      <c r="CB34" s="653"/>
      <c r="CC34" s="653"/>
      <c r="CD34" s="653"/>
      <c r="CE34" s="653"/>
      <c r="CF34" s="653"/>
      <c r="CG34" s="653"/>
      <c r="CH34" s="653"/>
      <c r="CI34" s="653"/>
      <c r="CJ34" s="653"/>
      <c r="CK34" s="653"/>
      <c r="CL34" s="653"/>
      <c r="CM34" s="653"/>
      <c r="CN34" s="213"/>
      <c r="CO34" s="652">
        <f>IF(CQ34="","",MAX(C34:D43,U34:V43,AM34:AN43,BE34:BF43,BW34:BX43)+1)</f>
        <v>22</v>
      </c>
      <c r="CP34" s="652"/>
      <c r="CQ34" s="653" t="str">
        <f>IF('各会計、関係団体の財政状況及び健全化判断比率'!BS7="","",'各会計、関係団体の財政状況及び健全化判断比率'!BS7)</f>
        <v>㈱神崎ﾌｰﾄﾞ</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介護療育支援事業特別会計</v>
      </c>
      <c r="F35" s="653"/>
      <c r="G35" s="653"/>
      <c r="H35" s="653"/>
      <c r="I35" s="653"/>
      <c r="J35" s="653"/>
      <c r="K35" s="653"/>
      <c r="L35" s="653"/>
      <c r="M35" s="653"/>
      <c r="N35" s="653"/>
      <c r="O35" s="653"/>
      <c r="P35" s="653"/>
      <c r="Q35" s="653"/>
      <c r="R35" s="653"/>
      <c r="S35" s="653"/>
      <c r="T35" s="213"/>
      <c r="U35" s="652">
        <f>IF(W35="","",U34+1)</f>
        <v>7</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f t="shared" ref="AM35:AM43" si="0">IF(AO35="","",AM34+1)</f>
        <v>10</v>
      </c>
      <c r="AN35" s="652"/>
      <c r="AO35" s="653" t="str">
        <f>IF('各会計、関係団体の財政状況及び健全化判断比率'!B32="","",'各会計、関係団体の財政状況及び健全化判断比率'!B32)</f>
        <v>下水道事業会計</v>
      </c>
      <c r="AP35" s="653"/>
      <c r="AQ35" s="653"/>
      <c r="AR35" s="653"/>
      <c r="AS35" s="653"/>
      <c r="AT35" s="653"/>
      <c r="AU35" s="653"/>
      <c r="AV35" s="653"/>
      <c r="AW35" s="653"/>
      <c r="AX35" s="653"/>
      <c r="AY35" s="653"/>
      <c r="AZ35" s="653"/>
      <c r="BA35" s="653"/>
      <c r="BB35" s="653"/>
      <c r="BC35" s="653"/>
      <c r="BD35" s="213"/>
      <c r="BE35" s="652">
        <f t="shared" ref="BE35:BE43" si="1">IF(BG35="","",BE34+1)</f>
        <v>13</v>
      </c>
      <c r="BF35" s="652"/>
      <c r="BG35" s="653" t="str">
        <f>IF('各会計、関係団体の財政状況及び健全化判断比率'!B35="","",'各会計、関係団体の財政状況及び健全化判断比率'!B35)</f>
        <v>土地開発事業特別会計</v>
      </c>
      <c r="BH35" s="653"/>
      <c r="BI35" s="653"/>
      <c r="BJ35" s="653"/>
      <c r="BK35" s="653"/>
      <c r="BL35" s="653"/>
      <c r="BM35" s="653"/>
      <c r="BN35" s="653"/>
      <c r="BO35" s="653"/>
      <c r="BP35" s="653"/>
      <c r="BQ35" s="653"/>
      <c r="BR35" s="653"/>
      <c r="BS35" s="653"/>
      <c r="BT35" s="653"/>
      <c r="BU35" s="653"/>
      <c r="BV35" s="213"/>
      <c r="BW35" s="652">
        <f t="shared" ref="BW35:BW43" si="2">IF(BY35="","",BW34+1)</f>
        <v>15</v>
      </c>
      <c r="BX35" s="652"/>
      <c r="BY35" s="653" t="str">
        <f>IF('各会計、関係団体の財政状況及び健全化判断比率'!B69="","",'各会計、関係団体の財政状況及び健全化判断比率'!B69)</f>
        <v>中播北部行政事務組合</v>
      </c>
      <c r="BZ35" s="653"/>
      <c r="CA35" s="653"/>
      <c r="CB35" s="653"/>
      <c r="CC35" s="653"/>
      <c r="CD35" s="653"/>
      <c r="CE35" s="653"/>
      <c r="CF35" s="653"/>
      <c r="CG35" s="653"/>
      <c r="CH35" s="653"/>
      <c r="CI35" s="653"/>
      <c r="CJ35" s="653"/>
      <c r="CK35" s="653"/>
      <c r="CL35" s="653"/>
      <c r="CM35" s="653"/>
      <c r="CN35" s="213"/>
      <c r="CO35" s="652">
        <f t="shared" ref="CO35:CO43" si="3">IF(CQ35="","",CO34+1)</f>
        <v>23</v>
      </c>
      <c r="CP35" s="652"/>
      <c r="CQ35" s="653" t="str">
        <f>IF('各会計、関係団体の財政状況及び健全化判断比率'!BS8="","",'各会計、関係団体の財政状況及び健全化判断比率'!BS8)</f>
        <v>兵庫県土地開発公社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f>IF(E36="","",C35+1)</f>
        <v>3</v>
      </c>
      <c r="D36" s="652"/>
      <c r="E36" s="653" t="str">
        <f>IF('各会計、関係団体の財政状況及び健全化判断比率'!B9="","",'各会計、関係団体の財政状況及び健全化判断比率'!B9)</f>
        <v>産業廃棄物処理事業特別会計</v>
      </c>
      <c r="F36" s="653"/>
      <c r="G36" s="653"/>
      <c r="H36" s="653"/>
      <c r="I36" s="653"/>
      <c r="J36" s="653"/>
      <c r="K36" s="653"/>
      <c r="L36" s="653"/>
      <c r="M36" s="653"/>
      <c r="N36" s="653"/>
      <c r="O36" s="653"/>
      <c r="P36" s="653"/>
      <c r="Q36" s="653"/>
      <c r="R36" s="653"/>
      <c r="S36" s="653"/>
      <c r="T36" s="213"/>
      <c r="U36" s="652">
        <f t="shared" ref="U36:U43" si="4">IF(W36="","",U35+1)</f>
        <v>8</v>
      </c>
      <c r="V36" s="652"/>
      <c r="W36" s="653" t="str">
        <f>IF('各会計、関係団体の財政状況及び健全化判断比率'!B30="","",'各会計、関係団体の財政状況及び健全化判断比率'!B30)</f>
        <v>後期高齢者医療事業特別会計</v>
      </c>
      <c r="X36" s="653"/>
      <c r="Y36" s="653"/>
      <c r="Z36" s="653"/>
      <c r="AA36" s="653"/>
      <c r="AB36" s="653"/>
      <c r="AC36" s="653"/>
      <c r="AD36" s="653"/>
      <c r="AE36" s="653"/>
      <c r="AF36" s="653"/>
      <c r="AG36" s="653"/>
      <c r="AH36" s="653"/>
      <c r="AI36" s="653"/>
      <c r="AJ36" s="653"/>
      <c r="AK36" s="653"/>
      <c r="AL36" s="213"/>
      <c r="AM36" s="652">
        <f t="shared" si="0"/>
        <v>11</v>
      </c>
      <c r="AN36" s="652"/>
      <c r="AO36" s="653" t="str">
        <f>IF('各会計、関係団体の財政状況及び健全化判断比率'!B33="","",'各会計、関係団体の財政状況及び健全化判断比率'!B33)</f>
        <v>公立神崎総合病院事業会計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16</v>
      </c>
      <c r="BX36" s="652"/>
      <c r="BY36" s="653" t="str">
        <f>IF('各会計、関係団体の財政状況及び健全化判断比率'!B70="","",'各会計、関係団体の財政状況及び健全化判断比率'!B70)</f>
        <v>中播農業共済事務組合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f>IF(E37="","",C36+1)</f>
        <v>4</v>
      </c>
      <c r="D37" s="652"/>
      <c r="E37" s="653" t="str">
        <f>IF('各会計、関係団体の財政状況及び健全化判断比率'!B10="","",'各会計、関係団体の財政状況及び健全化判断比率'!B10)</f>
        <v>寺前地区振興基金特別会計</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17</v>
      </c>
      <c r="BX37" s="652"/>
      <c r="BY37" s="653" t="str">
        <f>IF('各会計、関係団体の財政状況及び健全化判断比率'!B71="","",'各会計、関係団体の財政状況及び健全化判断比率'!B71)</f>
        <v>兵庫県市町村職員退職手当組合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f t="shared" ref="C38:C43" si="5">IF(E38="","",C37+1)</f>
        <v>5</v>
      </c>
      <c r="D38" s="652"/>
      <c r="E38" s="653" t="str">
        <f>IF('各会計、関係団体の財政状況及び健全化判断比率'!B11="","",'各会計、関係団体の財政状況及び健全化判断比率'!B11)</f>
        <v>長谷地区振興基金特別会計</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18</v>
      </c>
      <c r="BX38" s="652"/>
      <c r="BY38" s="653" t="str">
        <f>IF('各会計、関係団体の財政状況及び健全化判断比率'!B72="","",'各会計、関係団体の財政状況及び健全化判断比率'!B72)</f>
        <v>兵庫県町議会議員公務災害補償組合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19</v>
      </c>
      <c r="BX39" s="652"/>
      <c r="BY39" s="653" t="str">
        <f>IF('各会計、関係団体の財政状況及び健全化判断比率'!B73="","",'各会計、関係団体の財政状況及び健全化判断比率'!B73)</f>
        <v>兵庫県市町村交通災害共済組合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20</v>
      </c>
      <c r="BX40" s="652"/>
      <c r="BY40" s="653" t="str">
        <f>IF('各会計、関係団体の財政状況及び健全化判断比率'!B74="","",'各会計、関係団体の財政状況及び健全化判断比率'!B74)</f>
        <v>兵庫県後期高齢者医療広域連合（一般会計）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21</v>
      </c>
      <c r="BX41" s="652"/>
      <c r="BY41" s="653" t="str">
        <f>IF('各会計、関係団体の財政状況及び健全化判断比率'!B75="","",'各会計、関係団体の財政状況及び健全化判断比率'!B75)</f>
        <v>兵庫県後期高齢者医療広域連合（特別会計）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idden="1"/>
    <row r="58" spans="5:5" hidden="1"/>
    <row r="59" spans="5:5" hidden="1"/>
  </sheetData>
  <sheetProtection algorithmName="SHA-512" hashValue="EA7C2l8rKfvOmEhS2ORVFQPOmh0r6UVu1TzDg9v5wPKeEuEu300W2yWmJoUlxHv4HB4X5jX+VVRWLymrHF+Qeg==" saltValue="pP0cqpPUvjizw7HBhd7cN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election activeCell="C43" sqref="C43:E4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44" t="s">
        <v>567</v>
      </c>
      <c r="D34" s="1244"/>
      <c r="E34" s="1245"/>
      <c r="F34" s="32">
        <v>5.08</v>
      </c>
      <c r="G34" s="33">
        <v>4.62</v>
      </c>
      <c r="H34" s="33">
        <v>6.61</v>
      </c>
      <c r="I34" s="33">
        <v>7.43</v>
      </c>
      <c r="J34" s="34">
        <v>8.8800000000000008</v>
      </c>
      <c r="K34" s="22"/>
      <c r="L34" s="22"/>
      <c r="M34" s="22"/>
      <c r="N34" s="22"/>
      <c r="O34" s="22"/>
      <c r="P34" s="22"/>
    </row>
    <row r="35" spans="1:16" ht="39" customHeight="1">
      <c r="A35" s="22"/>
      <c r="B35" s="35"/>
      <c r="C35" s="1238" t="s">
        <v>568</v>
      </c>
      <c r="D35" s="1239"/>
      <c r="E35" s="1240"/>
      <c r="F35" s="36">
        <v>2.94</v>
      </c>
      <c r="G35" s="37">
        <v>3.24</v>
      </c>
      <c r="H35" s="37">
        <v>4.07</v>
      </c>
      <c r="I35" s="37">
        <v>4.47</v>
      </c>
      <c r="J35" s="38">
        <v>5.12</v>
      </c>
      <c r="K35" s="22"/>
      <c r="L35" s="22"/>
      <c r="M35" s="22"/>
      <c r="N35" s="22"/>
      <c r="O35" s="22"/>
      <c r="P35" s="22"/>
    </row>
    <row r="36" spans="1:16" ht="39" customHeight="1">
      <c r="A36" s="22"/>
      <c r="B36" s="35"/>
      <c r="C36" s="1238" t="s">
        <v>569</v>
      </c>
      <c r="D36" s="1239"/>
      <c r="E36" s="1240"/>
      <c r="F36" s="36">
        <v>3.73</v>
      </c>
      <c r="G36" s="37">
        <v>4.1399999999999997</v>
      </c>
      <c r="H36" s="37">
        <v>4.78</v>
      </c>
      <c r="I36" s="37">
        <v>4.5599999999999996</v>
      </c>
      <c r="J36" s="38">
        <v>4.8600000000000003</v>
      </c>
      <c r="K36" s="22"/>
      <c r="L36" s="22"/>
      <c r="M36" s="22"/>
      <c r="N36" s="22"/>
      <c r="O36" s="22"/>
      <c r="P36" s="22"/>
    </row>
    <row r="37" spans="1:16" ht="39" customHeight="1">
      <c r="A37" s="22"/>
      <c r="B37" s="35"/>
      <c r="C37" s="1238" t="s">
        <v>570</v>
      </c>
      <c r="D37" s="1239"/>
      <c r="E37" s="1240"/>
      <c r="F37" s="36">
        <v>2.3199999999999998</v>
      </c>
      <c r="G37" s="37">
        <v>1.85</v>
      </c>
      <c r="H37" s="37">
        <v>1.55</v>
      </c>
      <c r="I37" s="37">
        <v>1.83</v>
      </c>
      <c r="J37" s="38">
        <v>1.39</v>
      </c>
      <c r="K37" s="22"/>
      <c r="L37" s="22"/>
      <c r="M37" s="22"/>
      <c r="N37" s="22"/>
      <c r="O37" s="22"/>
      <c r="P37" s="22"/>
    </row>
    <row r="38" spans="1:16" ht="39" customHeight="1">
      <c r="A38" s="22"/>
      <c r="B38" s="35"/>
      <c r="C38" s="1238" t="s">
        <v>571</v>
      </c>
      <c r="D38" s="1239"/>
      <c r="E38" s="1240"/>
      <c r="F38" s="36">
        <v>0.97</v>
      </c>
      <c r="G38" s="37">
        <v>0.54</v>
      </c>
      <c r="H38" s="37">
        <v>0.44</v>
      </c>
      <c r="I38" s="37">
        <v>1.77</v>
      </c>
      <c r="J38" s="38">
        <v>0.74</v>
      </c>
      <c r="K38" s="22"/>
      <c r="L38" s="22"/>
      <c r="M38" s="22"/>
      <c r="N38" s="22"/>
      <c r="O38" s="22"/>
      <c r="P38" s="22"/>
    </row>
    <row r="39" spans="1:16" ht="39" customHeight="1">
      <c r="A39" s="22"/>
      <c r="B39" s="35"/>
      <c r="C39" s="1238" t="s">
        <v>572</v>
      </c>
      <c r="D39" s="1239"/>
      <c r="E39" s="1240"/>
      <c r="F39" s="36">
        <v>0.18</v>
      </c>
      <c r="G39" s="37">
        <v>0.27</v>
      </c>
      <c r="H39" s="37">
        <v>0.39</v>
      </c>
      <c r="I39" s="37">
        <v>0.59</v>
      </c>
      <c r="J39" s="38">
        <v>0.71</v>
      </c>
      <c r="K39" s="22"/>
      <c r="L39" s="22"/>
      <c r="M39" s="22"/>
      <c r="N39" s="22"/>
      <c r="O39" s="22"/>
      <c r="P39" s="22"/>
    </row>
    <row r="40" spans="1:16" ht="39" customHeight="1">
      <c r="A40" s="22"/>
      <c r="B40" s="35"/>
      <c r="C40" s="1238" t="s">
        <v>573</v>
      </c>
      <c r="D40" s="1239"/>
      <c r="E40" s="1240"/>
      <c r="F40" s="36">
        <v>0.2</v>
      </c>
      <c r="G40" s="37">
        <v>0.15</v>
      </c>
      <c r="H40" s="37">
        <v>0.18</v>
      </c>
      <c r="I40" s="37">
        <v>0.74</v>
      </c>
      <c r="J40" s="38">
        <v>0.35</v>
      </c>
      <c r="K40" s="22"/>
      <c r="L40" s="22"/>
      <c r="M40" s="22"/>
      <c r="N40" s="22"/>
      <c r="O40" s="22"/>
      <c r="P40" s="22"/>
    </row>
    <row r="41" spans="1:16" ht="39" customHeight="1">
      <c r="A41" s="22"/>
      <c r="B41" s="35"/>
      <c r="C41" s="1238" t="s">
        <v>574</v>
      </c>
      <c r="D41" s="1239"/>
      <c r="E41" s="1240"/>
      <c r="F41" s="36">
        <v>0.03</v>
      </c>
      <c r="G41" s="37">
        <v>0.15</v>
      </c>
      <c r="H41" s="37">
        <v>0.11</v>
      </c>
      <c r="I41" s="37">
        <v>0.35</v>
      </c>
      <c r="J41" s="38">
        <v>0.34</v>
      </c>
      <c r="K41" s="22"/>
      <c r="L41" s="22"/>
      <c r="M41" s="22"/>
      <c r="N41" s="22"/>
      <c r="O41" s="22"/>
      <c r="P41" s="22"/>
    </row>
    <row r="42" spans="1:16" ht="39" customHeight="1">
      <c r="A42" s="22"/>
      <c r="B42" s="39"/>
      <c r="C42" s="1238" t="s">
        <v>575</v>
      </c>
      <c r="D42" s="1239"/>
      <c r="E42" s="1240"/>
      <c r="F42" s="36" t="s">
        <v>519</v>
      </c>
      <c r="G42" s="37" t="s">
        <v>519</v>
      </c>
      <c r="H42" s="37" t="s">
        <v>519</v>
      </c>
      <c r="I42" s="37" t="s">
        <v>519</v>
      </c>
      <c r="J42" s="38" t="s">
        <v>519</v>
      </c>
      <c r="K42" s="22"/>
      <c r="L42" s="22"/>
      <c r="M42" s="22"/>
      <c r="N42" s="22"/>
      <c r="O42" s="22"/>
      <c r="P42" s="22"/>
    </row>
    <row r="43" spans="1:16" ht="39" customHeight="1" thickBot="1">
      <c r="A43" s="22"/>
      <c r="B43" s="40"/>
      <c r="C43" s="1241" t="s">
        <v>576</v>
      </c>
      <c r="D43" s="1242"/>
      <c r="E43" s="1243"/>
      <c r="F43" s="41">
        <v>3.66</v>
      </c>
      <c r="G43" s="42">
        <v>3.03</v>
      </c>
      <c r="H43" s="42">
        <v>2.35</v>
      </c>
      <c r="I43" s="42">
        <v>0.25</v>
      </c>
      <c r="J43" s="43">
        <v>0.32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v9Rs8YkCCcZM4j0QDTtF505lYRISPY67YLEedrakEFfV6EjJfQmAyAIPEe/RHAVU/aBsXgfiJ7PmSkxJMCgUQ==" saltValue="C8LKo2+tqRHA8tzBRiLr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9" zoomScale="60" zoomScaleNormal="60" zoomScaleSheetLayoutView="55" workbookViewId="0">
      <selection activeCell="Q60" sqref="Q6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46" t="s">
        <v>11</v>
      </c>
      <c r="C45" s="1247"/>
      <c r="D45" s="58"/>
      <c r="E45" s="1252" t="s">
        <v>12</v>
      </c>
      <c r="F45" s="1252"/>
      <c r="G45" s="1252"/>
      <c r="H45" s="1252"/>
      <c r="I45" s="1252"/>
      <c r="J45" s="1253"/>
      <c r="K45" s="59">
        <v>1142</v>
      </c>
      <c r="L45" s="60">
        <v>1079</v>
      </c>
      <c r="M45" s="60">
        <v>1086</v>
      </c>
      <c r="N45" s="60">
        <v>1042</v>
      </c>
      <c r="O45" s="61">
        <v>991</v>
      </c>
      <c r="P45" s="48"/>
      <c r="Q45" s="48"/>
      <c r="R45" s="48"/>
      <c r="S45" s="48"/>
      <c r="T45" s="48"/>
      <c r="U45" s="48"/>
    </row>
    <row r="46" spans="1:21" ht="30.75" customHeight="1">
      <c r="A46" s="48"/>
      <c r="B46" s="1248"/>
      <c r="C46" s="1249"/>
      <c r="D46" s="62"/>
      <c r="E46" s="1254" t="s">
        <v>13</v>
      </c>
      <c r="F46" s="1254"/>
      <c r="G46" s="1254"/>
      <c r="H46" s="1254"/>
      <c r="I46" s="1254"/>
      <c r="J46" s="1255"/>
      <c r="K46" s="63" t="s">
        <v>519</v>
      </c>
      <c r="L46" s="64" t="s">
        <v>519</v>
      </c>
      <c r="M46" s="64" t="s">
        <v>519</v>
      </c>
      <c r="N46" s="64" t="s">
        <v>519</v>
      </c>
      <c r="O46" s="65" t="s">
        <v>519</v>
      </c>
      <c r="P46" s="48"/>
      <c r="Q46" s="48"/>
      <c r="R46" s="48"/>
      <c r="S46" s="48"/>
      <c r="T46" s="48"/>
      <c r="U46" s="48"/>
    </row>
    <row r="47" spans="1:21" ht="30.75" customHeight="1">
      <c r="A47" s="48"/>
      <c r="B47" s="1248"/>
      <c r="C47" s="1249"/>
      <c r="D47" s="62"/>
      <c r="E47" s="1254" t="s">
        <v>14</v>
      </c>
      <c r="F47" s="1254"/>
      <c r="G47" s="1254"/>
      <c r="H47" s="1254"/>
      <c r="I47" s="1254"/>
      <c r="J47" s="1255"/>
      <c r="K47" s="63" t="s">
        <v>519</v>
      </c>
      <c r="L47" s="64" t="s">
        <v>519</v>
      </c>
      <c r="M47" s="64" t="s">
        <v>519</v>
      </c>
      <c r="N47" s="64" t="s">
        <v>519</v>
      </c>
      <c r="O47" s="65" t="s">
        <v>519</v>
      </c>
      <c r="P47" s="48"/>
      <c r="Q47" s="48"/>
      <c r="R47" s="48"/>
      <c r="S47" s="48"/>
      <c r="T47" s="48"/>
      <c r="U47" s="48"/>
    </row>
    <row r="48" spans="1:21" ht="30.75" customHeight="1">
      <c r="A48" s="48"/>
      <c r="B48" s="1248"/>
      <c r="C48" s="1249"/>
      <c r="D48" s="62"/>
      <c r="E48" s="1254" t="s">
        <v>15</v>
      </c>
      <c r="F48" s="1254"/>
      <c r="G48" s="1254"/>
      <c r="H48" s="1254"/>
      <c r="I48" s="1254"/>
      <c r="J48" s="1255"/>
      <c r="K48" s="63">
        <v>594</v>
      </c>
      <c r="L48" s="64">
        <v>599</v>
      </c>
      <c r="M48" s="64">
        <v>595</v>
      </c>
      <c r="N48" s="64">
        <v>600</v>
      </c>
      <c r="O48" s="65">
        <v>624</v>
      </c>
      <c r="P48" s="48"/>
      <c r="Q48" s="48"/>
      <c r="R48" s="48"/>
      <c r="S48" s="48"/>
      <c r="T48" s="48"/>
      <c r="U48" s="48"/>
    </row>
    <row r="49" spans="1:21" ht="30.75" customHeight="1">
      <c r="A49" s="48"/>
      <c r="B49" s="1248"/>
      <c r="C49" s="1249"/>
      <c r="D49" s="62"/>
      <c r="E49" s="1254" t="s">
        <v>16</v>
      </c>
      <c r="F49" s="1254"/>
      <c r="G49" s="1254"/>
      <c r="H49" s="1254"/>
      <c r="I49" s="1254"/>
      <c r="J49" s="1255"/>
      <c r="K49" s="63">
        <v>149</v>
      </c>
      <c r="L49" s="64">
        <v>149</v>
      </c>
      <c r="M49" s="64">
        <v>148</v>
      </c>
      <c r="N49" s="64">
        <v>120</v>
      </c>
      <c r="O49" s="65">
        <v>39</v>
      </c>
      <c r="P49" s="48"/>
      <c r="Q49" s="48"/>
      <c r="R49" s="48"/>
      <c r="S49" s="48"/>
      <c r="T49" s="48"/>
      <c r="U49" s="48"/>
    </row>
    <row r="50" spans="1:21" ht="30.75" customHeight="1">
      <c r="A50" s="48"/>
      <c r="B50" s="1248"/>
      <c r="C50" s="1249"/>
      <c r="D50" s="62"/>
      <c r="E50" s="1254" t="s">
        <v>17</v>
      </c>
      <c r="F50" s="1254"/>
      <c r="G50" s="1254"/>
      <c r="H50" s="1254"/>
      <c r="I50" s="1254"/>
      <c r="J50" s="1255"/>
      <c r="K50" s="63">
        <v>0</v>
      </c>
      <c r="L50" s="64">
        <v>0</v>
      </c>
      <c r="M50" s="64">
        <v>0</v>
      </c>
      <c r="N50" s="64">
        <v>0</v>
      </c>
      <c r="O50" s="65" t="s">
        <v>519</v>
      </c>
      <c r="P50" s="48"/>
      <c r="Q50" s="48"/>
      <c r="R50" s="48"/>
      <c r="S50" s="48"/>
      <c r="T50" s="48"/>
      <c r="U50" s="48"/>
    </row>
    <row r="51" spans="1:21" ht="30.75" customHeight="1">
      <c r="A51" s="48"/>
      <c r="B51" s="1250"/>
      <c r="C51" s="1251"/>
      <c r="D51" s="66"/>
      <c r="E51" s="1254" t="s">
        <v>18</v>
      </c>
      <c r="F51" s="1254"/>
      <c r="G51" s="1254"/>
      <c r="H51" s="1254"/>
      <c r="I51" s="1254"/>
      <c r="J51" s="1255"/>
      <c r="K51" s="63">
        <v>0</v>
      </c>
      <c r="L51" s="64">
        <v>0</v>
      </c>
      <c r="M51" s="64">
        <v>0</v>
      </c>
      <c r="N51" s="64">
        <v>1</v>
      </c>
      <c r="O51" s="65">
        <v>1</v>
      </c>
      <c r="P51" s="48"/>
      <c r="Q51" s="48"/>
      <c r="R51" s="48"/>
      <c r="S51" s="48"/>
      <c r="T51" s="48"/>
      <c r="U51" s="48"/>
    </row>
    <row r="52" spans="1:21" ht="30.75" customHeight="1">
      <c r="A52" s="48"/>
      <c r="B52" s="1256" t="s">
        <v>19</v>
      </c>
      <c r="C52" s="1257"/>
      <c r="D52" s="66"/>
      <c r="E52" s="1254" t="s">
        <v>20</v>
      </c>
      <c r="F52" s="1254"/>
      <c r="G52" s="1254"/>
      <c r="H52" s="1254"/>
      <c r="I52" s="1254"/>
      <c r="J52" s="1255"/>
      <c r="K52" s="63">
        <v>1220</v>
      </c>
      <c r="L52" s="64">
        <v>1185</v>
      </c>
      <c r="M52" s="64">
        <v>1158</v>
      </c>
      <c r="N52" s="64">
        <v>1105</v>
      </c>
      <c r="O52" s="65">
        <v>1003</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665</v>
      </c>
      <c r="L53" s="69">
        <v>642</v>
      </c>
      <c r="M53" s="69">
        <v>671</v>
      </c>
      <c r="N53" s="69">
        <v>658</v>
      </c>
      <c r="O53" s="70">
        <v>652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c r="B57" s="1262" t="s">
        <v>25</v>
      </c>
      <c r="C57" s="1263"/>
      <c r="D57" s="1266" t="s">
        <v>26</v>
      </c>
      <c r="E57" s="1267"/>
      <c r="F57" s="1267"/>
      <c r="G57" s="1267"/>
      <c r="H57" s="1267"/>
      <c r="I57" s="1267"/>
      <c r="J57" s="1268"/>
      <c r="K57" s="82" t="s">
        <v>600</v>
      </c>
      <c r="L57" s="83" t="s">
        <v>600</v>
      </c>
      <c r="M57" s="83" t="s">
        <v>600</v>
      </c>
      <c r="N57" s="83" t="s">
        <v>600</v>
      </c>
      <c r="O57" s="84" t="s">
        <v>600</v>
      </c>
    </row>
    <row r="58" spans="1:21" ht="31.5" customHeight="1" thickBot="1">
      <c r="B58" s="1264"/>
      <c r="C58" s="1265"/>
      <c r="D58" s="1269" t="s">
        <v>27</v>
      </c>
      <c r="E58" s="1270"/>
      <c r="F58" s="1270"/>
      <c r="G58" s="1270"/>
      <c r="H58" s="1270"/>
      <c r="I58" s="1270"/>
      <c r="J58" s="1271"/>
      <c r="K58" s="85" t="s">
        <v>600</v>
      </c>
      <c r="L58" s="86" t="s">
        <v>600</v>
      </c>
      <c r="M58" s="86" t="s">
        <v>600</v>
      </c>
      <c r="N58" s="86" t="s">
        <v>600</v>
      </c>
      <c r="O58" s="87" t="s">
        <v>600</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VYp9N0LMABJUQLMv4hk5AldO1FDpfWMMjGoaGgQKFXhzRuSIml0LVcS9XBycGthAuBq5xMhILj14ofhCIua2g==" saltValue="TNdMyCKSuNQ2VgjjPlH6U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560</v>
      </c>
      <c r="J40" s="99" t="s">
        <v>561</v>
      </c>
      <c r="K40" s="99" t="s">
        <v>562</v>
      </c>
      <c r="L40" s="99" t="s">
        <v>563</v>
      </c>
      <c r="M40" s="100" t="s">
        <v>564</v>
      </c>
    </row>
    <row r="41" spans="2:13" ht="27.75" customHeight="1">
      <c r="B41" s="1272" t="s">
        <v>30</v>
      </c>
      <c r="C41" s="1273"/>
      <c r="D41" s="101"/>
      <c r="E41" s="1278" t="s">
        <v>31</v>
      </c>
      <c r="F41" s="1278"/>
      <c r="G41" s="1278"/>
      <c r="H41" s="1279"/>
      <c r="I41" s="102">
        <v>10349</v>
      </c>
      <c r="J41" s="103">
        <v>10746</v>
      </c>
      <c r="K41" s="103">
        <v>10905</v>
      </c>
      <c r="L41" s="103">
        <v>11998</v>
      </c>
      <c r="M41" s="104">
        <v>13023</v>
      </c>
    </row>
    <row r="42" spans="2:13" ht="27.75" customHeight="1">
      <c r="B42" s="1274"/>
      <c r="C42" s="1275"/>
      <c r="D42" s="105"/>
      <c r="E42" s="1280" t="s">
        <v>32</v>
      </c>
      <c r="F42" s="1280"/>
      <c r="G42" s="1280"/>
      <c r="H42" s="1281"/>
      <c r="I42" s="106">
        <v>86</v>
      </c>
      <c r="J42" s="107">
        <v>56</v>
      </c>
      <c r="K42" s="107">
        <v>70</v>
      </c>
      <c r="L42" s="107">
        <v>186</v>
      </c>
      <c r="M42" s="108">
        <v>138</v>
      </c>
    </row>
    <row r="43" spans="2:13" ht="27.75" customHeight="1">
      <c r="B43" s="1274"/>
      <c r="C43" s="1275"/>
      <c r="D43" s="105"/>
      <c r="E43" s="1280" t="s">
        <v>33</v>
      </c>
      <c r="F43" s="1280"/>
      <c r="G43" s="1280"/>
      <c r="H43" s="1281"/>
      <c r="I43" s="106">
        <v>6401</v>
      </c>
      <c r="J43" s="107">
        <v>5984</v>
      </c>
      <c r="K43" s="107">
        <v>6012</v>
      </c>
      <c r="L43" s="107">
        <v>5737</v>
      </c>
      <c r="M43" s="108">
        <v>6077</v>
      </c>
    </row>
    <row r="44" spans="2:13" ht="27.75" customHeight="1">
      <c r="B44" s="1274"/>
      <c r="C44" s="1275"/>
      <c r="D44" s="105"/>
      <c r="E44" s="1280" t="s">
        <v>34</v>
      </c>
      <c r="F44" s="1280"/>
      <c r="G44" s="1280"/>
      <c r="H44" s="1281"/>
      <c r="I44" s="106">
        <v>484</v>
      </c>
      <c r="J44" s="107">
        <v>340</v>
      </c>
      <c r="K44" s="107">
        <v>195</v>
      </c>
      <c r="L44" s="107">
        <v>76</v>
      </c>
      <c r="M44" s="108">
        <v>37</v>
      </c>
    </row>
    <row r="45" spans="2:13" ht="27.75" customHeight="1">
      <c r="B45" s="1274"/>
      <c r="C45" s="1275"/>
      <c r="D45" s="105"/>
      <c r="E45" s="1280" t="s">
        <v>35</v>
      </c>
      <c r="F45" s="1280"/>
      <c r="G45" s="1280"/>
      <c r="H45" s="1281"/>
      <c r="I45" s="106">
        <v>195</v>
      </c>
      <c r="J45" s="107">
        <v>179</v>
      </c>
      <c r="K45" s="107">
        <v>60</v>
      </c>
      <c r="L45" s="107">
        <v>168</v>
      </c>
      <c r="M45" s="108">
        <v>144</v>
      </c>
    </row>
    <row r="46" spans="2:13" ht="27.75" customHeight="1">
      <c r="B46" s="1274"/>
      <c r="C46" s="1275"/>
      <c r="D46" s="109"/>
      <c r="E46" s="1280" t="s">
        <v>36</v>
      </c>
      <c r="F46" s="1280"/>
      <c r="G46" s="1280"/>
      <c r="H46" s="1281"/>
      <c r="I46" s="106" t="s">
        <v>519</v>
      </c>
      <c r="J46" s="107" t="s">
        <v>519</v>
      </c>
      <c r="K46" s="107" t="s">
        <v>519</v>
      </c>
      <c r="L46" s="107" t="s">
        <v>519</v>
      </c>
      <c r="M46" s="108" t="s">
        <v>519</v>
      </c>
    </row>
    <row r="47" spans="2:13" ht="27.75" customHeight="1">
      <c r="B47" s="1274"/>
      <c r="C47" s="1275"/>
      <c r="D47" s="110"/>
      <c r="E47" s="1282" t="s">
        <v>37</v>
      </c>
      <c r="F47" s="1283"/>
      <c r="G47" s="1283"/>
      <c r="H47" s="1284"/>
      <c r="I47" s="106" t="s">
        <v>519</v>
      </c>
      <c r="J47" s="107" t="s">
        <v>519</v>
      </c>
      <c r="K47" s="107" t="s">
        <v>519</v>
      </c>
      <c r="L47" s="107" t="s">
        <v>519</v>
      </c>
      <c r="M47" s="108" t="s">
        <v>519</v>
      </c>
    </row>
    <row r="48" spans="2:13" ht="27.75" customHeight="1">
      <c r="B48" s="1274"/>
      <c r="C48" s="1275"/>
      <c r="D48" s="105"/>
      <c r="E48" s="1280" t="s">
        <v>38</v>
      </c>
      <c r="F48" s="1280"/>
      <c r="G48" s="1280"/>
      <c r="H48" s="1281"/>
      <c r="I48" s="106" t="s">
        <v>519</v>
      </c>
      <c r="J48" s="107" t="s">
        <v>519</v>
      </c>
      <c r="K48" s="107" t="s">
        <v>519</v>
      </c>
      <c r="L48" s="107" t="s">
        <v>519</v>
      </c>
      <c r="M48" s="108" t="s">
        <v>519</v>
      </c>
    </row>
    <row r="49" spans="2:13" ht="27.75" customHeight="1">
      <c r="B49" s="1276"/>
      <c r="C49" s="1277"/>
      <c r="D49" s="105"/>
      <c r="E49" s="1280" t="s">
        <v>39</v>
      </c>
      <c r="F49" s="1280"/>
      <c r="G49" s="1280"/>
      <c r="H49" s="1281"/>
      <c r="I49" s="106" t="s">
        <v>519</v>
      </c>
      <c r="J49" s="107" t="s">
        <v>519</v>
      </c>
      <c r="K49" s="107" t="s">
        <v>519</v>
      </c>
      <c r="L49" s="107" t="s">
        <v>519</v>
      </c>
      <c r="M49" s="108" t="s">
        <v>519</v>
      </c>
    </row>
    <row r="50" spans="2:13" ht="27.75" customHeight="1">
      <c r="B50" s="1285" t="s">
        <v>40</v>
      </c>
      <c r="C50" s="1286"/>
      <c r="D50" s="111"/>
      <c r="E50" s="1280" t="s">
        <v>41</v>
      </c>
      <c r="F50" s="1280"/>
      <c r="G50" s="1280"/>
      <c r="H50" s="1281"/>
      <c r="I50" s="106">
        <v>3169</v>
      </c>
      <c r="J50" s="107">
        <v>3290</v>
      </c>
      <c r="K50" s="107">
        <v>3290</v>
      </c>
      <c r="L50" s="107">
        <v>3159</v>
      </c>
      <c r="M50" s="108">
        <v>2880</v>
      </c>
    </row>
    <row r="51" spans="2:13" ht="27.75" customHeight="1">
      <c r="B51" s="1274"/>
      <c r="C51" s="1275"/>
      <c r="D51" s="105"/>
      <c r="E51" s="1280" t="s">
        <v>42</v>
      </c>
      <c r="F51" s="1280"/>
      <c r="G51" s="1280"/>
      <c r="H51" s="1281"/>
      <c r="I51" s="106">
        <v>420</v>
      </c>
      <c r="J51" s="107">
        <v>480</v>
      </c>
      <c r="K51" s="107">
        <v>484</v>
      </c>
      <c r="L51" s="107">
        <v>488</v>
      </c>
      <c r="M51" s="108">
        <v>662</v>
      </c>
    </row>
    <row r="52" spans="2:13" ht="27.75" customHeight="1">
      <c r="B52" s="1276"/>
      <c r="C52" s="1277"/>
      <c r="D52" s="105"/>
      <c r="E52" s="1280" t="s">
        <v>43</v>
      </c>
      <c r="F52" s="1280"/>
      <c r="G52" s="1280"/>
      <c r="H52" s="1281"/>
      <c r="I52" s="106">
        <v>12084</v>
      </c>
      <c r="J52" s="107">
        <v>12030</v>
      </c>
      <c r="K52" s="107">
        <v>12041</v>
      </c>
      <c r="L52" s="107">
        <v>12741</v>
      </c>
      <c r="M52" s="108">
        <v>13623</v>
      </c>
    </row>
    <row r="53" spans="2:13" ht="27.75" customHeight="1" thickBot="1">
      <c r="B53" s="1287" t="s">
        <v>44</v>
      </c>
      <c r="C53" s="1288"/>
      <c r="D53" s="112"/>
      <c r="E53" s="1289" t="s">
        <v>45</v>
      </c>
      <c r="F53" s="1289"/>
      <c r="G53" s="1289"/>
      <c r="H53" s="1290"/>
      <c r="I53" s="113">
        <v>1842</v>
      </c>
      <c r="J53" s="114">
        <v>1505</v>
      </c>
      <c r="K53" s="114">
        <v>1426</v>
      </c>
      <c r="L53" s="114">
        <v>1778</v>
      </c>
      <c r="M53" s="115">
        <v>2255</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lcH1lbu/eytZPND7Kl813oW32YA+GqbOpZ8kMi1AixRGKzny1neAtnHD38d1mUrjyBU2QQNlaj44KAYA4MmWg==" saltValue="FR4aJ7qzhoBk0A9zXKye1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7" zoomScale="60" zoomScaleNormal="60" zoomScaleSheetLayoutView="100" workbookViewId="0">
      <selection activeCell="H62" sqref="H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562</v>
      </c>
      <c r="G54" s="124" t="s">
        <v>563</v>
      </c>
      <c r="H54" s="125" t="s">
        <v>564</v>
      </c>
    </row>
    <row r="55" spans="2:8" ht="52.5" customHeight="1">
      <c r="B55" s="126"/>
      <c r="C55" s="1299" t="s">
        <v>48</v>
      </c>
      <c r="D55" s="1299"/>
      <c r="E55" s="1300"/>
      <c r="F55" s="127">
        <v>1967</v>
      </c>
      <c r="G55" s="127">
        <v>1741</v>
      </c>
      <c r="H55" s="128">
        <v>1383</v>
      </c>
    </row>
    <row r="56" spans="2:8" ht="52.5" customHeight="1">
      <c r="B56" s="129"/>
      <c r="C56" s="1301" t="s">
        <v>49</v>
      </c>
      <c r="D56" s="1301"/>
      <c r="E56" s="1302"/>
      <c r="F56" s="130">
        <v>26</v>
      </c>
      <c r="G56" s="130">
        <v>26</v>
      </c>
      <c r="H56" s="131">
        <v>26</v>
      </c>
    </row>
    <row r="57" spans="2:8" ht="53.25" customHeight="1">
      <c r="B57" s="129"/>
      <c r="C57" s="1303" t="s">
        <v>50</v>
      </c>
      <c r="D57" s="1303"/>
      <c r="E57" s="1304"/>
      <c r="F57" s="132">
        <v>2189</v>
      </c>
      <c r="G57" s="132">
        <v>2280</v>
      </c>
      <c r="H57" s="133">
        <v>2254</v>
      </c>
    </row>
    <row r="58" spans="2:8" ht="45.75" customHeight="1">
      <c r="B58" s="134"/>
      <c r="C58" s="1291" t="s">
        <v>595</v>
      </c>
      <c r="D58" s="1292"/>
      <c r="E58" s="1293"/>
      <c r="F58" s="135">
        <v>1083</v>
      </c>
      <c r="G58" s="135">
        <v>1082</v>
      </c>
      <c r="H58" s="136">
        <v>1069</v>
      </c>
    </row>
    <row r="59" spans="2:8" ht="45.75" customHeight="1">
      <c r="B59" s="134"/>
      <c r="C59" s="1291" t="s">
        <v>596</v>
      </c>
      <c r="D59" s="1292"/>
      <c r="E59" s="1293"/>
      <c r="F59" s="135">
        <v>630</v>
      </c>
      <c r="G59" s="135">
        <v>628</v>
      </c>
      <c r="H59" s="136">
        <v>625</v>
      </c>
    </row>
    <row r="60" spans="2:8" ht="45.75" customHeight="1">
      <c r="B60" s="134"/>
      <c r="C60" s="1291" t="s">
        <v>597</v>
      </c>
      <c r="D60" s="1292"/>
      <c r="E60" s="1293"/>
      <c r="F60" s="135">
        <v>66</v>
      </c>
      <c r="G60" s="135">
        <v>165</v>
      </c>
      <c r="H60" s="136">
        <v>196</v>
      </c>
    </row>
    <row r="61" spans="2:8" ht="45.75" customHeight="1">
      <c r="B61" s="134"/>
      <c r="C61" s="1291" t="s">
        <v>598</v>
      </c>
      <c r="D61" s="1292"/>
      <c r="E61" s="1293"/>
      <c r="F61" s="135">
        <v>143</v>
      </c>
      <c r="G61" s="135">
        <v>140</v>
      </c>
      <c r="H61" s="136">
        <v>136</v>
      </c>
    </row>
    <row r="62" spans="2:8" ht="45.75" customHeight="1" thickBot="1">
      <c r="B62" s="137"/>
      <c r="C62" s="1294" t="s">
        <v>599</v>
      </c>
      <c r="D62" s="1295"/>
      <c r="E62" s="1296"/>
      <c r="F62" s="138">
        <v>121</v>
      </c>
      <c r="G62" s="138">
        <v>121</v>
      </c>
      <c r="H62" s="139">
        <v>99</v>
      </c>
    </row>
    <row r="63" spans="2:8" ht="52.5" customHeight="1" thickBot="1">
      <c r="B63" s="140"/>
      <c r="C63" s="1297" t="s">
        <v>51</v>
      </c>
      <c r="D63" s="1297"/>
      <c r="E63" s="1298"/>
      <c r="F63" s="141">
        <v>4182</v>
      </c>
      <c r="G63" s="141">
        <v>4047</v>
      </c>
      <c r="H63" s="142">
        <v>3663</v>
      </c>
    </row>
    <row r="64" spans="2:8" ht="15" customHeight="1"/>
    <row r="65" ht="0" hidden="1" customHeight="1"/>
    <row r="66" ht="0" hidden="1" customHeight="1"/>
  </sheetData>
  <sheetProtection algorithmName="SHA-512" hashValue="OVXdy/34Mwh8MgylSE322oLdCfosGt2jwDJZN8tfbbsfYG16NMcjffGQPPqRXNmQsyO9VPb6XnX+AxX8yVdXtQ==" saltValue="AUX5bTSuKge9jXbPnlMN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ZM191"/>
  <sheetViews>
    <sheetView topLeftCell="Z40" workbookViewId="0">
      <selection activeCell="AN70" sqref="AN70"/>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6" t="s">
        <v>611</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604</v>
      </c>
    </row>
    <row r="50" spans="1:109">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560</v>
      </c>
      <c r="BQ50" s="1319"/>
      <c r="BR50" s="1319"/>
      <c r="BS50" s="1319"/>
      <c r="BT50" s="1319"/>
      <c r="BU50" s="1319"/>
      <c r="BV50" s="1319"/>
      <c r="BW50" s="1319"/>
      <c r="BX50" s="1319" t="s">
        <v>561</v>
      </c>
      <c r="BY50" s="1319"/>
      <c r="BZ50" s="1319"/>
      <c r="CA50" s="1319"/>
      <c r="CB50" s="1319"/>
      <c r="CC50" s="1319"/>
      <c r="CD50" s="1319"/>
      <c r="CE50" s="1319"/>
      <c r="CF50" s="1319" t="s">
        <v>562</v>
      </c>
      <c r="CG50" s="1319"/>
      <c r="CH50" s="1319"/>
      <c r="CI50" s="1319"/>
      <c r="CJ50" s="1319"/>
      <c r="CK50" s="1319"/>
      <c r="CL50" s="1319"/>
      <c r="CM50" s="1319"/>
      <c r="CN50" s="1319" t="s">
        <v>563</v>
      </c>
      <c r="CO50" s="1319"/>
      <c r="CP50" s="1319"/>
      <c r="CQ50" s="1319"/>
      <c r="CR50" s="1319"/>
      <c r="CS50" s="1319"/>
      <c r="CT50" s="1319"/>
      <c r="CU50" s="1319"/>
      <c r="CV50" s="1319" t="s">
        <v>564</v>
      </c>
      <c r="CW50" s="1319"/>
      <c r="CX50" s="1319"/>
      <c r="CY50" s="1319"/>
      <c r="CZ50" s="1319"/>
      <c r="DA50" s="1319"/>
      <c r="DB50" s="1319"/>
      <c r="DC50" s="1319"/>
    </row>
    <row r="51" spans="1:109" ht="13.5" customHeight="1">
      <c r="B51" s="394"/>
      <c r="G51" s="1320"/>
      <c r="H51" s="1320"/>
      <c r="I51" s="1324"/>
      <c r="J51" s="1324"/>
      <c r="K51" s="1321"/>
      <c r="L51" s="1321"/>
      <c r="M51" s="1321"/>
      <c r="N51" s="1321"/>
      <c r="AM51" s="403"/>
      <c r="AN51" s="1322" t="s">
        <v>605</v>
      </c>
      <c r="AO51" s="1322"/>
      <c r="AP51" s="1322"/>
      <c r="AQ51" s="1322"/>
      <c r="AR51" s="1322"/>
      <c r="AS51" s="1322"/>
      <c r="AT51" s="1322"/>
      <c r="AU51" s="1322"/>
      <c r="AV51" s="1322"/>
      <c r="AW51" s="1322"/>
      <c r="AX51" s="1322"/>
      <c r="AY51" s="1322"/>
      <c r="AZ51" s="1322"/>
      <c r="BA51" s="1322"/>
      <c r="BB51" s="1322" t="s">
        <v>606</v>
      </c>
      <c r="BC51" s="1322"/>
      <c r="BD51" s="1322"/>
      <c r="BE51" s="1322"/>
      <c r="BF51" s="1322"/>
      <c r="BG51" s="1322"/>
      <c r="BH51" s="1322"/>
      <c r="BI51" s="1322"/>
      <c r="BJ51" s="1322"/>
      <c r="BK51" s="1322"/>
      <c r="BL51" s="1322"/>
      <c r="BM51" s="1322"/>
      <c r="BN51" s="1322"/>
      <c r="BO51" s="1322"/>
      <c r="BP51" s="1323"/>
      <c r="BQ51" s="1305"/>
      <c r="BR51" s="1305"/>
      <c r="BS51" s="1305"/>
      <c r="BT51" s="1305"/>
      <c r="BU51" s="1305"/>
      <c r="BV51" s="1305"/>
      <c r="BW51" s="1305"/>
      <c r="BX51" s="1305">
        <v>35.6</v>
      </c>
      <c r="BY51" s="1305"/>
      <c r="BZ51" s="1305"/>
      <c r="CA51" s="1305"/>
      <c r="CB51" s="1305"/>
      <c r="CC51" s="1305"/>
      <c r="CD51" s="1305"/>
      <c r="CE51" s="1305"/>
      <c r="CF51" s="1305">
        <v>34.700000000000003</v>
      </c>
      <c r="CG51" s="1305"/>
      <c r="CH51" s="1305"/>
      <c r="CI51" s="1305"/>
      <c r="CJ51" s="1305"/>
      <c r="CK51" s="1305"/>
      <c r="CL51" s="1305"/>
      <c r="CM51" s="1305"/>
      <c r="CN51" s="1305">
        <v>44.2</v>
      </c>
      <c r="CO51" s="1305"/>
      <c r="CP51" s="1305"/>
      <c r="CQ51" s="1305"/>
      <c r="CR51" s="1305"/>
      <c r="CS51" s="1305"/>
      <c r="CT51" s="1305"/>
      <c r="CU51" s="1305"/>
      <c r="CV51" s="1305">
        <v>56.4</v>
      </c>
      <c r="CW51" s="1305"/>
      <c r="CX51" s="1305"/>
      <c r="CY51" s="1305"/>
      <c r="CZ51" s="1305"/>
      <c r="DA51" s="1305"/>
      <c r="DB51" s="1305"/>
      <c r="DC51" s="1305"/>
    </row>
    <row r="52" spans="1:109">
      <c r="B52" s="394"/>
      <c r="G52" s="1320"/>
      <c r="H52" s="1320"/>
      <c r="I52" s="1324"/>
      <c r="J52" s="1324"/>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c r="A53" s="402"/>
      <c r="B53" s="394"/>
      <c r="G53" s="1320"/>
      <c r="H53" s="1320"/>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607</v>
      </c>
      <c r="BC53" s="1322"/>
      <c r="BD53" s="1322"/>
      <c r="BE53" s="1322"/>
      <c r="BF53" s="1322"/>
      <c r="BG53" s="1322"/>
      <c r="BH53" s="1322"/>
      <c r="BI53" s="1322"/>
      <c r="BJ53" s="1322"/>
      <c r="BK53" s="1322"/>
      <c r="BL53" s="1322"/>
      <c r="BM53" s="1322"/>
      <c r="BN53" s="1322"/>
      <c r="BO53" s="1322"/>
      <c r="BP53" s="1323"/>
      <c r="BQ53" s="1305"/>
      <c r="BR53" s="1305"/>
      <c r="BS53" s="1305"/>
      <c r="BT53" s="1305"/>
      <c r="BU53" s="1305"/>
      <c r="BV53" s="1305"/>
      <c r="BW53" s="1305"/>
      <c r="BX53" s="1305">
        <v>32.6</v>
      </c>
      <c r="BY53" s="1305"/>
      <c r="BZ53" s="1305"/>
      <c r="CA53" s="1305"/>
      <c r="CB53" s="1305"/>
      <c r="CC53" s="1305"/>
      <c r="CD53" s="1305"/>
      <c r="CE53" s="1305"/>
      <c r="CF53" s="1305">
        <v>34.5</v>
      </c>
      <c r="CG53" s="1305"/>
      <c r="CH53" s="1305"/>
      <c r="CI53" s="1305"/>
      <c r="CJ53" s="1305"/>
      <c r="CK53" s="1305"/>
      <c r="CL53" s="1305"/>
      <c r="CM53" s="1305"/>
      <c r="CN53" s="1305">
        <v>36.200000000000003</v>
      </c>
      <c r="CO53" s="1305"/>
      <c r="CP53" s="1305"/>
      <c r="CQ53" s="1305"/>
      <c r="CR53" s="1305"/>
      <c r="CS53" s="1305"/>
      <c r="CT53" s="1305"/>
      <c r="CU53" s="1305"/>
      <c r="CV53" s="1305">
        <v>38</v>
      </c>
      <c r="CW53" s="1305"/>
      <c r="CX53" s="1305"/>
      <c r="CY53" s="1305"/>
      <c r="CZ53" s="1305"/>
      <c r="DA53" s="1305"/>
      <c r="DB53" s="1305"/>
      <c r="DC53" s="1305"/>
    </row>
    <row r="54" spans="1:109">
      <c r="A54" s="402"/>
      <c r="B54" s="394"/>
      <c r="G54" s="1320"/>
      <c r="H54" s="1320"/>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c r="A55" s="402"/>
      <c r="B55" s="394"/>
      <c r="G55" s="1315"/>
      <c r="H55" s="1315"/>
      <c r="I55" s="1315"/>
      <c r="J55" s="1315"/>
      <c r="K55" s="1321"/>
      <c r="L55" s="1321"/>
      <c r="M55" s="1321"/>
      <c r="N55" s="1321"/>
      <c r="AN55" s="1319" t="s">
        <v>608</v>
      </c>
      <c r="AO55" s="1319"/>
      <c r="AP55" s="1319"/>
      <c r="AQ55" s="1319"/>
      <c r="AR55" s="1319"/>
      <c r="AS55" s="1319"/>
      <c r="AT55" s="1319"/>
      <c r="AU55" s="1319"/>
      <c r="AV55" s="1319"/>
      <c r="AW55" s="1319"/>
      <c r="AX55" s="1319"/>
      <c r="AY55" s="1319"/>
      <c r="AZ55" s="1319"/>
      <c r="BA55" s="1319"/>
      <c r="BB55" s="1322" t="s">
        <v>606</v>
      </c>
      <c r="BC55" s="1322"/>
      <c r="BD55" s="1322"/>
      <c r="BE55" s="1322"/>
      <c r="BF55" s="1322"/>
      <c r="BG55" s="1322"/>
      <c r="BH55" s="1322"/>
      <c r="BI55" s="1322"/>
      <c r="BJ55" s="1322"/>
      <c r="BK55" s="1322"/>
      <c r="BL55" s="1322"/>
      <c r="BM55" s="1322"/>
      <c r="BN55" s="1322"/>
      <c r="BO55" s="1322"/>
      <c r="BP55" s="1323"/>
      <c r="BQ55" s="1305"/>
      <c r="BR55" s="1305"/>
      <c r="BS55" s="1305"/>
      <c r="BT55" s="1305"/>
      <c r="BU55" s="1305"/>
      <c r="BV55" s="1305"/>
      <c r="BW55" s="1305"/>
      <c r="BX55" s="1305">
        <v>13.1</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c r="B57" s="406"/>
      <c r="G57" s="1315"/>
      <c r="H57" s="1315"/>
      <c r="I57" s="1325"/>
      <c r="J57" s="1325"/>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607</v>
      </c>
      <c r="BC57" s="1322"/>
      <c r="BD57" s="1322"/>
      <c r="BE57" s="1322"/>
      <c r="BF57" s="1322"/>
      <c r="BG57" s="1322"/>
      <c r="BH57" s="1322"/>
      <c r="BI57" s="1322"/>
      <c r="BJ57" s="1322"/>
      <c r="BK57" s="1322"/>
      <c r="BL57" s="1322"/>
      <c r="BM57" s="1322"/>
      <c r="BN57" s="1322"/>
      <c r="BO57" s="1322"/>
      <c r="BP57" s="1323"/>
      <c r="BQ57" s="1305"/>
      <c r="BR57" s="1305"/>
      <c r="BS57" s="1305"/>
      <c r="BT57" s="1305"/>
      <c r="BU57" s="1305"/>
      <c r="BV57" s="1305"/>
      <c r="BW57" s="1305"/>
      <c r="BX57" s="1305">
        <v>53.4</v>
      </c>
      <c r="BY57" s="1305"/>
      <c r="BZ57" s="1305"/>
      <c r="CA57" s="1305"/>
      <c r="CB57" s="1305"/>
      <c r="CC57" s="1305"/>
      <c r="CD57" s="1305"/>
      <c r="CE57" s="1305"/>
      <c r="CF57" s="1305">
        <v>52.1</v>
      </c>
      <c r="CG57" s="1305"/>
      <c r="CH57" s="1305"/>
      <c r="CI57" s="1305"/>
      <c r="CJ57" s="1305"/>
      <c r="CK57" s="1305"/>
      <c r="CL57" s="1305"/>
      <c r="CM57" s="1305"/>
      <c r="CN57" s="1305">
        <v>59.1</v>
      </c>
      <c r="CO57" s="1305"/>
      <c r="CP57" s="1305"/>
      <c r="CQ57" s="1305"/>
      <c r="CR57" s="1305"/>
      <c r="CS57" s="1305"/>
      <c r="CT57" s="1305"/>
      <c r="CU57" s="1305"/>
      <c r="CV57" s="1305">
        <v>58.6</v>
      </c>
      <c r="CW57" s="1305"/>
      <c r="CX57" s="1305"/>
      <c r="CY57" s="1305"/>
      <c r="CZ57" s="1305"/>
      <c r="DA57" s="1305"/>
      <c r="DB57" s="1305"/>
      <c r="DC57" s="1305"/>
      <c r="DD57" s="407"/>
      <c r="DE57" s="406"/>
    </row>
    <row r="58" spans="1:109" s="402" customFormat="1">
      <c r="A58" s="387"/>
      <c r="B58" s="406"/>
      <c r="G58" s="1315"/>
      <c r="H58" s="1315"/>
      <c r="I58" s="1325"/>
      <c r="J58" s="1325"/>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609</v>
      </c>
    </row>
    <row r="64" spans="1:109">
      <c r="B64" s="394"/>
      <c r="G64" s="401"/>
      <c r="I64" s="414"/>
      <c r="J64" s="414"/>
      <c r="K64" s="414"/>
      <c r="L64" s="414"/>
      <c r="M64" s="414"/>
      <c r="N64" s="415"/>
      <c r="AM64" s="401"/>
      <c r="AN64" s="401" t="s">
        <v>603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c r="B65" s="394"/>
      <c r="AN65" s="1306" t="s">
        <v>612</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c r="B66" s="394"/>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c r="B67" s="394"/>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c r="B68" s="394"/>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c r="B69" s="394"/>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604</v>
      </c>
    </row>
    <row r="72" spans="2:107">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560</v>
      </c>
      <c r="BQ72" s="1319"/>
      <c r="BR72" s="1319"/>
      <c r="BS72" s="1319"/>
      <c r="BT72" s="1319"/>
      <c r="BU72" s="1319"/>
      <c r="BV72" s="1319"/>
      <c r="BW72" s="1319"/>
      <c r="BX72" s="1319" t="s">
        <v>561</v>
      </c>
      <c r="BY72" s="1319"/>
      <c r="BZ72" s="1319"/>
      <c r="CA72" s="1319"/>
      <c r="CB72" s="1319"/>
      <c r="CC72" s="1319"/>
      <c r="CD72" s="1319"/>
      <c r="CE72" s="1319"/>
      <c r="CF72" s="1319" t="s">
        <v>562</v>
      </c>
      <c r="CG72" s="1319"/>
      <c r="CH72" s="1319"/>
      <c r="CI72" s="1319"/>
      <c r="CJ72" s="1319"/>
      <c r="CK72" s="1319"/>
      <c r="CL72" s="1319"/>
      <c r="CM72" s="1319"/>
      <c r="CN72" s="1319" t="s">
        <v>563</v>
      </c>
      <c r="CO72" s="1319"/>
      <c r="CP72" s="1319"/>
      <c r="CQ72" s="1319"/>
      <c r="CR72" s="1319"/>
      <c r="CS72" s="1319"/>
      <c r="CT72" s="1319"/>
      <c r="CU72" s="1319"/>
      <c r="CV72" s="1319" t="s">
        <v>564</v>
      </c>
      <c r="CW72" s="1319"/>
      <c r="CX72" s="1319"/>
      <c r="CY72" s="1319"/>
      <c r="CZ72" s="1319"/>
      <c r="DA72" s="1319"/>
      <c r="DB72" s="1319"/>
      <c r="DC72" s="1319"/>
    </row>
    <row r="73" spans="2:107" ht="13.5" customHeight="1">
      <c r="B73" s="394"/>
      <c r="G73" s="1320"/>
      <c r="H73" s="1320"/>
      <c r="I73" s="1320"/>
      <c r="J73" s="1320"/>
      <c r="K73" s="1326"/>
      <c r="L73" s="1326"/>
      <c r="M73" s="1326"/>
      <c r="N73" s="1326"/>
      <c r="AM73" s="403"/>
      <c r="AN73" s="1322" t="s">
        <v>605</v>
      </c>
      <c r="AO73" s="1322"/>
      <c r="AP73" s="1322"/>
      <c r="AQ73" s="1322"/>
      <c r="AR73" s="1322"/>
      <c r="AS73" s="1322"/>
      <c r="AT73" s="1322"/>
      <c r="AU73" s="1322"/>
      <c r="AV73" s="1322"/>
      <c r="AW73" s="1322"/>
      <c r="AX73" s="1322"/>
      <c r="AY73" s="1322"/>
      <c r="AZ73" s="1322"/>
      <c r="BA73" s="1322"/>
      <c r="BB73" s="1322" t="s">
        <v>606</v>
      </c>
      <c r="BC73" s="1322"/>
      <c r="BD73" s="1322"/>
      <c r="BE73" s="1322"/>
      <c r="BF73" s="1322"/>
      <c r="BG73" s="1322"/>
      <c r="BH73" s="1322"/>
      <c r="BI73" s="1322"/>
      <c r="BJ73" s="1322"/>
      <c r="BK73" s="1322"/>
      <c r="BL73" s="1322"/>
      <c r="BM73" s="1322"/>
      <c r="BN73" s="1322"/>
      <c r="BO73" s="1322"/>
      <c r="BP73" s="1305">
        <v>43.7</v>
      </c>
      <c r="BQ73" s="1305"/>
      <c r="BR73" s="1305"/>
      <c r="BS73" s="1305"/>
      <c r="BT73" s="1305"/>
      <c r="BU73" s="1305"/>
      <c r="BV73" s="1305"/>
      <c r="BW73" s="1305"/>
      <c r="BX73" s="1305">
        <v>35.6</v>
      </c>
      <c r="BY73" s="1305"/>
      <c r="BZ73" s="1305"/>
      <c r="CA73" s="1305"/>
      <c r="CB73" s="1305"/>
      <c r="CC73" s="1305"/>
      <c r="CD73" s="1305"/>
      <c r="CE73" s="1305"/>
      <c r="CF73" s="1305">
        <v>34.700000000000003</v>
      </c>
      <c r="CG73" s="1305"/>
      <c r="CH73" s="1305"/>
      <c r="CI73" s="1305"/>
      <c r="CJ73" s="1305"/>
      <c r="CK73" s="1305"/>
      <c r="CL73" s="1305"/>
      <c r="CM73" s="1305"/>
      <c r="CN73" s="1305">
        <v>44.2</v>
      </c>
      <c r="CO73" s="1305"/>
      <c r="CP73" s="1305"/>
      <c r="CQ73" s="1305"/>
      <c r="CR73" s="1305"/>
      <c r="CS73" s="1305"/>
      <c r="CT73" s="1305"/>
      <c r="CU73" s="1305"/>
      <c r="CV73" s="1305">
        <v>56.4</v>
      </c>
      <c r="CW73" s="1305"/>
      <c r="CX73" s="1305"/>
      <c r="CY73" s="1305"/>
      <c r="CZ73" s="1305"/>
      <c r="DA73" s="1305"/>
      <c r="DB73" s="1305"/>
      <c r="DC73" s="1305"/>
    </row>
    <row r="74" spans="2:107">
      <c r="B74" s="394"/>
      <c r="G74" s="1320"/>
      <c r="H74" s="1320"/>
      <c r="I74" s="1320"/>
      <c r="J74" s="1320"/>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5" customHeight="1">
      <c r="B75" s="394"/>
      <c r="G75" s="1320"/>
      <c r="H75" s="1320"/>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610</v>
      </c>
      <c r="BC75" s="1322"/>
      <c r="BD75" s="1322"/>
      <c r="BE75" s="1322"/>
      <c r="BF75" s="1322"/>
      <c r="BG75" s="1322"/>
      <c r="BH75" s="1322"/>
      <c r="BI75" s="1322"/>
      <c r="BJ75" s="1322"/>
      <c r="BK75" s="1322"/>
      <c r="BL75" s="1322"/>
      <c r="BM75" s="1322"/>
      <c r="BN75" s="1322"/>
      <c r="BO75" s="1322"/>
      <c r="BP75" s="1305">
        <v>16.100000000000001</v>
      </c>
      <c r="BQ75" s="1305"/>
      <c r="BR75" s="1305"/>
      <c r="BS75" s="1305"/>
      <c r="BT75" s="1305"/>
      <c r="BU75" s="1305"/>
      <c r="BV75" s="1305"/>
      <c r="BW75" s="1305"/>
      <c r="BX75" s="1305">
        <v>15.6</v>
      </c>
      <c r="BY75" s="1305"/>
      <c r="BZ75" s="1305"/>
      <c r="CA75" s="1305"/>
      <c r="CB75" s="1305"/>
      <c r="CC75" s="1305"/>
      <c r="CD75" s="1305"/>
      <c r="CE75" s="1305"/>
      <c r="CF75" s="1305">
        <v>15.7</v>
      </c>
      <c r="CG75" s="1305"/>
      <c r="CH75" s="1305"/>
      <c r="CI75" s="1305"/>
      <c r="CJ75" s="1305"/>
      <c r="CK75" s="1305"/>
      <c r="CL75" s="1305"/>
      <c r="CM75" s="1305"/>
      <c r="CN75" s="1305">
        <v>16</v>
      </c>
      <c r="CO75" s="1305"/>
      <c r="CP75" s="1305"/>
      <c r="CQ75" s="1305"/>
      <c r="CR75" s="1305"/>
      <c r="CS75" s="1305"/>
      <c r="CT75" s="1305"/>
      <c r="CU75" s="1305"/>
      <c r="CV75" s="1305">
        <v>16.3</v>
      </c>
      <c r="CW75" s="1305"/>
      <c r="CX75" s="1305"/>
      <c r="CY75" s="1305"/>
      <c r="CZ75" s="1305"/>
      <c r="DA75" s="1305"/>
      <c r="DB75" s="1305"/>
      <c r="DC75" s="1305"/>
    </row>
    <row r="76" spans="2:107">
      <c r="B76" s="394"/>
      <c r="G76" s="1320"/>
      <c r="H76" s="1320"/>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5" customHeight="1">
      <c r="B77" s="394"/>
      <c r="G77" s="1315"/>
      <c r="H77" s="1315"/>
      <c r="I77" s="1315"/>
      <c r="J77" s="1315"/>
      <c r="K77" s="1326"/>
      <c r="L77" s="1326"/>
      <c r="M77" s="1326"/>
      <c r="N77" s="1326"/>
      <c r="AN77" s="1319" t="s">
        <v>608</v>
      </c>
      <c r="AO77" s="1319"/>
      <c r="AP77" s="1319"/>
      <c r="AQ77" s="1319"/>
      <c r="AR77" s="1319"/>
      <c r="AS77" s="1319"/>
      <c r="AT77" s="1319"/>
      <c r="AU77" s="1319"/>
      <c r="AV77" s="1319"/>
      <c r="AW77" s="1319"/>
      <c r="AX77" s="1319"/>
      <c r="AY77" s="1319"/>
      <c r="AZ77" s="1319"/>
      <c r="BA77" s="1319"/>
      <c r="BB77" s="1322" t="s">
        <v>606</v>
      </c>
      <c r="BC77" s="1322"/>
      <c r="BD77" s="1322"/>
      <c r="BE77" s="1322"/>
      <c r="BF77" s="1322"/>
      <c r="BG77" s="1322"/>
      <c r="BH77" s="1322"/>
      <c r="BI77" s="1322"/>
      <c r="BJ77" s="1322"/>
      <c r="BK77" s="1322"/>
      <c r="BL77" s="1322"/>
      <c r="BM77" s="1322"/>
      <c r="BN77" s="1322"/>
      <c r="BO77" s="1322"/>
      <c r="BP77" s="1305">
        <v>10.199999999999999</v>
      </c>
      <c r="BQ77" s="1305"/>
      <c r="BR77" s="1305"/>
      <c r="BS77" s="1305"/>
      <c r="BT77" s="1305"/>
      <c r="BU77" s="1305"/>
      <c r="BV77" s="1305"/>
      <c r="BW77" s="1305"/>
      <c r="BX77" s="1305">
        <v>13.1</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c r="B78" s="394"/>
      <c r="G78" s="1315"/>
      <c r="H78" s="1315"/>
      <c r="I78" s="1315"/>
      <c r="J78" s="1315"/>
      <c r="K78" s="1326"/>
      <c r="L78" s="1326"/>
      <c r="M78" s="1326"/>
      <c r="N78" s="1326"/>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5" customHeight="1">
      <c r="B79" s="394"/>
      <c r="G79" s="1315"/>
      <c r="H79" s="1315"/>
      <c r="I79" s="1325"/>
      <c r="J79" s="1325"/>
      <c r="K79" s="1327"/>
      <c r="L79" s="1327"/>
      <c r="M79" s="1327"/>
      <c r="N79" s="1327"/>
      <c r="AN79" s="1319"/>
      <c r="AO79" s="1319"/>
      <c r="AP79" s="1319"/>
      <c r="AQ79" s="1319"/>
      <c r="AR79" s="1319"/>
      <c r="AS79" s="1319"/>
      <c r="AT79" s="1319"/>
      <c r="AU79" s="1319"/>
      <c r="AV79" s="1319"/>
      <c r="AW79" s="1319"/>
      <c r="AX79" s="1319"/>
      <c r="AY79" s="1319"/>
      <c r="AZ79" s="1319"/>
      <c r="BA79" s="1319"/>
      <c r="BB79" s="1322" t="s">
        <v>610</v>
      </c>
      <c r="BC79" s="1322"/>
      <c r="BD79" s="1322"/>
      <c r="BE79" s="1322"/>
      <c r="BF79" s="1322"/>
      <c r="BG79" s="1322"/>
      <c r="BH79" s="1322"/>
      <c r="BI79" s="1322"/>
      <c r="BJ79" s="1322"/>
      <c r="BK79" s="1322"/>
      <c r="BL79" s="1322"/>
      <c r="BM79" s="1322"/>
      <c r="BN79" s="1322"/>
      <c r="BO79" s="1322"/>
      <c r="BP79" s="1305">
        <v>9.1</v>
      </c>
      <c r="BQ79" s="1305"/>
      <c r="BR79" s="1305"/>
      <c r="BS79" s="1305"/>
      <c r="BT79" s="1305"/>
      <c r="BU79" s="1305"/>
      <c r="BV79" s="1305"/>
      <c r="BW79" s="1305"/>
      <c r="BX79" s="1305">
        <v>8.9</v>
      </c>
      <c r="BY79" s="1305"/>
      <c r="BZ79" s="1305"/>
      <c r="CA79" s="1305"/>
      <c r="CB79" s="1305"/>
      <c r="CC79" s="1305"/>
      <c r="CD79" s="1305"/>
      <c r="CE79" s="1305"/>
      <c r="CF79" s="1305">
        <v>7.9</v>
      </c>
      <c r="CG79" s="1305"/>
      <c r="CH79" s="1305"/>
      <c r="CI79" s="1305"/>
      <c r="CJ79" s="1305"/>
      <c r="CK79" s="1305"/>
      <c r="CL79" s="1305"/>
      <c r="CM79" s="1305"/>
      <c r="CN79" s="1305">
        <v>7.9</v>
      </c>
      <c r="CO79" s="1305"/>
      <c r="CP79" s="1305"/>
      <c r="CQ79" s="1305"/>
      <c r="CR79" s="1305"/>
      <c r="CS79" s="1305"/>
      <c r="CT79" s="1305"/>
      <c r="CU79" s="1305"/>
      <c r="CV79" s="1305">
        <v>7.8</v>
      </c>
      <c r="CW79" s="1305"/>
      <c r="CX79" s="1305"/>
      <c r="CY79" s="1305"/>
      <c r="CZ79" s="1305"/>
      <c r="DA79" s="1305"/>
      <c r="DB79" s="1305"/>
      <c r="DC79" s="1305"/>
    </row>
    <row r="80" spans="2:107">
      <c r="B80" s="394"/>
      <c r="G80" s="1315"/>
      <c r="H80" s="1315"/>
      <c r="I80" s="1325"/>
      <c r="J80" s="1325"/>
      <c r="K80" s="1327"/>
      <c r="L80" s="1327"/>
      <c r="M80" s="1327"/>
      <c r="N80" s="1327"/>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ageMargins left="0" right="0" top="0.15748031496062992" bottom="0" header="0.39370078740157483" footer="0"/>
  <pageSetup paperSize="9" scale="49" orientation="landscape"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35"/>
  <sheetViews>
    <sheetView topLeftCell="A94" workbookViewId="0">
      <selection activeCell="AQ131" sqref="AQ131"/>
    </sheetView>
  </sheetViews>
  <sheetFormatPr defaultColWidth="0" defaultRowHeight="13.5" customHeight="1" zeroHeight="1"/>
  <cols>
    <col min="1" max="34" width="2.5" style="291" customWidth="1"/>
    <col min="35" max="122" width="2.5" style="290" customWidth="1"/>
    <col min="123" max="16384" width="2.5" style="290" hidden="1"/>
  </cols>
  <sheetData>
    <row r="1" spans="2:34">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row r="93" spans="25:34"/>
    <row r="94" spans="25:34">
      <c r="AF94" s="290"/>
      <c r="AG94" s="290"/>
      <c r="AH94" s="290"/>
    </row>
    <row r="95" spans="25:34">
      <c r="AH95" s="290"/>
    </row>
    <row r="96" spans="25:34"/>
    <row r="97" spans="33:34"/>
    <row r="98" spans="33:34"/>
    <row r="99" spans="33:34"/>
    <row r="100" spans="33:34"/>
    <row r="101" spans="33:34">
      <c r="AH101" s="290"/>
    </row>
    <row r="102" spans="33:34"/>
    <row r="103" spans="33:34"/>
    <row r="104" spans="33:34">
      <c r="AG104" s="290"/>
      <c r="AH104" s="290"/>
    </row>
    <row r="105" spans="33:34"/>
    <row r="106" spans="33:34"/>
    <row r="107" spans="33:34"/>
    <row r="108" spans="33:34"/>
    <row r="109" spans="33:34"/>
    <row r="110" spans="33:34"/>
    <row r="111" spans="33:34"/>
    <row r="112" spans="33:34"/>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506</v>
      </c>
    </row>
    <row r="126" spans="34:122" ht="13.5" hidden="1" customHeight="1"/>
    <row r="127" spans="34:122" ht="13.5" hidden="1" customHeight="1"/>
    <row r="128" spans="34:122" ht="13.5" hidden="1" customHeight="1"/>
    <row r="129"/>
    <row r="130"/>
    <row r="131"/>
    <row r="132"/>
    <row r="133"/>
    <row r="134"/>
    <row r="135"/>
  </sheetData>
  <phoneticPr fontId="2"/>
  <pageMargins left="0" right="0" top="0.19685039370078741" bottom="0" header="0" footer="0"/>
  <pageSetup paperSize="9" scale="33"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35"/>
  <sheetViews>
    <sheetView tabSelected="1" topLeftCell="A97" workbookViewId="0">
      <selection activeCell="DQ130" sqref="DQ130"/>
    </sheetView>
  </sheetViews>
  <sheetFormatPr defaultColWidth="0" defaultRowHeight="13.5" customHeight="1" zeroHeight="1"/>
  <cols>
    <col min="1" max="34" width="2.5" style="291" customWidth="1"/>
    <col min="35" max="122" width="2.5" style="290" customWidth="1"/>
    <col min="123" max="16384" width="2.5" style="290" hidden="1"/>
  </cols>
  <sheetData>
    <row r="1" spans="2:34">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row r="93" spans="25:34"/>
    <row r="94" spans="25:34">
      <c r="AF94" s="290"/>
      <c r="AG94" s="290"/>
      <c r="AH94" s="290"/>
    </row>
    <row r="95" spans="25:34">
      <c r="AH95" s="290"/>
    </row>
    <row r="96" spans="25:34"/>
    <row r="97" spans="33:34"/>
    <row r="98" spans="33:34"/>
    <row r="99" spans="33:34"/>
    <row r="100" spans="33:34"/>
    <row r="101" spans="33:34">
      <c r="AH101" s="290"/>
    </row>
    <row r="102" spans="33:34"/>
    <row r="103" spans="33:34"/>
    <row r="104" spans="33:34">
      <c r="AG104" s="290"/>
      <c r="AH104" s="290"/>
    </row>
    <row r="105" spans="33:34"/>
    <row r="106" spans="33:34"/>
    <row r="107" spans="33:34"/>
    <row r="108" spans="33:34"/>
    <row r="109" spans="33:34"/>
    <row r="110" spans="33:34"/>
    <row r="111" spans="33:34"/>
    <row r="112" spans="33:34"/>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506</v>
      </c>
    </row>
    <row r="126" spans="34:122" ht="13.5" hidden="1" customHeight="1"/>
    <row r="127" spans="34:122" ht="13.5" hidden="1" customHeight="1"/>
    <row r="128" spans="34:122" ht="13.5" hidden="1" customHeight="1"/>
    <row r="129"/>
    <row r="130"/>
    <row r="131"/>
    <row r="132"/>
    <row r="133"/>
    <row r="134"/>
    <row r="135"/>
  </sheetData>
  <phoneticPr fontId="2"/>
  <pageMargins left="0" right="0" top="0.19685039370078741" bottom="0" header="0.39370078740157483" footer="0"/>
  <pageSetup paperSize="9" scale="33" orientation="landscape"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557</v>
      </c>
      <c r="G2" s="156"/>
      <c r="H2" s="157"/>
    </row>
    <row r="3" spans="1:8">
      <c r="A3" s="153" t="s">
        <v>550</v>
      </c>
      <c r="B3" s="158"/>
      <c r="C3" s="159"/>
      <c r="D3" s="160">
        <v>92715</v>
      </c>
      <c r="E3" s="161"/>
      <c r="F3" s="162">
        <v>91837</v>
      </c>
      <c r="G3" s="163"/>
      <c r="H3" s="164"/>
    </row>
    <row r="4" spans="1:8">
      <c r="A4" s="165"/>
      <c r="B4" s="166"/>
      <c r="C4" s="167"/>
      <c r="D4" s="168">
        <v>39312</v>
      </c>
      <c r="E4" s="169"/>
      <c r="F4" s="170">
        <v>54439</v>
      </c>
      <c r="G4" s="171"/>
      <c r="H4" s="172"/>
    </row>
    <row r="5" spans="1:8">
      <c r="A5" s="153" t="s">
        <v>552</v>
      </c>
      <c r="B5" s="158"/>
      <c r="C5" s="159"/>
      <c r="D5" s="160">
        <v>96076</v>
      </c>
      <c r="E5" s="161"/>
      <c r="F5" s="162">
        <v>75972</v>
      </c>
      <c r="G5" s="163"/>
      <c r="H5" s="164"/>
    </row>
    <row r="6" spans="1:8">
      <c r="A6" s="165"/>
      <c r="B6" s="166"/>
      <c r="C6" s="167"/>
      <c r="D6" s="168">
        <v>46336</v>
      </c>
      <c r="E6" s="169"/>
      <c r="F6" s="170">
        <v>40712</v>
      </c>
      <c r="G6" s="171"/>
      <c r="H6" s="172"/>
    </row>
    <row r="7" spans="1:8">
      <c r="A7" s="153" t="s">
        <v>553</v>
      </c>
      <c r="B7" s="158"/>
      <c r="C7" s="159"/>
      <c r="D7" s="160">
        <v>111182</v>
      </c>
      <c r="E7" s="161"/>
      <c r="F7" s="162">
        <v>79466</v>
      </c>
      <c r="G7" s="163"/>
      <c r="H7" s="164"/>
    </row>
    <row r="8" spans="1:8">
      <c r="A8" s="165"/>
      <c r="B8" s="166"/>
      <c r="C8" s="167"/>
      <c r="D8" s="168">
        <v>78848</v>
      </c>
      <c r="E8" s="169"/>
      <c r="F8" s="170">
        <v>44645</v>
      </c>
      <c r="G8" s="171"/>
      <c r="H8" s="172"/>
    </row>
    <row r="9" spans="1:8">
      <c r="A9" s="153" t="s">
        <v>554</v>
      </c>
      <c r="B9" s="158"/>
      <c r="C9" s="159"/>
      <c r="D9" s="160">
        <v>197926</v>
      </c>
      <c r="E9" s="161"/>
      <c r="F9" s="162">
        <v>90072</v>
      </c>
      <c r="G9" s="163"/>
      <c r="H9" s="164"/>
    </row>
    <row r="10" spans="1:8">
      <c r="A10" s="165"/>
      <c r="B10" s="166"/>
      <c r="C10" s="167"/>
      <c r="D10" s="168">
        <v>145441</v>
      </c>
      <c r="E10" s="169"/>
      <c r="F10" s="170">
        <v>46083</v>
      </c>
      <c r="G10" s="171"/>
      <c r="H10" s="172"/>
    </row>
    <row r="11" spans="1:8">
      <c r="A11" s="153" t="s">
        <v>555</v>
      </c>
      <c r="B11" s="158"/>
      <c r="C11" s="159"/>
      <c r="D11" s="160">
        <v>141326</v>
      </c>
      <c r="E11" s="161"/>
      <c r="F11" s="162">
        <v>88328</v>
      </c>
      <c r="G11" s="163"/>
      <c r="H11" s="164"/>
    </row>
    <row r="12" spans="1:8">
      <c r="A12" s="165"/>
      <c r="B12" s="166"/>
      <c r="C12" s="173"/>
      <c r="D12" s="168">
        <v>102901</v>
      </c>
      <c r="E12" s="169"/>
      <c r="F12" s="170">
        <v>49013</v>
      </c>
      <c r="G12" s="171"/>
      <c r="H12" s="172"/>
    </row>
    <row r="13" spans="1:8">
      <c r="A13" s="153"/>
      <c r="B13" s="158"/>
      <c r="C13" s="174"/>
      <c r="D13" s="175">
        <v>127845</v>
      </c>
      <c r="E13" s="176"/>
      <c r="F13" s="177">
        <v>85135</v>
      </c>
      <c r="G13" s="178"/>
      <c r="H13" s="164"/>
    </row>
    <row r="14" spans="1:8">
      <c r="A14" s="165"/>
      <c r="B14" s="166"/>
      <c r="C14" s="167"/>
      <c r="D14" s="168">
        <v>82568</v>
      </c>
      <c r="E14" s="169"/>
      <c r="F14" s="170">
        <v>46978</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3.19</v>
      </c>
      <c r="C19" s="179">
        <f>ROUND(VALUE(SUBSTITUTE(実質収支比率等に係る経年分析!G$48,"▲","-")),2)</f>
        <v>3.57</v>
      </c>
      <c r="D19" s="179">
        <f>ROUND(VALUE(SUBSTITUTE(実質収支比率等に係る経年分析!H$48,"▲","-")),2)</f>
        <v>4.3</v>
      </c>
      <c r="E19" s="179">
        <f>ROUND(VALUE(SUBSTITUTE(実質収支比率等に係る経年分析!I$48,"▲","-")),2)</f>
        <v>5.0199999999999996</v>
      </c>
      <c r="F19" s="179">
        <f>ROUND(VALUE(SUBSTITUTE(実質収支比率等に係る経年分析!J$48,"▲","-")),2)</f>
        <v>5.72</v>
      </c>
    </row>
    <row r="20" spans="1:11">
      <c r="A20" s="179" t="s">
        <v>55</v>
      </c>
      <c r="B20" s="179">
        <f>ROUND(VALUE(SUBSTITUTE(実質収支比率等に係る経年分析!F$47,"▲","-")),2)</f>
        <v>36.299999999999997</v>
      </c>
      <c r="C20" s="179">
        <f>ROUND(VALUE(SUBSTITUTE(実質収支比率等に係る経年分析!G$47,"▲","-")),2)</f>
        <v>37.340000000000003</v>
      </c>
      <c r="D20" s="179">
        <f>ROUND(VALUE(SUBSTITUTE(実質収支比率等に係る経年分析!H$47,"▲","-")),2)</f>
        <v>37.93</v>
      </c>
      <c r="E20" s="179">
        <f>ROUND(VALUE(SUBSTITUTE(実質収支比率等に係る経年分析!I$47,"▲","-")),2)</f>
        <v>34.479999999999997</v>
      </c>
      <c r="F20" s="179">
        <f>ROUND(VALUE(SUBSTITUTE(実質収支比率等に係る経年分析!J$47,"▲","-")),2)</f>
        <v>27.85</v>
      </c>
    </row>
    <row r="21" spans="1:11">
      <c r="A21" s="179" t="s">
        <v>56</v>
      </c>
      <c r="B21" s="179">
        <f>IF(ISNUMBER(VALUE(SUBSTITUTE(実質収支比率等に係る経年分析!F$49,"▲","-"))),ROUND(VALUE(SUBSTITUTE(実質収支比率等に係る経年分析!F$49,"▲","-")),2),NA())</f>
        <v>4.42</v>
      </c>
      <c r="C21" s="179">
        <f>IF(ISNUMBER(VALUE(SUBSTITUTE(実質収支比率等に係る経年分析!G$49,"▲","-"))),ROUND(VALUE(SUBSTITUTE(実質収支比率等に係る経年分析!G$49,"▲","-")),2),NA())</f>
        <v>1.1599999999999999</v>
      </c>
      <c r="D21" s="179">
        <f>IF(ISNUMBER(VALUE(SUBSTITUTE(実質収支比率等に係る経年分析!H$49,"▲","-"))),ROUND(VALUE(SUBSTITUTE(実質収支比率等に係る経年分析!H$49,"▲","-")),2),NA())</f>
        <v>0.19</v>
      </c>
      <c r="E21" s="179">
        <f>IF(ISNUMBER(VALUE(SUBSTITUTE(実質収支比率等に係る経年分析!I$49,"▲","-"))),ROUND(VALUE(SUBSTITUTE(実質収支比率等に係る経年分析!I$49,"▲","-")),2),NA())</f>
        <v>-3.87</v>
      </c>
      <c r="F21" s="179">
        <f>IF(ISNUMBER(VALUE(SUBSTITUTE(実質収支比率等に係る経年分析!J$49,"▲","-"))),ROUND(VALUE(SUBSTITUTE(実質収支比率等に係る経年分析!J$49,"▲","-")),2),NA())</f>
        <v>-6.61</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3.66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3.03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2.35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0.25</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0.32</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産業廃棄物処理事業特別会計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0.15</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0.35</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0.34</v>
      </c>
    </row>
    <row r="30" spans="1:11">
      <c r="A30" s="180" t="str">
        <f>IF(連結実質赤字比率に係る赤字・黒字の構成分析!C$40="",NA(),連結実質赤字比率に係る赤字・黒字の構成分析!C$40)</f>
        <v>介護保険事業特別会計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0.74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0.35</v>
      </c>
    </row>
    <row r="31" spans="1:11">
      <c r="A31" s="180" t="str">
        <f>IF(連結実質赤字比率に係る赤字・黒字の構成分析!C$39="",NA(),連結実質赤字比率に係る赤字・黒字の構成分析!C$39)</f>
        <v>訪問看護事業特別会計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0.59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0.71</v>
      </c>
    </row>
    <row r="32" spans="1:11">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0.97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1.77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0.74</v>
      </c>
    </row>
    <row r="33" spans="1:16">
      <c r="A33" s="180" t="str">
        <f>IF(連結実質赤字比率に係る赤字・黒字の構成分析!C$37="",NA(),連結実質赤字比率に係る赤字・黒字の構成分析!C$37)</f>
        <v>土地開発事業特別会計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2.3199999999999998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1.85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1.55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1.83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1.39</v>
      </c>
    </row>
    <row r="34" spans="1:16">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3.73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4.1399999999999997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4.78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4.5599999999999996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4.8600000000000003</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2.94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3.24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4.07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4.47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5.12</v>
      </c>
    </row>
    <row r="36" spans="1:16">
      <c r="A36" s="180" t="str">
        <f>IF(連結実質赤字比率に係る赤字・黒字の構成分析!C$34="",NA(),連結実質赤字比率に係る赤字・黒字の構成分析!C$34)</f>
        <v>下水道事業会計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5.08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4.62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6.61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7.43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8.8800000000000008</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1220</v>
      </c>
      <c r="E42" s="181"/>
      <c r="F42" s="181"/>
      <c r="G42" s="181">
        <f>'実質公債費比率（分子）の構造'!L$52</f>
        <v>1185</v>
      </c>
      <c r="H42" s="181"/>
      <c r="I42" s="181"/>
      <c r="J42" s="181">
        <f>'実質公債費比率（分子）の構造'!M$52</f>
        <v>1158</v>
      </c>
      <c r="K42" s="181"/>
      <c r="L42" s="181"/>
      <c r="M42" s="181">
        <f>'実質公債費比率（分子）の構造'!N$52</f>
        <v>1105</v>
      </c>
      <c r="N42" s="181"/>
      <c r="O42" s="181"/>
      <c r="P42" s="181">
        <f>'実質公債費比率（分子）の構造'!O$52</f>
        <v>1003</v>
      </c>
    </row>
    <row r="43" spans="1:16">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1</v>
      </c>
      <c r="L43" s="181"/>
      <c r="M43" s="181"/>
      <c r="N43" s="181">
        <f>'実質公債費比率（分子）の構造'!O$51</f>
        <v>1</v>
      </c>
      <c r="O43" s="181"/>
      <c r="P43" s="181"/>
    </row>
    <row r="44" spans="1:16">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t="str">
        <f>'実質公債費比率（分子）の構造'!O$50</f>
        <v>-</v>
      </c>
      <c r="O44" s="181"/>
      <c r="P44" s="181"/>
    </row>
    <row r="45" spans="1:16">
      <c r="A45" s="181" t="s">
        <v>66</v>
      </c>
      <c r="B45" s="181">
        <f>'実質公債費比率（分子）の構造'!K$49</f>
        <v>149</v>
      </c>
      <c r="C45" s="181"/>
      <c r="D45" s="181"/>
      <c r="E45" s="181">
        <f>'実質公債費比率（分子）の構造'!L$49</f>
        <v>149</v>
      </c>
      <c r="F45" s="181"/>
      <c r="G45" s="181"/>
      <c r="H45" s="181">
        <f>'実質公債費比率（分子）の構造'!M$49</f>
        <v>148</v>
      </c>
      <c r="I45" s="181"/>
      <c r="J45" s="181"/>
      <c r="K45" s="181">
        <f>'実質公債費比率（分子）の構造'!N$49</f>
        <v>120</v>
      </c>
      <c r="L45" s="181"/>
      <c r="M45" s="181"/>
      <c r="N45" s="181">
        <f>'実質公債費比率（分子）の構造'!O$49</f>
        <v>39</v>
      </c>
      <c r="O45" s="181"/>
      <c r="P45" s="181"/>
    </row>
    <row r="46" spans="1:16">
      <c r="A46" s="181" t="s">
        <v>67</v>
      </c>
      <c r="B46" s="181">
        <f>'実質公債費比率（分子）の構造'!K$48</f>
        <v>594</v>
      </c>
      <c r="C46" s="181"/>
      <c r="D46" s="181"/>
      <c r="E46" s="181">
        <f>'実質公債費比率（分子）の構造'!L$48</f>
        <v>599</v>
      </c>
      <c r="F46" s="181"/>
      <c r="G46" s="181"/>
      <c r="H46" s="181">
        <f>'実質公債費比率（分子）の構造'!M$48</f>
        <v>595</v>
      </c>
      <c r="I46" s="181"/>
      <c r="J46" s="181"/>
      <c r="K46" s="181">
        <f>'実質公債費比率（分子）の構造'!N$48</f>
        <v>600</v>
      </c>
      <c r="L46" s="181"/>
      <c r="M46" s="181"/>
      <c r="N46" s="181">
        <f>'実質公債費比率（分子）の構造'!O$48</f>
        <v>624</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1142</v>
      </c>
      <c r="C49" s="181"/>
      <c r="D49" s="181"/>
      <c r="E49" s="181">
        <f>'実質公債費比率（分子）の構造'!L$45</f>
        <v>1079</v>
      </c>
      <c r="F49" s="181"/>
      <c r="G49" s="181"/>
      <c r="H49" s="181">
        <f>'実質公債費比率（分子）の構造'!M$45</f>
        <v>1086</v>
      </c>
      <c r="I49" s="181"/>
      <c r="J49" s="181"/>
      <c r="K49" s="181">
        <f>'実質公債費比率（分子）の構造'!N$45</f>
        <v>1042</v>
      </c>
      <c r="L49" s="181"/>
      <c r="M49" s="181"/>
      <c r="N49" s="181">
        <f>'実質公債費比率（分子）の構造'!O$45</f>
        <v>991</v>
      </c>
      <c r="O49" s="181"/>
      <c r="P49" s="181"/>
    </row>
    <row r="50" spans="1:16">
      <c r="A50" s="181" t="s">
        <v>71</v>
      </c>
      <c r="B50" s="181" t="e">
        <f>NA()</f>
        <v>#N/A</v>
      </c>
      <c r="C50" s="181">
        <f>IF(ISNUMBER('実質公債費比率（分子）の構造'!K$53),'実質公債費比率（分子）の構造'!K$53,NA())</f>
        <v>665</v>
      </c>
      <c r="D50" s="181" t="e">
        <f>NA()</f>
        <v>#N/A</v>
      </c>
      <c r="E50" s="181" t="e">
        <f>NA()</f>
        <v>#N/A</v>
      </c>
      <c r="F50" s="181">
        <f>IF(ISNUMBER('実質公債費比率（分子）の構造'!L$53),'実質公債費比率（分子）の構造'!L$53,NA())</f>
        <v>642</v>
      </c>
      <c r="G50" s="181" t="e">
        <f>NA()</f>
        <v>#N/A</v>
      </c>
      <c r="H50" s="181" t="e">
        <f>NA()</f>
        <v>#N/A</v>
      </c>
      <c r="I50" s="181">
        <f>IF(ISNUMBER('実質公債費比率（分子）の構造'!M$53),'実質公債費比率（分子）の構造'!M$53,NA())</f>
        <v>671</v>
      </c>
      <c r="J50" s="181" t="e">
        <f>NA()</f>
        <v>#N/A</v>
      </c>
      <c r="K50" s="181" t="e">
        <f>NA()</f>
        <v>#N/A</v>
      </c>
      <c r="L50" s="181">
        <f>IF(ISNUMBER('実質公債費比率（分子）の構造'!N$53),'実質公債費比率（分子）の構造'!N$53,NA())</f>
        <v>658</v>
      </c>
      <c r="M50" s="181" t="e">
        <f>NA()</f>
        <v>#N/A</v>
      </c>
      <c r="N50" s="181" t="e">
        <f>NA()</f>
        <v>#N/A</v>
      </c>
      <c r="O50" s="181">
        <f>IF(ISNUMBER('実質公債費比率（分子）の構造'!O$53),'実質公債費比率（分子）の構造'!O$53,NA())</f>
        <v>652</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12084</v>
      </c>
      <c r="E56" s="180"/>
      <c r="F56" s="180"/>
      <c r="G56" s="180">
        <f>'将来負担比率（分子）の構造'!J$52</f>
        <v>12030</v>
      </c>
      <c r="H56" s="180"/>
      <c r="I56" s="180"/>
      <c r="J56" s="180">
        <f>'将来負担比率（分子）の構造'!K$52</f>
        <v>12041</v>
      </c>
      <c r="K56" s="180"/>
      <c r="L56" s="180"/>
      <c r="M56" s="180">
        <f>'将来負担比率（分子）の構造'!L$52</f>
        <v>12741</v>
      </c>
      <c r="N56" s="180"/>
      <c r="O56" s="180"/>
      <c r="P56" s="180">
        <f>'将来負担比率（分子）の構造'!M$52</f>
        <v>13623</v>
      </c>
    </row>
    <row r="57" spans="1:16">
      <c r="A57" s="180" t="s">
        <v>42</v>
      </c>
      <c r="B57" s="180"/>
      <c r="C57" s="180"/>
      <c r="D57" s="180">
        <f>'将来負担比率（分子）の構造'!I$51</f>
        <v>420</v>
      </c>
      <c r="E57" s="180"/>
      <c r="F57" s="180"/>
      <c r="G57" s="180">
        <f>'将来負担比率（分子）の構造'!J$51</f>
        <v>480</v>
      </c>
      <c r="H57" s="180"/>
      <c r="I57" s="180"/>
      <c r="J57" s="180">
        <f>'将来負担比率（分子）の構造'!K$51</f>
        <v>484</v>
      </c>
      <c r="K57" s="180"/>
      <c r="L57" s="180"/>
      <c r="M57" s="180">
        <f>'将来負担比率（分子）の構造'!L$51</f>
        <v>488</v>
      </c>
      <c r="N57" s="180"/>
      <c r="O57" s="180"/>
      <c r="P57" s="180">
        <f>'将来負担比率（分子）の構造'!M$51</f>
        <v>662</v>
      </c>
    </row>
    <row r="58" spans="1:16">
      <c r="A58" s="180" t="s">
        <v>41</v>
      </c>
      <c r="B58" s="180"/>
      <c r="C58" s="180"/>
      <c r="D58" s="180">
        <f>'将来負担比率（分子）の構造'!I$50</f>
        <v>3169</v>
      </c>
      <c r="E58" s="180"/>
      <c r="F58" s="180"/>
      <c r="G58" s="180">
        <f>'将来負担比率（分子）の構造'!J$50</f>
        <v>3290</v>
      </c>
      <c r="H58" s="180"/>
      <c r="I58" s="180"/>
      <c r="J58" s="180">
        <f>'将来負担比率（分子）の構造'!K$50</f>
        <v>3290</v>
      </c>
      <c r="K58" s="180"/>
      <c r="L58" s="180"/>
      <c r="M58" s="180">
        <f>'将来負担比率（分子）の構造'!L$50</f>
        <v>3159</v>
      </c>
      <c r="N58" s="180"/>
      <c r="O58" s="180"/>
      <c r="P58" s="180">
        <f>'将来負担比率（分子）の構造'!M$50</f>
        <v>2880</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195</v>
      </c>
      <c r="C62" s="180"/>
      <c r="D62" s="180"/>
      <c r="E62" s="180">
        <f>'将来負担比率（分子）の構造'!J$45</f>
        <v>179</v>
      </c>
      <c r="F62" s="180"/>
      <c r="G62" s="180"/>
      <c r="H62" s="180">
        <f>'将来負担比率（分子）の構造'!K$45</f>
        <v>60</v>
      </c>
      <c r="I62" s="180"/>
      <c r="J62" s="180"/>
      <c r="K62" s="180">
        <f>'将来負担比率（分子）の構造'!L$45</f>
        <v>168</v>
      </c>
      <c r="L62" s="180"/>
      <c r="M62" s="180"/>
      <c r="N62" s="180">
        <f>'将来負担比率（分子）の構造'!M$45</f>
        <v>144</v>
      </c>
      <c r="O62" s="180"/>
      <c r="P62" s="180"/>
    </row>
    <row r="63" spans="1:16">
      <c r="A63" s="180" t="s">
        <v>34</v>
      </c>
      <c r="B63" s="180">
        <f>'将来負担比率（分子）の構造'!I$44</f>
        <v>484</v>
      </c>
      <c r="C63" s="180"/>
      <c r="D63" s="180"/>
      <c r="E63" s="180">
        <f>'将来負担比率（分子）の構造'!J$44</f>
        <v>340</v>
      </c>
      <c r="F63" s="180"/>
      <c r="G63" s="180"/>
      <c r="H63" s="180">
        <f>'将来負担比率（分子）の構造'!K$44</f>
        <v>195</v>
      </c>
      <c r="I63" s="180"/>
      <c r="J63" s="180"/>
      <c r="K63" s="180">
        <f>'将来負担比率（分子）の構造'!L$44</f>
        <v>76</v>
      </c>
      <c r="L63" s="180"/>
      <c r="M63" s="180"/>
      <c r="N63" s="180">
        <f>'将来負担比率（分子）の構造'!M$44</f>
        <v>37</v>
      </c>
      <c r="O63" s="180"/>
      <c r="P63" s="180"/>
    </row>
    <row r="64" spans="1:16">
      <c r="A64" s="180" t="s">
        <v>33</v>
      </c>
      <c r="B64" s="180">
        <f>'将来負担比率（分子）の構造'!I$43</f>
        <v>6401</v>
      </c>
      <c r="C64" s="180"/>
      <c r="D64" s="180"/>
      <c r="E64" s="180">
        <f>'将来負担比率（分子）の構造'!J$43</f>
        <v>5984</v>
      </c>
      <c r="F64" s="180"/>
      <c r="G64" s="180"/>
      <c r="H64" s="180">
        <f>'将来負担比率（分子）の構造'!K$43</f>
        <v>6012</v>
      </c>
      <c r="I64" s="180"/>
      <c r="J64" s="180"/>
      <c r="K64" s="180">
        <f>'将来負担比率（分子）の構造'!L$43</f>
        <v>5737</v>
      </c>
      <c r="L64" s="180"/>
      <c r="M64" s="180"/>
      <c r="N64" s="180">
        <f>'将来負担比率（分子）の構造'!M$43</f>
        <v>6077</v>
      </c>
      <c r="O64" s="180"/>
      <c r="P64" s="180"/>
    </row>
    <row r="65" spans="1:16">
      <c r="A65" s="180" t="s">
        <v>32</v>
      </c>
      <c r="B65" s="180">
        <f>'将来負担比率（分子）の構造'!I$42</f>
        <v>86</v>
      </c>
      <c r="C65" s="180"/>
      <c r="D65" s="180"/>
      <c r="E65" s="180">
        <f>'将来負担比率（分子）の構造'!J$42</f>
        <v>56</v>
      </c>
      <c r="F65" s="180"/>
      <c r="G65" s="180"/>
      <c r="H65" s="180">
        <f>'将来負担比率（分子）の構造'!K$42</f>
        <v>70</v>
      </c>
      <c r="I65" s="180"/>
      <c r="J65" s="180"/>
      <c r="K65" s="180">
        <f>'将来負担比率（分子）の構造'!L$42</f>
        <v>186</v>
      </c>
      <c r="L65" s="180"/>
      <c r="M65" s="180"/>
      <c r="N65" s="180">
        <f>'将来負担比率（分子）の構造'!M$42</f>
        <v>138</v>
      </c>
      <c r="O65" s="180"/>
      <c r="P65" s="180"/>
    </row>
    <row r="66" spans="1:16">
      <c r="A66" s="180" t="s">
        <v>31</v>
      </c>
      <c r="B66" s="180">
        <f>'将来負担比率（分子）の構造'!I$41</f>
        <v>10349</v>
      </c>
      <c r="C66" s="180"/>
      <c r="D66" s="180"/>
      <c r="E66" s="180">
        <f>'将来負担比率（分子）の構造'!J$41</f>
        <v>10746</v>
      </c>
      <c r="F66" s="180"/>
      <c r="G66" s="180"/>
      <c r="H66" s="180">
        <f>'将来負担比率（分子）の構造'!K$41</f>
        <v>10905</v>
      </c>
      <c r="I66" s="180"/>
      <c r="J66" s="180"/>
      <c r="K66" s="180">
        <f>'将来負担比率（分子）の構造'!L$41</f>
        <v>11998</v>
      </c>
      <c r="L66" s="180"/>
      <c r="M66" s="180"/>
      <c r="N66" s="180">
        <f>'将来負担比率（分子）の構造'!M$41</f>
        <v>13023</v>
      </c>
      <c r="O66" s="180"/>
      <c r="P66" s="180"/>
    </row>
    <row r="67" spans="1:16">
      <c r="A67" s="180" t="s">
        <v>75</v>
      </c>
      <c r="B67" s="180" t="e">
        <f>NA()</f>
        <v>#N/A</v>
      </c>
      <c r="C67" s="180">
        <f>IF(ISNUMBER('将来負担比率（分子）の構造'!I$53), IF('将来負担比率（分子）の構造'!I$53 &lt; 0, 0, '将来負担比率（分子）の構造'!I$53), NA())</f>
        <v>1842</v>
      </c>
      <c r="D67" s="180" t="e">
        <f>NA()</f>
        <v>#N/A</v>
      </c>
      <c r="E67" s="180" t="e">
        <f>NA()</f>
        <v>#N/A</v>
      </c>
      <c r="F67" s="180">
        <f>IF(ISNUMBER('将来負担比率（分子）の構造'!J$53), IF('将来負担比率（分子）の構造'!J$53 &lt; 0, 0, '将来負担比率（分子）の構造'!J$53), NA())</f>
        <v>1505</v>
      </c>
      <c r="G67" s="180" t="e">
        <f>NA()</f>
        <v>#N/A</v>
      </c>
      <c r="H67" s="180" t="e">
        <f>NA()</f>
        <v>#N/A</v>
      </c>
      <c r="I67" s="180">
        <f>IF(ISNUMBER('将来負担比率（分子）の構造'!K$53), IF('将来負担比率（分子）の構造'!K$53 &lt; 0, 0, '将来負担比率（分子）の構造'!K$53), NA())</f>
        <v>1426</v>
      </c>
      <c r="J67" s="180" t="e">
        <f>NA()</f>
        <v>#N/A</v>
      </c>
      <c r="K67" s="180" t="e">
        <f>NA()</f>
        <v>#N/A</v>
      </c>
      <c r="L67" s="180">
        <f>IF(ISNUMBER('将来負担比率（分子）の構造'!L$53), IF('将来負担比率（分子）の構造'!L$53 &lt; 0, 0, '将来負担比率（分子）の構造'!L$53), NA())</f>
        <v>1778</v>
      </c>
      <c r="M67" s="180" t="e">
        <f>NA()</f>
        <v>#N/A</v>
      </c>
      <c r="N67" s="180" t="e">
        <f>NA()</f>
        <v>#N/A</v>
      </c>
      <c r="O67" s="180">
        <f>IF(ISNUMBER('将来負担比率（分子）の構造'!M$53), IF('将来負担比率（分子）の構造'!M$53 &lt; 0, 0, '将来負担比率（分子）の構造'!M$53), NA())</f>
        <v>2255</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1967</v>
      </c>
      <c r="C72" s="184">
        <f>基金残高に係る経年分析!G55</f>
        <v>1741</v>
      </c>
      <c r="D72" s="184">
        <f>基金残高に係る経年分析!H55</f>
        <v>1383</v>
      </c>
    </row>
    <row r="73" spans="1:16">
      <c r="A73" s="183" t="s">
        <v>78</v>
      </c>
      <c r="B73" s="184">
        <f>基金残高に係る経年分析!F56</f>
        <v>26</v>
      </c>
      <c r="C73" s="184">
        <f>基金残高に係る経年分析!G56</f>
        <v>26</v>
      </c>
      <c r="D73" s="184">
        <f>基金残高に係る経年分析!H56</f>
        <v>26</v>
      </c>
    </row>
    <row r="74" spans="1:16">
      <c r="A74" s="183" t="s">
        <v>79</v>
      </c>
      <c r="B74" s="184">
        <f>基金残高に係る経年分析!F57</f>
        <v>2189</v>
      </c>
      <c r="C74" s="184">
        <f>基金残高に係る経年分析!G57</f>
        <v>2280</v>
      </c>
      <c r="D74" s="184">
        <f>基金残高に係る経年分析!H57</f>
        <v>2254</v>
      </c>
    </row>
  </sheetData>
  <sheetProtection algorithmName="SHA-512" hashValue="Ma4HXT4lp+tmKboSapOcjMLX+Y+paZrb/5vuw5AikviKmfkmO2xnfKHmlNV/8voA7ngCFWNAAUn3PI4EZ/3qnQ==" saltValue="gr29ABPmlXJdcU1aBhcW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226</v>
      </c>
      <c r="C5" s="666"/>
      <c r="D5" s="666"/>
      <c r="E5" s="666"/>
      <c r="F5" s="666"/>
      <c r="G5" s="666"/>
      <c r="H5" s="666"/>
      <c r="I5" s="666"/>
      <c r="J5" s="666"/>
      <c r="K5" s="666"/>
      <c r="L5" s="666"/>
      <c r="M5" s="666"/>
      <c r="N5" s="666"/>
      <c r="O5" s="666"/>
      <c r="P5" s="666"/>
      <c r="Q5" s="667"/>
      <c r="R5" s="668">
        <v>1854447</v>
      </c>
      <c r="S5" s="669"/>
      <c r="T5" s="669"/>
      <c r="U5" s="669"/>
      <c r="V5" s="669"/>
      <c r="W5" s="669"/>
      <c r="X5" s="669"/>
      <c r="Y5" s="670"/>
      <c r="Z5" s="671">
        <v>18.2</v>
      </c>
      <c r="AA5" s="671"/>
      <c r="AB5" s="671"/>
      <c r="AC5" s="671"/>
      <c r="AD5" s="672">
        <v>1854447</v>
      </c>
      <c r="AE5" s="672"/>
      <c r="AF5" s="672"/>
      <c r="AG5" s="672"/>
      <c r="AH5" s="672"/>
      <c r="AI5" s="672"/>
      <c r="AJ5" s="672"/>
      <c r="AK5" s="672"/>
      <c r="AL5" s="673">
        <v>39.1</v>
      </c>
      <c r="AM5" s="674"/>
      <c r="AN5" s="674"/>
      <c r="AO5" s="675"/>
      <c r="AP5" s="665" t="s">
        <v>227</v>
      </c>
      <c r="AQ5" s="666"/>
      <c r="AR5" s="666"/>
      <c r="AS5" s="666"/>
      <c r="AT5" s="666"/>
      <c r="AU5" s="666"/>
      <c r="AV5" s="666"/>
      <c r="AW5" s="666"/>
      <c r="AX5" s="666"/>
      <c r="AY5" s="666"/>
      <c r="AZ5" s="666"/>
      <c r="BA5" s="666"/>
      <c r="BB5" s="666"/>
      <c r="BC5" s="666"/>
      <c r="BD5" s="666"/>
      <c r="BE5" s="666"/>
      <c r="BF5" s="667"/>
      <c r="BG5" s="679">
        <v>1854447</v>
      </c>
      <c r="BH5" s="680"/>
      <c r="BI5" s="680"/>
      <c r="BJ5" s="680"/>
      <c r="BK5" s="680"/>
      <c r="BL5" s="680"/>
      <c r="BM5" s="680"/>
      <c r="BN5" s="681"/>
      <c r="BO5" s="682">
        <v>100</v>
      </c>
      <c r="BP5" s="682"/>
      <c r="BQ5" s="682"/>
      <c r="BR5" s="682"/>
      <c r="BS5" s="683" t="s">
        <v>228</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220</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c r="B6" s="676" t="s">
        <v>232</v>
      </c>
      <c r="C6" s="677"/>
      <c r="D6" s="677"/>
      <c r="E6" s="677"/>
      <c r="F6" s="677"/>
      <c r="G6" s="677"/>
      <c r="H6" s="677"/>
      <c r="I6" s="677"/>
      <c r="J6" s="677"/>
      <c r="K6" s="677"/>
      <c r="L6" s="677"/>
      <c r="M6" s="677"/>
      <c r="N6" s="677"/>
      <c r="O6" s="677"/>
      <c r="P6" s="677"/>
      <c r="Q6" s="678"/>
      <c r="R6" s="679">
        <v>67578</v>
      </c>
      <c r="S6" s="680"/>
      <c r="T6" s="680"/>
      <c r="U6" s="680"/>
      <c r="V6" s="680"/>
      <c r="W6" s="680"/>
      <c r="X6" s="680"/>
      <c r="Y6" s="681"/>
      <c r="Z6" s="682">
        <v>0.7</v>
      </c>
      <c r="AA6" s="682"/>
      <c r="AB6" s="682"/>
      <c r="AC6" s="682"/>
      <c r="AD6" s="683">
        <v>67578</v>
      </c>
      <c r="AE6" s="683"/>
      <c r="AF6" s="683"/>
      <c r="AG6" s="683"/>
      <c r="AH6" s="683"/>
      <c r="AI6" s="683"/>
      <c r="AJ6" s="683"/>
      <c r="AK6" s="683"/>
      <c r="AL6" s="684">
        <v>1.4</v>
      </c>
      <c r="AM6" s="685"/>
      <c r="AN6" s="685"/>
      <c r="AO6" s="686"/>
      <c r="AP6" s="676" t="s">
        <v>233</v>
      </c>
      <c r="AQ6" s="677"/>
      <c r="AR6" s="677"/>
      <c r="AS6" s="677"/>
      <c r="AT6" s="677"/>
      <c r="AU6" s="677"/>
      <c r="AV6" s="677"/>
      <c r="AW6" s="677"/>
      <c r="AX6" s="677"/>
      <c r="AY6" s="677"/>
      <c r="AZ6" s="677"/>
      <c r="BA6" s="677"/>
      <c r="BB6" s="677"/>
      <c r="BC6" s="677"/>
      <c r="BD6" s="677"/>
      <c r="BE6" s="677"/>
      <c r="BF6" s="678"/>
      <c r="BG6" s="679">
        <v>1854447</v>
      </c>
      <c r="BH6" s="680"/>
      <c r="BI6" s="680"/>
      <c r="BJ6" s="680"/>
      <c r="BK6" s="680"/>
      <c r="BL6" s="680"/>
      <c r="BM6" s="680"/>
      <c r="BN6" s="681"/>
      <c r="BO6" s="682">
        <v>100</v>
      </c>
      <c r="BP6" s="682"/>
      <c r="BQ6" s="682"/>
      <c r="BR6" s="682"/>
      <c r="BS6" s="683" t="s">
        <v>131</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87957</v>
      </c>
      <c r="CS6" s="680"/>
      <c r="CT6" s="680"/>
      <c r="CU6" s="680"/>
      <c r="CV6" s="680"/>
      <c r="CW6" s="680"/>
      <c r="CX6" s="680"/>
      <c r="CY6" s="681"/>
      <c r="CZ6" s="673">
        <v>0.9</v>
      </c>
      <c r="DA6" s="674"/>
      <c r="DB6" s="674"/>
      <c r="DC6" s="693"/>
      <c r="DD6" s="688" t="s">
        <v>131</v>
      </c>
      <c r="DE6" s="680"/>
      <c r="DF6" s="680"/>
      <c r="DG6" s="680"/>
      <c r="DH6" s="680"/>
      <c r="DI6" s="680"/>
      <c r="DJ6" s="680"/>
      <c r="DK6" s="680"/>
      <c r="DL6" s="680"/>
      <c r="DM6" s="680"/>
      <c r="DN6" s="680"/>
      <c r="DO6" s="680"/>
      <c r="DP6" s="681"/>
      <c r="DQ6" s="688">
        <v>87957</v>
      </c>
      <c r="DR6" s="680"/>
      <c r="DS6" s="680"/>
      <c r="DT6" s="680"/>
      <c r="DU6" s="680"/>
      <c r="DV6" s="680"/>
      <c r="DW6" s="680"/>
      <c r="DX6" s="680"/>
      <c r="DY6" s="680"/>
      <c r="DZ6" s="680"/>
      <c r="EA6" s="680"/>
      <c r="EB6" s="680"/>
      <c r="EC6" s="689"/>
    </row>
    <row r="7" spans="2:143" ht="11.25" customHeight="1">
      <c r="B7" s="676" t="s">
        <v>235</v>
      </c>
      <c r="C7" s="677"/>
      <c r="D7" s="677"/>
      <c r="E7" s="677"/>
      <c r="F7" s="677"/>
      <c r="G7" s="677"/>
      <c r="H7" s="677"/>
      <c r="I7" s="677"/>
      <c r="J7" s="677"/>
      <c r="K7" s="677"/>
      <c r="L7" s="677"/>
      <c r="M7" s="677"/>
      <c r="N7" s="677"/>
      <c r="O7" s="677"/>
      <c r="P7" s="677"/>
      <c r="Q7" s="678"/>
      <c r="R7" s="679">
        <v>2533</v>
      </c>
      <c r="S7" s="680"/>
      <c r="T7" s="680"/>
      <c r="U7" s="680"/>
      <c r="V7" s="680"/>
      <c r="W7" s="680"/>
      <c r="X7" s="680"/>
      <c r="Y7" s="681"/>
      <c r="Z7" s="682">
        <v>0</v>
      </c>
      <c r="AA7" s="682"/>
      <c r="AB7" s="682"/>
      <c r="AC7" s="682"/>
      <c r="AD7" s="683">
        <v>2533</v>
      </c>
      <c r="AE7" s="683"/>
      <c r="AF7" s="683"/>
      <c r="AG7" s="683"/>
      <c r="AH7" s="683"/>
      <c r="AI7" s="683"/>
      <c r="AJ7" s="683"/>
      <c r="AK7" s="683"/>
      <c r="AL7" s="684">
        <v>0.1</v>
      </c>
      <c r="AM7" s="685"/>
      <c r="AN7" s="685"/>
      <c r="AO7" s="686"/>
      <c r="AP7" s="676" t="s">
        <v>236</v>
      </c>
      <c r="AQ7" s="677"/>
      <c r="AR7" s="677"/>
      <c r="AS7" s="677"/>
      <c r="AT7" s="677"/>
      <c r="AU7" s="677"/>
      <c r="AV7" s="677"/>
      <c r="AW7" s="677"/>
      <c r="AX7" s="677"/>
      <c r="AY7" s="677"/>
      <c r="AZ7" s="677"/>
      <c r="BA7" s="677"/>
      <c r="BB7" s="677"/>
      <c r="BC7" s="677"/>
      <c r="BD7" s="677"/>
      <c r="BE7" s="677"/>
      <c r="BF7" s="678"/>
      <c r="BG7" s="679">
        <v>526723</v>
      </c>
      <c r="BH7" s="680"/>
      <c r="BI7" s="680"/>
      <c r="BJ7" s="680"/>
      <c r="BK7" s="680"/>
      <c r="BL7" s="680"/>
      <c r="BM7" s="680"/>
      <c r="BN7" s="681"/>
      <c r="BO7" s="682">
        <v>28.4</v>
      </c>
      <c r="BP7" s="682"/>
      <c r="BQ7" s="682"/>
      <c r="BR7" s="682"/>
      <c r="BS7" s="683" t="s">
        <v>131</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1622277</v>
      </c>
      <c r="CS7" s="680"/>
      <c r="CT7" s="680"/>
      <c r="CU7" s="680"/>
      <c r="CV7" s="680"/>
      <c r="CW7" s="680"/>
      <c r="CX7" s="680"/>
      <c r="CY7" s="681"/>
      <c r="CZ7" s="682">
        <v>16.5</v>
      </c>
      <c r="DA7" s="682"/>
      <c r="DB7" s="682"/>
      <c r="DC7" s="682"/>
      <c r="DD7" s="688">
        <v>433778</v>
      </c>
      <c r="DE7" s="680"/>
      <c r="DF7" s="680"/>
      <c r="DG7" s="680"/>
      <c r="DH7" s="680"/>
      <c r="DI7" s="680"/>
      <c r="DJ7" s="680"/>
      <c r="DK7" s="680"/>
      <c r="DL7" s="680"/>
      <c r="DM7" s="680"/>
      <c r="DN7" s="680"/>
      <c r="DO7" s="680"/>
      <c r="DP7" s="681"/>
      <c r="DQ7" s="688">
        <v>923211</v>
      </c>
      <c r="DR7" s="680"/>
      <c r="DS7" s="680"/>
      <c r="DT7" s="680"/>
      <c r="DU7" s="680"/>
      <c r="DV7" s="680"/>
      <c r="DW7" s="680"/>
      <c r="DX7" s="680"/>
      <c r="DY7" s="680"/>
      <c r="DZ7" s="680"/>
      <c r="EA7" s="680"/>
      <c r="EB7" s="680"/>
      <c r="EC7" s="689"/>
    </row>
    <row r="8" spans="2:143" ht="11.25" customHeight="1">
      <c r="B8" s="676" t="s">
        <v>238</v>
      </c>
      <c r="C8" s="677"/>
      <c r="D8" s="677"/>
      <c r="E8" s="677"/>
      <c r="F8" s="677"/>
      <c r="G8" s="677"/>
      <c r="H8" s="677"/>
      <c r="I8" s="677"/>
      <c r="J8" s="677"/>
      <c r="K8" s="677"/>
      <c r="L8" s="677"/>
      <c r="M8" s="677"/>
      <c r="N8" s="677"/>
      <c r="O8" s="677"/>
      <c r="P8" s="677"/>
      <c r="Q8" s="678"/>
      <c r="R8" s="679">
        <v>7591</v>
      </c>
      <c r="S8" s="680"/>
      <c r="T8" s="680"/>
      <c r="U8" s="680"/>
      <c r="V8" s="680"/>
      <c r="W8" s="680"/>
      <c r="X8" s="680"/>
      <c r="Y8" s="681"/>
      <c r="Z8" s="682">
        <v>0.1</v>
      </c>
      <c r="AA8" s="682"/>
      <c r="AB8" s="682"/>
      <c r="AC8" s="682"/>
      <c r="AD8" s="683">
        <v>7591</v>
      </c>
      <c r="AE8" s="683"/>
      <c r="AF8" s="683"/>
      <c r="AG8" s="683"/>
      <c r="AH8" s="683"/>
      <c r="AI8" s="683"/>
      <c r="AJ8" s="683"/>
      <c r="AK8" s="683"/>
      <c r="AL8" s="684">
        <v>0.2</v>
      </c>
      <c r="AM8" s="685"/>
      <c r="AN8" s="685"/>
      <c r="AO8" s="686"/>
      <c r="AP8" s="676" t="s">
        <v>239</v>
      </c>
      <c r="AQ8" s="677"/>
      <c r="AR8" s="677"/>
      <c r="AS8" s="677"/>
      <c r="AT8" s="677"/>
      <c r="AU8" s="677"/>
      <c r="AV8" s="677"/>
      <c r="AW8" s="677"/>
      <c r="AX8" s="677"/>
      <c r="AY8" s="677"/>
      <c r="AZ8" s="677"/>
      <c r="BA8" s="677"/>
      <c r="BB8" s="677"/>
      <c r="BC8" s="677"/>
      <c r="BD8" s="677"/>
      <c r="BE8" s="677"/>
      <c r="BF8" s="678"/>
      <c r="BG8" s="679">
        <v>19811</v>
      </c>
      <c r="BH8" s="680"/>
      <c r="BI8" s="680"/>
      <c r="BJ8" s="680"/>
      <c r="BK8" s="680"/>
      <c r="BL8" s="680"/>
      <c r="BM8" s="680"/>
      <c r="BN8" s="681"/>
      <c r="BO8" s="682">
        <v>1.1000000000000001</v>
      </c>
      <c r="BP8" s="682"/>
      <c r="BQ8" s="682"/>
      <c r="BR8" s="682"/>
      <c r="BS8" s="688" t="s">
        <v>131</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1448398</v>
      </c>
      <c r="CS8" s="680"/>
      <c r="CT8" s="680"/>
      <c r="CU8" s="680"/>
      <c r="CV8" s="680"/>
      <c r="CW8" s="680"/>
      <c r="CX8" s="680"/>
      <c r="CY8" s="681"/>
      <c r="CZ8" s="682">
        <v>14.7</v>
      </c>
      <c r="DA8" s="682"/>
      <c r="DB8" s="682"/>
      <c r="DC8" s="682"/>
      <c r="DD8" s="688" t="s">
        <v>131</v>
      </c>
      <c r="DE8" s="680"/>
      <c r="DF8" s="680"/>
      <c r="DG8" s="680"/>
      <c r="DH8" s="680"/>
      <c r="DI8" s="680"/>
      <c r="DJ8" s="680"/>
      <c r="DK8" s="680"/>
      <c r="DL8" s="680"/>
      <c r="DM8" s="680"/>
      <c r="DN8" s="680"/>
      <c r="DO8" s="680"/>
      <c r="DP8" s="681"/>
      <c r="DQ8" s="688">
        <v>776560</v>
      </c>
      <c r="DR8" s="680"/>
      <c r="DS8" s="680"/>
      <c r="DT8" s="680"/>
      <c r="DU8" s="680"/>
      <c r="DV8" s="680"/>
      <c r="DW8" s="680"/>
      <c r="DX8" s="680"/>
      <c r="DY8" s="680"/>
      <c r="DZ8" s="680"/>
      <c r="EA8" s="680"/>
      <c r="EB8" s="680"/>
      <c r="EC8" s="689"/>
    </row>
    <row r="9" spans="2:143" ht="11.25" customHeight="1">
      <c r="B9" s="676" t="s">
        <v>241</v>
      </c>
      <c r="C9" s="677"/>
      <c r="D9" s="677"/>
      <c r="E9" s="677"/>
      <c r="F9" s="677"/>
      <c r="G9" s="677"/>
      <c r="H9" s="677"/>
      <c r="I9" s="677"/>
      <c r="J9" s="677"/>
      <c r="K9" s="677"/>
      <c r="L9" s="677"/>
      <c r="M9" s="677"/>
      <c r="N9" s="677"/>
      <c r="O9" s="677"/>
      <c r="P9" s="677"/>
      <c r="Q9" s="678"/>
      <c r="R9" s="679">
        <v>6007</v>
      </c>
      <c r="S9" s="680"/>
      <c r="T9" s="680"/>
      <c r="U9" s="680"/>
      <c r="V9" s="680"/>
      <c r="W9" s="680"/>
      <c r="X9" s="680"/>
      <c r="Y9" s="681"/>
      <c r="Z9" s="682">
        <v>0.1</v>
      </c>
      <c r="AA9" s="682"/>
      <c r="AB9" s="682"/>
      <c r="AC9" s="682"/>
      <c r="AD9" s="683">
        <v>6007</v>
      </c>
      <c r="AE9" s="683"/>
      <c r="AF9" s="683"/>
      <c r="AG9" s="683"/>
      <c r="AH9" s="683"/>
      <c r="AI9" s="683"/>
      <c r="AJ9" s="683"/>
      <c r="AK9" s="683"/>
      <c r="AL9" s="684">
        <v>0.1</v>
      </c>
      <c r="AM9" s="685"/>
      <c r="AN9" s="685"/>
      <c r="AO9" s="686"/>
      <c r="AP9" s="676" t="s">
        <v>242</v>
      </c>
      <c r="AQ9" s="677"/>
      <c r="AR9" s="677"/>
      <c r="AS9" s="677"/>
      <c r="AT9" s="677"/>
      <c r="AU9" s="677"/>
      <c r="AV9" s="677"/>
      <c r="AW9" s="677"/>
      <c r="AX9" s="677"/>
      <c r="AY9" s="677"/>
      <c r="AZ9" s="677"/>
      <c r="BA9" s="677"/>
      <c r="BB9" s="677"/>
      <c r="BC9" s="677"/>
      <c r="BD9" s="677"/>
      <c r="BE9" s="677"/>
      <c r="BF9" s="678"/>
      <c r="BG9" s="679">
        <v>430999</v>
      </c>
      <c r="BH9" s="680"/>
      <c r="BI9" s="680"/>
      <c r="BJ9" s="680"/>
      <c r="BK9" s="680"/>
      <c r="BL9" s="680"/>
      <c r="BM9" s="680"/>
      <c r="BN9" s="681"/>
      <c r="BO9" s="682">
        <v>23.2</v>
      </c>
      <c r="BP9" s="682"/>
      <c r="BQ9" s="682"/>
      <c r="BR9" s="682"/>
      <c r="BS9" s="688" t="s">
        <v>131</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2101942</v>
      </c>
      <c r="CS9" s="680"/>
      <c r="CT9" s="680"/>
      <c r="CU9" s="680"/>
      <c r="CV9" s="680"/>
      <c r="CW9" s="680"/>
      <c r="CX9" s="680"/>
      <c r="CY9" s="681"/>
      <c r="CZ9" s="682">
        <v>21.3</v>
      </c>
      <c r="DA9" s="682"/>
      <c r="DB9" s="682"/>
      <c r="DC9" s="682"/>
      <c r="DD9" s="688">
        <v>8812</v>
      </c>
      <c r="DE9" s="680"/>
      <c r="DF9" s="680"/>
      <c r="DG9" s="680"/>
      <c r="DH9" s="680"/>
      <c r="DI9" s="680"/>
      <c r="DJ9" s="680"/>
      <c r="DK9" s="680"/>
      <c r="DL9" s="680"/>
      <c r="DM9" s="680"/>
      <c r="DN9" s="680"/>
      <c r="DO9" s="680"/>
      <c r="DP9" s="681"/>
      <c r="DQ9" s="688">
        <v>1410249</v>
      </c>
      <c r="DR9" s="680"/>
      <c r="DS9" s="680"/>
      <c r="DT9" s="680"/>
      <c r="DU9" s="680"/>
      <c r="DV9" s="680"/>
      <c r="DW9" s="680"/>
      <c r="DX9" s="680"/>
      <c r="DY9" s="680"/>
      <c r="DZ9" s="680"/>
      <c r="EA9" s="680"/>
      <c r="EB9" s="680"/>
      <c r="EC9" s="689"/>
    </row>
    <row r="10" spans="2:143" ht="11.25" customHeight="1">
      <c r="B10" s="676" t="s">
        <v>244</v>
      </c>
      <c r="C10" s="677"/>
      <c r="D10" s="677"/>
      <c r="E10" s="677"/>
      <c r="F10" s="677"/>
      <c r="G10" s="677"/>
      <c r="H10" s="677"/>
      <c r="I10" s="677"/>
      <c r="J10" s="677"/>
      <c r="K10" s="677"/>
      <c r="L10" s="677"/>
      <c r="M10" s="677"/>
      <c r="N10" s="677"/>
      <c r="O10" s="677"/>
      <c r="P10" s="677"/>
      <c r="Q10" s="678"/>
      <c r="R10" s="679" t="s">
        <v>245</v>
      </c>
      <c r="S10" s="680"/>
      <c r="T10" s="680"/>
      <c r="U10" s="680"/>
      <c r="V10" s="680"/>
      <c r="W10" s="680"/>
      <c r="X10" s="680"/>
      <c r="Y10" s="681"/>
      <c r="Z10" s="682" t="s">
        <v>131</v>
      </c>
      <c r="AA10" s="682"/>
      <c r="AB10" s="682"/>
      <c r="AC10" s="682"/>
      <c r="AD10" s="683" t="s">
        <v>131</v>
      </c>
      <c r="AE10" s="683"/>
      <c r="AF10" s="683"/>
      <c r="AG10" s="683"/>
      <c r="AH10" s="683"/>
      <c r="AI10" s="683"/>
      <c r="AJ10" s="683"/>
      <c r="AK10" s="683"/>
      <c r="AL10" s="684" t="s">
        <v>131</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26884</v>
      </c>
      <c r="BH10" s="680"/>
      <c r="BI10" s="680"/>
      <c r="BJ10" s="680"/>
      <c r="BK10" s="680"/>
      <c r="BL10" s="680"/>
      <c r="BM10" s="680"/>
      <c r="BN10" s="681"/>
      <c r="BO10" s="682">
        <v>1.4</v>
      </c>
      <c r="BP10" s="682"/>
      <c r="BQ10" s="682"/>
      <c r="BR10" s="682"/>
      <c r="BS10" s="688" t="s">
        <v>181</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v>10</v>
      </c>
      <c r="CS10" s="680"/>
      <c r="CT10" s="680"/>
      <c r="CU10" s="680"/>
      <c r="CV10" s="680"/>
      <c r="CW10" s="680"/>
      <c r="CX10" s="680"/>
      <c r="CY10" s="681"/>
      <c r="CZ10" s="682">
        <v>0</v>
      </c>
      <c r="DA10" s="682"/>
      <c r="DB10" s="682"/>
      <c r="DC10" s="682"/>
      <c r="DD10" s="688" t="s">
        <v>131</v>
      </c>
      <c r="DE10" s="680"/>
      <c r="DF10" s="680"/>
      <c r="DG10" s="680"/>
      <c r="DH10" s="680"/>
      <c r="DI10" s="680"/>
      <c r="DJ10" s="680"/>
      <c r="DK10" s="680"/>
      <c r="DL10" s="680"/>
      <c r="DM10" s="680"/>
      <c r="DN10" s="680"/>
      <c r="DO10" s="680"/>
      <c r="DP10" s="681"/>
      <c r="DQ10" s="688">
        <v>10</v>
      </c>
      <c r="DR10" s="680"/>
      <c r="DS10" s="680"/>
      <c r="DT10" s="680"/>
      <c r="DU10" s="680"/>
      <c r="DV10" s="680"/>
      <c r="DW10" s="680"/>
      <c r="DX10" s="680"/>
      <c r="DY10" s="680"/>
      <c r="DZ10" s="680"/>
      <c r="EA10" s="680"/>
      <c r="EB10" s="680"/>
      <c r="EC10" s="689"/>
    </row>
    <row r="11" spans="2:143" ht="11.25" customHeight="1">
      <c r="B11" s="676" t="s">
        <v>248</v>
      </c>
      <c r="C11" s="677"/>
      <c r="D11" s="677"/>
      <c r="E11" s="677"/>
      <c r="F11" s="677"/>
      <c r="G11" s="677"/>
      <c r="H11" s="677"/>
      <c r="I11" s="677"/>
      <c r="J11" s="677"/>
      <c r="K11" s="677"/>
      <c r="L11" s="677"/>
      <c r="M11" s="677"/>
      <c r="N11" s="677"/>
      <c r="O11" s="677"/>
      <c r="P11" s="677"/>
      <c r="Q11" s="678"/>
      <c r="R11" s="679" t="s">
        <v>245</v>
      </c>
      <c r="S11" s="680"/>
      <c r="T11" s="680"/>
      <c r="U11" s="680"/>
      <c r="V11" s="680"/>
      <c r="W11" s="680"/>
      <c r="X11" s="680"/>
      <c r="Y11" s="681"/>
      <c r="Z11" s="682" t="s">
        <v>245</v>
      </c>
      <c r="AA11" s="682"/>
      <c r="AB11" s="682"/>
      <c r="AC11" s="682"/>
      <c r="AD11" s="683" t="s">
        <v>181</v>
      </c>
      <c r="AE11" s="683"/>
      <c r="AF11" s="683"/>
      <c r="AG11" s="683"/>
      <c r="AH11" s="683"/>
      <c r="AI11" s="683"/>
      <c r="AJ11" s="683"/>
      <c r="AK11" s="683"/>
      <c r="AL11" s="684" t="s">
        <v>245</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49029</v>
      </c>
      <c r="BH11" s="680"/>
      <c r="BI11" s="680"/>
      <c r="BJ11" s="680"/>
      <c r="BK11" s="680"/>
      <c r="BL11" s="680"/>
      <c r="BM11" s="680"/>
      <c r="BN11" s="681"/>
      <c r="BO11" s="682">
        <v>2.6</v>
      </c>
      <c r="BP11" s="682"/>
      <c r="BQ11" s="682"/>
      <c r="BR11" s="682"/>
      <c r="BS11" s="688" t="s">
        <v>131</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597775</v>
      </c>
      <c r="CS11" s="680"/>
      <c r="CT11" s="680"/>
      <c r="CU11" s="680"/>
      <c r="CV11" s="680"/>
      <c r="CW11" s="680"/>
      <c r="CX11" s="680"/>
      <c r="CY11" s="681"/>
      <c r="CZ11" s="682">
        <v>6.1</v>
      </c>
      <c r="DA11" s="682"/>
      <c r="DB11" s="682"/>
      <c r="DC11" s="682"/>
      <c r="DD11" s="688">
        <v>50322</v>
      </c>
      <c r="DE11" s="680"/>
      <c r="DF11" s="680"/>
      <c r="DG11" s="680"/>
      <c r="DH11" s="680"/>
      <c r="DI11" s="680"/>
      <c r="DJ11" s="680"/>
      <c r="DK11" s="680"/>
      <c r="DL11" s="680"/>
      <c r="DM11" s="680"/>
      <c r="DN11" s="680"/>
      <c r="DO11" s="680"/>
      <c r="DP11" s="681"/>
      <c r="DQ11" s="688">
        <v>236359</v>
      </c>
      <c r="DR11" s="680"/>
      <c r="DS11" s="680"/>
      <c r="DT11" s="680"/>
      <c r="DU11" s="680"/>
      <c r="DV11" s="680"/>
      <c r="DW11" s="680"/>
      <c r="DX11" s="680"/>
      <c r="DY11" s="680"/>
      <c r="DZ11" s="680"/>
      <c r="EA11" s="680"/>
      <c r="EB11" s="680"/>
      <c r="EC11" s="689"/>
    </row>
    <row r="12" spans="2:143" ht="11.25" customHeight="1">
      <c r="B12" s="676" t="s">
        <v>251</v>
      </c>
      <c r="C12" s="677"/>
      <c r="D12" s="677"/>
      <c r="E12" s="677"/>
      <c r="F12" s="677"/>
      <c r="G12" s="677"/>
      <c r="H12" s="677"/>
      <c r="I12" s="677"/>
      <c r="J12" s="677"/>
      <c r="K12" s="677"/>
      <c r="L12" s="677"/>
      <c r="M12" s="677"/>
      <c r="N12" s="677"/>
      <c r="O12" s="677"/>
      <c r="P12" s="677"/>
      <c r="Q12" s="678"/>
      <c r="R12" s="679">
        <v>188050</v>
      </c>
      <c r="S12" s="680"/>
      <c r="T12" s="680"/>
      <c r="U12" s="680"/>
      <c r="V12" s="680"/>
      <c r="W12" s="680"/>
      <c r="X12" s="680"/>
      <c r="Y12" s="681"/>
      <c r="Z12" s="682">
        <v>1.8</v>
      </c>
      <c r="AA12" s="682"/>
      <c r="AB12" s="682"/>
      <c r="AC12" s="682"/>
      <c r="AD12" s="683">
        <v>188050</v>
      </c>
      <c r="AE12" s="683"/>
      <c r="AF12" s="683"/>
      <c r="AG12" s="683"/>
      <c r="AH12" s="683"/>
      <c r="AI12" s="683"/>
      <c r="AJ12" s="683"/>
      <c r="AK12" s="683"/>
      <c r="AL12" s="684">
        <v>4</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1230897</v>
      </c>
      <c r="BH12" s="680"/>
      <c r="BI12" s="680"/>
      <c r="BJ12" s="680"/>
      <c r="BK12" s="680"/>
      <c r="BL12" s="680"/>
      <c r="BM12" s="680"/>
      <c r="BN12" s="681"/>
      <c r="BO12" s="682">
        <v>66.400000000000006</v>
      </c>
      <c r="BP12" s="682"/>
      <c r="BQ12" s="682"/>
      <c r="BR12" s="682"/>
      <c r="BS12" s="688" t="s">
        <v>131</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383181</v>
      </c>
      <c r="CS12" s="680"/>
      <c r="CT12" s="680"/>
      <c r="CU12" s="680"/>
      <c r="CV12" s="680"/>
      <c r="CW12" s="680"/>
      <c r="CX12" s="680"/>
      <c r="CY12" s="681"/>
      <c r="CZ12" s="682">
        <v>3.9</v>
      </c>
      <c r="DA12" s="682"/>
      <c r="DB12" s="682"/>
      <c r="DC12" s="682"/>
      <c r="DD12" s="688">
        <v>145428</v>
      </c>
      <c r="DE12" s="680"/>
      <c r="DF12" s="680"/>
      <c r="DG12" s="680"/>
      <c r="DH12" s="680"/>
      <c r="DI12" s="680"/>
      <c r="DJ12" s="680"/>
      <c r="DK12" s="680"/>
      <c r="DL12" s="680"/>
      <c r="DM12" s="680"/>
      <c r="DN12" s="680"/>
      <c r="DO12" s="680"/>
      <c r="DP12" s="681"/>
      <c r="DQ12" s="688">
        <v>207343</v>
      </c>
      <c r="DR12" s="680"/>
      <c r="DS12" s="680"/>
      <c r="DT12" s="680"/>
      <c r="DU12" s="680"/>
      <c r="DV12" s="680"/>
      <c r="DW12" s="680"/>
      <c r="DX12" s="680"/>
      <c r="DY12" s="680"/>
      <c r="DZ12" s="680"/>
      <c r="EA12" s="680"/>
      <c r="EB12" s="680"/>
      <c r="EC12" s="689"/>
    </row>
    <row r="13" spans="2:143" ht="11.25" customHeight="1">
      <c r="B13" s="676" t="s">
        <v>254</v>
      </c>
      <c r="C13" s="677"/>
      <c r="D13" s="677"/>
      <c r="E13" s="677"/>
      <c r="F13" s="677"/>
      <c r="G13" s="677"/>
      <c r="H13" s="677"/>
      <c r="I13" s="677"/>
      <c r="J13" s="677"/>
      <c r="K13" s="677"/>
      <c r="L13" s="677"/>
      <c r="M13" s="677"/>
      <c r="N13" s="677"/>
      <c r="O13" s="677"/>
      <c r="P13" s="677"/>
      <c r="Q13" s="678"/>
      <c r="R13" s="679">
        <v>9224</v>
      </c>
      <c r="S13" s="680"/>
      <c r="T13" s="680"/>
      <c r="U13" s="680"/>
      <c r="V13" s="680"/>
      <c r="W13" s="680"/>
      <c r="X13" s="680"/>
      <c r="Y13" s="681"/>
      <c r="Z13" s="682">
        <v>0.1</v>
      </c>
      <c r="AA13" s="682"/>
      <c r="AB13" s="682"/>
      <c r="AC13" s="682"/>
      <c r="AD13" s="683">
        <v>9224</v>
      </c>
      <c r="AE13" s="683"/>
      <c r="AF13" s="683"/>
      <c r="AG13" s="683"/>
      <c r="AH13" s="683"/>
      <c r="AI13" s="683"/>
      <c r="AJ13" s="683"/>
      <c r="AK13" s="683"/>
      <c r="AL13" s="684">
        <v>0.2</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1229539</v>
      </c>
      <c r="BH13" s="680"/>
      <c r="BI13" s="680"/>
      <c r="BJ13" s="680"/>
      <c r="BK13" s="680"/>
      <c r="BL13" s="680"/>
      <c r="BM13" s="680"/>
      <c r="BN13" s="681"/>
      <c r="BO13" s="682">
        <v>66.3</v>
      </c>
      <c r="BP13" s="682"/>
      <c r="BQ13" s="682"/>
      <c r="BR13" s="682"/>
      <c r="BS13" s="688" t="s">
        <v>245</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1233303</v>
      </c>
      <c r="CS13" s="680"/>
      <c r="CT13" s="680"/>
      <c r="CU13" s="680"/>
      <c r="CV13" s="680"/>
      <c r="CW13" s="680"/>
      <c r="CX13" s="680"/>
      <c r="CY13" s="681"/>
      <c r="CZ13" s="682">
        <v>12.5</v>
      </c>
      <c r="DA13" s="682"/>
      <c r="DB13" s="682"/>
      <c r="DC13" s="682"/>
      <c r="DD13" s="688">
        <v>699519</v>
      </c>
      <c r="DE13" s="680"/>
      <c r="DF13" s="680"/>
      <c r="DG13" s="680"/>
      <c r="DH13" s="680"/>
      <c r="DI13" s="680"/>
      <c r="DJ13" s="680"/>
      <c r="DK13" s="680"/>
      <c r="DL13" s="680"/>
      <c r="DM13" s="680"/>
      <c r="DN13" s="680"/>
      <c r="DO13" s="680"/>
      <c r="DP13" s="681"/>
      <c r="DQ13" s="688">
        <v>605688</v>
      </c>
      <c r="DR13" s="680"/>
      <c r="DS13" s="680"/>
      <c r="DT13" s="680"/>
      <c r="DU13" s="680"/>
      <c r="DV13" s="680"/>
      <c r="DW13" s="680"/>
      <c r="DX13" s="680"/>
      <c r="DY13" s="680"/>
      <c r="DZ13" s="680"/>
      <c r="EA13" s="680"/>
      <c r="EB13" s="680"/>
      <c r="EC13" s="689"/>
    </row>
    <row r="14" spans="2:143" ht="11.25" customHeight="1">
      <c r="B14" s="676" t="s">
        <v>257</v>
      </c>
      <c r="C14" s="677"/>
      <c r="D14" s="677"/>
      <c r="E14" s="677"/>
      <c r="F14" s="677"/>
      <c r="G14" s="677"/>
      <c r="H14" s="677"/>
      <c r="I14" s="677"/>
      <c r="J14" s="677"/>
      <c r="K14" s="677"/>
      <c r="L14" s="677"/>
      <c r="M14" s="677"/>
      <c r="N14" s="677"/>
      <c r="O14" s="677"/>
      <c r="P14" s="677"/>
      <c r="Q14" s="678"/>
      <c r="R14" s="679" t="s">
        <v>131</v>
      </c>
      <c r="S14" s="680"/>
      <c r="T14" s="680"/>
      <c r="U14" s="680"/>
      <c r="V14" s="680"/>
      <c r="W14" s="680"/>
      <c r="X14" s="680"/>
      <c r="Y14" s="681"/>
      <c r="Z14" s="682" t="s">
        <v>131</v>
      </c>
      <c r="AA14" s="682"/>
      <c r="AB14" s="682"/>
      <c r="AC14" s="682"/>
      <c r="AD14" s="683" t="s">
        <v>131</v>
      </c>
      <c r="AE14" s="683"/>
      <c r="AF14" s="683"/>
      <c r="AG14" s="683"/>
      <c r="AH14" s="683"/>
      <c r="AI14" s="683"/>
      <c r="AJ14" s="683"/>
      <c r="AK14" s="683"/>
      <c r="AL14" s="684" t="s">
        <v>245</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40259</v>
      </c>
      <c r="BH14" s="680"/>
      <c r="BI14" s="680"/>
      <c r="BJ14" s="680"/>
      <c r="BK14" s="680"/>
      <c r="BL14" s="680"/>
      <c r="BM14" s="680"/>
      <c r="BN14" s="681"/>
      <c r="BO14" s="682">
        <v>2.2000000000000002</v>
      </c>
      <c r="BP14" s="682"/>
      <c r="BQ14" s="682"/>
      <c r="BR14" s="682"/>
      <c r="BS14" s="688" t="s">
        <v>131</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259324</v>
      </c>
      <c r="CS14" s="680"/>
      <c r="CT14" s="680"/>
      <c r="CU14" s="680"/>
      <c r="CV14" s="680"/>
      <c r="CW14" s="680"/>
      <c r="CX14" s="680"/>
      <c r="CY14" s="681"/>
      <c r="CZ14" s="682">
        <v>2.6</v>
      </c>
      <c r="DA14" s="682"/>
      <c r="DB14" s="682"/>
      <c r="DC14" s="682"/>
      <c r="DD14" s="688">
        <v>43248</v>
      </c>
      <c r="DE14" s="680"/>
      <c r="DF14" s="680"/>
      <c r="DG14" s="680"/>
      <c r="DH14" s="680"/>
      <c r="DI14" s="680"/>
      <c r="DJ14" s="680"/>
      <c r="DK14" s="680"/>
      <c r="DL14" s="680"/>
      <c r="DM14" s="680"/>
      <c r="DN14" s="680"/>
      <c r="DO14" s="680"/>
      <c r="DP14" s="681"/>
      <c r="DQ14" s="688">
        <v>200187</v>
      </c>
      <c r="DR14" s="680"/>
      <c r="DS14" s="680"/>
      <c r="DT14" s="680"/>
      <c r="DU14" s="680"/>
      <c r="DV14" s="680"/>
      <c r="DW14" s="680"/>
      <c r="DX14" s="680"/>
      <c r="DY14" s="680"/>
      <c r="DZ14" s="680"/>
      <c r="EA14" s="680"/>
      <c r="EB14" s="680"/>
      <c r="EC14" s="689"/>
    </row>
    <row r="15" spans="2:143" ht="11.25" customHeight="1">
      <c r="B15" s="676" t="s">
        <v>260</v>
      </c>
      <c r="C15" s="677"/>
      <c r="D15" s="677"/>
      <c r="E15" s="677"/>
      <c r="F15" s="677"/>
      <c r="G15" s="677"/>
      <c r="H15" s="677"/>
      <c r="I15" s="677"/>
      <c r="J15" s="677"/>
      <c r="K15" s="677"/>
      <c r="L15" s="677"/>
      <c r="M15" s="677"/>
      <c r="N15" s="677"/>
      <c r="O15" s="677"/>
      <c r="P15" s="677"/>
      <c r="Q15" s="678"/>
      <c r="R15" s="679">
        <v>29853</v>
      </c>
      <c r="S15" s="680"/>
      <c r="T15" s="680"/>
      <c r="U15" s="680"/>
      <c r="V15" s="680"/>
      <c r="W15" s="680"/>
      <c r="X15" s="680"/>
      <c r="Y15" s="681"/>
      <c r="Z15" s="682">
        <v>0.3</v>
      </c>
      <c r="AA15" s="682"/>
      <c r="AB15" s="682"/>
      <c r="AC15" s="682"/>
      <c r="AD15" s="683">
        <v>29853</v>
      </c>
      <c r="AE15" s="683"/>
      <c r="AF15" s="683"/>
      <c r="AG15" s="683"/>
      <c r="AH15" s="683"/>
      <c r="AI15" s="683"/>
      <c r="AJ15" s="683"/>
      <c r="AK15" s="683"/>
      <c r="AL15" s="684">
        <v>0.6</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56142</v>
      </c>
      <c r="BH15" s="680"/>
      <c r="BI15" s="680"/>
      <c r="BJ15" s="680"/>
      <c r="BK15" s="680"/>
      <c r="BL15" s="680"/>
      <c r="BM15" s="680"/>
      <c r="BN15" s="681"/>
      <c r="BO15" s="682">
        <v>3</v>
      </c>
      <c r="BP15" s="682"/>
      <c r="BQ15" s="682"/>
      <c r="BR15" s="682"/>
      <c r="BS15" s="688" t="s">
        <v>131</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986731</v>
      </c>
      <c r="CS15" s="680"/>
      <c r="CT15" s="680"/>
      <c r="CU15" s="680"/>
      <c r="CV15" s="680"/>
      <c r="CW15" s="680"/>
      <c r="CX15" s="680"/>
      <c r="CY15" s="681"/>
      <c r="CZ15" s="682">
        <v>10</v>
      </c>
      <c r="DA15" s="682"/>
      <c r="DB15" s="682"/>
      <c r="DC15" s="682"/>
      <c r="DD15" s="688">
        <v>240330</v>
      </c>
      <c r="DE15" s="680"/>
      <c r="DF15" s="680"/>
      <c r="DG15" s="680"/>
      <c r="DH15" s="680"/>
      <c r="DI15" s="680"/>
      <c r="DJ15" s="680"/>
      <c r="DK15" s="680"/>
      <c r="DL15" s="680"/>
      <c r="DM15" s="680"/>
      <c r="DN15" s="680"/>
      <c r="DO15" s="680"/>
      <c r="DP15" s="681"/>
      <c r="DQ15" s="688">
        <v>652499</v>
      </c>
      <c r="DR15" s="680"/>
      <c r="DS15" s="680"/>
      <c r="DT15" s="680"/>
      <c r="DU15" s="680"/>
      <c r="DV15" s="680"/>
      <c r="DW15" s="680"/>
      <c r="DX15" s="680"/>
      <c r="DY15" s="680"/>
      <c r="DZ15" s="680"/>
      <c r="EA15" s="680"/>
      <c r="EB15" s="680"/>
      <c r="EC15" s="689"/>
    </row>
    <row r="16" spans="2:143" ht="11.25" customHeight="1">
      <c r="B16" s="676" t="s">
        <v>263</v>
      </c>
      <c r="C16" s="677"/>
      <c r="D16" s="677"/>
      <c r="E16" s="677"/>
      <c r="F16" s="677"/>
      <c r="G16" s="677"/>
      <c r="H16" s="677"/>
      <c r="I16" s="677"/>
      <c r="J16" s="677"/>
      <c r="K16" s="677"/>
      <c r="L16" s="677"/>
      <c r="M16" s="677"/>
      <c r="N16" s="677"/>
      <c r="O16" s="677"/>
      <c r="P16" s="677"/>
      <c r="Q16" s="678"/>
      <c r="R16" s="679" t="s">
        <v>131</v>
      </c>
      <c r="S16" s="680"/>
      <c r="T16" s="680"/>
      <c r="U16" s="680"/>
      <c r="V16" s="680"/>
      <c r="W16" s="680"/>
      <c r="X16" s="680"/>
      <c r="Y16" s="681"/>
      <c r="Z16" s="682" t="s">
        <v>181</v>
      </c>
      <c r="AA16" s="682"/>
      <c r="AB16" s="682"/>
      <c r="AC16" s="682"/>
      <c r="AD16" s="683" t="s">
        <v>131</v>
      </c>
      <c r="AE16" s="683"/>
      <c r="AF16" s="683"/>
      <c r="AG16" s="683"/>
      <c r="AH16" s="683"/>
      <c r="AI16" s="683"/>
      <c r="AJ16" s="683"/>
      <c r="AK16" s="683"/>
      <c r="AL16" s="684" t="s">
        <v>245</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v>426</v>
      </c>
      <c r="BH16" s="680"/>
      <c r="BI16" s="680"/>
      <c r="BJ16" s="680"/>
      <c r="BK16" s="680"/>
      <c r="BL16" s="680"/>
      <c r="BM16" s="680"/>
      <c r="BN16" s="681"/>
      <c r="BO16" s="682">
        <v>0</v>
      </c>
      <c r="BP16" s="682"/>
      <c r="BQ16" s="682"/>
      <c r="BR16" s="682"/>
      <c r="BS16" s="688" t="s">
        <v>131</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v>138864</v>
      </c>
      <c r="CS16" s="680"/>
      <c r="CT16" s="680"/>
      <c r="CU16" s="680"/>
      <c r="CV16" s="680"/>
      <c r="CW16" s="680"/>
      <c r="CX16" s="680"/>
      <c r="CY16" s="681"/>
      <c r="CZ16" s="682">
        <v>1.4</v>
      </c>
      <c r="DA16" s="682"/>
      <c r="DB16" s="682"/>
      <c r="DC16" s="682"/>
      <c r="DD16" s="688" t="s">
        <v>131</v>
      </c>
      <c r="DE16" s="680"/>
      <c r="DF16" s="680"/>
      <c r="DG16" s="680"/>
      <c r="DH16" s="680"/>
      <c r="DI16" s="680"/>
      <c r="DJ16" s="680"/>
      <c r="DK16" s="680"/>
      <c r="DL16" s="680"/>
      <c r="DM16" s="680"/>
      <c r="DN16" s="680"/>
      <c r="DO16" s="680"/>
      <c r="DP16" s="681"/>
      <c r="DQ16" s="688">
        <v>16021</v>
      </c>
      <c r="DR16" s="680"/>
      <c r="DS16" s="680"/>
      <c r="DT16" s="680"/>
      <c r="DU16" s="680"/>
      <c r="DV16" s="680"/>
      <c r="DW16" s="680"/>
      <c r="DX16" s="680"/>
      <c r="DY16" s="680"/>
      <c r="DZ16" s="680"/>
      <c r="EA16" s="680"/>
      <c r="EB16" s="680"/>
      <c r="EC16" s="689"/>
    </row>
    <row r="17" spans="2:133" ht="11.25" customHeight="1">
      <c r="B17" s="676" t="s">
        <v>266</v>
      </c>
      <c r="C17" s="677"/>
      <c r="D17" s="677"/>
      <c r="E17" s="677"/>
      <c r="F17" s="677"/>
      <c r="G17" s="677"/>
      <c r="H17" s="677"/>
      <c r="I17" s="677"/>
      <c r="J17" s="677"/>
      <c r="K17" s="677"/>
      <c r="L17" s="677"/>
      <c r="M17" s="677"/>
      <c r="N17" s="677"/>
      <c r="O17" s="677"/>
      <c r="P17" s="677"/>
      <c r="Q17" s="678"/>
      <c r="R17" s="679">
        <v>5248</v>
      </c>
      <c r="S17" s="680"/>
      <c r="T17" s="680"/>
      <c r="U17" s="680"/>
      <c r="V17" s="680"/>
      <c r="W17" s="680"/>
      <c r="X17" s="680"/>
      <c r="Y17" s="681"/>
      <c r="Z17" s="682">
        <v>0.1</v>
      </c>
      <c r="AA17" s="682"/>
      <c r="AB17" s="682"/>
      <c r="AC17" s="682"/>
      <c r="AD17" s="683">
        <v>5248</v>
      </c>
      <c r="AE17" s="683"/>
      <c r="AF17" s="683"/>
      <c r="AG17" s="683"/>
      <c r="AH17" s="683"/>
      <c r="AI17" s="683"/>
      <c r="AJ17" s="683"/>
      <c r="AK17" s="683"/>
      <c r="AL17" s="684">
        <v>0.1</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181</v>
      </c>
      <c r="BH17" s="680"/>
      <c r="BI17" s="680"/>
      <c r="BJ17" s="680"/>
      <c r="BK17" s="680"/>
      <c r="BL17" s="680"/>
      <c r="BM17" s="680"/>
      <c r="BN17" s="681"/>
      <c r="BO17" s="682" t="s">
        <v>131</v>
      </c>
      <c r="BP17" s="682"/>
      <c r="BQ17" s="682"/>
      <c r="BR17" s="682"/>
      <c r="BS17" s="688" t="s">
        <v>245</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992019</v>
      </c>
      <c r="CS17" s="680"/>
      <c r="CT17" s="680"/>
      <c r="CU17" s="680"/>
      <c r="CV17" s="680"/>
      <c r="CW17" s="680"/>
      <c r="CX17" s="680"/>
      <c r="CY17" s="681"/>
      <c r="CZ17" s="682">
        <v>10.1</v>
      </c>
      <c r="DA17" s="682"/>
      <c r="DB17" s="682"/>
      <c r="DC17" s="682"/>
      <c r="DD17" s="688" t="s">
        <v>131</v>
      </c>
      <c r="DE17" s="680"/>
      <c r="DF17" s="680"/>
      <c r="DG17" s="680"/>
      <c r="DH17" s="680"/>
      <c r="DI17" s="680"/>
      <c r="DJ17" s="680"/>
      <c r="DK17" s="680"/>
      <c r="DL17" s="680"/>
      <c r="DM17" s="680"/>
      <c r="DN17" s="680"/>
      <c r="DO17" s="680"/>
      <c r="DP17" s="681"/>
      <c r="DQ17" s="688">
        <v>960030</v>
      </c>
      <c r="DR17" s="680"/>
      <c r="DS17" s="680"/>
      <c r="DT17" s="680"/>
      <c r="DU17" s="680"/>
      <c r="DV17" s="680"/>
      <c r="DW17" s="680"/>
      <c r="DX17" s="680"/>
      <c r="DY17" s="680"/>
      <c r="DZ17" s="680"/>
      <c r="EA17" s="680"/>
      <c r="EB17" s="680"/>
      <c r="EC17" s="689"/>
    </row>
    <row r="18" spans="2:133" ht="11.25" customHeight="1">
      <c r="B18" s="676" t="s">
        <v>269</v>
      </c>
      <c r="C18" s="677"/>
      <c r="D18" s="677"/>
      <c r="E18" s="677"/>
      <c r="F18" s="677"/>
      <c r="G18" s="677"/>
      <c r="H18" s="677"/>
      <c r="I18" s="677"/>
      <c r="J18" s="677"/>
      <c r="K18" s="677"/>
      <c r="L18" s="677"/>
      <c r="M18" s="677"/>
      <c r="N18" s="677"/>
      <c r="O18" s="677"/>
      <c r="P18" s="677"/>
      <c r="Q18" s="678"/>
      <c r="R18" s="679">
        <v>3126659</v>
      </c>
      <c r="S18" s="680"/>
      <c r="T18" s="680"/>
      <c r="U18" s="680"/>
      <c r="V18" s="680"/>
      <c r="W18" s="680"/>
      <c r="X18" s="680"/>
      <c r="Y18" s="681"/>
      <c r="Z18" s="682">
        <v>30.7</v>
      </c>
      <c r="AA18" s="682"/>
      <c r="AB18" s="682"/>
      <c r="AC18" s="682"/>
      <c r="AD18" s="683">
        <v>2551559</v>
      </c>
      <c r="AE18" s="683"/>
      <c r="AF18" s="683"/>
      <c r="AG18" s="683"/>
      <c r="AH18" s="683"/>
      <c r="AI18" s="683"/>
      <c r="AJ18" s="683"/>
      <c r="AK18" s="683"/>
      <c r="AL18" s="684">
        <v>53.9</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131</v>
      </c>
      <c r="BH18" s="680"/>
      <c r="BI18" s="680"/>
      <c r="BJ18" s="680"/>
      <c r="BK18" s="680"/>
      <c r="BL18" s="680"/>
      <c r="BM18" s="680"/>
      <c r="BN18" s="681"/>
      <c r="BO18" s="682" t="s">
        <v>131</v>
      </c>
      <c r="BP18" s="682"/>
      <c r="BQ18" s="682"/>
      <c r="BR18" s="682"/>
      <c r="BS18" s="688" t="s">
        <v>131</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131</v>
      </c>
      <c r="CS18" s="680"/>
      <c r="CT18" s="680"/>
      <c r="CU18" s="680"/>
      <c r="CV18" s="680"/>
      <c r="CW18" s="680"/>
      <c r="CX18" s="680"/>
      <c r="CY18" s="681"/>
      <c r="CZ18" s="682" t="s">
        <v>131</v>
      </c>
      <c r="DA18" s="682"/>
      <c r="DB18" s="682"/>
      <c r="DC18" s="682"/>
      <c r="DD18" s="688" t="s">
        <v>131</v>
      </c>
      <c r="DE18" s="680"/>
      <c r="DF18" s="680"/>
      <c r="DG18" s="680"/>
      <c r="DH18" s="680"/>
      <c r="DI18" s="680"/>
      <c r="DJ18" s="680"/>
      <c r="DK18" s="680"/>
      <c r="DL18" s="680"/>
      <c r="DM18" s="680"/>
      <c r="DN18" s="680"/>
      <c r="DO18" s="680"/>
      <c r="DP18" s="681"/>
      <c r="DQ18" s="688" t="s">
        <v>181</v>
      </c>
      <c r="DR18" s="680"/>
      <c r="DS18" s="680"/>
      <c r="DT18" s="680"/>
      <c r="DU18" s="680"/>
      <c r="DV18" s="680"/>
      <c r="DW18" s="680"/>
      <c r="DX18" s="680"/>
      <c r="DY18" s="680"/>
      <c r="DZ18" s="680"/>
      <c r="EA18" s="680"/>
      <c r="EB18" s="680"/>
      <c r="EC18" s="689"/>
    </row>
    <row r="19" spans="2:133" ht="11.25" customHeight="1">
      <c r="B19" s="676" t="s">
        <v>272</v>
      </c>
      <c r="C19" s="677"/>
      <c r="D19" s="677"/>
      <c r="E19" s="677"/>
      <c r="F19" s="677"/>
      <c r="G19" s="677"/>
      <c r="H19" s="677"/>
      <c r="I19" s="677"/>
      <c r="J19" s="677"/>
      <c r="K19" s="677"/>
      <c r="L19" s="677"/>
      <c r="M19" s="677"/>
      <c r="N19" s="677"/>
      <c r="O19" s="677"/>
      <c r="P19" s="677"/>
      <c r="Q19" s="678"/>
      <c r="R19" s="679">
        <v>2551559</v>
      </c>
      <c r="S19" s="680"/>
      <c r="T19" s="680"/>
      <c r="U19" s="680"/>
      <c r="V19" s="680"/>
      <c r="W19" s="680"/>
      <c r="X19" s="680"/>
      <c r="Y19" s="681"/>
      <c r="Z19" s="682">
        <v>25</v>
      </c>
      <c r="AA19" s="682"/>
      <c r="AB19" s="682"/>
      <c r="AC19" s="682"/>
      <c r="AD19" s="683">
        <v>2551559</v>
      </c>
      <c r="AE19" s="683"/>
      <c r="AF19" s="683"/>
      <c r="AG19" s="683"/>
      <c r="AH19" s="683"/>
      <c r="AI19" s="683"/>
      <c r="AJ19" s="683"/>
      <c r="AK19" s="683"/>
      <c r="AL19" s="684">
        <v>53.9</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t="s">
        <v>131</v>
      </c>
      <c r="BH19" s="680"/>
      <c r="BI19" s="680"/>
      <c r="BJ19" s="680"/>
      <c r="BK19" s="680"/>
      <c r="BL19" s="680"/>
      <c r="BM19" s="680"/>
      <c r="BN19" s="681"/>
      <c r="BO19" s="682" t="s">
        <v>131</v>
      </c>
      <c r="BP19" s="682"/>
      <c r="BQ19" s="682"/>
      <c r="BR19" s="682"/>
      <c r="BS19" s="688" t="s">
        <v>131</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131</v>
      </c>
      <c r="CS19" s="680"/>
      <c r="CT19" s="680"/>
      <c r="CU19" s="680"/>
      <c r="CV19" s="680"/>
      <c r="CW19" s="680"/>
      <c r="CX19" s="680"/>
      <c r="CY19" s="681"/>
      <c r="CZ19" s="682" t="s">
        <v>131</v>
      </c>
      <c r="DA19" s="682"/>
      <c r="DB19" s="682"/>
      <c r="DC19" s="682"/>
      <c r="DD19" s="688" t="s">
        <v>131</v>
      </c>
      <c r="DE19" s="680"/>
      <c r="DF19" s="680"/>
      <c r="DG19" s="680"/>
      <c r="DH19" s="680"/>
      <c r="DI19" s="680"/>
      <c r="DJ19" s="680"/>
      <c r="DK19" s="680"/>
      <c r="DL19" s="680"/>
      <c r="DM19" s="680"/>
      <c r="DN19" s="680"/>
      <c r="DO19" s="680"/>
      <c r="DP19" s="681"/>
      <c r="DQ19" s="688" t="s">
        <v>131</v>
      </c>
      <c r="DR19" s="680"/>
      <c r="DS19" s="680"/>
      <c r="DT19" s="680"/>
      <c r="DU19" s="680"/>
      <c r="DV19" s="680"/>
      <c r="DW19" s="680"/>
      <c r="DX19" s="680"/>
      <c r="DY19" s="680"/>
      <c r="DZ19" s="680"/>
      <c r="EA19" s="680"/>
      <c r="EB19" s="680"/>
      <c r="EC19" s="689"/>
    </row>
    <row r="20" spans="2:133" ht="11.25" customHeight="1">
      <c r="B20" s="676" t="s">
        <v>275</v>
      </c>
      <c r="C20" s="677"/>
      <c r="D20" s="677"/>
      <c r="E20" s="677"/>
      <c r="F20" s="677"/>
      <c r="G20" s="677"/>
      <c r="H20" s="677"/>
      <c r="I20" s="677"/>
      <c r="J20" s="677"/>
      <c r="K20" s="677"/>
      <c r="L20" s="677"/>
      <c r="M20" s="677"/>
      <c r="N20" s="677"/>
      <c r="O20" s="677"/>
      <c r="P20" s="677"/>
      <c r="Q20" s="678"/>
      <c r="R20" s="679">
        <v>575100</v>
      </c>
      <c r="S20" s="680"/>
      <c r="T20" s="680"/>
      <c r="U20" s="680"/>
      <c r="V20" s="680"/>
      <c r="W20" s="680"/>
      <c r="X20" s="680"/>
      <c r="Y20" s="681"/>
      <c r="Z20" s="682">
        <v>5.6</v>
      </c>
      <c r="AA20" s="682"/>
      <c r="AB20" s="682"/>
      <c r="AC20" s="682"/>
      <c r="AD20" s="683" t="s">
        <v>245</v>
      </c>
      <c r="AE20" s="683"/>
      <c r="AF20" s="683"/>
      <c r="AG20" s="683"/>
      <c r="AH20" s="683"/>
      <c r="AI20" s="683"/>
      <c r="AJ20" s="683"/>
      <c r="AK20" s="683"/>
      <c r="AL20" s="684" t="s">
        <v>131</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t="s">
        <v>245</v>
      </c>
      <c r="BH20" s="680"/>
      <c r="BI20" s="680"/>
      <c r="BJ20" s="680"/>
      <c r="BK20" s="680"/>
      <c r="BL20" s="680"/>
      <c r="BM20" s="680"/>
      <c r="BN20" s="681"/>
      <c r="BO20" s="682" t="s">
        <v>131</v>
      </c>
      <c r="BP20" s="682"/>
      <c r="BQ20" s="682"/>
      <c r="BR20" s="682"/>
      <c r="BS20" s="688" t="s">
        <v>131</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9851781</v>
      </c>
      <c r="CS20" s="680"/>
      <c r="CT20" s="680"/>
      <c r="CU20" s="680"/>
      <c r="CV20" s="680"/>
      <c r="CW20" s="680"/>
      <c r="CX20" s="680"/>
      <c r="CY20" s="681"/>
      <c r="CZ20" s="682">
        <v>100</v>
      </c>
      <c r="DA20" s="682"/>
      <c r="DB20" s="682"/>
      <c r="DC20" s="682"/>
      <c r="DD20" s="688">
        <v>1621437</v>
      </c>
      <c r="DE20" s="680"/>
      <c r="DF20" s="680"/>
      <c r="DG20" s="680"/>
      <c r="DH20" s="680"/>
      <c r="DI20" s="680"/>
      <c r="DJ20" s="680"/>
      <c r="DK20" s="680"/>
      <c r="DL20" s="680"/>
      <c r="DM20" s="680"/>
      <c r="DN20" s="680"/>
      <c r="DO20" s="680"/>
      <c r="DP20" s="681"/>
      <c r="DQ20" s="688">
        <v>6076114</v>
      </c>
      <c r="DR20" s="680"/>
      <c r="DS20" s="680"/>
      <c r="DT20" s="680"/>
      <c r="DU20" s="680"/>
      <c r="DV20" s="680"/>
      <c r="DW20" s="680"/>
      <c r="DX20" s="680"/>
      <c r="DY20" s="680"/>
      <c r="DZ20" s="680"/>
      <c r="EA20" s="680"/>
      <c r="EB20" s="680"/>
      <c r="EC20" s="689"/>
    </row>
    <row r="21" spans="2:133" ht="11.25" customHeight="1">
      <c r="B21" s="676" t="s">
        <v>278</v>
      </c>
      <c r="C21" s="677"/>
      <c r="D21" s="677"/>
      <c r="E21" s="677"/>
      <c r="F21" s="677"/>
      <c r="G21" s="677"/>
      <c r="H21" s="677"/>
      <c r="I21" s="677"/>
      <c r="J21" s="677"/>
      <c r="K21" s="677"/>
      <c r="L21" s="677"/>
      <c r="M21" s="677"/>
      <c r="N21" s="677"/>
      <c r="O21" s="677"/>
      <c r="P21" s="677"/>
      <c r="Q21" s="678"/>
      <c r="R21" s="679" t="s">
        <v>131</v>
      </c>
      <c r="S21" s="680"/>
      <c r="T21" s="680"/>
      <c r="U21" s="680"/>
      <c r="V21" s="680"/>
      <c r="W21" s="680"/>
      <c r="X21" s="680"/>
      <c r="Y21" s="681"/>
      <c r="Z21" s="682" t="s">
        <v>245</v>
      </c>
      <c r="AA21" s="682"/>
      <c r="AB21" s="682"/>
      <c r="AC21" s="682"/>
      <c r="AD21" s="683" t="s">
        <v>181</v>
      </c>
      <c r="AE21" s="683"/>
      <c r="AF21" s="683"/>
      <c r="AG21" s="683"/>
      <c r="AH21" s="683"/>
      <c r="AI21" s="683"/>
      <c r="AJ21" s="683"/>
      <c r="AK21" s="683"/>
      <c r="AL21" s="684" t="s">
        <v>181</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t="s">
        <v>181</v>
      </c>
      <c r="BH21" s="680"/>
      <c r="BI21" s="680"/>
      <c r="BJ21" s="680"/>
      <c r="BK21" s="680"/>
      <c r="BL21" s="680"/>
      <c r="BM21" s="680"/>
      <c r="BN21" s="681"/>
      <c r="BO21" s="682" t="s">
        <v>131</v>
      </c>
      <c r="BP21" s="682"/>
      <c r="BQ21" s="682"/>
      <c r="BR21" s="682"/>
      <c r="BS21" s="688" t="s">
        <v>131</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280</v>
      </c>
      <c r="C22" s="677"/>
      <c r="D22" s="677"/>
      <c r="E22" s="677"/>
      <c r="F22" s="677"/>
      <c r="G22" s="677"/>
      <c r="H22" s="677"/>
      <c r="I22" s="677"/>
      <c r="J22" s="677"/>
      <c r="K22" s="677"/>
      <c r="L22" s="677"/>
      <c r="M22" s="677"/>
      <c r="N22" s="677"/>
      <c r="O22" s="677"/>
      <c r="P22" s="677"/>
      <c r="Q22" s="678"/>
      <c r="R22" s="679">
        <v>5297190</v>
      </c>
      <c r="S22" s="680"/>
      <c r="T22" s="680"/>
      <c r="U22" s="680"/>
      <c r="V22" s="680"/>
      <c r="W22" s="680"/>
      <c r="X22" s="680"/>
      <c r="Y22" s="681"/>
      <c r="Z22" s="682">
        <v>51.9</v>
      </c>
      <c r="AA22" s="682"/>
      <c r="AB22" s="682"/>
      <c r="AC22" s="682"/>
      <c r="AD22" s="683">
        <v>4722090</v>
      </c>
      <c r="AE22" s="683"/>
      <c r="AF22" s="683"/>
      <c r="AG22" s="683"/>
      <c r="AH22" s="683"/>
      <c r="AI22" s="683"/>
      <c r="AJ22" s="683"/>
      <c r="AK22" s="683"/>
      <c r="AL22" s="684">
        <v>99.7</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131</v>
      </c>
      <c r="BH22" s="680"/>
      <c r="BI22" s="680"/>
      <c r="BJ22" s="680"/>
      <c r="BK22" s="680"/>
      <c r="BL22" s="680"/>
      <c r="BM22" s="680"/>
      <c r="BN22" s="681"/>
      <c r="BO22" s="682" t="s">
        <v>131</v>
      </c>
      <c r="BP22" s="682"/>
      <c r="BQ22" s="682"/>
      <c r="BR22" s="682"/>
      <c r="BS22" s="688" t="s">
        <v>131</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283</v>
      </c>
      <c r="C23" s="677"/>
      <c r="D23" s="677"/>
      <c r="E23" s="677"/>
      <c r="F23" s="677"/>
      <c r="G23" s="677"/>
      <c r="H23" s="677"/>
      <c r="I23" s="677"/>
      <c r="J23" s="677"/>
      <c r="K23" s="677"/>
      <c r="L23" s="677"/>
      <c r="M23" s="677"/>
      <c r="N23" s="677"/>
      <c r="O23" s="677"/>
      <c r="P23" s="677"/>
      <c r="Q23" s="678"/>
      <c r="R23" s="679">
        <v>2155</v>
      </c>
      <c r="S23" s="680"/>
      <c r="T23" s="680"/>
      <c r="U23" s="680"/>
      <c r="V23" s="680"/>
      <c r="W23" s="680"/>
      <c r="X23" s="680"/>
      <c r="Y23" s="681"/>
      <c r="Z23" s="682">
        <v>0</v>
      </c>
      <c r="AA23" s="682"/>
      <c r="AB23" s="682"/>
      <c r="AC23" s="682"/>
      <c r="AD23" s="683">
        <v>2155</v>
      </c>
      <c r="AE23" s="683"/>
      <c r="AF23" s="683"/>
      <c r="AG23" s="683"/>
      <c r="AH23" s="683"/>
      <c r="AI23" s="683"/>
      <c r="AJ23" s="683"/>
      <c r="AK23" s="683"/>
      <c r="AL23" s="684">
        <v>0</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t="s">
        <v>131</v>
      </c>
      <c r="BH23" s="680"/>
      <c r="BI23" s="680"/>
      <c r="BJ23" s="680"/>
      <c r="BK23" s="680"/>
      <c r="BL23" s="680"/>
      <c r="BM23" s="680"/>
      <c r="BN23" s="681"/>
      <c r="BO23" s="682" t="s">
        <v>131</v>
      </c>
      <c r="BP23" s="682"/>
      <c r="BQ23" s="682"/>
      <c r="BR23" s="682"/>
      <c r="BS23" s="688" t="s">
        <v>131</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c r="B24" s="676" t="s">
        <v>290</v>
      </c>
      <c r="C24" s="677"/>
      <c r="D24" s="677"/>
      <c r="E24" s="677"/>
      <c r="F24" s="677"/>
      <c r="G24" s="677"/>
      <c r="H24" s="677"/>
      <c r="I24" s="677"/>
      <c r="J24" s="677"/>
      <c r="K24" s="677"/>
      <c r="L24" s="677"/>
      <c r="M24" s="677"/>
      <c r="N24" s="677"/>
      <c r="O24" s="677"/>
      <c r="P24" s="677"/>
      <c r="Q24" s="678"/>
      <c r="R24" s="679">
        <v>94341</v>
      </c>
      <c r="S24" s="680"/>
      <c r="T24" s="680"/>
      <c r="U24" s="680"/>
      <c r="V24" s="680"/>
      <c r="W24" s="680"/>
      <c r="X24" s="680"/>
      <c r="Y24" s="681"/>
      <c r="Z24" s="682">
        <v>0.9</v>
      </c>
      <c r="AA24" s="682"/>
      <c r="AB24" s="682"/>
      <c r="AC24" s="682"/>
      <c r="AD24" s="683" t="s">
        <v>131</v>
      </c>
      <c r="AE24" s="683"/>
      <c r="AF24" s="683"/>
      <c r="AG24" s="683"/>
      <c r="AH24" s="683"/>
      <c r="AI24" s="683"/>
      <c r="AJ24" s="683"/>
      <c r="AK24" s="683"/>
      <c r="AL24" s="684" t="s">
        <v>181</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131</v>
      </c>
      <c r="BH24" s="680"/>
      <c r="BI24" s="680"/>
      <c r="BJ24" s="680"/>
      <c r="BK24" s="680"/>
      <c r="BL24" s="680"/>
      <c r="BM24" s="680"/>
      <c r="BN24" s="681"/>
      <c r="BO24" s="682" t="s">
        <v>131</v>
      </c>
      <c r="BP24" s="682"/>
      <c r="BQ24" s="682"/>
      <c r="BR24" s="682"/>
      <c r="BS24" s="688" t="s">
        <v>131</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2932695</v>
      </c>
      <c r="CS24" s="669"/>
      <c r="CT24" s="669"/>
      <c r="CU24" s="669"/>
      <c r="CV24" s="669"/>
      <c r="CW24" s="669"/>
      <c r="CX24" s="669"/>
      <c r="CY24" s="670"/>
      <c r="CZ24" s="673">
        <v>29.8</v>
      </c>
      <c r="DA24" s="674"/>
      <c r="DB24" s="674"/>
      <c r="DC24" s="693"/>
      <c r="DD24" s="712">
        <v>2271536</v>
      </c>
      <c r="DE24" s="669"/>
      <c r="DF24" s="669"/>
      <c r="DG24" s="669"/>
      <c r="DH24" s="669"/>
      <c r="DI24" s="669"/>
      <c r="DJ24" s="669"/>
      <c r="DK24" s="670"/>
      <c r="DL24" s="712">
        <v>2266389</v>
      </c>
      <c r="DM24" s="669"/>
      <c r="DN24" s="669"/>
      <c r="DO24" s="669"/>
      <c r="DP24" s="669"/>
      <c r="DQ24" s="669"/>
      <c r="DR24" s="669"/>
      <c r="DS24" s="669"/>
      <c r="DT24" s="669"/>
      <c r="DU24" s="669"/>
      <c r="DV24" s="670"/>
      <c r="DW24" s="673">
        <v>45.4</v>
      </c>
      <c r="DX24" s="674"/>
      <c r="DY24" s="674"/>
      <c r="DZ24" s="674"/>
      <c r="EA24" s="674"/>
      <c r="EB24" s="674"/>
      <c r="EC24" s="675"/>
    </row>
    <row r="25" spans="2:133" ht="11.25" customHeight="1">
      <c r="B25" s="676" t="s">
        <v>293</v>
      </c>
      <c r="C25" s="677"/>
      <c r="D25" s="677"/>
      <c r="E25" s="677"/>
      <c r="F25" s="677"/>
      <c r="G25" s="677"/>
      <c r="H25" s="677"/>
      <c r="I25" s="677"/>
      <c r="J25" s="677"/>
      <c r="K25" s="677"/>
      <c r="L25" s="677"/>
      <c r="M25" s="677"/>
      <c r="N25" s="677"/>
      <c r="O25" s="677"/>
      <c r="P25" s="677"/>
      <c r="Q25" s="678"/>
      <c r="R25" s="679">
        <v>279024</v>
      </c>
      <c r="S25" s="680"/>
      <c r="T25" s="680"/>
      <c r="U25" s="680"/>
      <c r="V25" s="680"/>
      <c r="W25" s="680"/>
      <c r="X25" s="680"/>
      <c r="Y25" s="681"/>
      <c r="Z25" s="682">
        <v>2.7</v>
      </c>
      <c r="AA25" s="682"/>
      <c r="AB25" s="682"/>
      <c r="AC25" s="682"/>
      <c r="AD25" s="683">
        <v>3724</v>
      </c>
      <c r="AE25" s="683"/>
      <c r="AF25" s="683"/>
      <c r="AG25" s="683"/>
      <c r="AH25" s="683"/>
      <c r="AI25" s="683"/>
      <c r="AJ25" s="683"/>
      <c r="AK25" s="683"/>
      <c r="AL25" s="684">
        <v>0.1</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131</v>
      </c>
      <c r="BH25" s="680"/>
      <c r="BI25" s="680"/>
      <c r="BJ25" s="680"/>
      <c r="BK25" s="680"/>
      <c r="BL25" s="680"/>
      <c r="BM25" s="680"/>
      <c r="BN25" s="681"/>
      <c r="BO25" s="682" t="s">
        <v>131</v>
      </c>
      <c r="BP25" s="682"/>
      <c r="BQ25" s="682"/>
      <c r="BR25" s="682"/>
      <c r="BS25" s="688" t="s">
        <v>131</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1190932</v>
      </c>
      <c r="CS25" s="715"/>
      <c r="CT25" s="715"/>
      <c r="CU25" s="715"/>
      <c r="CV25" s="715"/>
      <c r="CW25" s="715"/>
      <c r="CX25" s="715"/>
      <c r="CY25" s="716"/>
      <c r="CZ25" s="684">
        <v>12.1</v>
      </c>
      <c r="DA25" s="713"/>
      <c r="DB25" s="713"/>
      <c r="DC25" s="717"/>
      <c r="DD25" s="688">
        <v>1066880</v>
      </c>
      <c r="DE25" s="715"/>
      <c r="DF25" s="715"/>
      <c r="DG25" s="715"/>
      <c r="DH25" s="715"/>
      <c r="DI25" s="715"/>
      <c r="DJ25" s="715"/>
      <c r="DK25" s="716"/>
      <c r="DL25" s="688">
        <v>1063575</v>
      </c>
      <c r="DM25" s="715"/>
      <c r="DN25" s="715"/>
      <c r="DO25" s="715"/>
      <c r="DP25" s="715"/>
      <c r="DQ25" s="715"/>
      <c r="DR25" s="715"/>
      <c r="DS25" s="715"/>
      <c r="DT25" s="715"/>
      <c r="DU25" s="715"/>
      <c r="DV25" s="716"/>
      <c r="DW25" s="684">
        <v>21.3</v>
      </c>
      <c r="DX25" s="713"/>
      <c r="DY25" s="713"/>
      <c r="DZ25" s="713"/>
      <c r="EA25" s="713"/>
      <c r="EB25" s="713"/>
      <c r="EC25" s="714"/>
    </row>
    <row r="26" spans="2:133" ht="11.25" customHeight="1">
      <c r="B26" s="676" t="s">
        <v>296</v>
      </c>
      <c r="C26" s="677"/>
      <c r="D26" s="677"/>
      <c r="E26" s="677"/>
      <c r="F26" s="677"/>
      <c r="G26" s="677"/>
      <c r="H26" s="677"/>
      <c r="I26" s="677"/>
      <c r="J26" s="677"/>
      <c r="K26" s="677"/>
      <c r="L26" s="677"/>
      <c r="M26" s="677"/>
      <c r="N26" s="677"/>
      <c r="O26" s="677"/>
      <c r="P26" s="677"/>
      <c r="Q26" s="678"/>
      <c r="R26" s="679">
        <v>7319</v>
      </c>
      <c r="S26" s="680"/>
      <c r="T26" s="680"/>
      <c r="U26" s="680"/>
      <c r="V26" s="680"/>
      <c r="W26" s="680"/>
      <c r="X26" s="680"/>
      <c r="Y26" s="681"/>
      <c r="Z26" s="682">
        <v>0.1</v>
      </c>
      <c r="AA26" s="682"/>
      <c r="AB26" s="682"/>
      <c r="AC26" s="682"/>
      <c r="AD26" s="683" t="s">
        <v>181</v>
      </c>
      <c r="AE26" s="683"/>
      <c r="AF26" s="683"/>
      <c r="AG26" s="683"/>
      <c r="AH26" s="683"/>
      <c r="AI26" s="683"/>
      <c r="AJ26" s="683"/>
      <c r="AK26" s="683"/>
      <c r="AL26" s="684" t="s">
        <v>131</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131</v>
      </c>
      <c r="BH26" s="680"/>
      <c r="BI26" s="680"/>
      <c r="BJ26" s="680"/>
      <c r="BK26" s="680"/>
      <c r="BL26" s="680"/>
      <c r="BM26" s="680"/>
      <c r="BN26" s="681"/>
      <c r="BO26" s="682" t="s">
        <v>131</v>
      </c>
      <c r="BP26" s="682"/>
      <c r="BQ26" s="682"/>
      <c r="BR26" s="682"/>
      <c r="BS26" s="688" t="s">
        <v>131</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814413</v>
      </c>
      <c r="CS26" s="680"/>
      <c r="CT26" s="680"/>
      <c r="CU26" s="680"/>
      <c r="CV26" s="680"/>
      <c r="CW26" s="680"/>
      <c r="CX26" s="680"/>
      <c r="CY26" s="681"/>
      <c r="CZ26" s="684">
        <v>8.3000000000000007</v>
      </c>
      <c r="DA26" s="713"/>
      <c r="DB26" s="713"/>
      <c r="DC26" s="717"/>
      <c r="DD26" s="688">
        <v>714176</v>
      </c>
      <c r="DE26" s="680"/>
      <c r="DF26" s="680"/>
      <c r="DG26" s="680"/>
      <c r="DH26" s="680"/>
      <c r="DI26" s="680"/>
      <c r="DJ26" s="680"/>
      <c r="DK26" s="681"/>
      <c r="DL26" s="688" t="s">
        <v>131</v>
      </c>
      <c r="DM26" s="680"/>
      <c r="DN26" s="680"/>
      <c r="DO26" s="680"/>
      <c r="DP26" s="680"/>
      <c r="DQ26" s="680"/>
      <c r="DR26" s="680"/>
      <c r="DS26" s="680"/>
      <c r="DT26" s="680"/>
      <c r="DU26" s="680"/>
      <c r="DV26" s="681"/>
      <c r="DW26" s="684" t="s">
        <v>131</v>
      </c>
      <c r="DX26" s="713"/>
      <c r="DY26" s="713"/>
      <c r="DZ26" s="713"/>
      <c r="EA26" s="713"/>
      <c r="EB26" s="713"/>
      <c r="EC26" s="714"/>
    </row>
    <row r="27" spans="2:133" ht="11.25" customHeight="1">
      <c r="B27" s="676" t="s">
        <v>299</v>
      </c>
      <c r="C27" s="677"/>
      <c r="D27" s="677"/>
      <c r="E27" s="677"/>
      <c r="F27" s="677"/>
      <c r="G27" s="677"/>
      <c r="H27" s="677"/>
      <c r="I27" s="677"/>
      <c r="J27" s="677"/>
      <c r="K27" s="677"/>
      <c r="L27" s="677"/>
      <c r="M27" s="677"/>
      <c r="N27" s="677"/>
      <c r="O27" s="677"/>
      <c r="P27" s="677"/>
      <c r="Q27" s="678"/>
      <c r="R27" s="679">
        <v>702082</v>
      </c>
      <c r="S27" s="680"/>
      <c r="T27" s="680"/>
      <c r="U27" s="680"/>
      <c r="V27" s="680"/>
      <c r="W27" s="680"/>
      <c r="X27" s="680"/>
      <c r="Y27" s="681"/>
      <c r="Z27" s="682">
        <v>6.9</v>
      </c>
      <c r="AA27" s="682"/>
      <c r="AB27" s="682"/>
      <c r="AC27" s="682"/>
      <c r="AD27" s="683" t="s">
        <v>131</v>
      </c>
      <c r="AE27" s="683"/>
      <c r="AF27" s="683"/>
      <c r="AG27" s="683"/>
      <c r="AH27" s="683"/>
      <c r="AI27" s="683"/>
      <c r="AJ27" s="683"/>
      <c r="AK27" s="683"/>
      <c r="AL27" s="684" t="s">
        <v>131</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1854447</v>
      </c>
      <c r="BH27" s="680"/>
      <c r="BI27" s="680"/>
      <c r="BJ27" s="680"/>
      <c r="BK27" s="680"/>
      <c r="BL27" s="680"/>
      <c r="BM27" s="680"/>
      <c r="BN27" s="681"/>
      <c r="BO27" s="682">
        <v>100</v>
      </c>
      <c r="BP27" s="682"/>
      <c r="BQ27" s="682"/>
      <c r="BR27" s="682"/>
      <c r="BS27" s="688" t="s">
        <v>131</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749753</v>
      </c>
      <c r="CS27" s="715"/>
      <c r="CT27" s="715"/>
      <c r="CU27" s="715"/>
      <c r="CV27" s="715"/>
      <c r="CW27" s="715"/>
      <c r="CX27" s="715"/>
      <c r="CY27" s="716"/>
      <c r="CZ27" s="684">
        <v>7.6</v>
      </c>
      <c r="DA27" s="713"/>
      <c r="DB27" s="713"/>
      <c r="DC27" s="717"/>
      <c r="DD27" s="688">
        <v>244635</v>
      </c>
      <c r="DE27" s="715"/>
      <c r="DF27" s="715"/>
      <c r="DG27" s="715"/>
      <c r="DH27" s="715"/>
      <c r="DI27" s="715"/>
      <c r="DJ27" s="715"/>
      <c r="DK27" s="716"/>
      <c r="DL27" s="688">
        <v>242793</v>
      </c>
      <c r="DM27" s="715"/>
      <c r="DN27" s="715"/>
      <c r="DO27" s="715"/>
      <c r="DP27" s="715"/>
      <c r="DQ27" s="715"/>
      <c r="DR27" s="715"/>
      <c r="DS27" s="715"/>
      <c r="DT27" s="715"/>
      <c r="DU27" s="715"/>
      <c r="DV27" s="716"/>
      <c r="DW27" s="684">
        <v>4.9000000000000004</v>
      </c>
      <c r="DX27" s="713"/>
      <c r="DY27" s="713"/>
      <c r="DZ27" s="713"/>
      <c r="EA27" s="713"/>
      <c r="EB27" s="713"/>
      <c r="EC27" s="714"/>
    </row>
    <row r="28" spans="2:133" ht="11.25" customHeight="1">
      <c r="B28" s="721" t="s">
        <v>302</v>
      </c>
      <c r="C28" s="722"/>
      <c r="D28" s="722"/>
      <c r="E28" s="722"/>
      <c r="F28" s="722"/>
      <c r="G28" s="722"/>
      <c r="H28" s="722"/>
      <c r="I28" s="722"/>
      <c r="J28" s="722"/>
      <c r="K28" s="722"/>
      <c r="L28" s="722"/>
      <c r="M28" s="722"/>
      <c r="N28" s="722"/>
      <c r="O28" s="722"/>
      <c r="P28" s="722"/>
      <c r="Q28" s="723"/>
      <c r="R28" s="679" t="s">
        <v>131</v>
      </c>
      <c r="S28" s="680"/>
      <c r="T28" s="680"/>
      <c r="U28" s="680"/>
      <c r="V28" s="680"/>
      <c r="W28" s="680"/>
      <c r="X28" s="680"/>
      <c r="Y28" s="681"/>
      <c r="Z28" s="682" t="s">
        <v>131</v>
      </c>
      <c r="AA28" s="682"/>
      <c r="AB28" s="682"/>
      <c r="AC28" s="682"/>
      <c r="AD28" s="683" t="s">
        <v>131</v>
      </c>
      <c r="AE28" s="683"/>
      <c r="AF28" s="683"/>
      <c r="AG28" s="683"/>
      <c r="AH28" s="683"/>
      <c r="AI28" s="683"/>
      <c r="AJ28" s="683"/>
      <c r="AK28" s="683"/>
      <c r="AL28" s="684" t="s">
        <v>181</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992010</v>
      </c>
      <c r="CS28" s="680"/>
      <c r="CT28" s="680"/>
      <c r="CU28" s="680"/>
      <c r="CV28" s="680"/>
      <c r="CW28" s="680"/>
      <c r="CX28" s="680"/>
      <c r="CY28" s="681"/>
      <c r="CZ28" s="684">
        <v>10.1</v>
      </c>
      <c r="DA28" s="713"/>
      <c r="DB28" s="713"/>
      <c r="DC28" s="717"/>
      <c r="DD28" s="688">
        <v>960021</v>
      </c>
      <c r="DE28" s="680"/>
      <c r="DF28" s="680"/>
      <c r="DG28" s="680"/>
      <c r="DH28" s="680"/>
      <c r="DI28" s="680"/>
      <c r="DJ28" s="680"/>
      <c r="DK28" s="681"/>
      <c r="DL28" s="688">
        <v>960021</v>
      </c>
      <c r="DM28" s="680"/>
      <c r="DN28" s="680"/>
      <c r="DO28" s="680"/>
      <c r="DP28" s="680"/>
      <c r="DQ28" s="680"/>
      <c r="DR28" s="680"/>
      <c r="DS28" s="680"/>
      <c r="DT28" s="680"/>
      <c r="DU28" s="680"/>
      <c r="DV28" s="681"/>
      <c r="DW28" s="684">
        <v>19.2</v>
      </c>
      <c r="DX28" s="713"/>
      <c r="DY28" s="713"/>
      <c r="DZ28" s="713"/>
      <c r="EA28" s="713"/>
      <c r="EB28" s="713"/>
      <c r="EC28" s="714"/>
    </row>
    <row r="29" spans="2:133" ht="11.25" customHeight="1">
      <c r="B29" s="676" t="s">
        <v>304</v>
      </c>
      <c r="C29" s="677"/>
      <c r="D29" s="677"/>
      <c r="E29" s="677"/>
      <c r="F29" s="677"/>
      <c r="G29" s="677"/>
      <c r="H29" s="677"/>
      <c r="I29" s="677"/>
      <c r="J29" s="677"/>
      <c r="K29" s="677"/>
      <c r="L29" s="677"/>
      <c r="M29" s="677"/>
      <c r="N29" s="677"/>
      <c r="O29" s="677"/>
      <c r="P29" s="677"/>
      <c r="Q29" s="678"/>
      <c r="R29" s="679">
        <v>664754</v>
      </c>
      <c r="S29" s="680"/>
      <c r="T29" s="680"/>
      <c r="U29" s="680"/>
      <c r="V29" s="680"/>
      <c r="W29" s="680"/>
      <c r="X29" s="680"/>
      <c r="Y29" s="681"/>
      <c r="Z29" s="682">
        <v>6.5</v>
      </c>
      <c r="AA29" s="682"/>
      <c r="AB29" s="682"/>
      <c r="AC29" s="682"/>
      <c r="AD29" s="683" t="s">
        <v>131</v>
      </c>
      <c r="AE29" s="683"/>
      <c r="AF29" s="683"/>
      <c r="AG29" s="683"/>
      <c r="AH29" s="683"/>
      <c r="AI29" s="683"/>
      <c r="AJ29" s="683"/>
      <c r="AK29" s="683"/>
      <c r="AL29" s="684" t="s">
        <v>131</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308</v>
      </c>
      <c r="CG29" s="695"/>
      <c r="CH29" s="695"/>
      <c r="CI29" s="695"/>
      <c r="CJ29" s="695"/>
      <c r="CK29" s="695"/>
      <c r="CL29" s="695"/>
      <c r="CM29" s="695"/>
      <c r="CN29" s="695"/>
      <c r="CO29" s="695"/>
      <c r="CP29" s="695"/>
      <c r="CQ29" s="696"/>
      <c r="CR29" s="679">
        <v>990820</v>
      </c>
      <c r="CS29" s="715"/>
      <c r="CT29" s="715"/>
      <c r="CU29" s="715"/>
      <c r="CV29" s="715"/>
      <c r="CW29" s="715"/>
      <c r="CX29" s="715"/>
      <c r="CY29" s="716"/>
      <c r="CZ29" s="684">
        <v>10.1</v>
      </c>
      <c r="DA29" s="713"/>
      <c r="DB29" s="713"/>
      <c r="DC29" s="717"/>
      <c r="DD29" s="688">
        <v>958831</v>
      </c>
      <c r="DE29" s="715"/>
      <c r="DF29" s="715"/>
      <c r="DG29" s="715"/>
      <c r="DH29" s="715"/>
      <c r="DI29" s="715"/>
      <c r="DJ29" s="715"/>
      <c r="DK29" s="716"/>
      <c r="DL29" s="688">
        <v>958831</v>
      </c>
      <c r="DM29" s="715"/>
      <c r="DN29" s="715"/>
      <c r="DO29" s="715"/>
      <c r="DP29" s="715"/>
      <c r="DQ29" s="715"/>
      <c r="DR29" s="715"/>
      <c r="DS29" s="715"/>
      <c r="DT29" s="715"/>
      <c r="DU29" s="715"/>
      <c r="DV29" s="716"/>
      <c r="DW29" s="684">
        <v>19.2</v>
      </c>
      <c r="DX29" s="713"/>
      <c r="DY29" s="713"/>
      <c r="DZ29" s="713"/>
      <c r="EA29" s="713"/>
      <c r="EB29" s="713"/>
      <c r="EC29" s="714"/>
    </row>
    <row r="30" spans="2:133" ht="11.25" customHeight="1">
      <c r="B30" s="676" t="s">
        <v>309</v>
      </c>
      <c r="C30" s="677"/>
      <c r="D30" s="677"/>
      <c r="E30" s="677"/>
      <c r="F30" s="677"/>
      <c r="G30" s="677"/>
      <c r="H30" s="677"/>
      <c r="I30" s="677"/>
      <c r="J30" s="677"/>
      <c r="K30" s="677"/>
      <c r="L30" s="677"/>
      <c r="M30" s="677"/>
      <c r="N30" s="677"/>
      <c r="O30" s="677"/>
      <c r="P30" s="677"/>
      <c r="Q30" s="678"/>
      <c r="R30" s="679">
        <v>29796</v>
      </c>
      <c r="S30" s="680"/>
      <c r="T30" s="680"/>
      <c r="U30" s="680"/>
      <c r="V30" s="680"/>
      <c r="W30" s="680"/>
      <c r="X30" s="680"/>
      <c r="Y30" s="681"/>
      <c r="Z30" s="682">
        <v>0.3</v>
      </c>
      <c r="AA30" s="682"/>
      <c r="AB30" s="682"/>
      <c r="AC30" s="682"/>
      <c r="AD30" s="683">
        <v>8953</v>
      </c>
      <c r="AE30" s="683"/>
      <c r="AF30" s="683"/>
      <c r="AG30" s="683"/>
      <c r="AH30" s="683"/>
      <c r="AI30" s="683"/>
      <c r="AJ30" s="683"/>
      <c r="AK30" s="683"/>
      <c r="AL30" s="684">
        <v>0.2</v>
      </c>
      <c r="AM30" s="685"/>
      <c r="AN30" s="685"/>
      <c r="AO30" s="686"/>
      <c r="AP30" s="727" t="s">
        <v>310</v>
      </c>
      <c r="AQ30" s="728"/>
      <c r="AR30" s="728"/>
      <c r="AS30" s="728"/>
      <c r="AT30" s="733" t="s">
        <v>311</v>
      </c>
      <c r="AU30" s="230"/>
      <c r="AV30" s="230"/>
      <c r="AW30" s="230"/>
      <c r="AX30" s="665" t="s">
        <v>189</v>
      </c>
      <c r="AY30" s="666"/>
      <c r="AZ30" s="666"/>
      <c r="BA30" s="666"/>
      <c r="BB30" s="666"/>
      <c r="BC30" s="666"/>
      <c r="BD30" s="666"/>
      <c r="BE30" s="666"/>
      <c r="BF30" s="667"/>
      <c r="BG30" s="739">
        <v>99</v>
      </c>
      <c r="BH30" s="740"/>
      <c r="BI30" s="740"/>
      <c r="BJ30" s="740"/>
      <c r="BK30" s="740"/>
      <c r="BL30" s="740"/>
      <c r="BM30" s="674">
        <v>95.1</v>
      </c>
      <c r="BN30" s="740"/>
      <c r="BO30" s="740"/>
      <c r="BP30" s="740"/>
      <c r="BQ30" s="741"/>
      <c r="BR30" s="739">
        <v>98.8</v>
      </c>
      <c r="BS30" s="740"/>
      <c r="BT30" s="740"/>
      <c r="BU30" s="740"/>
      <c r="BV30" s="740"/>
      <c r="BW30" s="740"/>
      <c r="BX30" s="674">
        <v>95.2</v>
      </c>
      <c r="BY30" s="740"/>
      <c r="BZ30" s="740"/>
      <c r="CA30" s="740"/>
      <c r="CB30" s="741"/>
      <c r="CD30" s="744"/>
      <c r="CE30" s="745"/>
      <c r="CF30" s="694" t="s">
        <v>312</v>
      </c>
      <c r="CG30" s="695"/>
      <c r="CH30" s="695"/>
      <c r="CI30" s="695"/>
      <c r="CJ30" s="695"/>
      <c r="CK30" s="695"/>
      <c r="CL30" s="695"/>
      <c r="CM30" s="695"/>
      <c r="CN30" s="695"/>
      <c r="CO30" s="695"/>
      <c r="CP30" s="695"/>
      <c r="CQ30" s="696"/>
      <c r="CR30" s="679">
        <v>914101</v>
      </c>
      <c r="CS30" s="680"/>
      <c r="CT30" s="680"/>
      <c r="CU30" s="680"/>
      <c r="CV30" s="680"/>
      <c r="CW30" s="680"/>
      <c r="CX30" s="680"/>
      <c r="CY30" s="681"/>
      <c r="CZ30" s="684">
        <v>9.3000000000000007</v>
      </c>
      <c r="DA30" s="713"/>
      <c r="DB30" s="713"/>
      <c r="DC30" s="717"/>
      <c r="DD30" s="688">
        <v>886042</v>
      </c>
      <c r="DE30" s="680"/>
      <c r="DF30" s="680"/>
      <c r="DG30" s="680"/>
      <c r="DH30" s="680"/>
      <c r="DI30" s="680"/>
      <c r="DJ30" s="680"/>
      <c r="DK30" s="681"/>
      <c r="DL30" s="688">
        <v>886042</v>
      </c>
      <c r="DM30" s="680"/>
      <c r="DN30" s="680"/>
      <c r="DO30" s="680"/>
      <c r="DP30" s="680"/>
      <c r="DQ30" s="680"/>
      <c r="DR30" s="680"/>
      <c r="DS30" s="680"/>
      <c r="DT30" s="680"/>
      <c r="DU30" s="680"/>
      <c r="DV30" s="681"/>
      <c r="DW30" s="684">
        <v>17.8</v>
      </c>
      <c r="DX30" s="713"/>
      <c r="DY30" s="713"/>
      <c r="DZ30" s="713"/>
      <c r="EA30" s="713"/>
      <c r="EB30" s="713"/>
      <c r="EC30" s="714"/>
    </row>
    <row r="31" spans="2:133" ht="11.25" customHeight="1">
      <c r="B31" s="676" t="s">
        <v>313</v>
      </c>
      <c r="C31" s="677"/>
      <c r="D31" s="677"/>
      <c r="E31" s="677"/>
      <c r="F31" s="677"/>
      <c r="G31" s="677"/>
      <c r="H31" s="677"/>
      <c r="I31" s="677"/>
      <c r="J31" s="677"/>
      <c r="K31" s="677"/>
      <c r="L31" s="677"/>
      <c r="M31" s="677"/>
      <c r="N31" s="677"/>
      <c r="O31" s="677"/>
      <c r="P31" s="677"/>
      <c r="Q31" s="678"/>
      <c r="R31" s="679">
        <v>19843</v>
      </c>
      <c r="S31" s="680"/>
      <c r="T31" s="680"/>
      <c r="U31" s="680"/>
      <c r="V31" s="680"/>
      <c r="W31" s="680"/>
      <c r="X31" s="680"/>
      <c r="Y31" s="681"/>
      <c r="Z31" s="682">
        <v>0.2</v>
      </c>
      <c r="AA31" s="682"/>
      <c r="AB31" s="682"/>
      <c r="AC31" s="682"/>
      <c r="AD31" s="683" t="s">
        <v>131</v>
      </c>
      <c r="AE31" s="683"/>
      <c r="AF31" s="683"/>
      <c r="AG31" s="683"/>
      <c r="AH31" s="683"/>
      <c r="AI31" s="683"/>
      <c r="AJ31" s="683"/>
      <c r="AK31" s="683"/>
      <c r="AL31" s="684" t="s">
        <v>131</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36">
        <v>99</v>
      </c>
      <c r="BH31" s="715"/>
      <c r="BI31" s="715"/>
      <c r="BJ31" s="715"/>
      <c r="BK31" s="715"/>
      <c r="BL31" s="715"/>
      <c r="BM31" s="685">
        <v>94.9</v>
      </c>
      <c r="BN31" s="737"/>
      <c r="BO31" s="737"/>
      <c r="BP31" s="737"/>
      <c r="BQ31" s="738"/>
      <c r="BR31" s="736">
        <v>98.7</v>
      </c>
      <c r="BS31" s="715"/>
      <c r="BT31" s="715"/>
      <c r="BU31" s="715"/>
      <c r="BV31" s="715"/>
      <c r="BW31" s="715"/>
      <c r="BX31" s="685">
        <v>94.6</v>
      </c>
      <c r="BY31" s="737"/>
      <c r="BZ31" s="737"/>
      <c r="CA31" s="737"/>
      <c r="CB31" s="738"/>
      <c r="CD31" s="744"/>
      <c r="CE31" s="745"/>
      <c r="CF31" s="694" t="s">
        <v>316</v>
      </c>
      <c r="CG31" s="695"/>
      <c r="CH31" s="695"/>
      <c r="CI31" s="695"/>
      <c r="CJ31" s="695"/>
      <c r="CK31" s="695"/>
      <c r="CL31" s="695"/>
      <c r="CM31" s="695"/>
      <c r="CN31" s="695"/>
      <c r="CO31" s="695"/>
      <c r="CP31" s="695"/>
      <c r="CQ31" s="696"/>
      <c r="CR31" s="679">
        <v>76719</v>
      </c>
      <c r="CS31" s="715"/>
      <c r="CT31" s="715"/>
      <c r="CU31" s="715"/>
      <c r="CV31" s="715"/>
      <c r="CW31" s="715"/>
      <c r="CX31" s="715"/>
      <c r="CY31" s="716"/>
      <c r="CZ31" s="684">
        <v>0.8</v>
      </c>
      <c r="DA31" s="713"/>
      <c r="DB31" s="713"/>
      <c r="DC31" s="717"/>
      <c r="DD31" s="688">
        <v>72789</v>
      </c>
      <c r="DE31" s="715"/>
      <c r="DF31" s="715"/>
      <c r="DG31" s="715"/>
      <c r="DH31" s="715"/>
      <c r="DI31" s="715"/>
      <c r="DJ31" s="715"/>
      <c r="DK31" s="716"/>
      <c r="DL31" s="688">
        <v>72789</v>
      </c>
      <c r="DM31" s="715"/>
      <c r="DN31" s="715"/>
      <c r="DO31" s="715"/>
      <c r="DP31" s="715"/>
      <c r="DQ31" s="715"/>
      <c r="DR31" s="715"/>
      <c r="DS31" s="715"/>
      <c r="DT31" s="715"/>
      <c r="DU31" s="715"/>
      <c r="DV31" s="716"/>
      <c r="DW31" s="684">
        <v>1.5</v>
      </c>
      <c r="DX31" s="713"/>
      <c r="DY31" s="713"/>
      <c r="DZ31" s="713"/>
      <c r="EA31" s="713"/>
      <c r="EB31" s="713"/>
      <c r="EC31" s="714"/>
    </row>
    <row r="32" spans="2:133" ht="11.25" customHeight="1">
      <c r="B32" s="676" t="s">
        <v>317</v>
      </c>
      <c r="C32" s="677"/>
      <c r="D32" s="677"/>
      <c r="E32" s="677"/>
      <c r="F32" s="677"/>
      <c r="G32" s="677"/>
      <c r="H32" s="677"/>
      <c r="I32" s="677"/>
      <c r="J32" s="677"/>
      <c r="K32" s="677"/>
      <c r="L32" s="677"/>
      <c r="M32" s="677"/>
      <c r="N32" s="677"/>
      <c r="O32" s="677"/>
      <c r="P32" s="677"/>
      <c r="Q32" s="678"/>
      <c r="R32" s="679">
        <v>536666</v>
      </c>
      <c r="S32" s="680"/>
      <c r="T32" s="680"/>
      <c r="U32" s="680"/>
      <c r="V32" s="680"/>
      <c r="W32" s="680"/>
      <c r="X32" s="680"/>
      <c r="Y32" s="681"/>
      <c r="Z32" s="682">
        <v>5.3</v>
      </c>
      <c r="AA32" s="682"/>
      <c r="AB32" s="682"/>
      <c r="AC32" s="682"/>
      <c r="AD32" s="683" t="s">
        <v>131</v>
      </c>
      <c r="AE32" s="683"/>
      <c r="AF32" s="683"/>
      <c r="AG32" s="683"/>
      <c r="AH32" s="683"/>
      <c r="AI32" s="683"/>
      <c r="AJ32" s="683"/>
      <c r="AK32" s="683"/>
      <c r="AL32" s="684" t="s">
        <v>245</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99</v>
      </c>
      <c r="BH32" s="749"/>
      <c r="BI32" s="749"/>
      <c r="BJ32" s="749"/>
      <c r="BK32" s="749"/>
      <c r="BL32" s="749"/>
      <c r="BM32" s="750">
        <v>95</v>
      </c>
      <c r="BN32" s="749"/>
      <c r="BO32" s="749"/>
      <c r="BP32" s="749"/>
      <c r="BQ32" s="751"/>
      <c r="BR32" s="748">
        <v>98.8</v>
      </c>
      <c r="BS32" s="749"/>
      <c r="BT32" s="749"/>
      <c r="BU32" s="749"/>
      <c r="BV32" s="749"/>
      <c r="BW32" s="749"/>
      <c r="BX32" s="750">
        <v>95.3</v>
      </c>
      <c r="BY32" s="749"/>
      <c r="BZ32" s="749"/>
      <c r="CA32" s="749"/>
      <c r="CB32" s="751"/>
      <c r="CD32" s="746"/>
      <c r="CE32" s="747"/>
      <c r="CF32" s="694" t="s">
        <v>319</v>
      </c>
      <c r="CG32" s="695"/>
      <c r="CH32" s="695"/>
      <c r="CI32" s="695"/>
      <c r="CJ32" s="695"/>
      <c r="CK32" s="695"/>
      <c r="CL32" s="695"/>
      <c r="CM32" s="695"/>
      <c r="CN32" s="695"/>
      <c r="CO32" s="695"/>
      <c r="CP32" s="695"/>
      <c r="CQ32" s="696"/>
      <c r="CR32" s="679">
        <v>1190</v>
      </c>
      <c r="CS32" s="680"/>
      <c r="CT32" s="680"/>
      <c r="CU32" s="680"/>
      <c r="CV32" s="680"/>
      <c r="CW32" s="680"/>
      <c r="CX32" s="680"/>
      <c r="CY32" s="681"/>
      <c r="CZ32" s="684">
        <v>0</v>
      </c>
      <c r="DA32" s="713"/>
      <c r="DB32" s="713"/>
      <c r="DC32" s="717"/>
      <c r="DD32" s="688">
        <v>1190</v>
      </c>
      <c r="DE32" s="680"/>
      <c r="DF32" s="680"/>
      <c r="DG32" s="680"/>
      <c r="DH32" s="680"/>
      <c r="DI32" s="680"/>
      <c r="DJ32" s="680"/>
      <c r="DK32" s="681"/>
      <c r="DL32" s="688">
        <v>1190</v>
      </c>
      <c r="DM32" s="680"/>
      <c r="DN32" s="680"/>
      <c r="DO32" s="680"/>
      <c r="DP32" s="680"/>
      <c r="DQ32" s="680"/>
      <c r="DR32" s="680"/>
      <c r="DS32" s="680"/>
      <c r="DT32" s="680"/>
      <c r="DU32" s="680"/>
      <c r="DV32" s="681"/>
      <c r="DW32" s="684">
        <v>0</v>
      </c>
      <c r="DX32" s="713"/>
      <c r="DY32" s="713"/>
      <c r="DZ32" s="713"/>
      <c r="EA32" s="713"/>
      <c r="EB32" s="713"/>
      <c r="EC32" s="714"/>
    </row>
    <row r="33" spans="2:133" ht="11.25" customHeight="1">
      <c r="B33" s="676" t="s">
        <v>320</v>
      </c>
      <c r="C33" s="677"/>
      <c r="D33" s="677"/>
      <c r="E33" s="677"/>
      <c r="F33" s="677"/>
      <c r="G33" s="677"/>
      <c r="H33" s="677"/>
      <c r="I33" s="677"/>
      <c r="J33" s="677"/>
      <c r="K33" s="677"/>
      <c r="L33" s="677"/>
      <c r="M33" s="677"/>
      <c r="N33" s="677"/>
      <c r="O33" s="677"/>
      <c r="P33" s="677"/>
      <c r="Q33" s="678"/>
      <c r="R33" s="679">
        <v>299761</v>
      </c>
      <c r="S33" s="680"/>
      <c r="T33" s="680"/>
      <c r="U33" s="680"/>
      <c r="V33" s="680"/>
      <c r="W33" s="680"/>
      <c r="X33" s="680"/>
      <c r="Y33" s="681"/>
      <c r="Z33" s="682">
        <v>2.9</v>
      </c>
      <c r="AA33" s="682"/>
      <c r="AB33" s="682"/>
      <c r="AC33" s="682"/>
      <c r="AD33" s="683" t="s">
        <v>131</v>
      </c>
      <c r="AE33" s="683"/>
      <c r="AF33" s="683"/>
      <c r="AG33" s="683"/>
      <c r="AH33" s="683"/>
      <c r="AI33" s="683"/>
      <c r="AJ33" s="683"/>
      <c r="AK33" s="683"/>
      <c r="AL33" s="684" t="s">
        <v>131</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5158785</v>
      </c>
      <c r="CS33" s="715"/>
      <c r="CT33" s="715"/>
      <c r="CU33" s="715"/>
      <c r="CV33" s="715"/>
      <c r="CW33" s="715"/>
      <c r="CX33" s="715"/>
      <c r="CY33" s="716"/>
      <c r="CZ33" s="684">
        <v>52.4</v>
      </c>
      <c r="DA33" s="713"/>
      <c r="DB33" s="713"/>
      <c r="DC33" s="717"/>
      <c r="DD33" s="688">
        <v>3552629</v>
      </c>
      <c r="DE33" s="715"/>
      <c r="DF33" s="715"/>
      <c r="DG33" s="715"/>
      <c r="DH33" s="715"/>
      <c r="DI33" s="715"/>
      <c r="DJ33" s="715"/>
      <c r="DK33" s="716"/>
      <c r="DL33" s="688">
        <v>2476244</v>
      </c>
      <c r="DM33" s="715"/>
      <c r="DN33" s="715"/>
      <c r="DO33" s="715"/>
      <c r="DP33" s="715"/>
      <c r="DQ33" s="715"/>
      <c r="DR33" s="715"/>
      <c r="DS33" s="715"/>
      <c r="DT33" s="715"/>
      <c r="DU33" s="715"/>
      <c r="DV33" s="716"/>
      <c r="DW33" s="684">
        <v>49.6</v>
      </c>
      <c r="DX33" s="713"/>
      <c r="DY33" s="713"/>
      <c r="DZ33" s="713"/>
      <c r="EA33" s="713"/>
      <c r="EB33" s="713"/>
      <c r="EC33" s="714"/>
    </row>
    <row r="34" spans="2:133" ht="11.25" customHeight="1">
      <c r="B34" s="676" t="s">
        <v>322</v>
      </c>
      <c r="C34" s="677"/>
      <c r="D34" s="677"/>
      <c r="E34" s="677"/>
      <c r="F34" s="677"/>
      <c r="G34" s="677"/>
      <c r="H34" s="677"/>
      <c r="I34" s="677"/>
      <c r="J34" s="677"/>
      <c r="K34" s="677"/>
      <c r="L34" s="677"/>
      <c r="M34" s="677"/>
      <c r="N34" s="677"/>
      <c r="O34" s="677"/>
      <c r="P34" s="677"/>
      <c r="Q34" s="678"/>
      <c r="R34" s="679">
        <v>324917</v>
      </c>
      <c r="S34" s="680"/>
      <c r="T34" s="680"/>
      <c r="U34" s="680"/>
      <c r="V34" s="680"/>
      <c r="W34" s="680"/>
      <c r="X34" s="680"/>
      <c r="Y34" s="681"/>
      <c r="Z34" s="682">
        <v>3.2</v>
      </c>
      <c r="AA34" s="682"/>
      <c r="AB34" s="682"/>
      <c r="AC34" s="682"/>
      <c r="AD34" s="683">
        <v>409</v>
      </c>
      <c r="AE34" s="683"/>
      <c r="AF34" s="683"/>
      <c r="AG34" s="683"/>
      <c r="AH34" s="683"/>
      <c r="AI34" s="683"/>
      <c r="AJ34" s="683"/>
      <c r="AK34" s="683"/>
      <c r="AL34" s="684">
        <v>0</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1609795</v>
      </c>
      <c r="CS34" s="680"/>
      <c r="CT34" s="680"/>
      <c r="CU34" s="680"/>
      <c r="CV34" s="680"/>
      <c r="CW34" s="680"/>
      <c r="CX34" s="680"/>
      <c r="CY34" s="681"/>
      <c r="CZ34" s="684">
        <v>16.3</v>
      </c>
      <c r="DA34" s="713"/>
      <c r="DB34" s="713"/>
      <c r="DC34" s="717"/>
      <c r="DD34" s="688">
        <v>1025426</v>
      </c>
      <c r="DE34" s="680"/>
      <c r="DF34" s="680"/>
      <c r="DG34" s="680"/>
      <c r="DH34" s="680"/>
      <c r="DI34" s="680"/>
      <c r="DJ34" s="680"/>
      <c r="DK34" s="681"/>
      <c r="DL34" s="688">
        <v>716036</v>
      </c>
      <c r="DM34" s="680"/>
      <c r="DN34" s="680"/>
      <c r="DO34" s="680"/>
      <c r="DP34" s="680"/>
      <c r="DQ34" s="680"/>
      <c r="DR34" s="680"/>
      <c r="DS34" s="680"/>
      <c r="DT34" s="680"/>
      <c r="DU34" s="680"/>
      <c r="DV34" s="681"/>
      <c r="DW34" s="684">
        <v>14.3</v>
      </c>
      <c r="DX34" s="713"/>
      <c r="DY34" s="713"/>
      <c r="DZ34" s="713"/>
      <c r="EA34" s="713"/>
      <c r="EB34" s="713"/>
      <c r="EC34" s="714"/>
    </row>
    <row r="35" spans="2:133" ht="11.25" customHeight="1">
      <c r="B35" s="676" t="s">
        <v>326</v>
      </c>
      <c r="C35" s="677"/>
      <c r="D35" s="677"/>
      <c r="E35" s="677"/>
      <c r="F35" s="677"/>
      <c r="G35" s="677"/>
      <c r="H35" s="677"/>
      <c r="I35" s="677"/>
      <c r="J35" s="677"/>
      <c r="K35" s="677"/>
      <c r="L35" s="677"/>
      <c r="M35" s="677"/>
      <c r="N35" s="677"/>
      <c r="O35" s="677"/>
      <c r="P35" s="677"/>
      <c r="Q35" s="678"/>
      <c r="R35" s="679">
        <v>1939106</v>
      </c>
      <c r="S35" s="680"/>
      <c r="T35" s="680"/>
      <c r="U35" s="680"/>
      <c r="V35" s="680"/>
      <c r="W35" s="680"/>
      <c r="X35" s="680"/>
      <c r="Y35" s="681"/>
      <c r="Z35" s="682">
        <v>19</v>
      </c>
      <c r="AA35" s="682"/>
      <c r="AB35" s="682"/>
      <c r="AC35" s="682"/>
      <c r="AD35" s="683" t="s">
        <v>131</v>
      </c>
      <c r="AE35" s="683"/>
      <c r="AF35" s="683"/>
      <c r="AG35" s="683"/>
      <c r="AH35" s="683"/>
      <c r="AI35" s="683"/>
      <c r="AJ35" s="683"/>
      <c r="AK35" s="683"/>
      <c r="AL35" s="684" t="s">
        <v>131</v>
      </c>
      <c r="AM35" s="685"/>
      <c r="AN35" s="685"/>
      <c r="AO35" s="686"/>
      <c r="AP35" s="234"/>
      <c r="AQ35" s="752" t="s">
        <v>327</v>
      </c>
      <c r="AR35" s="753"/>
      <c r="AS35" s="753"/>
      <c r="AT35" s="753"/>
      <c r="AU35" s="753"/>
      <c r="AV35" s="753"/>
      <c r="AW35" s="753"/>
      <c r="AX35" s="753"/>
      <c r="AY35" s="754"/>
      <c r="AZ35" s="668">
        <v>2342084</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36766</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3319</v>
      </c>
      <c r="CS35" s="715"/>
      <c r="CT35" s="715"/>
      <c r="CU35" s="715"/>
      <c r="CV35" s="715"/>
      <c r="CW35" s="715"/>
      <c r="CX35" s="715"/>
      <c r="CY35" s="716"/>
      <c r="CZ35" s="684">
        <v>0</v>
      </c>
      <c r="DA35" s="713"/>
      <c r="DB35" s="713"/>
      <c r="DC35" s="717"/>
      <c r="DD35" s="688">
        <v>314</v>
      </c>
      <c r="DE35" s="715"/>
      <c r="DF35" s="715"/>
      <c r="DG35" s="715"/>
      <c r="DH35" s="715"/>
      <c r="DI35" s="715"/>
      <c r="DJ35" s="715"/>
      <c r="DK35" s="716"/>
      <c r="DL35" s="688">
        <v>314</v>
      </c>
      <c r="DM35" s="715"/>
      <c r="DN35" s="715"/>
      <c r="DO35" s="715"/>
      <c r="DP35" s="715"/>
      <c r="DQ35" s="715"/>
      <c r="DR35" s="715"/>
      <c r="DS35" s="715"/>
      <c r="DT35" s="715"/>
      <c r="DU35" s="715"/>
      <c r="DV35" s="716"/>
      <c r="DW35" s="684">
        <v>0</v>
      </c>
      <c r="DX35" s="713"/>
      <c r="DY35" s="713"/>
      <c r="DZ35" s="713"/>
      <c r="EA35" s="713"/>
      <c r="EB35" s="713"/>
      <c r="EC35" s="714"/>
    </row>
    <row r="36" spans="2:133" ht="11.25" customHeight="1">
      <c r="B36" s="676" t="s">
        <v>330</v>
      </c>
      <c r="C36" s="677"/>
      <c r="D36" s="677"/>
      <c r="E36" s="677"/>
      <c r="F36" s="677"/>
      <c r="G36" s="677"/>
      <c r="H36" s="677"/>
      <c r="I36" s="677"/>
      <c r="J36" s="677"/>
      <c r="K36" s="677"/>
      <c r="L36" s="677"/>
      <c r="M36" s="677"/>
      <c r="N36" s="677"/>
      <c r="O36" s="677"/>
      <c r="P36" s="677"/>
      <c r="Q36" s="678"/>
      <c r="R36" s="679" t="s">
        <v>131</v>
      </c>
      <c r="S36" s="680"/>
      <c r="T36" s="680"/>
      <c r="U36" s="680"/>
      <c r="V36" s="680"/>
      <c r="W36" s="680"/>
      <c r="X36" s="680"/>
      <c r="Y36" s="681"/>
      <c r="Z36" s="682" t="s">
        <v>131</v>
      </c>
      <c r="AA36" s="682"/>
      <c r="AB36" s="682"/>
      <c r="AC36" s="682"/>
      <c r="AD36" s="683" t="s">
        <v>131</v>
      </c>
      <c r="AE36" s="683"/>
      <c r="AF36" s="683"/>
      <c r="AG36" s="683"/>
      <c r="AH36" s="683"/>
      <c r="AI36" s="683"/>
      <c r="AJ36" s="683"/>
      <c r="AK36" s="683"/>
      <c r="AL36" s="684" t="s">
        <v>131</v>
      </c>
      <c r="AM36" s="685"/>
      <c r="AN36" s="685"/>
      <c r="AO36" s="686"/>
      <c r="AQ36" s="756" t="s">
        <v>331</v>
      </c>
      <c r="AR36" s="757"/>
      <c r="AS36" s="757"/>
      <c r="AT36" s="757"/>
      <c r="AU36" s="757"/>
      <c r="AV36" s="757"/>
      <c r="AW36" s="757"/>
      <c r="AX36" s="757"/>
      <c r="AY36" s="758"/>
      <c r="AZ36" s="679">
        <v>1368556</v>
      </c>
      <c r="BA36" s="680"/>
      <c r="BB36" s="680"/>
      <c r="BC36" s="680"/>
      <c r="BD36" s="715"/>
      <c r="BE36" s="715"/>
      <c r="BF36" s="738"/>
      <c r="BG36" s="694" t="s">
        <v>332</v>
      </c>
      <c r="BH36" s="695"/>
      <c r="BI36" s="695"/>
      <c r="BJ36" s="695"/>
      <c r="BK36" s="695"/>
      <c r="BL36" s="695"/>
      <c r="BM36" s="695"/>
      <c r="BN36" s="695"/>
      <c r="BO36" s="695"/>
      <c r="BP36" s="695"/>
      <c r="BQ36" s="695"/>
      <c r="BR36" s="695"/>
      <c r="BS36" s="695"/>
      <c r="BT36" s="695"/>
      <c r="BU36" s="696"/>
      <c r="BV36" s="679">
        <v>32441</v>
      </c>
      <c r="BW36" s="680"/>
      <c r="BX36" s="680"/>
      <c r="BY36" s="680"/>
      <c r="BZ36" s="680"/>
      <c r="CA36" s="680"/>
      <c r="CB36" s="689"/>
      <c r="CD36" s="694" t="s">
        <v>333</v>
      </c>
      <c r="CE36" s="695"/>
      <c r="CF36" s="695"/>
      <c r="CG36" s="695"/>
      <c r="CH36" s="695"/>
      <c r="CI36" s="695"/>
      <c r="CJ36" s="695"/>
      <c r="CK36" s="695"/>
      <c r="CL36" s="695"/>
      <c r="CM36" s="695"/>
      <c r="CN36" s="695"/>
      <c r="CO36" s="695"/>
      <c r="CP36" s="695"/>
      <c r="CQ36" s="696"/>
      <c r="CR36" s="679">
        <v>2075844</v>
      </c>
      <c r="CS36" s="680"/>
      <c r="CT36" s="680"/>
      <c r="CU36" s="680"/>
      <c r="CV36" s="680"/>
      <c r="CW36" s="680"/>
      <c r="CX36" s="680"/>
      <c r="CY36" s="681"/>
      <c r="CZ36" s="684">
        <v>21.1</v>
      </c>
      <c r="DA36" s="713"/>
      <c r="DB36" s="713"/>
      <c r="DC36" s="717"/>
      <c r="DD36" s="688">
        <v>1826606</v>
      </c>
      <c r="DE36" s="680"/>
      <c r="DF36" s="680"/>
      <c r="DG36" s="680"/>
      <c r="DH36" s="680"/>
      <c r="DI36" s="680"/>
      <c r="DJ36" s="680"/>
      <c r="DK36" s="681"/>
      <c r="DL36" s="688">
        <v>1347702</v>
      </c>
      <c r="DM36" s="680"/>
      <c r="DN36" s="680"/>
      <c r="DO36" s="680"/>
      <c r="DP36" s="680"/>
      <c r="DQ36" s="680"/>
      <c r="DR36" s="680"/>
      <c r="DS36" s="680"/>
      <c r="DT36" s="680"/>
      <c r="DU36" s="680"/>
      <c r="DV36" s="681"/>
      <c r="DW36" s="684">
        <v>27</v>
      </c>
      <c r="DX36" s="713"/>
      <c r="DY36" s="713"/>
      <c r="DZ36" s="713"/>
      <c r="EA36" s="713"/>
      <c r="EB36" s="713"/>
      <c r="EC36" s="714"/>
    </row>
    <row r="37" spans="2:133" ht="11.25" customHeight="1">
      <c r="B37" s="676" t="s">
        <v>334</v>
      </c>
      <c r="C37" s="677"/>
      <c r="D37" s="677"/>
      <c r="E37" s="677"/>
      <c r="F37" s="677"/>
      <c r="G37" s="677"/>
      <c r="H37" s="677"/>
      <c r="I37" s="677"/>
      <c r="J37" s="677"/>
      <c r="K37" s="677"/>
      <c r="L37" s="677"/>
      <c r="M37" s="677"/>
      <c r="N37" s="677"/>
      <c r="O37" s="677"/>
      <c r="P37" s="677"/>
      <c r="Q37" s="678"/>
      <c r="R37" s="679">
        <v>253206</v>
      </c>
      <c r="S37" s="680"/>
      <c r="T37" s="680"/>
      <c r="U37" s="680"/>
      <c r="V37" s="680"/>
      <c r="W37" s="680"/>
      <c r="X37" s="680"/>
      <c r="Y37" s="681"/>
      <c r="Z37" s="682">
        <v>2.5</v>
      </c>
      <c r="AA37" s="682"/>
      <c r="AB37" s="682"/>
      <c r="AC37" s="682"/>
      <c r="AD37" s="683" t="s">
        <v>131</v>
      </c>
      <c r="AE37" s="683"/>
      <c r="AF37" s="683"/>
      <c r="AG37" s="683"/>
      <c r="AH37" s="683"/>
      <c r="AI37" s="683"/>
      <c r="AJ37" s="683"/>
      <c r="AK37" s="683"/>
      <c r="AL37" s="684" t="s">
        <v>131</v>
      </c>
      <c r="AM37" s="685"/>
      <c r="AN37" s="685"/>
      <c r="AO37" s="686"/>
      <c r="AQ37" s="756" t="s">
        <v>335</v>
      </c>
      <c r="AR37" s="757"/>
      <c r="AS37" s="757"/>
      <c r="AT37" s="757"/>
      <c r="AU37" s="757"/>
      <c r="AV37" s="757"/>
      <c r="AW37" s="757"/>
      <c r="AX37" s="757"/>
      <c r="AY37" s="758"/>
      <c r="AZ37" s="679">
        <v>380413</v>
      </c>
      <c r="BA37" s="680"/>
      <c r="BB37" s="680"/>
      <c r="BC37" s="680"/>
      <c r="BD37" s="715"/>
      <c r="BE37" s="715"/>
      <c r="BF37" s="738"/>
      <c r="BG37" s="694" t="s">
        <v>336</v>
      </c>
      <c r="BH37" s="695"/>
      <c r="BI37" s="695"/>
      <c r="BJ37" s="695"/>
      <c r="BK37" s="695"/>
      <c r="BL37" s="695"/>
      <c r="BM37" s="695"/>
      <c r="BN37" s="695"/>
      <c r="BO37" s="695"/>
      <c r="BP37" s="695"/>
      <c r="BQ37" s="695"/>
      <c r="BR37" s="695"/>
      <c r="BS37" s="695"/>
      <c r="BT37" s="695"/>
      <c r="BU37" s="696"/>
      <c r="BV37" s="679">
        <v>1512</v>
      </c>
      <c r="BW37" s="680"/>
      <c r="BX37" s="680"/>
      <c r="BY37" s="680"/>
      <c r="BZ37" s="680"/>
      <c r="CA37" s="680"/>
      <c r="CB37" s="689"/>
      <c r="CD37" s="694" t="s">
        <v>337</v>
      </c>
      <c r="CE37" s="695"/>
      <c r="CF37" s="695"/>
      <c r="CG37" s="695"/>
      <c r="CH37" s="695"/>
      <c r="CI37" s="695"/>
      <c r="CJ37" s="695"/>
      <c r="CK37" s="695"/>
      <c r="CL37" s="695"/>
      <c r="CM37" s="695"/>
      <c r="CN37" s="695"/>
      <c r="CO37" s="695"/>
      <c r="CP37" s="695"/>
      <c r="CQ37" s="696"/>
      <c r="CR37" s="679">
        <v>366674</v>
      </c>
      <c r="CS37" s="715"/>
      <c r="CT37" s="715"/>
      <c r="CU37" s="715"/>
      <c r="CV37" s="715"/>
      <c r="CW37" s="715"/>
      <c r="CX37" s="715"/>
      <c r="CY37" s="716"/>
      <c r="CZ37" s="684">
        <v>3.7</v>
      </c>
      <c r="DA37" s="713"/>
      <c r="DB37" s="713"/>
      <c r="DC37" s="717"/>
      <c r="DD37" s="688">
        <v>366674</v>
      </c>
      <c r="DE37" s="715"/>
      <c r="DF37" s="715"/>
      <c r="DG37" s="715"/>
      <c r="DH37" s="715"/>
      <c r="DI37" s="715"/>
      <c r="DJ37" s="715"/>
      <c r="DK37" s="716"/>
      <c r="DL37" s="688">
        <v>366674</v>
      </c>
      <c r="DM37" s="715"/>
      <c r="DN37" s="715"/>
      <c r="DO37" s="715"/>
      <c r="DP37" s="715"/>
      <c r="DQ37" s="715"/>
      <c r="DR37" s="715"/>
      <c r="DS37" s="715"/>
      <c r="DT37" s="715"/>
      <c r="DU37" s="715"/>
      <c r="DV37" s="716"/>
      <c r="DW37" s="684">
        <v>7.3</v>
      </c>
      <c r="DX37" s="713"/>
      <c r="DY37" s="713"/>
      <c r="DZ37" s="713"/>
      <c r="EA37" s="713"/>
      <c r="EB37" s="713"/>
      <c r="EC37" s="714"/>
    </row>
    <row r="38" spans="2:133" ht="11.25" customHeight="1">
      <c r="B38" s="724" t="s">
        <v>338</v>
      </c>
      <c r="C38" s="725"/>
      <c r="D38" s="725"/>
      <c r="E38" s="725"/>
      <c r="F38" s="725"/>
      <c r="G38" s="725"/>
      <c r="H38" s="725"/>
      <c r="I38" s="725"/>
      <c r="J38" s="725"/>
      <c r="K38" s="725"/>
      <c r="L38" s="725"/>
      <c r="M38" s="725"/>
      <c r="N38" s="725"/>
      <c r="O38" s="725"/>
      <c r="P38" s="725"/>
      <c r="Q38" s="726"/>
      <c r="R38" s="759">
        <v>10196954</v>
      </c>
      <c r="S38" s="760"/>
      <c r="T38" s="760"/>
      <c r="U38" s="760"/>
      <c r="V38" s="760"/>
      <c r="W38" s="760"/>
      <c r="X38" s="760"/>
      <c r="Y38" s="761"/>
      <c r="Z38" s="762">
        <v>100</v>
      </c>
      <c r="AA38" s="762"/>
      <c r="AB38" s="762"/>
      <c r="AC38" s="762"/>
      <c r="AD38" s="763">
        <v>4737331</v>
      </c>
      <c r="AE38" s="763"/>
      <c r="AF38" s="763"/>
      <c r="AG38" s="763"/>
      <c r="AH38" s="763"/>
      <c r="AI38" s="763"/>
      <c r="AJ38" s="763"/>
      <c r="AK38" s="763"/>
      <c r="AL38" s="764">
        <v>100</v>
      </c>
      <c r="AM38" s="750"/>
      <c r="AN38" s="750"/>
      <c r="AO38" s="765"/>
      <c r="AQ38" s="756" t="s">
        <v>339</v>
      </c>
      <c r="AR38" s="757"/>
      <c r="AS38" s="757"/>
      <c r="AT38" s="757"/>
      <c r="AU38" s="757"/>
      <c r="AV38" s="757"/>
      <c r="AW38" s="757"/>
      <c r="AX38" s="757"/>
      <c r="AY38" s="758"/>
      <c r="AZ38" s="679">
        <v>68328</v>
      </c>
      <c r="BA38" s="680"/>
      <c r="BB38" s="680"/>
      <c r="BC38" s="680"/>
      <c r="BD38" s="715"/>
      <c r="BE38" s="715"/>
      <c r="BF38" s="738"/>
      <c r="BG38" s="694" t="s">
        <v>340</v>
      </c>
      <c r="BH38" s="695"/>
      <c r="BI38" s="695"/>
      <c r="BJ38" s="695"/>
      <c r="BK38" s="695"/>
      <c r="BL38" s="695"/>
      <c r="BM38" s="695"/>
      <c r="BN38" s="695"/>
      <c r="BO38" s="695"/>
      <c r="BP38" s="695"/>
      <c r="BQ38" s="695"/>
      <c r="BR38" s="695"/>
      <c r="BS38" s="695"/>
      <c r="BT38" s="695"/>
      <c r="BU38" s="696"/>
      <c r="BV38" s="679">
        <v>2500</v>
      </c>
      <c r="BW38" s="680"/>
      <c r="BX38" s="680"/>
      <c r="BY38" s="680"/>
      <c r="BZ38" s="680"/>
      <c r="CA38" s="680"/>
      <c r="CB38" s="689"/>
      <c r="CD38" s="694" t="s">
        <v>341</v>
      </c>
      <c r="CE38" s="695"/>
      <c r="CF38" s="695"/>
      <c r="CG38" s="695"/>
      <c r="CH38" s="695"/>
      <c r="CI38" s="695"/>
      <c r="CJ38" s="695"/>
      <c r="CK38" s="695"/>
      <c r="CL38" s="695"/>
      <c r="CM38" s="695"/>
      <c r="CN38" s="695"/>
      <c r="CO38" s="695"/>
      <c r="CP38" s="695"/>
      <c r="CQ38" s="696"/>
      <c r="CR38" s="679">
        <v>494732</v>
      </c>
      <c r="CS38" s="680"/>
      <c r="CT38" s="680"/>
      <c r="CU38" s="680"/>
      <c r="CV38" s="680"/>
      <c r="CW38" s="680"/>
      <c r="CX38" s="680"/>
      <c r="CY38" s="681"/>
      <c r="CZ38" s="684">
        <v>5</v>
      </c>
      <c r="DA38" s="713"/>
      <c r="DB38" s="713"/>
      <c r="DC38" s="717"/>
      <c r="DD38" s="688">
        <v>418198</v>
      </c>
      <c r="DE38" s="680"/>
      <c r="DF38" s="680"/>
      <c r="DG38" s="680"/>
      <c r="DH38" s="680"/>
      <c r="DI38" s="680"/>
      <c r="DJ38" s="680"/>
      <c r="DK38" s="681"/>
      <c r="DL38" s="688">
        <v>412192</v>
      </c>
      <c r="DM38" s="680"/>
      <c r="DN38" s="680"/>
      <c r="DO38" s="680"/>
      <c r="DP38" s="680"/>
      <c r="DQ38" s="680"/>
      <c r="DR38" s="680"/>
      <c r="DS38" s="680"/>
      <c r="DT38" s="680"/>
      <c r="DU38" s="680"/>
      <c r="DV38" s="681"/>
      <c r="DW38" s="684">
        <v>8.3000000000000007</v>
      </c>
      <c r="DX38" s="713"/>
      <c r="DY38" s="713"/>
      <c r="DZ38" s="713"/>
      <c r="EA38" s="713"/>
      <c r="EB38" s="713"/>
      <c r="EC38" s="714"/>
    </row>
    <row r="39" spans="2:133" ht="11.25" customHeight="1">
      <c r="AQ39" s="756" t="s">
        <v>342</v>
      </c>
      <c r="AR39" s="757"/>
      <c r="AS39" s="757"/>
      <c r="AT39" s="757"/>
      <c r="AU39" s="757"/>
      <c r="AV39" s="757"/>
      <c r="AW39" s="757"/>
      <c r="AX39" s="757"/>
      <c r="AY39" s="758"/>
      <c r="AZ39" s="679">
        <v>19587</v>
      </c>
      <c r="BA39" s="680"/>
      <c r="BB39" s="680"/>
      <c r="BC39" s="680"/>
      <c r="BD39" s="715"/>
      <c r="BE39" s="715"/>
      <c r="BF39" s="738"/>
      <c r="BG39" s="770" t="s">
        <v>343</v>
      </c>
      <c r="BH39" s="771"/>
      <c r="BI39" s="771"/>
      <c r="BJ39" s="771"/>
      <c r="BK39" s="771"/>
      <c r="BL39" s="235"/>
      <c r="BM39" s="695" t="s">
        <v>344</v>
      </c>
      <c r="BN39" s="695"/>
      <c r="BO39" s="695"/>
      <c r="BP39" s="695"/>
      <c r="BQ39" s="695"/>
      <c r="BR39" s="695"/>
      <c r="BS39" s="695"/>
      <c r="BT39" s="695"/>
      <c r="BU39" s="696"/>
      <c r="BV39" s="679">
        <v>87</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125529</v>
      </c>
      <c r="CS39" s="715"/>
      <c r="CT39" s="715"/>
      <c r="CU39" s="715"/>
      <c r="CV39" s="715"/>
      <c r="CW39" s="715"/>
      <c r="CX39" s="715"/>
      <c r="CY39" s="716"/>
      <c r="CZ39" s="684">
        <v>1.3</v>
      </c>
      <c r="DA39" s="713"/>
      <c r="DB39" s="713"/>
      <c r="DC39" s="717"/>
      <c r="DD39" s="688">
        <v>70765</v>
      </c>
      <c r="DE39" s="715"/>
      <c r="DF39" s="715"/>
      <c r="DG39" s="715"/>
      <c r="DH39" s="715"/>
      <c r="DI39" s="715"/>
      <c r="DJ39" s="715"/>
      <c r="DK39" s="716"/>
      <c r="DL39" s="688" t="s">
        <v>131</v>
      </c>
      <c r="DM39" s="715"/>
      <c r="DN39" s="715"/>
      <c r="DO39" s="715"/>
      <c r="DP39" s="715"/>
      <c r="DQ39" s="715"/>
      <c r="DR39" s="715"/>
      <c r="DS39" s="715"/>
      <c r="DT39" s="715"/>
      <c r="DU39" s="715"/>
      <c r="DV39" s="716"/>
      <c r="DW39" s="684" t="s">
        <v>181</v>
      </c>
      <c r="DX39" s="713"/>
      <c r="DY39" s="713"/>
      <c r="DZ39" s="713"/>
      <c r="EA39" s="713"/>
      <c r="EB39" s="713"/>
      <c r="EC39" s="714"/>
    </row>
    <row r="40" spans="2:133" ht="11.25" customHeight="1">
      <c r="AQ40" s="756" t="s">
        <v>346</v>
      </c>
      <c r="AR40" s="757"/>
      <c r="AS40" s="757"/>
      <c r="AT40" s="757"/>
      <c r="AU40" s="757"/>
      <c r="AV40" s="757"/>
      <c r="AW40" s="757"/>
      <c r="AX40" s="757"/>
      <c r="AY40" s="758"/>
      <c r="AZ40" s="679">
        <v>73963</v>
      </c>
      <c r="BA40" s="680"/>
      <c r="BB40" s="680"/>
      <c r="BC40" s="680"/>
      <c r="BD40" s="715"/>
      <c r="BE40" s="715"/>
      <c r="BF40" s="738"/>
      <c r="BG40" s="770"/>
      <c r="BH40" s="771"/>
      <c r="BI40" s="771"/>
      <c r="BJ40" s="771"/>
      <c r="BK40" s="771"/>
      <c r="BL40" s="235"/>
      <c r="BM40" s="695" t="s">
        <v>347</v>
      </c>
      <c r="BN40" s="695"/>
      <c r="BO40" s="695"/>
      <c r="BP40" s="695"/>
      <c r="BQ40" s="695"/>
      <c r="BR40" s="695"/>
      <c r="BS40" s="695"/>
      <c r="BT40" s="695"/>
      <c r="BU40" s="696"/>
      <c r="BV40" s="679" t="s">
        <v>131</v>
      </c>
      <c r="BW40" s="680"/>
      <c r="BX40" s="680"/>
      <c r="BY40" s="680"/>
      <c r="BZ40" s="680"/>
      <c r="CA40" s="680"/>
      <c r="CB40" s="689"/>
      <c r="CD40" s="694" t="s">
        <v>348</v>
      </c>
      <c r="CE40" s="695"/>
      <c r="CF40" s="695"/>
      <c r="CG40" s="695"/>
      <c r="CH40" s="695"/>
      <c r="CI40" s="695"/>
      <c r="CJ40" s="695"/>
      <c r="CK40" s="695"/>
      <c r="CL40" s="695"/>
      <c r="CM40" s="695"/>
      <c r="CN40" s="695"/>
      <c r="CO40" s="695"/>
      <c r="CP40" s="695"/>
      <c r="CQ40" s="696"/>
      <c r="CR40" s="679">
        <v>849566</v>
      </c>
      <c r="CS40" s="680"/>
      <c r="CT40" s="680"/>
      <c r="CU40" s="680"/>
      <c r="CV40" s="680"/>
      <c r="CW40" s="680"/>
      <c r="CX40" s="680"/>
      <c r="CY40" s="681"/>
      <c r="CZ40" s="684">
        <v>8.6</v>
      </c>
      <c r="DA40" s="713"/>
      <c r="DB40" s="713"/>
      <c r="DC40" s="717"/>
      <c r="DD40" s="688">
        <v>211320</v>
      </c>
      <c r="DE40" s="680"/>
      <c r="DF40" s="680"/>
      <c r="DG40" s="680"/>
      <c r="DH40" s="680"/>
      <c r="DI40" s="680"/>
      <c r="DJ40" s="680"/>
      <c r="DK40" s="681"/>
      <c r="DL40" s="688" t="s">
        <v>131</v>
      </c>
      <c r="DM40" s="680"/>
      <c r="DN40" s="680"/>
      <c r="DO40" s="680"/>
      <c r="DP40" s="680"/>
      <c r="DQ40" s="680"/>
      <c r="DR40" s="680"/>
      <c r="DS40" s="680"/>
      <c r="DT40" s="680"/>
      <c r="DU40" s="680"/>
      <c r="DV40" s="681"/>
      <c r="DW40" s="684" t="s">
        <v>131</v>
      </c>
      <c r="DX40" s="713"/>
      <c r="DY40" s="713"/>
      <c r="DZ40" s="713"/>
      <c r="EA40" s="713"/>
      <c r="EB40" s="713"/>
      <c r="EC40" s="714"/>
    </row>
    <row r="41" spans="2:133" ht="11.25" customHeight="1">
      <c r="AQ41" s="766" t="s">
        <v>342</v>
      </c>
      <c r="AR41" s="767"/>
      <c r="AS41" s="767"/>
      <c r="AT41" s="767"/>
      <c r="AU41" s="767"/>
      <c r="AV41" s="767"/>
      <c r="AW41" s="767"/>
      <c r="AX41" s="767"/>
      <c r="AY41" s="768"/>
      <c r="AZ41" s="759">
        <v>431237</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371</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131</v>
      </c>
      <c r="CS41" s="715"/>
      <c r="CT41" s="715"/>
      <c r="CU41" s="715"/>
      <c r="CV41" s="715"/>
      <c r="CW41" s="715"/>
      <c r="CX41" s="715"/>
      <c r="CY41" s="716"/>
      <c r="CZ41" s="684" t="s">
        <v>181</v>
      </c>
      <c r="DA41" s="713"/>
      <c r="DB41" s="713"/>
      <c r="DC41" s="717"/>
      <c r="DD41" s="688" t="s">
        <v>131</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1760301</v>
      </c>
      <c r="CS42" s="680"/>
      <c r="CT42" s="680"/>
      <c r="CU42" s="680"/>
      <c r="CV42" s="680"/>
      <c r="CW42" s="680"/>
      <c r="CX42" s="680"/>
      <c r="CY42" s="681"/>
      <c r="CZ42" s="684">
        <v>17.899999999999999</v>
      </c>
      <c r="DA42" s="685"/>
      <c r="DB42" s="685"/>
      <c r="DC42" s="780"/>
      <c r="DD42" s="688">
        <v>251949</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1663</v>
      </c>
      <c r="CS43" s="715"/>
      <c r="CT43" s="715"/>
      <c r="CU43" s="715"/>
      <c r="CV43" s="715"/>
      <c r="CW43" s="715"/>
      <c r="CX43" s="715"/>
      <c r="CY43" s="716"/>
      <c r="CZ43" s="684">
        <v>0</v>
      </c>
      <c r="DA43" s="713"/>
      <c r="DB43" s="713"/>
      <c r="DC43" s="717"/>
      <c r="DD43" s="688">
        <v>1663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355</v>
      </c>
      <c r="CD44" s="791" t="s">
        <v>307</v>
      </c>
      <c r="CE44" s="792"/>
      <c r="CF44" s="676" t="s">
        <v>356</v>
      </c>
      <c r="CG44" s="677"/>
      <c r="CH44" s="677"/>
      <c r="CI44" s="677"/>
      <c r="CJ44" s="677"/>
      <c r="CK44" s="677"/>
      <c r="CL44" s="677"/>
      <c r="CM44" s="677"/>
      <c r="CN44" s="677"/>
      <c r="CO44" s="677"/>
      <c r="CP44" s="677"/>
      <c r="CQ44" s="678"/>
      <c r="CR44" s="679">
        <v>1621437</v>
      </c>
      <c r="CS44" s="680"/>
      <c r="CT44" s="680"/>
      <c r="CU44" s="680"/>
      <c r="CV44" s="680"/>
      <c r="CW44" s="680"/>
      <c r="CX44" s="680"/>
      <c r="CY44" s="681"/>
      <c r="CZ44" s="684">
        <v>16.5</v>
      </c>
      <c r="DA44" s="685"/>
      <c r="DB44" s="685"/>
      <c r="DC44" s="780"/>
      <c r="DD44" s="688">
        <v>235928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357</v>
      </c>
      <c r="CG45" s="677"/>
      <c r="CH45" s="677"/>
      <c r="CI45" s="677"/>
      <c r="CJ45" s="677"/>
      <c r="CK45" s="677"/>
      <c r="CL45" s="677"/>
      <c r="CM45" s="677"/>
      <c r="CN45" s="677"/>
      <c r="CO45" s="677"/>
      <c r="CP45" s="677"/>
      <c r="CQ45" s="678"/>
      <c r="CR45" s="679">
        <v>423531</v>
      </c>
      <c r="CS45" s="715"/>
      <c r="CT45" s="715"/>
      <c r="CU45" s="715"/>
      <c r="CV45" s="715"/>
      <c r="CW45" s="715"/>
      <c r="CX45" s="715"/>
      <c r="CY45" s="716"/>
      <c r="CZ45" s="684">
        <v>4.3</v>
      </c>
      <c r="DA45" s="713"/>
      <c r="DB45" s="713"/>
      <c r="DC45" s="717"/>
      <c r="DD45" s="688">
        <v>53262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358</v>
      </c>
      <c r="CG46" s="677"/>
      <c r="CH46" s="677"/>
      <c r="CI46" s="677"/>
      <c r="CJ46" s="677"/>
      <c r="CK46" s="677"/>
      <c r="CL46" s="677"/>
      <c r="CM46" s="677"/>
      <c r="CN46" s="677"/>
      <c r="CO46" s="677"/>
      <c r="CP46" s="677"/>
      <c r="CQ46" s="678"/>
      <c r="CR46" s="679">
        <v>1180579</v>
      </c>
      <c r="CS46" s="680"/>
      <c r="CT46" s="680"/>
      <c r="CU46" s="680"/>
      <c r="CV46" s="680"/>
      <c r="CW46" s="680"/>
      <c r="CX46" s="680"/>
      <c r="CY46" s="681"/>
      <c r="CZ46" s="684">
        <v>12</v>
      </c>
      <c r="DA46" s="685"/>
      <c r="DB46" s="685"/>
      <c r="DC46" s="780"/>
      <c r="DD46" s="688">
        <v>181339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359</v>
      </c>
      <c r="CG47" s="677"/>
      <c r="CH47" s="677"/>
      <c r="CI47" s="677"/>
      <c r="CJ47" s="677"/>
      <c r="CK47" s="677"/>
      <c r="CL47" s="677"/>
      <c r="CM47" s="677"/>
      <c r="CN47" s="677"/>
      <c r="CO47" s="677"/>
      <c r="CP47" s="677"/>
      <c r="CQ47" s="678"/>
      <c r="CR47" s="679">
        <v>138864</v>
      </c>
      <c r="CS47" s="715"/>
      <c r="CT47" s="715"/>
      <c r="CU47" s="715"/>
      <c r="CV47" s="715"/>
      <c r="CW47" s="715"/>
      <c r="CX47" s="715"/>
      <c r="CY47" s="716"/>
      <c r="CZ47" s="684">
        <v>1.4</v>
      </c>
      <c r="DA47" s="713"/>
      <c r="DB47" s="713"/>
      <c r="DC47" s="717"/>
      <c r="DD47" s="688">
        <v>16021</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360</v>
      </c>
      <c r="CG48" s="677"/>
      <c r="CH48" s="677"/>
      <c r="CI48" s="677"/>
      <c r="CJ48" s="677"/>
      <c r="CK48" s="677"/>
      <c r="CL48" s="677"/>
      <c r="CM48" s="677"/>
      <c r="CN48" s="677"/>
      <c r="CO48" s="677"/>
      <c r="CP48" s="677"/>
      <c r="CQ48" s="678"/>
      <c r="CR48" s="679" t="s">
        <v>131</v>
      </c>
      <c r="CS48" s="680"/>
      <c r="CT48" s="680"/>
      <c r="CU48" s="680"/>
      <c r="CV48" s="680"/>
      <c r="CW48" s="680"/>
      <c r="CX48" s="680"/>
      <c r="CY48" s="681"/>
      <c r="CZ48" s="684" t="s">
        <v>131</v>
      </c>
      <c r="DA48" s="685"/>
      <c r="DB48" s="685"/>
      <c r="DC48" s="780"/>
      <c r="DD48" s="688" t="s">
        <v>131</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361</v>
      </c>
      <c r="CE49" s="725"/>
      <c r="CF49" s="725"/>
      <c r="CG49" s="725"/>
      <c r="CH49" s="725"/>
      <c r="CI49" s="725"/>
      <c r="CJ49" s="725"/>
      <c r="CK49" s="725"/>
      <c r="CL49" s="725"/>
      <c r="CM49" s="725"/>
      <c r="CN49" s="725"/>
      <c r="CO49" s="725"/>
      <c r="CP49" s="725"/>
      <c r="CQ49" s="726"/>
      <c r="CR49" s="759">
        <v>9851781</v>
      </c>
      <c r="CS49" s="749"/>
      <c r="CT49" s="749"/>
      <c r="CU49" s="749"/>
      <c r="CV49" s="749"/>
      <c r="CW49" s="749"/>
      <c r="CX49" s="749"/>
      <c r="CY49" s="781"/>
      <c r="CZ49" s="764">
        <v>100</v>
      </c>
      <c r="DA49" s="782"/>
      <c r="DB49" s="782"/>
      <c r="DC49" s="783"/>
      <c r="DD49" s="784">
        <v>6076114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DPjdJW53s7mJfmTEYbV4fqS5NaAmIccuc5n/yA5lANVoMwupZeDpr4Wdsr4MgQ3ZU7zPqp7ATsW53p9y9B5xA==" saltValue="PHCEYzlJbsslwkyr8kutR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2" zoomScale="60" zoomScaleNormal="60" zoomScaleSheetLayoutView="70" workbookViewId="0">
      <selection activeCell="AA68" sqref="AA68:AE68"/>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384</v>
      </c>
      <c r="C7" s="812"/>
      <c r="D7" s="812"/>
      <c r="E7" s="812"/>
      <c r="F7" s="812"/>
      <c r="G7" s="812"/>
      <c r="H7" s="812"/>
      <c r="I7" s="812"/>
      <c r="J7" s="812"/>
      <c r="K7" s="812"/>
      <c r="L7" s="812"/>
      <c r="M7" s="812"/>
      <c r="N7" s="812"/>
      <c r="O7" s="812"/>
      <c r="P7" s="813"/>
      <c r="Q7" s="814">
        <v>10056</v>
      </c>
      <c r="R7" s="815"/>
      <c r="S7" s="815"/>
      <c r="T7" s="815"/>
      <c r="U7" s="815"/>
      <c r="V7" s="815">
        <v>9740</v>
      </c>
      <c r="W7" s="815"/>
      <c r="X7" s="815"/>
      <c r="Y7" s="815"/>
      <c r="Z7" s="815"/>
      <c r="AA7" s="815">
        <f>Q7-V7</f>
        <v>316</v>
      </c>
      <c r="AB7" s="815"/>
      <c r="AC7" s="815"/>
      <c r="AD7" s="815"/>
      <c r="AE7" s="816"/>
      <c r="AF7" s="817">
        <v>255</v>
      </c>
      <c r="AG7" s="818"/>
      <c r="AH7" s="818"/>
      <c r="AI7" s="818"/>
      <c r="AJ7" s="819"/>
      <c r="AK7" s="854">
        <v>540</v>
      </c>
      <c r="AL7" s="855"/>
      <c r="AM7" s="855"/>
      <c r="AN7" s="855"/>
      <c r="AO7" s="855"/>
      <c r="AP7" s="855">
        <v>13023</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593</v>
      </c>
      <c r="BT7" s="859"/>
      <c r="BU7" s="859"/>
      <c r="BV7" s="859"/>
      <c r="BW7" s="859"/>
      <c r="BX7" s="859"/>
      <c r="BY7" s="859"/>
      <c r="BZ7" s="859"/>
      <c r="CA7" s="859"/>
      <c r="CB7" s="859"/>
      <c r="CC7" s="859"/>
      <c r="CD7" s="859"/>
      <c r="CE7" s="859"/>
      <c r="CF7" s="859"/>
      <c r="CG7" s="860"/>
      <c r="CH7" s="851">
        <v>11</v>
      </c>
      <c r="CI7" s="852"/>
      <c r="CJ7" s="852"/>
      <c r="CK7" s="852"/>
      <c r="CL7" s="853"/>
      <c r="CM7" s="851">
        <v>120</v>
      </c>
      <c r="CN7" s="852"/>
      <c r="CO7" s="852"/>
      <c r="CP7" s="852"/>
      <c r="CQ7" s="853"/>
      <c r="CR7" s="851">
        <v>42</v>
      </c>
      <c r="CS7" s="852"/>
      <c r="CT7" s="852"/>
      <c r="CU7" s="852"/>
      <c r="CV7" s="853"/>
      <c r="CW7" s="851" t="s">
        <v>592</v>
      </c>
      <c r="CX7" s="852"/>
      <c r="CY7" s="852"/>
      <c r="CZ7" s="852"/>
      <c r="DA7" s="853"/>
      <c r="DB7" s="851" t="s">
        <v>592</v>
      </c>
      <c r="DC7" s="852"/>
      <c r="DD7" s="852"/>
      <c r="DE7" s="852"/>
      <c r="DF7" s="853"/>
      <c r="DG7" s="851" t="s">
        <v>592</v>
      </c>
      <c r="DH7" s="852"/>
      <c r="DI7" s="852"/>
      <c r="DJ7" s="852"/>
      <c r="DK7" s="853"/>
      <c r="DL7" s="851" t="s">
        <v>592</v>
      </c>
      <c r="DM7" s="852"/>
      <c r="DN7" s="852"/>
      <c r="DO7" s="852"/>
      <c r="DP7" s="853"/>
      <c r="DQ7" s="851" t="s">
        <v>592</v>
      </c>
      <c r="DR7" s="852"/>
      <c r="DS7" s="852"/>
      <c r="DT7" s="852"/>
      <c r="DU7" s="853"/>
      <c r="DV7" s="832"/>
      <c r="DW7" s="833"/>
      <c r="DX7" s="833"/>
      <c r="DY7" s="833"/>
      <c r="DZ7" s="834"/>
      <c r="EA7" s="254"/>
    </row>
    <row r="8" spans="1:131" s="255" customFormat="1" ht="26.25" customHeight="1">
      <c r="A8" s="261">
        <v>2</v>
      </c>
      <c r="B8" s="835" t="s">
        <v>385</v>
      </c>
      <c r="C8" s="836"/>
      <c r="D8" s="836"/>
      <c r="E8" s="836"/>
      <c r="F8" s="836"/>
      <c r="G8" s="836"/>
      <c r="H8" s="836"/>
      <c r="I8" s="836"/>
      <c r="J8" s="836"/>
      <c r="K8" s="836"/>
      <c r="L8" s="836"/>
      <c r="M8" s="836"/>
      <c r="N8" s="836"/>
      <c r="O8" s="836"/>
      <c r="P8" s="837"/>
      <c r="Q8" s="838">
        <v>71</v>
      </c>
      <c r="R8" s="839"/>
      <c r="S8" s="839"/>
      <c r="T8" s="839"/>
      <c r="U8" s="839"/>
      <c r="V8" s="839">
        <v>59</v>
      </c>
      <c r="W8" s="839"/>
      <c r="X8" s="839"/>
      <c r="Y8" s="839"/>
      <c r="Z8" s="839"/>
      <c r="AA8" s="839">
        <f>Q8-V8</f>
        <v>12</v>
      </c>
      <c r="AB8" s="839"/>
      <c r="AC8" s="839"/>
      <c r="AD8" s="839"/>
      <c r="AE8" s="840"/>
      <c r="AF8" s="841">
        <v>12</v>
      </c>
      <c r="AG8" s="842"/>
      <c r="AH8" s="842"/>
      <c r="AI8" s="842"/>
      <c r="AJ8" s="843"/>
      <c r="AK8" s="844">
        <v>11</v>
      </c>
      <c r="AL8" s="845"/>
      <c r="AM8" s="845"/>
      <c r="AN8" s="845"/>
      <c r="AO8" s="845"/>
      <c r="AP8" s="845" t="s">
        <v>590</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594</v>
      </c>
      <c r="BT8" s="849"/>
      <c r="BU8" s="849"/>
      <c r="BV8" s="849"/>
      <c r="BW8" s="849"/>
      <c r="BX8" s="849"/>
      <c r="BY8" s="849"/>
      <c r="BZ8" s="849"/>
      <c r="CA8" s="849"/>
      <c r="CB8" s="849"/>
      <c r="CC8" s="849"/>
      <c r="CD8" s="849"/>
      <c r="CE8" s="849"/>
      <c r="CF8" s="849"/>
      <c r="CG8" s="850"/>
      <c r="CH8" s="861">
        <v>0</v>
      </c>
      <c r="CI8" s="862"/>
      <c r="CJ8" s="862"/>
      <c r="CK8" s="862"/>
      <c r="CL8" s="863"/>
      <c r="CM8" s="861">
        <v>38</v>
      </c>
      <c r="CN8" s="862"/>
      <c r="CO8" s="862"/>
      <c r="CP8" s="862"/>
      <c r="CQ8" s="863"/>
      <c r="CR8" s="861">
        <v>2</v>
      </c>
      <c r="CS8" s="862"/>
      <c r="CT8" s="862"/>
      <c r="CU8" s="862"/>
      <c r="CV8" s="863"/>
      <c r="CW8" s="861" t="s">
        <v>592</v>
      </c>
      <c r="CX8" s="862"/>
      <c r="CY8" s="862"/>
      <c r="CZ8" s="862"/>
      <c r="DA8" s="863"/>
      <c r="DB8" s="861" t="s">
        <v>592</v>
      </c>
      <c r="DC8" s="862"/>
      <c r="DD8" s="862"/>
      <c r="DE8" s="862"/>
      <c r="DF8" s="863"/>
      <c r="DG8" s="861" t="s">
        <v>592</v>
      </c>
      <c r="DH8" s="862"/>
      <c r="DI8" s="862"/>
      <c r="DJ8" s="862"/>
      <c r="DK8" s="863"/>
      <c r="DL8" s="861" t="s">
        <v>592</v>
      </c>
      <c r="DM8" s="862"/>
      <c r="DN8" s="862"/>
      <c r="DO8" s="862"/>
      <c r="DP8" s="863"/>
      <c r="DQ8" s="861" t="s">
        <v>592</v>
      </c>
      <c r="DR8" s="862"/>
      <c r="DS8" s="862"/>
      <c r="DT8" s="862"/>
      <c r="DU8" s="863"/>
      <c r="DV8" s="864"/>
      <c r="DW8" s="865"/>
      <c r="DX8" s="865"/>
      <c r="DY8" s="865"/>
      <c r="DZ8" s="866"/>
      <c r="EA8" s="254"/>
    </row>
    <row r="9" spans="1:131" s="255" customFormat="1" ht="26.25" customHeight="1">
      <c r="A9" s="261">
        <v>3</v>
      </c>
      <c r="B9" s="835" t="s">
        <v>386</v>
      </c>
      <c r="C9" s="836"/>
      <c r="D9" s="836"/>
      <c r="E9" s="836"/>
      <c r="F9" s="836"/>
      <c r="G9" s="836"/>
      <c r="H9" s="836"/>
      <c r="I9" s="836"/>
      <c r="J9" s="836"/>
      <c r="K9" s="836"/>
      <c r="L9" s="836"/>
      <c r="M9" s="836"/>
      <c r="N9" s="836"/>
      <c r="O9" s="836"/>
      <c r="P9" s="837"/>
      <c r="Q9" s="838">
        <v>82</v>
      </c>
      <c r="R9" s="839"/>
      <c r="S9" s="839"/>
      <c r="T9" s="839"/>
      <c r="U9" s="839"/>
      <c r="V9" s="839">
        <v>65</v>
      </c>
      <c r="W9" s="839"/>
      <c r="X9" s="839"/>
      <c r="Y9" s="839"/>
      <c r="Z9" s="839"/>
      <c r="AA9" s="839">
        <f>Q9-V9</f>
        <v>17</v>
      </c>
      <c r="AB9" s="839"/>
      <c r="AC9" s="839"/>
      <c r="AD9" s="839"/>
      <c r="AE9" s="840"/>
      <c r="AF9" s="841">
        <v>17</v>
      </c>
      <c r="AG9" s="842"/>
      <c r="AH9" s="842"/>
      <c r="AI9" s="842"/>
      <c r="AJ9" s="843"/>
      <c r="AK9" s="844" t="s">
        <v>590</v>
      </c>
      <c r="AL9" s="845"/>
      <c r="AM9" s="845"/>
      <c r="AN9" s="845"/>
      <c r="AO9" s="845"/>
      <c r="AP9" s="845" t="s">
        <v>590</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t="s">
        <v>387</v>
      </c>
      <c r="C10" s="836"/>
      <c r="D10" s="836"/>
      <c r="E10" s="836"/>
      <c r="F10" s="836"/>
      <c r="G10" s="836"/>
      <c r="H10" s="836"/>
      <c r="I10" s="836"/>
      <c r="J10" s="836"/>
      <c r="K10" s="836"/>
      <c r="L10" s="836"/>
      <c r="M10" s="836"/>
      <c r="N10" s="836"/>
      <c r="O10" s="836"/>
      <c r="P10" s="837"/>
      <c r="Q10" s="838">
        <v>5</v>
      </c>
      <c r="R10" s="839"/>
      <c r="S10" s="839"/>
      <c r="T10" s="839"/>
      <c r="U10" s="839"/>
      <c r="V10" s="839">
        <v>5</v>
      </c>
      <c r="W10" s="839"/>
      <c r="X10" s="839"/>
      <c r="Y10" s="839"/>
      <c r="Z10" s="839"/>
      <c r="AA10" s="839" t="s">
        <v>590</v>
      </c>
      <c r="AB10" s="839"/>
      <c r="AC10" s="839"/>
      <c r="AD10" s="839"/>
      <c r="AE10" s="840"/>
      <c r="AF10" s="841" t="s">
        <v>131</v>
      </c>
      <c r="AG10" s="842"/>
      <c r="AH10" s="842"/>
      <c r="AI10" s="842"/>
      <c r="AJ10" s="843"/>
      <c r="AK10" s="844">
        <v>4</v>
      </c>
      <c r="AL10" s="845"/>
      <c r="AM10" s="845"/>
      <c r="AN10" s="845"/>
      <c r="AO10" s="845"/>
      <c r="AP10" s="845" t="s">
        <v>590</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t="s">
        <v>388</v>
      </c>
      <c r="C11" s="836"/>
      <c r="D11" s="836"/>
      <c r="E11" s="836"/>
      <c r="F11" s="836"/>
      <c r="G11" s="836"/>
      <c r="H11" s="836"/>
      <c r="I11" s="836"/>
      <c r="J11" s="836"/>
      <c r="K11" s="836"/>
      <c r="L11" s="836"/>
      <c r="M11" s="836"/>
      <c r="N11" s="836"/>
      <c r="O11" s="836"/>
      <c r="P11" s="837"/>
      <c r="Q11" s="838">
        <f>4</f>
        <v>4</v>
      </c>
      <c r="R11" s="839"/>
      <c r="S11" s="839"/>
      <c r="T11" s="839"/>
      <c r="U11" s="839"/>
      <c r="V11" s="839">
        <v>4</v>
      </c>
      <c r="W11" s="839"/>
      <c r="X11" s="839"/>
      <c r="Y11" s="839"/>
      <c r="Z11" s="839"/>
      <c r="AA11" s="839" t="s">
        <v>590</v>
      </c>
      <c r="AB11" s="839"/>
      <c r="AC11" s="839"/>
      <c r="AD11" s="839"/>
      <c r="AE11" s="840"/>
      <c r="AF11" s="841" t="s">
        <v>389</v>
      </c>
      <c r="AG11" s="842"/>
      <c r="AH11" s="842"/>
      <c r="AI11" s="842"/>
      <c r="AJ11" s="843"/>
      <c r="AK11" s="844">
        <v>4</v>
      </c>
      <c r="AL11" s="845"/>
      <c r="AM11" s="845"/>
      <c r="AN11" s="845"/>
      <c r="AO11" s="845"/>
      <c r="AP11" s="845" t="s">
        <v>590</v>
      </c>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390</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391</v>
      </c>
      <c r="B23" s="870" t="s">
        <v>392</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284</v>
      </c>
      <c r="AG23" s="874"/>
      <c r="AH23" s="874"/>
      <c r="AI23" s="874"/>
      <c r="AJ23" s="877"/>
      <c r="AK23" s="878"/>
      <c r="AL23" s="879"/>
      <c r="AM23" s="879"/>
      <c r="AN23" s="879"/>
      <c r="AO23" s="879"/>
      <c r="AP23" s="874"/>
      <c r="AQ23" s="874"/>
      <c r="AR23" s="874"/>
      <c r="AS23" s="874"/>
      <c r="AT23" s="874"/>
      <c r="AU23" s="880"/>
      <c r="AV23" s="880"/>
      <c r="AW23" s="880"/>
      <c r="AX23" s="880"/>
      <c r="AY23" s="881"/>
      <c r="AZ23" s="889" t="s">
        <v>131</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393</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394</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367</v>
      </c>
      <c r="B26" s="821"/>
      <c r="C26" s="821"/>
      <c r="D26" s="821"/>
      <c r="E26" s="821"/>
      <c r="F26" s="821"/>
      <c r="G26" s="821"/>
      <c r="H26" s="821"/>
      <c r="I26" s="821"/>
      <c r="J26" s="821"/>
      <c r="K26" s="821"/>
      <c r="L26" s="821"/>
      <c r="M26" s="821"/>
      <c r="N26" s="821"/>
      <c r="O26" s="821"/>
      <c r="P26" s="822"/>
      <c r="Q26" s="797" t="s">
        <v>395</v>
      </c>
      <c r="R26" s="798"/>
      <c r="S26" s="798"/>
      <c r="T26" s="798"/>
      <c r="U26" s="799"/>
      <c r="V26" s="797" t="s">
        <v>396</v>
      </c>
      <c r="W26" s="798"/>
      <c r="X26" s="798"/>
      <c r="Y26" s="798"/>
      <c r="Z26" s="799"/>
      <c r="AA26" s="797" t="s">
        <v>397</v>
      </c>
      <c r="AB26" s="798"/>
      <c r="AC26" s="798"/>
      <c r="AD26" s="798"/>
      <c r="AE26" s="798"/>
      <c r="AF26" s="892" t="s">
        <v>398</v>
      </c>
      <c r="AG26" s="893"/>
      <c r="AH26" s="893"/>
      <c r="AI26" s="893"/>
      <c r="AJ26" s="894"/>
      <c r="AK26" s="798" t="s">
        <v>399</v>
      </c>
      <c r="AL26" s="798"/>
      <c r="AM26" s="798"/>
      <c r="AN26" s="798"/>
      <c r="AO26" s="799"/>
      <c r="AP26" s="797" t="s">
        <v>400</v>
      </c>
      <c r="AQ26" s="798"/>
      <c r="AR26" s="798"/>
      <c r="AS26" s="798"/>
      <c r="AT26" s="799"/>
      <c r="AU26" s="797" t="s">
        <v>401</v>
      </c>
      <c r="AV26" s="798"/>
      <c r="AW26" s="798"/>
      <c r="AX26" s="798"/>
      <c r="AY26" s="799"/>
      <c r="AZ26" s="797" t="s">
        <v>402</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403</v>
      </c>
      <c r="C28" s="812"/>
      <c r="D28" s="812"/>
      <c r="E28" s="812"/>
      <c r="F28" s="812"/>
      <c r="G28" s="812"/>
      <c r="H28" s="812"/>
      <c r="I28" s="812"/>
      <c r="J28" s="812"/>
      <c r="K28" s="812"/>
      <c r="L28" s="812"/>
      <c r="M28" s="812"/>
      <c r="N28" s="812"/>
      <c r="O28" s="812"/>
      <c r="P28" s="813"/>
      <c r="Q28" s="902">
        <v>1402</v>
      </c>
      <c r="R28" s="903"/>
      <c r="S28" s="903"/>
      <c r="T28" s="903"/>
      <c r="U28" s="903"/>
      <c r="V28" s="903">
        <v>1365</v>
      </c>
      <c r="W28" s="903"/>
      <c r="X28" s="903"/>
      <c r="Y28" s="903"/>
      <c r="Z28" s="903"/>
      <c r="AA28" s="903">
        <f t="shared" ref="AA28:AA35" si="0">Q28-V28</f>
        <v>37</v>
      </c>
      <c r="AB28" s="903"/>
      <c r="AC28" s="903"/>
      <c r="AD28" s="903"/>
      <c r="AE28" s="904"/>
      <c r="AF28" s="905">
        <v>37</v>
      </c>
      <c r="AG28" s="903"/>
      <c r="AH28" s="903"/>
      <c r="AI28" s="903"/>
      <c r="AJ28" s="906"/>
      <c r="AK28" s="907">
        <v>74</v>
      </c>
      <c r="AL28" s="898"/>
      <c r="AM28" s="898"/>
      <c r="AN28" s="898"/>
      <c r="AO28" s="898"/>
      <c r="AP28" s="898" t="s">
        <v>590</v>
      </c>
      <c r="AQ28" s="898"/>
      <c r="AR28" s="898"/>
      <c r="AS28" s="898"/>
      <c r="AT28" s="898"/>
      <c r="AU28" s="898" t="s">
        <v>590</v>
      </c>
      <c r="AV28" s="898"/>
      <c r="AW28" s="898"/>
      <c r="AX28" s="898"/>
      <c r="AY28" s="898"/>
      <c r="AZ28" s="899" t="s">
        <v>590</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404</v>
      </c>
      <c r="C29" s="836"/>
      <c r="D29" s="836"/>
      <c r="E29" s="836"/>
      <c r="F29" s="836"/>
      <c r="G29" s="836"/>
      <c r="H29" s="836"/>
      <c r="I29" s="836"/>
      <c r="J29" s="836"/>
      <c r="K29" s="836"/>
      <c r="L29" s="836"/>
      <c r="M29" s="836"/>
      <c r="N29" s="836"/>
      <c r="O29" s="836"/>
      <c r="P29" s="837"/>
      <c r="Q29" s="838">
        <v>1431</v>
      </c>
      <c r="R29" s="839"/>
      <c r="S29" s="839"/>
      <c r="T29" s="839"/>
      <c r="U29" s="839"/>
      <c r="V29" s="839">
        <v>1413</v>
      </c>
      <c r="W29" s="839"/>
      <c r="X29" s="839"/>
      <c r="Y29" s="839"/>
      <c r="Z29" s="839"/>
      <c r="AA29" s="839">
        <f t="shared" si="0"/>
        <v>18</v>
      </c>
      <c r="AB29" s="839"/>
      <c r="AC29" s="839"/>
      <c r="AD29" s="839"/>
      <c r="AE29" s="840"/>
      <c r="AF29" s="841">
        <v>18</v>
      </c>
      <c r="AG29" s="842"/>
      <c r="AH29" s="842"/>
      <c r="AI29" s="842"/>
      <c r="AJ29" s="843"/>
      <c r="AK29" s="910">
        <v>222</v>
      </c>
      <c r="AL29" s="911"/>
      <c r="AM29" s="911"/>
      <c r="AN29" s="911"/>
      <c r="AO29" s="911"/>
      <c r="AP29" s="911" t="s">
        <v>590</v>
      </c>
      <c r="AQ29" s="911"/>
      <c r="AR29" s="911"/>
      <c r="AS29" s="911"/>
      <c r="AT29" s="911"/>
      <c r="AU29" s="911" t="s">
        <v>590</v>
      </c>
      <c r="AV29" s="911"/>
      <c r="AW29" s="911"/>
      <c r="AX29" s="911"/>
      <c r="AY29" s="911"/>
      <c r="AZ29" s="912" t="s">
        <v>591</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405</v>
      </c>
      <c r="C30" s="836"/>
      <c r="D30" s="836"/>
      <c r="E30" s="836"/>
      <c r="F30" s="836"/>
      <c r="G30" s="836"/>
      <c r="H30" s="836"/>
      <c r="I30" s="836"/>
      <c r="J30" s="836"/>
      <c r="K30" s="836"/>
      <c r="L30" s="836"/>
      <c r="M30" s="836"/>
      <c r="N30" s="836"/>
      <c r="O30" s="836"/>
      <c r="P30" s="837"/>
      <c r="Q30" s="838">
        <v>180</v>
      </c>
      <c r="R30" s="839"/>
      <c r="S30" s="839"/>
      <c r="T30" s="839"/>
      <c r="U30" s="839"/>
      <c r="V30" s="839">
        <v>178</v>
      </c>
      <c r="W30" s="839"/>
      <c r="X30" s="839"/>
      <c r="Y30" s="839"/>
      <c r="Z30" s="839"/>
      <c r="AA30" s="839">
        <f t="shared" si="0"/>
        <v>2</v>
      </c>
      <c r="AB30" s="839"/>
      <c r="AC30" s="839"/>
      <c r="AD30" s="839"/>
      <c r="AE30" s="840"/>
      <c r="AF30" s="841">
        <v>2</v>
      </c>
      <c r="AG30" s="842"/>
      <c r="AH30" s="842"/>
      <c r="AI30" s="842"/>
      <c r="AJ30" s="843"/>
      <c r="AK30" s="910">
        <v>50</v>
      </c>
      <c r="AL30" s="911"/>
      <c r="AM30" s="911"/>
      <c r="AN30" s="911"/>
      <c r="AO30" s="911"/>
      <c r="AP30" s="911" t="s">
        <v>590</v>
      </c>
      <c r="AQ30" s="911"/>
      <c r="AR30" s="911"/>
      <c r="AS30" s="911"/>
      <c r="AT30" s="911"/>
      <c r="AU30" s="911" t="s">
        <v>590</v>
      </c>
      <c r="AV30" s="911"/>
      <c r="AW30" s="911"/>
      <c r="AX30" s="911"/>
      <c r="AY30" s="911"/>
      <c r="AZ30" s="912" t="s">
        <v>590</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406</v>
      </c>
      <c r="C31" s="836"/>
      <c r="D31" s="836"/>
      <c r="E31" s="836"/>
      <c r="F31" s="836"/>
      <c r="G31" s="836"/>
      <c r="H31" s="836"/>
      <c r="I31" s="836"/>
      <c r="J31" s="836"/>
      <c r="K31" s="836"/>
      <c r="L31" s="836"/>
      <c r="M31" s="836"/>
      <c r="N31" s="836"/>
      <c r="O31" s="836"/>
      <c r="P31" s="837"/>
      <c r="Q31" s="838">
        <v>404</v>
      </c>
      <c r="R31" s="839"/>
      <c r="S31" s="839"/>
      <c r="T31" s="839"/>
      <c r="U31" s="839"/>
      <c r="V31" s="839">
        <v>401</v>
      </c>
      <c r="W31" s="839"/>
      <c r="X31" s="839"/>
      <c r="Y31" s="839"/>
      <c r="Z31" s="839"/>
      <c r="AA31" s="839">
        <f t="shared" si="0"/>
        <v>3</v>
      </c>
      <c r="AB31" s="839"/>
      <c r="AC31" s="839"/>
      <c r="AD31" s="839"/>
      <c r="AE31" s="840"/>
      <c r="AF31" s="841">
        <v>241</v>
      </c>
      <c r="AG31" s="842"/>
      <c r="AH31" s="842"/>
      <c r="AI31" s="842"/>
      <c r="AJ31" s="843"/>
      <c r="AK31" s="910">
        <v>68</v>
      </c>
      <c r="AL31" s="911"/>
      <c r="AM31" s="911"/>
      <c r="AN31" s="911"/>
      <c r="AO31" s="911"/>
      <c r="AP31" s="911">
        <v>2347</v>
      </c>
      <c r="AQ31" s="911"/>
      <c r="AR31" s="911"/>
      <c r="AS31" s="911"/>
      <c r="AT31" s="911"/>
      <c r="AU31" s="911">
        <v>854</v>
      </c>
      <c r="AV31" s="911"/>
      <c r="AW31" s="911"/>
      <c r="AX31" s="911"/>
      <c r="AY31" s="911"/>
      <c r="AZ31" s="912" t="s">
        <v>592</v>
      </c>
      <c r="BA31" s="912"/>
      <c r="BB31" s="912"/>
      <c r="BC31" s="912"/>
      <c r="BD31" s="912"/>
      <c r="BE31" s="908" t="s">
        <v>407</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408</v>
      </c>
      <c r="C32" s="836"/>
      <c r="D32" s="836"/>
      <c r="E32" s="836"/>
      <c r="F32" s="836"/>
      <c r="G32" s="836"/>
      <c r="H32" s="836"/>
      <c r="I32" s="836"/>
      <c r="J32" s="836"/>
      <c r="K32" s="836"/>
      <c r="L32" s="836"/>
      <c r="M32" s="836"/>
      <c r="N32" s="836"/>
      <c r="O32" s="836"/>
      <c r="P32" s="837"/>
      <c r="Q32" s="838">
        <v>668</v>
      </c>
      <c r="R32" s="839"/>
      <c r="S32" s="839"/>
      <c r="T32" s="839"/>
      <c r="U32" s="839"/>
      <c r="V32" s="839">
        <v>615</v>
      </c>
      <c r="W32" s="839"/>
      <c r="X32" s="839"/>
      <c r="Y32" s="839"/>
      <c r="Z32" s="839"/>
      <c r="AA32" s="839">
        <f t="shared" si="0"/>
        <v>53</v>
      </c>
      <c r="AB32" s="839"/>
      <c r="AC32" s="839"/>
      <c r="AD32" s="839"/>
      <c r="AE32" s="840"/>
      <c r="AF32" s="841">
        <v>441</v>
      </c>
      <c r="AG32" s="842"/>
      <c r="AH32" s="842"/>
      <c r="AI32" s="842"/>
      <c r="AJ32" s="843"/>
      <c r="AK32" s="910">
        <v>400</v>
      </c>
      <c r="AL32" s="911"/>
      <c r="AM32" s="911"/>
      <c r="AN32" s="911"/>
      <c r="AO32" s="911"/>
      <c r="AP32" s="911">
        <v>4861</v>
      </c>
      <c r="AQ32" s="911"/>
      <c r="AR32" s="911"/>
      <c r="AS32" s="911"/>
      <c r="AT32" s="911"/>
      <c r="AU32" s="911">
        <v>3368</v>
      </c>
      <c r="AV32" s="911"/>
      <c r="AW32" s="911"/>
      <c r="AX32" s="911"/>
      <c r="AY32" s="911"/>
      <c r="AZ32" s="912" t="s">
        <v>592</v>
      </c>
      <c r="BA32" s="912"/>
      <c r="BB32" s="912"/>
      <c r="BC32" s="912"/>
      <c r="BD32" s="912"/>
      <c r="BE32" s="908" t="s">
        <v>407</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409</v>
      </c>
      <c r="C33" s="836"/>
      <c r="D33" s="836"/>
      <c r="E33" s="836"/>
      <c r="F33" s="836"/>
      <c r="G33" s="836"/>
      <c r="H33" s="836"/>
      <c r="I33" s="836"/>
      <c r="J33" s="836"/>
      <c r="K33" s="836"/>
      <c r="L33" s="836"/>
      <c r="M33" s="836"/>
      <c r="N33" s="836"/>
      <c r="O33" s="836"/>
      <c r="P33" s="837"/>
      <c r="Q33" s="838">
        <v>3051</v>
      </c>
      <c r="R33" s="839"/>
      <c r="S33" s="839"/>
      <c r="T33" s="839"/>
      <c r="U33" s="839"/>
      <c r="V33" s="839">
        <v>3055</v>
      </c>
      <c r="W33" s="839"/>
      <c r="X33" s="839"/>
      <c r="Y33" s="839"/>
      <c r="Z33" s="839"/>
      <c r="AA33" s="839">
        <f t="shared" si="0"/>
        <v>-4</v>
      </c>
      <c r="AB33" s="839"/>
      <c r="AC33" s="839"/>
      <c r="AD33" s="839"/>
      <c r="AE33" s="840"/>
      <c r="AF33" s="841">
        <v>2</v>
      </c>
      <c r="AG33" s="842"/>
      <c r="AH33" s="842"/>
      <c r="AI33" s="842"/>
      <c r="AJ33" s="843"/>
      <c r="AK33" s="910">
        <v>1368</v>
      </c>
      <c r="AL33" s="911"/>
      <c r="AM33" s="911"/>
      <c r="AN33" s="911"/>
      <c r="AO33" s="911"/>
      <c r="AP33" s="911">
        <v>3298</v>
      </c>
      <c r="AQ33" s="911"/>
      <c r="AR33" s="911"/>
      <c r="AS33" s="911"/>
      <c r="AT33" s="911"/>
      <c r="AU33" s="911">
        <v>1854</v>
      </c>
      <c r="AV33" s="911"/>
      <c r="AW33" s="911"/>
      <c r="AX33" s="911"/>
      <c r="AY33" s="911"/>
      <c r="AZ33" s="912" t="s">
        <v>592</v>
      </c>
      <c r="BA33" s="912"/>
      <c r="BB33" s="912"/>
      <c r="BC33" s="912"/>
      <c r="BD33" s="912"/>
      <c r="BE33" s="908" t="s">
        <v>407</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410</v>
      </c>
      <c r="C34" s="836"/>
      <c r="D34" s="836"/>
      <c r="E34" s="836"/>
      <c r="F34" s="836"/>
      <c r="G34" s="836"/>
      <c r="H34" s="836"/>
      <c r="I34" s="836"/>
      <c r="J34" s="836"/>
      <c r="K34" s="836"/>
      <c r="L34" s="836"/>
      <c r="M34" s="836"/>
      <c r="N34" s="836"/>
      <c r="O34" s="836"/>
      <c r="P34" s="837"/>
      <c r="Q34" s="838">
        <v>143</v>
      </c>
      <c r="R34" s="839"/>
      <c r="S34" s="839"/>
      <c r="T34" s="839"/>
      <c r="U34" s="839"/>
      <c r="V34" s="839">
        <v>107</v>
      </c>
      <c r="W34" s="839"/>
      <c r="X34" s="839"/>
      <c r="Y34" s="839"/>
      <c r="Z34" s="839"/>
      <c r="AA34" s="839">
        <f t="shared" si="0"/>
        <v>36</v>
      </c>
      <c r="AB34" s="839"/>
      <c r="AC34" s="839"/>
      <c r="AD34" s="839"/>
      <c r="AE34" s="840"/>
      <c r="AF34" s="841">
        <v>36</v>
      </c>
      <c r="AG34" s="842"/>
      <c r="AH34" s="842"/>
      <c r="AI34" s="842"/>
      <c r="AJ34" s="843"/>
      <c r="AK34" s="910" t="s">
        <v>592</v>
      </c>
      <c r="AL34" s="911"/>
      <c r="AM34" s="911"/>
      <c r="AN34" s="911"/>
      <c r="AO34" s="911"/>
      <c r="AP34" s="911" t="s">
        <v>592</v>
      </c>
      <c r="AQ34" s="911"/>
      <c r="AR34" s="911"/>
      <c r="AS34" s="911"/>
      <c r="AT34" s="911"/>
      <c r="AU34" s="911" t="s">
        <v>592</v>
      </c>
      <c r="AV34" s="911"/>
      <c r="AW34" s="911"/>
      <c r="AX34" s="911"/>
      <c r="AY34" s="911"/>
      <c r="AZ34" s="912" t="s">
        <v>592</v>
      </c>
      <c r="BA34" s="912"/>
      <c r="BB34" s="912"/>
      <c r="BC34" s="912"/>
      <c r="BD34" s="912"/>
      <c r="BE34" s="908" t="s">
        <v>411</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t="s">
        <v>412</v>
      </c>
      <c r="C35" s="836"/>
      <c r="D35" s="836"/>
      <c r="E35" s="836"/>
      <c r="F35" s="836"/>
      <c r="G35" s="836"/>
      <c r="H35" s="836"/>
      <c r="I35" s="836"/>
      <c r="J35" s="836"/>
      <c r="K35" s="836"/>
      <c r="L35" s="836"/>
      <c r="M35" s="836"/>
      <c r="N35" s="836"/>
      <c r="O35" s="836"/>
      <c r="P35" s="837"/>
      <c r="Q35" s="838">
        <v>65</v>
      </c>
      <c r="R35" s="839"/>
      <c r="S35" s="839"/>
      <c r="T35" s="839"/>
      <c r="U35" s="839"/>
      <c r="V35" s="839">
        <v>8</v>
      </c>
      <c r="W35" s="839"/>
      <c r="X35" s="839"/>
      <c r="Y35" s="839"/>
      <c r="Z35" s="839"/>
      <c r="AA35" s="839">
        <f t="shared" si="0"/>
        <v>57</v>
      </c>
      <c r="AB35" s="839"/>
      <c r="AC35" s="839"/>
      <c r="AD35" s="839"/>
      <c r="AE35" s="840"/>
      <c r="AF35" s="841">
        <v>69</v>
      </c>
      <c r="AG35" s="842"/>
      <c r="AH35" s="842"/>
      <c r="AI35" s="842"/>
      <c r="AJ35" s="843"/>
      <c r="AK35" s="910" t="s">
        <v>592</v>
      </c>
      <c r="AL35" s="911"/>
      <c r="AM35" s="911"/>
      <c r="AN35" s="911"/>
      <c r="AO35" s="911"/>
      <c r="AP35" s="911" t="s">
        <v>592</v>
      </c>
      <c r="AQ35" s="911"/>
      <c r="AR35" s="911"/>
      <c r="AS35" s="911"/>
      <c r="AT35" s="911"/>
      <c r="AU35" s="911" t="s">
        <v>592</v>
      </c>
      <c r="AV35" s="911"/>
      <c r="AW35" s="911"/>
      <c r="AX35" s="911"/>
      <c r="AY35" s="911"/>
      <c r="AZ35" s="912" t="s">
        <v>592</v>
      </c>
      <c r="BA35" s="912"/>
      <c r="BB35" s="912"/>
      <c r="BC35" s="912"/>
      <c r="BD35" s="912"/>
      <c r="BE35" s="908" t="s">
        <v>413</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391</v>
      </c>
      <c r="B63" s="870" t="s">
        <v>415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846</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131</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417</v>
      </c>
      <c r="B66" s="821"/>
      <c r="C66" s="821"/>
      <c r="D66" s="821"/>
      <c r="E66" s="821"/>
      <c r="F66" s="821"/>
      <c r="G66" s="821"/>
      <c r="H66" s="821"/>
      <c r="I66" s="821"/>
      <c r="J66" s="821"/>
      <c r="K66" s="821"/>
      <c r="L66" s="821"/>
      <c r="M66" s="821"/>
      <c r="N66" s="821"/>
      <c r="O66" s="821"/>
      <c r="P66" s="822"/>
      <c r="Q66" s="797" t="s">
        <v>395</v>
      </c>
      <c r="R66" s="798"/>
      <c r="S66" s="798"/>
      <c r="T66" s="798"/>
      <c r="U66" s="799"/>
      <c r="V66" s="797" t="s">
        <v>396</v>
      </c>
      <c r="W66" s="798"/>
      <c r="X66" s="798"/>
      <c r="Y66" s="798"/>
      <c r="Z66" s="799"/>
      <c r="AA66" s="797" t="s">
        <v>397</v>
      </c>
      <c r="AB66" s="798"/>
      <c r="AC66" s="798"/>
      <c r="AD66" s="798"/>
      <c r="AE66" s="799"/>
      <c r="AF66" s="932" t="s">
        <v>398</v>
      </c>
      <c r="AG66" s="893"/>
      <c r="AH66" s="893"/>
      <c r="AI66" s="893"/>
      <c r="AJ66" s="933"/>
      <c r="AK66" s="797" t="s">
        <v>418</v>
      </c>
      <c r="AL66" s="821"/>
      <c r="AM66" s="821"/>
      <c r="AN66" s="821"/>
      <c r="AO66" s="822"/>
      <c r="AP66" s="797" t="s">
        <v>419</v>
      </c>
      <c r="AQ66" s="798"/>
      <c r="AR66" s="798"/>
      <c r="AS66" s="798"/>
      <c r="AT66" s="799"/>
      <c r="AU66" s="797" t="s">
        <v>420</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582</v>
      </c>
      <c r="C68" s="950"/>
      <c r="D68" s="950"/>
      <c r="E68" s="950"/>
      <c r="F68" s="950"/>
      <c r="G68" s="950"/>
      <c r="H68" s="950"/>
      <c r="I68" s="950"/>
      <c r="J68" s="950"/>
      <c r="K68" s="950"/>
      <c r="L68" s="950"/>
      <c r="M68" s="950"/>
      <c r="N68" s="950"/>
      <c r="O68" s="950"/>
      <c r="P68" s="951"/>
      <c r="Q68" s="952">
        <v>282</v>
      </c>
      <c r="R68" s="946"/>
      <c r="S68" s="946"/>
      <c r="T68" s="946"/>
      <c r="U68" s="946"/>
      <c r="V68" s="946">
        <v>272</v>
      </c>
      <c r="W68" s="946"/>
      <c r="X68" s="946"/>
      <c r="Y68" s="946"/>
      <c r="Z68" s="946"/>
      <c r="AA68" s="946">
        <v>10</v>
      </c>
      <c r="AB68" s="946"/>
      <c r="AC68" s="946"/>
      <c r="AD68" s="946"/>
      <c r="AE68" s="946"/>
      <c r="AF68" s="946">
        <f t="shared" ref="AF68:AF75" si="1">AA68</f>
        <v>10</v>
      </c>
      <c r="AG68" s="946"/>
      <c r="AH68" s="946"/>
      <c r="AI68" s="946"/>
      <c r="AJ68" s="946"/>
      <c r="AK68" s="946" t="s">
        <v>592</v>
      </c>
      <c r="AL68" s="946"/>
      <c r="AM68" s="946"/>
      <c r="AN68" s="946"/>
      <c r="AO68" s="946"/>
      <c r="AP68" s="946">
        <v>236</v>
      </c>
      <c r="AQ68" s="946"/>
      <c r="AR68" s="946"/>
      <c r="AS68" s="946"/>
      <c r="AT68" s="946"/>
      <c r="AU68" s="946">
        <v>37</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583</v>
      </c>
      <c r="C69" s="954"/>
      <c r="D69" s="954"/>
      <c r="E69" s="954"/>
      <c r="F69" s="954"/>
      <c r="G69" s="954"/>
      <c r="H69" s="954"/>
      <c r="I69" s="954"/>
      <c r="J69" s="954"/>
      <c r="K69" s="954"/>
      <c r="L69" s="954"/>
      <c r="M69" s="954"/>
      <c r="N69" s="954"/>
      <c r="O69" s="954"/>
      <c r="P69" s="955"/>
      <c r="Q69" s="956">
        <v>677</v>
      </c>
      <c r="R69" s="911"/>
      <c r="S69" s="911"/>
      <c r="T69" s="911"/>
      <c r="U69" s="911"/>
      <c r="V69" s="911">
        <v>661</v>
      </c>
      <c r="W69" s="911"/>
      <c r="X69" s="911"/>
      <c r="Y69" s="911"/>
      <c r="Z69" s="911"/>
      <c r="AA69" s="911">
        <v>16</v>
      </c>
      <c r="AB69" s="911"/>
      <c r="AC69" s="911"/>
      <c r="AD69" s="911"/>
      <c r="AE69" s="911"/>
      <c r="AF69" s="911">
        <f t="shared" si="1"/>
        <v>16</v>
      </c>
      <c r="AG69" s="911"/>
      <c r="AH69" s="911"/>
      <c r="AI69" s="911"/>
      <c r="AJ69" s="911"/>
      <c r="AK69" s="911" t="s">
        <v>592</v>
      </c>
      <c r="AL69" s="911"/>
      <c r="AM69" s="911"/>
      <c r="AN69" s="911"/>
      <c r="AO69" s="911"/>
      <c r="AP69" s="911" t="s">
        <v>592</v>
      </c>
      <c r="AQ69" s="911"/>
      <c r="AR69" s="911"/>
      <c r="AS69" s="911"/>
      <c r="AT69" s="911"/>
      <c r="AU69" s="911" t="s">
        <v>592</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584</v>
      </c>
      <c r="C70" s="954"/>
      <c r="D70" s="954"/>
      <c r="E70" s="954"/>
      <c r="F70" s="954"/>
      <c r="G70" s="954"/>
      <c r="H70" s="954"/>
      <c r="I70" s="954"/>
      <c r="J70" s="954"/>
      <c r="K70" s="954"/>
      <c r="L70" s="954"/>
      <c r="M70" s="954"/>
      <c r="N70" s="954"/>
      <c r="O70" s="954"/>
      <c r="P70" s="955"/>
      <c r="Q70" s="956">
        <v>254</v>
      </c>
      <c r="R70" s="911"/>
      <c r="S70" s="911"/>
      <c r="T70" s="911"/>
      <c r="U70" s="911"/>
      <c r="V70" s="911">
        <v>253</v>
      </c>
      <c r="W70" s="911"/>
      <c r="X70" s="911"/>
      <c r="Y70" s="911"/>
      <c r="Z70" s="911"/>
      <c r="AA70" s="911">
        <f t="shared" ref="AA70:AA75" si="2">Q70-V70</f>
        <v>1</v>
      </c>
      <c r="AB70" s="911"/>
      <c r="AC70" s="911"/>
      <c r="AD70" s="911"/>
      <c r="AE70" s="911"/>
      <c r="AF70" s="911">
        <f t="shared" si="1"/>
        <v>1</v>
      </c>
      <c r="AG70" s="911"/>
      <c r="AH70" s="911"/>
      <c r="AI70" s="911"/>
      <c r="AJ70" s="911"/>
      <c r="AK70" s="911" t="s">
        <v>592</v>
      </c>
      <c r="AL70" s="911"/>
      <c r="AM70" s="911"/>
      <c r="AN70" s="911"/>
      <c r="AO70" s="911"/>
      <c r="AP70" s="911" t="s">
        <v>592</v>
      </c>
      <c r="AQ70" s="911"/>
      <c r="AR70" s="911"/>
      <c r="AS70" s="911"/>
      <c r="AT70" s="911"/>
      <c r="AU70" s="911" t="s">
        <v>592</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585</v>
      </c>
      <c r="C71" s="954"/>
      <c r="D71" s="954"/>
      <c r="E71" s="954"/>
      <c r="F71" s="954"/>
      <c r="G71" s="954"/>
      <c r="H71" s="954"/>
      <c r="I71" s="954"/>
      <c r="J71" s="954"/>
      <c r="K71" s="954"/>
      <c r="L71" s="954"/>
      <c r="M71" s="954"/>
      <c r="N71" s="954"/>
      <c r="O71" s="954"/>
      <c r="P71" s="955"/>
      <c r="Q71" s="956">
        <v>12131</v>
      </c>
      <c r="R71" s="911"/>
      <c r="S71" s="911"/>
      <c r="T71" s="911"/>
      <c r="U71" s="911"/>
      <c r="V71" s="911">
        <v>12049</v>
      </c>
      <c r="W71" s="911"/>
      <c r="X71" s="911"/>
      <c r="Y71" s="911"/>
      <c r="Z71" s="911"/>
      <c r="AA71" s="911">
        <f t="shared" si="2"/>
        <v>82</v>
      </c>
      <c r="AB71" s="911"/>
      <c r="AC71" s="911"/>
      <c r="AD71" s="911"/>
      <c r="AE71" s="911"/>
      <c r="AF71" s="911">
        <f t="shared" si="1"/>
        <v>82</v>
      </c>
      <c r="AG71" s="911"/>
      <c r="AH71" s="911"/>
      <c r="AI71" s="911"/>
      <c r="AJ71" s="911"/>
      <c r="AK71" s="911" t="s">
        <v>592</v>
      </c>
      <c r="AL71" s="911"/>
      <c r="AM71" s="911"/>
      <c r="AN71" s="911"/>
      <c r="AO71" s="911"/>
      <c r="AP71" s="911" t="s">
        <v>592</v>
      </c>
      <c r="AQ71" s="911"/>
      <c r="AR71" s="911"/>
      <c r="AS71" s="911"/>
      <c r="AT71" s="911"/>
      <c r="AU71" s="911" t="s">
        <v>592</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586</v>
      </c>
      <c r="C72" s="954"/>
      <c r="D72" s="954"/>
      <c r="E72" s="954"/>
      <c r="F72" s="954"/>
      <c r="G72" s="954"/>
      <c r="H72" s="954"/>
      <c r="I72" s="954"/>
      <c r="J72" s="954"/>
      <c r="K72" s="954"/>
      <c r="L72" s="954"/>
      <c r="M72" s="954"/>
      <c r="N72" s="954"/>
      <c r="O72" s="954"/>
      <c r="P72" s="955"/>
      <c r="Q72" s="956">
        <v>12</v>
      </c>
      <c r="R72" s="911"/>
      <c r="S72" s="911"/>
      <c r="T72" s="911"/>
      <c r="U72" s="911"/>
      <c r="V72" s="911">
        <v>11</v>
      </c>
      <c r="W72" s="911"/>
      <c r="X72" s="911"/>
      <c r="Y72" s="911"/>
      <c r="Z72" s="911"/>
      <c r="AA72" s="911">
        <f t="shared" si="2"/>
        <v>1</v>
      </c>
      <c r="AB72" s="911"/>
      <c r="AC72" s="911"/>
      <c r="AD72" s="911"/>
      <c r="AE72" s="911"/>
      <c r="AF72" s="911">
        <f t="shared" si="1"/>
        <v>1</v>
      </c>
      <c r="AG72" s="911"/>
      <c r="AH72" s="911"/>
      <c r="AI72" s="911"/>
      <c r="AJ72" s="911"/>
      <c r="AK72" s="911" t="s">
        <v>592</v>
      </c>
      <c r="AL72" s="911"/>
      <c r="AM72" s="911"/>
      <c r="AN72" s="911"/>
      <c r="AO72" s="911"/>
      <c r="AP72" s="911" t="s">
        <v>592</v>
      </c>
      <c r="AQ72" s="911"/>
      <c r="AR72" s="911"/>
      <c r="AS72" s="911"/>
      <c r="AT72" s="911"/>
      <c r="AU72" s="911" t="s">
        <v>592</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587</v>
      </c>
      <c r="C73" s="954"/>
      <c r="D73" s="954"/>
      <c r="E73" s="954"/>
      <c r="F73" s="954"/>
      <c r="G73" s="954"/>
      <c r="H73" s="954"/>
      <c r="I73" s="954"/>
      <c r="J73" s="954"/>
      <c r="K73" s="954"/>
      <c r="L73" s="954"/>
      <c r="M73" s="954"/>
      <c r="N73" s="954"/>
      <c r="O73" s="954"/>
      <c r="P73" s="955"/>
      <c r="Q73" s="956">
        <v>114</v>
      </c>
      <c r="R73" s="911"/>
      <c r="S73" s="911"/>
      <c r="T73" s="911"/>
      <c r="U73" s="911"/>
      <c r="V73" s="911">
        <f>113</f>
        <v>113</v>
      </c>
      <c r="W73" s="911"/>
      <c r="X73" s="911"/>
      <c r="Y73" s="911"/>
      <c r="Z73" s="911"/>
      <c r="AA73" s="911">
        <f t="shared" si="2"/>
        <v>1</v>
      </c>
      <c r="AB73" s="911"/>
      <c r="AC73" s="911"/>
      <c r="AD73" s="911"/>
      <c r="AE73" s="911"/>
      <c r="AF73" s="911">
        <f t="shared" si="1"/>
        <v>1</v>
      </c>
      <c r="AG73" s="911"/>
      <c r="AH73" s="911"/>
      <c r="AI73" s="911"/>
      <c r="AJ73" s="911"/>
      <c r="AK73" s="911" t="s">
        <v>592</v>
      </c>
      <c r="AL73" s="911"/>
      <c r="AM73" s="911"/>
      <c r="AN73" s="911"/>
      <c r="AO73" s="911"/>
      <c r="AP73" s="911" t="s">
        <v>592</v>
      </c>
      <c r="AQ73" s="911"/>
      <c r="AR73" s="911"/>
      <c r="AS73" s="911"/>
      <c r="AT73" s="911"/>
      <c r="AU73" s="911" t="s">
        <v>592</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588</v>
      </c>
      <c r="C74" s="954"/>
      <c r="D74" s="954"/>
      <c r="E74" s="954"/>
      <c r="F74" s="954"/>
      <c r="G74" s="954"/>
      <c r="H74" s="954"/>
      <c r="I74" s="954"/>
      <c r="J74" s="954"/>
      <c r="K74" s="954"/>
      <c r="L74" s="954"/>
      <c r="M74" s="954"/>
      <c r="N74" s="954"/>
      <c r="O74" s="954"/>
      <c r="P74" s="955"/>
      <c r="Q74" s="956">
        <v>679</v>
      </c>
      <c r="R74" s="911"/>
      <c r="S74" s="911"/>
      <c r="T74" s="911"/>
      <c r="U74" s="911"/>
      <c r="V74" s="911">
        <v>357</v>
      </c>
      <c r="W74" s="911"/>
      <c r="X74" s="911"/>
      <c r="Y74" s="911"/>
      <c r="Z74" s="911"/>
      <c r="AA74" s="911">
        <f t="shared" si="2"/>
        <v>322</v>
      </c>
      <c r="AB74" s="911"/>
      <c r="AC74" s="911"/>
      <c r="AD74" s="911"/>
      <c r="AE74" s="911"/>
      <c r="AF74" s="911">
        <f t="shared" si="1"/>
        <v>322</v>
      </c>
      <c r="AG74" s="911"/>
      <c r="AH74" s="911"/>
      <c r="AI74" s="911"/>
      <c r="AJ74" s="911"/>
      <c r="AK74" s="911">
        <v>188</v>
      </c>
      <c r="AL74" s="911"/>
      <c r="AM74" s="911"/>
      <c r="AN74" s="911"/>
      <c r="AO74" s="911"/>
      <c r="AP74" s="911" t="s">
        <v>592</v>
      </c>
      <c r="AQ74" s="911"/>
      <c r="AR74" s="911"/>
      <c r="AS74" s="911"/>
      <c r="AT74" s="911"/>
      <c r="AU74" s="911" t="s">
        <v>592</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589</v>
      </c>
      <c r="C75" s="954"/>
      <c r="D75" s="954"/>
      <c r="E75" s="954"/>
      <c r="F75" s="954"/>
      <c r="G75" s="954"/>
      <c r="H75" s="954"/>
      <c r="I75" s="954"/>
      <c r="J75" s="954"/>
      <c r="K75" s="954"/>
      <c r="L75" s="954"/>
      <c r="M75" s="954"/>
      <c r="N75" s="954"/>
      <c r="O75" s="954"/>
      <c r="P75" s="955"/>
      <c r="Q75" s="959">
        <v>764162</v>
      </c>
      <c r="R75" s="960"/>
      <c r="S75" s="960"/>
      <c r="T75" s="960"/>
      <c r="U75" s="910"/>
      <c r="V75" s="961">
        <v>744508</v>
      </c>
      <c r="W75" s="960"/>
      <c r="X75" s="960"/>
      <c r="Y75" s="960"/>
      <c r="Z75" s="910"/>
      <c r="AA75" s="961">
        <f t="shared" si="2"/>
        <v>19654</v>
      </c>
      <c r="AB75" s="960"/>
      <c r="AC75" s="960"/>
      <c r="AD75" s="960"/>
      <c r="AE75" s="910"/>
      <c r="AF75" s="961">
        <f t="shared" si="1"/>
        <v>19654</v>
      </c>
      <c r="AG75" s="960"/>
      <c r="AH75" s="960"/>
      <c r="AI75" s="960"/>
      <c r="AJ75" s="910"/>
      <c r="AK75" s="961">
        <v>4314</v>
      </c>
      <c r="AL75" s="960"/>
      <c r="AM75" s="960"/>
      <c r="AN75" s="960"/>
      <c r="AO75" s="910"/>
      <c r="AP75" s="961" t="s">
        <v>592</v>
      </c>
      <c r="AQ75" s="960"/>
      <c r="AR75" s="960"/>
      <c r="AS75" s="960"/>
      <c r="AT75" s="910"/>
      <c r="AU75" s="961" t="s">
        <v>592</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391</v>
      </c>
      <c r="B88" s="870" t="s">
        <v>421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f>AF68+AF69+AF70+AF71+AF72+AF73+AF74+AF75</f>
        <v>20087</v>
      </c>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870" t="s">
        <v>422</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423</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424</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427</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428</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429</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430</v>
      </c>
      <c r="AB109" s="975"/>
      <c r="AC109" s="975"/>
      <c r="AD109" s="975"/>
      <c r="AE109" s="976"/>
      <c r="AF109" s="974" t="s">
        <v>306</v>
      </c>
      <c r="AG109" s="975"/>
      <c r="AH109" s="975"/>
      <c r="AI109" s="975"/>
      <c r="AJ109" s="976"/>
      <c r="AK109" s="974" t="s">
        <v>305</v>
      </c>
      <c r="AL109" s="975"/>
      <c r="AM109" s="975"/>
      <c r="AN109" s="975"/>
      <c r="AO109" s="976"/>
      <c r="AP109" s="974" t="s">
        <v>431</v>
      </c>
      <c r="AQ109" s="975"/>
      <c r="AR109" s="975"/>
      <c r="AS109" s="975"/>
      <c r="AT109" s="977"/>
      <c r="AU109" s="994" t="s">
        <v>429</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430</v>
      </c>
      <c r="BR109" s="975"/>
      <c r="BS109" s="975"/>
      <c r="BT109" s="975"/>
      <c r="BU109" s="976"/>
      <c r="BV109" s="974" t="s">
        <v>306</v>
      </c>
      <c r="BW109" s="975"/>
      <c r="BX109" s="975"/>
      <c r="BY109" s="975"/>
      <c r="BZ109" s="976"/>
      <c r="CA109" s="974" t="s">
        <v>305</v>
      </c>
      <c r="CB109" s="975"/>
      <c r="CC109" s="975"/>
      <c r="CD109" s="975"/>
      <c r="CE109" s="976"/>
      <c r="CF109" s="995" t="s">
        <v>431</v>
      </c>
      <c r="CG109" s="995"/>
      <c r="CH109" s="995"/>
      <c r="CI109" s="995"/>
      <c r="CJ109" s="995"/>
      <c r="CK109" s="974" t="s">
        <v>432</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430</v>
      </c>
      <c r="DH109" s="975"/>
      <c r="DI109" s="975"/>
      <c r="DJ109" s="975"/>
      <c r="DK109" s="976"/>
      <c r="DL109" s="974" t="s">
        <v>306</v>
      </c>
      <c r="DM109" s="975"/>
      <c r="DN109" s="975"/>
      <c r="DO109" s="975"/>
      <c r="DP109" s="976"/>
      <c r="DQ109" s="974" t="s">
        <v>305</v>
      </c>
      <c r="DR109" s="975"/>
      <c r="DS109" s="975"/>
      <c r="DT109" s="975"/>
      <c r="DU109" s="976"/>
      <c r="DV109" s="974" t="s">
        <v>431</v>
      </c>
      <c r="DW109" s="975"/>
      <c r="DX109" s="975"/>
      <c r="DY109" s="975"/>
      <c r="DZ109" s="977"/>
    </row>
    <row r="110" spans="1:131" s="246" customFormat="1" ht="26.25" customHeight="1">
      <c r="A110" s="978" t="s">
        <v>433</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1086133</v>
      </c>
      <c r="AB110" s="982"/>
      <c r="AC110" s="982"/>
      <c r="AD110" s="982"/>
      <c r="AE110" s="983"/>
      <c r="AF110" s="984">
        <v>1041933</v>
      </c>
      <c r="AG110" s="982"/>
      <c r="AH110" s="982"/>
      <c r="AI110" s="982"/>
      <c r="AJ110" s="983"/>
      <c r="AK110" s="984">
        <v>990820</v>
      </c>
      <c r="AL110" s="982"/>
      <c r="AM110" s="982"/>
      <c r="AN110" s="982"/>
      <c r="AO110" s="983"/>
      <c r="AP110" s="985">
        <v>24.8</v>
      </c>
      <c r="AQ110" s="986"/>
      <c r="AR110" s="986"/>
      <c r="AS110" s="986"/>
      <c r="AT110" s="987"/>
      <c r="AU110" s="988" t="s">
        <v>73</v>
      </c>
      <c r="AV110" s="989"/>
      <c r="AW110" s="989"/>
      <c r="AX110" s="989"/>
      <c r="AY110" s="989"/>
      <c r="AZ110" s="1030" t="s">
        <v>434</v>
      </c>
      <c r="BA110" s="979"/>
      <c r="BB110" s="979"/>
      <c r="BC110" s="979"/>
      <c r="BD110" s="979"/>
      <c r="BE110" s="979"/>
      <c r="BF110" s="979"/>
      <c r="BG110" s="979"/>
      <c r="BH110" s="979"/>
      <c r="BI110" s="979"/>
      <c r="BJ110" s="979"/>
      <c r="BK110" s="979"/>
      <c r="BL110" s="979"/>
      <c r="BM110" s="979"/>
      <c r="BN110" s="979"/>
      <c r="BO110" s="979"/>
      <c r="BP110" s="980"/>
      <c r="BQ110" s="1016">
        <v>10904751</v>
      </c>
      <c r="BR110" s="1017"/>
      <c r="BS110" s="1017"/>
      <c r="BT110" s="1017"/>
      <c r="BU110" s="1017"/>
      <c r="BV110" s="1017">
        <v>11998444</v>
      </c>
      <c r="BW110" s="1017"/>
      <c r="BX110" s="1017"/>
      <c r="BY110" s="1017"/>
      <c r="BZ110" s="1017"/>
      <c r="CA110" s="1017">
        <v>13023449</v>
      </c>
      <c r="CB110" s="1017"/>
      <c r="CC110" s="1017"/>
      <c r="CD110" s="1017"/>
      <c r="CE110" s="1017"/>
      <c r="CF110" s="1031">
        <v>326</v>
      </c>
      <c r="CG110" s="1032"/>
      <c r="CH110" s="1032"/>
      <c r="CI110" s="1032"/>
      <c r="CJ110" s="1032"/>
      <c r="CK110" s="1033" t="s">
        <v>435</v>
      </c>
      <c r="CL110" s="1034"/>
      <c r="CM110" s="1013" t="s">
        <v>436</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131</v>
      </c>
      <c r="DH110" s="1017"/>
      <c r="DI110" s="1017"/>
      <c r="DJ110" s="1017"/>
      <c r="DK110" s="1017"/>
      <c r="DL110" s="1017" t="s">
        <v>437</v>
      </c>
      <c r="DM110" s="1017"/>
      <c r="DN110" s="1017"/>
      <c r="DO110" s="1017"/>
      <c r="DP110" s="1017"/>
      <c r="DQ110" s="1017" t="s">
        <v>438</v>
      </c>
      <c r="DR110" s="1017"/>
      <c r="DS110" s="1017"/>
      <c r="DT110" s="1017"/>
      <c r="DU110" s="1017"/>
      <c r="DV110" s="1018" t="s">
        <v>439</v>
      </c>
      <c r="DW110" s="1018"/>
      <c r="DX110" s="1018"/>
      <c r="DY110" s="1018"/>
      <c r="DZ110" s="1019"/>
    </row>
    <row r="111" spans="1:131" s="246" customFormat="1" ht="26.25" customHeight="1">
      <c r="A111" s="1020" t="s">
        <v>440</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131</v>
      </c>
      <c r="AB111" s="1024"/>
      <c r="AC111" s="1024"/>
      <c r="AD111" s="1024"/>
      <c r="AE111" s="1025"/>
      <c r="AF111" s="1026" t="s">
        <v>131</v>
      </c>
      <c r="AG111" s="1024"/>
      <c r="AH111" s="1024"/>
      <c r="AI111" s="1024"/>
      <c r="AJ111" s="1025"/>
      <c r="AK111" s="1026" t="s">
        <v>131</v>
      </c>
      <c r="AL111" s="1024"/>
      <c r="AM111" s="1024"/>
      <c r="AN111" s="1024"/>
      <c r="AO111" s="1025"/>
      <c r="AP111" s="1027" t="s">
        <v>439</v>
      </c>
      <c r="AQ111" s="1028"/>
      <c r="AR111" s="1028"/>
      <c r="AS111" s="1028"/>
      <c r="AT111" s="1029"/>
      <c r="AU111" s="990"/>
      <c r="AV111" s="991"/>
      <c r="AW111" s="991"/>
      <c r="AX111" s="991"/>
      <c r="AY111" s="991"/>
      <c r="AZ111" s="1039" t="s">
        <v>441</v>
      </c>
      <c r="BA111" s="1040"/>
      <c r="BB111" s="1040"/>
      <c r="BC111" s="1040"/>
      <c r="BD111" s="1040"/>
      <c r="BE111" s="1040"/>
      <c r="BF111" s="1040"/>
      <c r="BG111" s="1040"/>
      <c r="BH111" s="1040"/>
      <c r="BI111" s="1040"/>
      <c r="BJ111" s="1040"/>
      <c r="BK111" s="1040"/>
      <c r="BL111" s="1040"/>
      <c r="BM111" s="1040"/>
      <c r="BN111" s="1040"/>
      <c r="BO111" s="1040"/>
      <c r="BP111" s="1041"/>
      <c r="BQ111" s="1009">
        <v>70351</v>
      </c>
      <c r="BR111" s="1010"/>
      <c r="BS111" s="1010"/>
      <c r="BT111" s="1010"/>
      <c r="BU111" s="1010"/>
      <c r="BV111" s="1010">
        <v>186391</v>
      </c>
      <c r="BW111" s="1010"/>
      <c r="BX111" s="1010"/>
      <c r="BY111" s="1010"/>
      <c r="BZ111" s="1010"/>
      <c r="CA111" s="1010">
        <v>138212</v>
      </c>
      <c r="CB111" s="1010"/>
      <c r="CC111" s="1010"/>
      <c r="CD111" s="1010"/>
      <c r="CE111" s="1010"/>
      <c r="CF111" s="1004">
        <v>3.5</v>
      </c>
      <c r="CG111" s="1005"/>
      <c r="CH111" s="1005"/>
      <c r="CI111" s="1005"/>
      <c r="CJ111" s="1005"/>
      <c r="CK111" s="1035"/>
      <c r="CL111" s="1036"/>
      <c r="CM111" s="1006" t="s">
        <v>442</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131</v>
      </c>
      <c r="DH111" s="1010"/>
      <c r="DI111" s="1010"/>
      <c r="DJ111" s="1010"/>
      <c r="DK111" s="1010"/>
      <c r="DL111" s="1010" t="s">
        <v>131</v>
      </c>
      <c r="DM111" s="1010"/>
      <c r="DN111" s="1010"/>
      <c r="DO111" s="1010"/>
      <c r="DP111" s="1010"/>
      <c r="DQ111" s="1010" t="s">
        <v>437</v>
      </c>
      <c r="DR111" s="1010"/>
      <c r="DS111" s="1010"/>
      <c r="DT111" s="1010"/>
      <c r="DU111" s="1010"/>
      <c r="DV111" s="1011" t="s">
        <v>443</v>
      </c>
      <c r="DW111" s="1011"/>
      <c r="DX111" s="1011"/>
      <c r="DY111" s="1011"/>
      <c r="DZ111" s="1012"/>
    </row>
    <row r="112" spans="1:131" s="246" customFormat="1" ht="26.25" customHeight="1">
      <c r="A112" s="1042" t="s">
        <v>444</v>
      </c>
      <c r="B112" s="1043"/>
      <c r="C112" s="1040" t="s">
        <v>445</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437</v>
      </c>
      <c r="AB112" s="1049"/>
      <c r="AC112" s="1049"/>
      <c r="AD112" s="1049"/>
      <c r="AE112" s="1050"/>
      <c r="AF112" s="1051" t="s">
        <v>439</v>
      </c>
      <c r="AG112" s="1049"/>
      <c r="AH112" s="1049"/>
      <c r="AI112" s="1049"/>
      <c r="AJ112" s="1050"/>
      <c r="AK112" s="1051" t="s">
        <v>439</v>
      </c>
      <c r="AL112" s="1049"/>
      <c r="AM112" s="1049"/>
      <c r="AN112" s="1049"/>
      <c r="AO112" s="1050"/>
      <c r="AP112" s="1052" t="s">
        <v>437</v>
      </c>
      <c r="AQ112" s="1053"/>
      <c r="AR112" s="1053"/>
      <c r="AS112" s="1053"/>
      <c r="AT112" s="1054"/>
      <c r="AU112" s="990"/>
      <c r="AV112" s="991"/>
      <c r="AW112" s="991"/>
      <c r="AX112" s="991"/>
      <c r="AY112" s="991"/>
      <c r="AZ112" s="1039" t="s">
        <v>446</v>
      </c>
      <c r="BA112" s="1040"/>
      <c r="BB112" s="1040"/>
      <c r="BC112" s="1040"/>
      <c r="BD112" s="1040"/>
      <c r="BE112" s="1040"/>
      <c r="BF112" s="1040"/>
      <c r="BG112" s="1040"/>
      <c r="BH112" s="1040"/>
      <c r="BI112" s="1040"/>
      <c r="BJ112" s="1040"/>
      <c r="BK112" s="1040"/>
      <c r="BL112" s="1040"/>
      <c r="BM112" s="1040"/>
      <c r="BN112" s="1040"/>
      <c r="BO112" s="1040"/>
      <c r="BP112" s="1041"/>
      <c r="BQ112" s="1009">
        <v>6012018</v>
      </c>
      <c r="BR112" s="1010"/>
      <c r="BS112" s="1010"/>
      <c r="BT112" s="1010"/>
      <c r="BU112" s="1010"/>
      <c r="BV112" s="1010">
        <v>5736661</v>
      </c>
      <c r="BW112" s="1010"/>
      <c r="BX112" s="1010"/>
      <c r="BY112" s="1010"/>
      <c r="BZ112" s="1010"/>
      <c r="CA112" s="1010">
        <v>6076726</v>
      </c>
      <c r="CB112" s="1010"/>
      <c r="CC112" s="1010"/>
      <c r="CD112" s="1010"/>
      <c r="CE112" s="1010"/>
      <c r="CF112" s="1004">
        <v>152.1</v>
      </c>
      <c r="CG112" s="1005"/>
      <c r="CH112" s="1005"/>
      <c r="CI112" s="1005"/>
      <c r="CJ112" s="1005"/>
      <c r="CK112" s="1035"/>
      <c r="CL112" s="1036"/>
      <c r="CM112" s="1006" t="s">
        <v>447</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439</v>
      </c>
      <c r="DH112" s="1010"/>
      <c r="DI112" s="1010"/>
      <c r="DJ112" s="1010"/>
      <c r="DK112" s="1010"/>
      <c r="DL112" s="1010" t="s">
        <v>448</v>
      </c>
      <c r="DM112" s="1010"/>
      <c r="DN112" s="1010"/>
      <c r="DO112" s="1010"/>
      <c r="DP112" s="1010"/>
      <c r="DQ112" s="1010" t="s">
        <v>131</v>
      </c>
      <c r="DR112" s="1010"/>
      <c r="DS112" s="1010"/>
      <c r="DT112" s="1010"/>
      <c r="DU112" s="1010"/>
      <c r="DV112" s="1011" t="s">
        <v>443</v>
      </c>
      <c r="DW112" s="1011"/>
      <c r="DX112" s="1011"/>
      <c r="DY112" s="1011"/>
      <c r="DZ112" s="1012"/>
    </row>
    <row r="113" spans="1:130" s="246" customFormat="1" ht="26.25" customHeight="1">
      <c r="A113" s="1044"/>
      <c r="B113" s="1045"/>
      <c r="C113" s="1040" t="s">
        <v>449</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595302</v>
      </c>
      <c r="AB113" s="1024"/>
      <c r="AC113" s="1024"/>
      <c r="AD113" s="1024"/>
      <c r="AE113" s="1025"/>
      <c r="AF113" s="1026">
        <v>600315</v>
      </c>
      <c r="AG113" s="1024"/>
      <c r="AH113" s="1024"/>
      <c r="AI113" s="1024"/>
      <c r="AJ113" s="1025"/>
      <c r="AK113" s="1026">
        <v>623680</v>
      </c>
      <c r="AL113" s="1024"/>
      <c r="AM113" s="1024"/>
      <c r="AN113" s="1024"/>
      <c r="AO113" s="1025"/>
      <c r="AP113" s="1027">
        <v>15.6</v>
      </c>
      <c r="AQ113" s="1028"/>
      <c r="AR113" s="1028"/>
      <c r="AS113" s="1028"/>
      <c r="AT113" s="1029"/>
      <c r="AU113" s="990"/>
      <c r="AV113" s="991"/>
      <c r="AW113" s="991"/>
      <c r="AX113" s="991"/>
      <c r="AY113" s="991"/>
      <c r="AZ113" s="1039" t="s">
        <v>450</v>
      </c>
      <c r="BA113" s="1040"/>
      <c r="BB113" s="1040"/>
      <c r="BC113" s="1040"/>
      <c r="BD113" s="1040"/>
      <c r="BE113" s="1040"/>
      <c r="BF113" s="1040"/>
      <c r="BG113" s="1040"/>
      <c r="BH113" s="1040"/>
      <c r="BI113" s="1040"/>
      <c r="BJ113" s="1040"/>
      <c r="BK113" s="1040"/>
      <c r="BL113" s="1040"/>
      <c r="BM113" s="1040"/>
      <c r="BN113" s="1040"/>
      <c r="BO113" s="1040"/>
      <c r="BP113" s="1041"/>
      <c r="BQ113" s="1009">
        <v>194610</v>
      </c>
      <c r="BR113" s="1010"/>
      <c r="BS113" s="1010"/>
      <c r="BT113" s="1010"/>
      <c r="BU113" s="1010"/>
      <c r="BV113" s="1010">
        <v>75991</v>
      </c>
      <c r="BW113" s="1010"/>
      <c r="BX113" s="1010"/>
      <c r="BY113" s="1010"/>
      <c r="BZ113" s="1010"/>
      <c r="CA113" s="1010">
        <v>37309</v>
      </c>
      <c r="CB113" s="1010"/>
      <c r="CC113" s="1010"/>
      <c r="CD113" s="1010"/>
      <c r="CE113" s="1010"/>
      <c r="CF113" s="1004">
        <v>0.9</v>
      </c>
      <c r="CG113" s="1005"/>
      <c r="CH113" s="1005"/>
      <c r="CI113" s="1005"/>
      <c r="CJ113" s="1005"/>
      <c r="CK113" s="1035"/>
      <c r="CL113" s="1036"/>
      <c r="CM113" s="1006" t="s">
        <v>451</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131</v>
      </c>
      <c r="DH113" s="1049"/>
      <c r="DI113" s="1049"/>
      <c r="DJ113" s="1049"/>
      <c r="DK113" s="1050"/>
      <c r="DL113" s="1051" t="s">
        <v>131</v>
      </c>
      <c r="DM113" s="1049"/>
      <c r="DN113" s="1049"/>
      <c r="DO113" s="1049"/>
      <c r="DP113" s="1050"/>
      <c r="DQ113" s="1051" t="s">
        <v>131</v>
      </c>
      <c r="DR113" s="1049"/>
      <c r="DS113" s="1049"/>
      <c r="DT113" s="1049"/>
      <c r="DU113" s="1050"/>
      <c r="DV113" s="1052" t="s">
        <v>452</v>
      </c>
      <c r="DW113" s="1053"/>
      <c r="DX113" s="1053"/>
      <c r="DY113" s="1053"/>
      <c r="DZ113" s="1054"/>
    </row>
    <row r="114" spans="1:130" s="246" customFormat="1" ht="26.25" customHeight="1">
      <c r="A114" s="1044"/>
      <c r="B114" s="1045"/>
      <c r="C114" s="1040" t="s">
        <v>453</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148082</v>
      </c>
      <c r="AB114" s="1049"/>
      <c r="AC114" s="1049"/>
      <c r="AD114" s="1049"/>
      <c r="AE114" s="1050"/>
      <c r="AF114" s="1051">
        <v>120157</v>
      </c>
      <c r="AG114" s="1049"/>
      <c r="AH114" s="1049"/>
      <c r="AI114" s="1049"/>
      <c r="AJ114" s="1050"/>
      <c r="AK114" s="1051">
        <v>39228</v>
      </c>
      <c r="AL114" s="1049"/>
      <c r="AM114" s="1049"/>
      <c r="AN114" s="1049"/>
      <c r="AO114" s="1050"/>
      <c r="AP114" s="1052">
        <v>1</v>
      </c>
      <c r="AQ114" s="1053"/>
      <c r="AR114" s="1053"/>
      <c r="AS114" s="1053"/>
      <c r="AT114" s="1054"/>
      <c r="AU114" s="990"/>
      <c r="AV114" s="991"/>
      <c r="AW114" s="991"/>
      <c r="AX114" s="991"/>
      <c r="AY114" s="991"/>
      <c r="AZ114" s="1039" t="s">
        <v>454</v>
      </c>
      <c r="BA114" s="1040"/>
      <c r="BB114" s="1040"/>
      <c r="BC114" s="1040"/>
      <c r="BD114" s="1040"/>
      <c r="BE114" s="1040"/>
      <c r="BF114" s="1040"/>
      <c r="BG114" s="1040"/>
      <c r="BH114" s="1040"/>
      <c r="BI114" s="1040"/>
      <c r="BJ114" s="1040"/>
      <c r="BK114" s="1040"/>
      <c r="BL114" s="1040"/>
      <c r="BM114" s="1040"/>
      <c r="BN114" s="1040"/>
      <c r="BO114" s="1040"/>
      <c r="BP114" s="1041"/>
      <c r="BQ114" s="1009">
        <v>59829</v>
      </c>
      <c r="BR114" s="1010"/>
      <c r="BS114" s="1010"/>
      <c r="BT114" s="1010"/>
      <c r="BU114" s="1010"/>
      <c r="BV114" s="1010">
        <v>168184</v>
      </c>
      <c r="BW114" s="1010"/>
      <c r="BX114" s="1010"/>
      <c r="BY114" s="1010"/>
      <c r="BZ114" s="1010"/>
      <c r="CA114" s="1010">
        <v>143725</v>
      </c>
      <c r="CB114" s="1010"/>
      <c r="CC114" s="1010"/>
      <c r="CD114" s="1010"/>
      <c r="CE114" s="1010"/>
      <c r="CF114" s="1004">
        <v>3.6</v>
      </c>
      <c r="CG114" s="1005"/>
      <c r="CH114" s="1005"/>
      <c r="CI114" s="1005"/>
      <c r="CJ114" s="1005"/>
      <c r="CK114" s="1035"/>
      <c r="CL114" s="1036"/>
      <c r="CM114" s="1006" t="s">
        <v>455</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439</v>
      </c>
      <c r="DH114" s="1049"/>
      <c r="DI114" s="1049"/>
      <c r="DJ114" s="1049"/>
      <c r="DK114" s="1050"/>
      <c r="DL114" s="1051" t="s">
        <v>448</v>
      </c>
      <c r="DM114" s="1049"/>
      <c r="DN114" s="1049"/>
      <c r="DO114" s="1049"/>
      <c r="DP114" s="1050"/>
      <c r="DQ114" s="1051" t="s">
        <v>437</v>
      </c>
      <c r="DR114" s="1049"/>
      <c r="DS114" s="1049"/>
      <c r="DT114" s="1049"/>
      <c r="DU114" s="1050"/>
      <c r="DV114" s="1052" t="s">
        <v>131</v>
      </c>
      <c r="DW114" s="1053"/>
      <c r="DX114" s="1053"/>
      <c r="DY114" s="1053"/>
      <c r="DZ114" s="1054"/>
    </row>
    <row r="115" spans="1:130" s="246" customFormat="1" ht="26.25" customHeight="1">
      <c r="A115" s="1044"/>
      <c r="B115" s="1045"/>
      <c r="C115" s="1040" t="s">
        <v>456</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395</v>
      </c>
      <c r="AB115" s="1024"/>
      <c r="AC115" s="1024"/>
      <c r="AD115" s="1024"/>
      <c r="AE115" s="1025"/>
      <c r="AF115" s="1026">
        <v>387</v>
      </c>
      <c r="AG115" s="1024"/>
      <c r="AH115" s="1024"/>
      <c r="AI115" s="1024"/>
      <c r="AJ115" s="1025"/>
      <c r="AK115" s="1026" t="s">
        <v>131</v>
      </c>
      <c r="AL115" s="1024"/>
      <c r="AM115" s="1024"/>
      <c r="AN115" s="1024"/>
      <c r="AO115" s="1025"/>
      <c r="AP115" s="1027" t="s">
        <v>439</v>
      </c>
      <c r="AQ115" s="1028"/>
      <c r="AR115" s="1028"/>
      <c r="AS115" s="1028"/>
      <c r="AT115" s="1029"/>
      <c r="AU115" s="990"/>
      <c r="AV115" s="991"/>
      <c r="AW115" s="991"/>
      <c r="AX115" s="991"/>
      <c r="AY115" s="991"/>
      <c r="AZ115" s="1039" t="s">
        <v>457</v>
      </c>
      <c r="BA115" s="1040"/>
      <c r="BB115" s="1040"/>
      <c r="BC115" s="1040"/>
      <c r="BD115" s="1040"/>
      <c r="BE115" s="1040"/>
      <c r="BF115" s="1040"/>
      <c r="BG115" s="1040"/>
      <c r="BH115" s="1040"/>
      <c r="BI115" s="1040"/>
      <c r="BJ115" s="1040"/>
      <c r="BK115" s="1040"/>
      <c r="BL115" s="1040"/>
      <c r="BM115" s="1040"/>
      <c r="BN115" s="1040"/>
      <c r="BO115" s="1040"/>
      <c r="BP115" s="1041"/>
      <c r="BQ115" s="1009" t="s">
        <v>458</v>
      </c>
      <c r="BR115" s="1010"/>
      <c r="BS115" s="1010"/>
      <c r="BT115" s="1010"/>
      <c r="BU115" s="1010"/>
      <c r="BV115" s="1010" t="s">
        <v>452</v>
      </c>
      <c r="BW115" s="1010"/>
      <c r="BX115" s="1010"/>
      <c r="BY115" s="1010"/>
      <c r="BZ115" s="1010"/>
      <c r="CA115" s="1010" t="s">
        <v>458</v>
      </c>
      <c r="CB115" s="1010"/>
      <c r="CC115" s="1010"/>
      <c r="CD115" s="1010"/>
      <c r="CE115" s="1010"/>
      <c r="CF115" s="1004" t="s">
        <v>438</v>
      </c>
      <c r="CG115" s="1005"/>
      <c r="CH115" s="1005"/>
      <c r="CI115" s="1005"/>
      <c r="CJ115" s="1005"/>
      <c r="CK115" s="1035"/>
      <c r="CL115" s="1036"/>
      <c r="CM115" s="1039" t="s">
        <v>459</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131</v>
      </c>
      <c r="DH115" s="1049"/>
      <c r="DI115" s="1049"/>
      <c r="DJ115" s="1049"/>
      <c r="DK115" s="1050"/>
      <c r="DL115" s="1051" t="s">
        <v>439</v>
      </c>
      <c r="DM115" s="1049"/>
      <c r="DN115" s="1049"/>
      <c r="DO115" s="1049"/>
      <c r="DP115" s="1050"/>
      <c r="DQ115" s="1051" t="s">
        <v>131</v>
      </c>
      <c r="DR115" s="1049"/>
      <c r="DS115" s="1049"/>
      <c r="DT115" s="1049"/>
      <c r="DU115" s="1050"/>
      <c r="DV115" s="1052" t="s">
        <v>448</v>
      </c>
      <c r="DW115" s="1053"/>
      <c r="DX115" s="1053"/>
      <c r="DY115" s="1053"/>
      <c r="DZ115" s="1054"/>
    </row>
    <row r="116" spans="1:130" s="246" customFormat="1" ht="26.25" customHeight="1">
      <c r="A116" s="1046"/>
      <c r="B116" s="1047"/>
      <c r="C116" s="1055" t="s">
        <v>460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181</v>
      </c>
      <c r="AB116" s="1049"/>
      <c r="AC116" s="1049"/>
      <c r="AD116" s="1049"/>
      <c r="AE116" s="1050"/>
      <c r="AF116" s="1051">
        <v>1151</v>
      </c>
      <c r="AG116" s="1049"/>
      <c r="AH116" s="1049"/>
      <c r="AI116" s="1049"/>
      <c r="AJ116" s="1050"/>
      <c r="AK116" s="1051">
        <v>1190</v>
      </c>
      <c r="AL116" s="1049"/>
      <c r="AM116" s="1049"/>
      <c r="AN116" s="1049"/>
      <c r="AO116" s="1050"/>
      <c r="AP116" s="1052">
        <v>0</v>
      </c>
      <c r="AQ116" s="1053"/>
      <c r="AR116" s="1053"/>
      <c r="AS116" s="1053"/>
      <c r="AT116" s="1054"/>
      <c r="AU116" s="990"/>
      <c r="AV116" s="991"/>
      <c r="AW116" s="991"/>
      <c r="AX116" s="991"/>
      <c r="AY116" s="991"/>
      <c r="AZ116" s="1057" t="s">
        <v>461</v>
      </c>
      <c r="BA116" s="1058"/>
      <c r="BB116" s="1058"/>
      <c r="BC116" s="1058"/>
      <c r="BD116" s="1058"/>
      <c r="BE116" s="1058"/>
      <c r="BF116" s="1058"/>
      <c r="BG116" s="1058"/>
      <c r="BH116" s="1058"/>
      <c r="BI116" s="1058"/>
      <c r="BJ116" s="1058"/>
      <c r="BK116" s="1058"/>
      <c r="BL116" s="1058"/>
      <c r="BM116" s="1058"/>
      <c r="BN116" s="1058"/>
      <c r="BO116" s="1058"/>
      <c r="BP116" s="1059"/>
      <c r="BQ116" s="1009" t="s">
        <v>437</v>
      </c>
      <c r="BR116" s="1010"/>
      <c r="BS116" s="1010"/>
      <c r="BT116" s="1010"/>
      <c r="BU116" s="1010"/>
      <c r="BV116" s="1010" t="s">
        <v>439</v>
      </c>
      <c r="BW116" s="1010"/>
      <c r="BX116" s="1010"/>
      <c r="BY116" s="1010"/>
      <c r="BZ116" s="1010"/>
      <c r="CA116" s="1010" t="s">
        <v>131</v>
      </c>
      <c r="CB116" s="1010"/>
      <c r="CC116" s="1010"/>
      <c r="CD116" s="1010"/>
      <c r="CE116" s="1010"/>
      <c r="CF116" s="1004" t="s">
        <v>439</v>
      </c>
      <c r="CG116" s="1005"/>
      <c r="CH116" s="1005"/>
      <c r="CI116" s="1005"/>
      <c r="CJ116" s="1005"/>
      <c r="CK116" s="1035"/>
      <c r="CL116" s="1036"/>
      <c r="CM116" s="1006" t="s">
        <v>462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387</v>
      </c>
      <c r="DH116" s="1049"/>
      <c r="DI116" s="1049"/>
      <c r="DJ116" s="1049"/>
      <c r="DK116" s="1050"/>
      <c r="DL116" s="1051" t="s">
        <v>131</v>
      </c>
      <c r="DM116" s="1049"/>
      <c r="DN116" s="1049"/>
      <c r="DO116" s="1049"/>
      <c r="DP116" s="1050"/>
      <c r="DQ116" s="1051" t="s">
        <v>458</v>
      </c>
      <c r="DR116" s="1049"/>
      <c r="DS116" s="1049"/>
      <c r="DT116" s="1049"/>
      <c r="DU116" s="1050"/>
      <c r="DV116" s="1052" t="s">
        <v>131</v>
      </c>
      <c r="DW116" s="1053"/>
      <c r="DX116" s="1053"/>
      <c r="DY116" s="1053"/>
      <c r="DZ116" s="1054"/>
    </row>
    <row r="117" spans="1:130" s="246" customFormat="1" ht="26.25" customHeight="1">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463</v>
      </c>
      <c r="Z117" s="976"/>
      <c r="AA117" s="1066">
        <v>1830093</v>
      </c>
      <c r="AB117" s="1067"/>
      <c r="AC117" s="1067"/>
      <c r="AD117" s="1067"/>
      <c r="AE117" s="1068"/>
      <c r="AF117" s="1069">
        <v>1763943</v>
      </c>
      <c r="AG117" s="1067"/>
      <c r="AH117" s="1067"/>
      <c r="AI117" s="1067"/>
      <c r="AJ117" s="1068"/>
      <c r="AK117" s="1069">
        <v>1654918</v>
      </c>
      <c r="AL117" s="1067"/>
      <c r="AM117" s="1067"/>
      <c r="AN117" s="1067"/>
      <c r="AO117" s="1068"/>
      <c r="AP117" s="1070"/>
      <c r="AQ117" s="1071"/>
      <c r="AR117" s="1071"/>
      <c r="AS117" s="1071"/>
      <c r="AT117" s="1072"/>
      <c r="AU117" s="990"/>
      <c r="AV117" s="991"/>
      <c r="AW117" s="991"/>
      <c r="AX117" s="991"/>
      <c r="AY117" s="991"/>
      <c r="AZ117" s="1057" t="s">
        <v>464</v>
      </c>
      <c r="BA117" s="1058"/>
      <c r="BB117" s="1058"/>
      <c r="BC117" s="1058"/>
      <c r="BD117" s="1058"/>
      <c r="BE117" s="1058"/>
      <c r="BF117" s="1058"/>
      <c r="BG117" s="1058"/>
      <c r="BH117" s="1058"/>
      <c r="BI117" s="1058"/>
      <c r="BJ117" s="1058"/>
      <c r="BK117" s="1058"/>
      <c r="BL117" s="1058"/>
      <c r="BM117" s="1058"/>
      <c r="BN117" s="1058"/>
      <c r="BO117" s="1058"/>
      <c r="BP117" s="1059"/>
      <c r="BQ117" s="1009" t="s">
        <v>443</v>
      </c>
      <c r="BR117" s="1010"/>
      <c r="BS117" s="1010"/>
      <c r="BT117" s="1010"/>
      <c r="BU117" s="1010"/>
      <c r="BV117" s="1010" t="s">
        <v>439</v>
      </c>
      <c r="BW117" s="1010"/>
      <c r="BX117" s="1010"/>
      <c r="BY117" s="1010"/>
      <c r="BZ117" s="1010"/>
      <c r="CA117" s="1010" t="s">
        <v>439</v>
      </c>
      <c r="CB117" s="1010"/>
      <c r="CC117" s="1010"/>
      <c r="CD117" s="1010"/>
      <c r="CE117" s="1010"/>
      <c r="CF117" s="1004" t="s">
        <v>439</v>
      </c>
      <c r="CG117" s="1005"/>
      <c r="CH117" s="1005"/>
      <c r="CI117" s="1005"/>
      <c r="CJ117" s="1005"/>
      <c r="CK117" s="1035"/>
      <c r="CL117" s="1036"/>
      <c r="CM117" s="1006" t="s">
        <v>465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443</v>
      </c>
      <c r="DH117" s="1049"/>
      <c r="DI117" s="1049"/>
      <c r="DJ117" s="1049"/>
      <c r="DK117" s="1050"/>
      <c r="DL117" s="1051" t="s">
        <v>131</v>
      </c>
      <c r="DM117" s="1049"/>
      <c r="DN117" s="1049"/>
      <c r="DO117" s="1049"/>
      <c r="DP117" s="1050"/>
      <c r="DQ117" s="1051" t="s">
        <v>131</v>
      </c>
      <c r="DR117" s="1049"/>
      <c r="DS117" s="1049"/>
      <c r="DT117" s="1049"/>
      <c r="DU117" s="1050"/>
      <c r="DV117" s="1052" t="s">
        <v>131</v>
      </c>
      <c r="DW117" s="1053"/>
      <c r="DX117" s="1053"/>
      <c r="DY117" s="1053"/>
      <c r="DZ117" s="1054"/>
    </row>
    <row r="118" spans="1:130" s="246" customFormat="1" ht="26.25" customHeight="1">
      <c r="A118" s="994" t="s">
        <v>432</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430</v>
      </c>
      <c r="AB118" s="975"/>
      <c r="AC118" s="975"/>
      <c r="AD118" s="975"/>
      <c r="AE118" s="976"/>
      <c r="AF118" s="974" t="s">
        <v>306</v>
      </c>
      <c r="AG118" s="975"/>
      <c r="AH118" s="975"/>
      <c r="AI118" s="975"/>
      <c r="AJ118" s="976"/>
      <c r="AK118" s="974" t="s">
        <v>305</v>
      </c>
      <c r="AL118" s="975"/>
      <c r="AM118" s="975"/>
      <c r="AN118" s="975"/>
      <c r="AO118" s="976"/>
      <c r="AP118" s="1061" t="s">
        <v>431</v>
      </c>
      <c r="AQ118" s="1062"/>
      <c r="AR118" s="1062"/>
      <c r="AS118" s="1062"/>
      <c r="AT118" s="1063"/>
      <c r="AU118" s="990"/>
      <c r="AV118" s="991"/>
      <c r="AW118" s="991"/>
      <c r="AX118" s="991"/>
      <c r="AY118" s="991"/>
      <c r="AZ118" s="1064" t="s">
        <v>466</v>
      </c>
      <c r="BA118" s="1055"/>
      <c r="BB118" s="1055"/>
      <c r="BC118" s="1055"/>
      <c r="BD118" s="1055"/>
      <c r="BE118" s="1055"/>
      <c r="BF118" s="1055"/>
      <c r="BG118" s="1055"/>
      <c r="BH118" s="1055"/>
      <c r="BI118" s="1055"/>
      <c r="BJ118" s="1055"/>
      <c r="BK118" s="1055"/>
      <c r="BL118" s="1055"/>
      <c r="BM118" s="1055"/>
      <c r="BN118" s="1055"/>
      <c r="BO118" s="1055"/>
      <c r="BP118" s="1056"/>
      <c r="BQ118" s="1087" t="s">
        <v>131</v>
      </c>
      <c r="BR118" s="1088"/>
      <c r="BS118" s="1088"/>
      <c r="BT118" s="1088"/>
      <c r="BU118" s="1088"/>
      <c r="BV118" s="1088" t="s">
        <v>452</v>
      </c>
      <c r="BW118" s="1088"/>
      <c r="BX118" s="1088"/>
      <c r="BY118" s="1088"/>
      <c r="BZ118" s="1088"/>
      <c r="CA118" s="1088" t="s">
        <v>131</v>
      </c>
      <c r="CB118" s="1088"/>
      <c r="CC118" s="1088"/>
      <c r="CD118" s="1088"/>
      <c r="CE118" s="1088"/>
      <c r="CF118" s="1004" t="s">
        <v>131</v>
      </c>
      <c r="CG118" s="1005"/>
      <c r="CH118" s="1005"/>
      <c r="CI118" s="1005"/>
      <c r="CJ118" s="1005"/>
      <c r="CK118" s="1035"/>
      <c r="CL118" s="1036"/>
      <c r="CM118" s="1006" t="s">
        <v>467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439</v>
      </c>
      <c r="DH118" s="1049"/>
      <c r="DI118" s="1049"/>
      <c r="DJ118" s="1049"/>
      <c r="DK118" s="1050"/>
      <c r="DL118" s="1051" t="s">
        <v>439</v>
      </c>
      <c r="DM118" s="1049"/>
      <c r="DN118" s="1049"/>
      <c r="DO118" s="1049"/>
      <c r="DP118" s="1050"/>
      <c r="DQ118" s="1051" t="s">
        <v>131</v>
      </c>
      <c r="DR118" s="1049"/>
      <c r="DS118" s="1049"/>
      <c r="DT118" s="1049"/>
      <c r="DU118" s="1050"/>
      <c r="DV118" s="1052" t="s">
        <v>439</v>
      </c>
      <c r="DW118" s="1053"/>
      <c r="DX118" s="1053"/>
      <c r="DY118" s="1053"/>
      <c r="DZ118" s="1054"/>
    </row>
    <row r="119" spans="1:130" s="246" customFormat="1" ht="26.25" customHeight="1">
      <c r="A119" s="1148" t="s">
        <v>435</v>
      </c>
      <c r="B119" s="1034"/>
      <c r="C119" s="1013" t="s">
        <v>436</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439</v>
      </c>
      <c r="AB119" s="982"/>
      <c r="AC119" s="982"/>
      <c r="AD119" s="982"/>
      <c r="AE119" s="983"/>
      <c r="AF119" s="984" t="s">
        <v>131</v>
      </c>
      <c r="AG119" s="982"/>
      <c r="AH119" s="982"/>
      <c r="AI119" s="982"/>
      <c r="AJ119" s="983"/>
      <c r="AK119" s="984" t="s">
        <v>439</v>
      </c>
      <c r="AL119" s="982"/>
      <c r="AM119" s="982"/>
      <c r="AN119" s="982"/>
      <c r="AO119" s="983"/>
      <c r="AP119" s="985" t="s">
        <v>439</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468</v>
      </c>
      <c r="BP119" s="1096"/>
      <c r="BQ119" s="1087">
        <v>17241559</v>
      </c>
      <c r="BR119" s="1088"/>
      <c r="BS119" s="1088"/>
      <c r="BT119" s="1088"/>
      <c r="BU119" s="1088"/>
      <c r="BV119" s="1088">
        <v>18165671</v>
      </c>
      <c r="BW119" s="1088"/>
      <c r="BX119" s="1088"/>
      <c r="BY119" s="1088"/>
      <c r="BZ119" s="1088"/>
      <c r="CA119" s="1088">
        <v>19419421</v>
      </c>
      <c r="CB119" s="1088"/>
      <c r="CC119" s="1088"/>
      <c r="CD119" s="1088"/>
      <c r="CE119" s="1088"/>
      <c r="CF119" s="1089"/>
      <c r="CG119" s="1090"/>
      <c r="CH119" s="1090"/>
      <c r="CI119" s="1090"/>
      <c r="CJ119" s="1091"/>
      <c r="CK119" s="1037"/>
      <c r="CL119" s="1038"/>
      <c r="CM119" s="1092" t="s">
        <v>469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69964</v>
      </c>
      <c r="DH119" s="1074"/>
      <c r="DI119" s="1074"/>
      <c r="DJ119" s="1074"/>
      <c r="DK119" s="1075"/>
      <c r="DL119" s="1073">
        <v>186391</v>
      </c>
      <c r="DM119" s="1074"/>
      <c r="DN119" s="1074"/>
      <c r="DO119" s="1074"/>
      <c r="DP119" s="1075"/>
      <c r="DQ119" s="1073">
        <v>138212</v>
      </c>
      <c r="DR119" s="1074"/>
      <c r="DS119" s="1074"/>
      <c r="DT119" s="1074"/>
      <c r="DU119" s="1075"/>
      <c r="DV119" s="1076">
        <v>3.5</v>
      </c>
      <c r="DW119" s="1077"/>
      <c r="DX119" s="1077"/>
      <c r="DY119" s="1077"/>
      <c r="DZ119" s="1078"/>
    </row>
    <row r="120" spans="1:130" s="246" customFormat="1" ht="26.25" customHeight="1">
      <c r="A120" s="1149"/>
      <c r="B120" s="1036"/>
      <c r="C120" s="1006" t="s">
        <v>442</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452</v>
      </c>
      <c r="AB120" s="1049"/>
      <c r="AC120" s="1049"/>
      <c r="AD120" s="1049"/>
      <c r="AE120" s="1050"/>
      <c r="AF120" s="1051" t="s">
        <v>131</v>
      </c>
      <c r="AG120" s="1049"/>
      <c r="AH120" s="1049"/>
      <c r="AI120" s="1049"/>
      <c r="AJ120" s="1050"/>
      <c r="AK120" s="1051" t="s">
        <v>452</v>
      </c>
      <c r="AL120" s="1049"/>
      <c r="AM120" s="1049"/>
      <c r="AN120" s="1049"/>
      <c r="AO120" s="1050"/>
      <c r="AP120" s="1052" t="s">
        <v>458</v>
      </c>
      <c r="AQ120" s="1053"/>
      <c r="AR120" s="1053"/>
      <c r="AS120" s="1053"/>
      <c r="AT120" s="1054"/>
      <c r="AU120" s="1079" t="s">
        <v>470</v>
      </c>
      <c r="AV120" s="1080"/>
      <c r="AW120" s="1080"/>
      <c r="AX120" s="1080"/>
      <c r="AY120" s="1081"/>
      <c r="AZ120" s="1030" t="s">
        <v>471</v>
      </c>
      <c r="BA120" s="979"/>
      <c r="BB120" s="979"/>
      <c r="BC120" s="979"/>
      <c r="BD120" s="979"/>
      <c r="BE120" s="979"/>
      <c r="BF120" s="979"/>
      <c r="BG120" s="979"/>
      <c r="BH120" s="979"/>
      <c r="BI120" s="979"/>
      <c r="BJ120" s="979"/>
      <c r="BK120" s="979"/>
      <c r="BL120" s="979"/>
      <c r="BM120" s="979"/>
      <c r="BN120" s="979"/>
      <c r="BO120" s="979"/>
      <c r="BP120" s="980"/>
      <c r="BQ120" s="1016">
        <v>3289841</v>
      </c>
      <c r="BR120" s="1017"/>
      <c r="BS120" s="1017"/>
      <c r="BT120" s="1017"/>
      <c r="BU120" s="1017"/>
      <c r="BV120" s="1017">
        <v>3158866</v>
      </c>
      <c r="BW120" s="1017"/>
      <c r="BX120" s="1017"/>
      <c r="BY120" s="1017"/>
      <c r="BZ120" s="1017"/>
      <c r="CA120" s="1017">
        <v>2879839</v>
      </c>
      <c r="CB120" s="1017"/>
      <c r="CC120" s="1017"/>
      <c r="CD120" s="1017"/>
      <c r="CE120" s="1017"/>
      <c r="CF120" s="1031">
        <v>72.099999999999994</v>
      </c>
      <c r="CG120" s="1032"/>
      <c r="CH120" s="1032"/>
      <c r="CI120" s="1032"/>
      <c r="CJ120" s="1032"/>
      <c r="CK120" s="1097" t="s">
        <v>472</v>
      </c>
      <c r="CL120" s="1098"/>
      <c r="CM120" s="1098"/>
      <c r="CN120" s="1098"/>
      <c r="CO120" s="1099"/>
      <c r="CP120" s="1105" t="s">
        <v>473</v>
      </c>
      <c r="CQ120" s="1106"/>
      <c r="CR120" s="1106"/>
      <c r="CS120" s="1106"/>
      <c r="CT120" s="1106"/>
      <c r="CU120" s="1106"/>
      <c r="CV120" s="1106"/>
      <c r="CW120" s="1106"/>
      <c r="CX120" s="1106"/>
      <c r="CY120" s="1106"/>
      <c r="CZ120" s="1106"/>
      <c r="DA120" s="1106"/>
      <c r="DB120" s="1106"/>
      <c r="DC120" s="1106"/>
      <c r="DD120" s="1106"/>
      <c r="DE120" s="1106"/>
      <c r="DF120" s="1107"/>
      <c r="DG120" s="1016">
        <v>3800893</v>
      </c>
      <c r="DH120" s="1017"/>
      <c r="DI120" s="1017"/>
      <c r="DJ120" s="1017"/>
      <c r="DK120" s="1017"/>
      <c r="DL120" s="1017">
        <v>3548926</v>
      </c>
      <c r="DM120" s="1017"/>
      <c r="DN120" s="1017"/>
      <c r="DO120" s="1017"/>
      <c r="DP120" s="1017"/>
      <c r="DQ120" s="1017">
        <v>3368359</v>
      </c>
      <c r="DR120" s="1017"/>
      <c r="DS120" s="1017"/>
      <c r="DT120" s="1017"/>
      <c r="DU120" s="1017"/>
      <c r="DV120" s="1018">
        <v>84.3</v>
      </c>
      <c r="DW120" s="1018"/>
      <c r="DX120" s="1018"/>
      <c r="DY120" s="1018"/>
      <c r="DZ120" s="1019"/>
    </row>
    <row r="121" spans="1:130" s="246" customFormat="1" ht="26.25" customHeight="1">
      <c r="A121" s="1149"/>
      <c r="B121" s="1036"/>
      <c r="C121" s="1057" t="s">
        <v>474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131</v>
      </c>
      <c r="AB121" s="1049"/>
      <c r="AC121" s="1049"/>
      <c r="AD121" s="1049"/>
      <c r="AE121" s="1050"/>
      <c r="AF121" s="1051" t="s">
        <v>439</v>
      </c>
      <c r="AG121" s="1049"/>
      <c r="AH121" s="1049"/>
      <c r="AI121" s="1049"/>
      <c r="AJ121" s="1050"/>
      <c r="AK121" s="1051" t="s">
        <v>131</v>
      </c>
      <c r="AL121" s="1049"/>
      <c r="AM121" s="1049"/>
      <c r="AN121" s="1049"/>
      <c r="AO121" s="1050"/>
      <c r="AP121" s="1052" t="s">
        <v>439</v>
      </c>
      <c r="AQ121" s="1053"/>
      <c r="AR121" s="1053"/>
      <c r="AS121" s="1053"/>
      <c r="AT121" s="1054"/>
      <c r="AU121" s="1082"/>
      <c r="AV121" s="1083"/>
      <c r="AW121" s="1083"/>
      <c r="AX121" s="1083"/>
      <c r="AY121" s="1084"/>
      <c r="AZ121" s="1039" t="s">
        <v>475</v>
      </c>
      <c r="BA121" s="1040"/>
      <c r="BB121" s="1040"/>
      <c r="BC121" s="1040"/>
      <c r="BD121" s="1040"/>
      <c r="BE121" s="1040"/>
      <c r="BF121" s="1040"/>
      <c r="BG121" s="1040"/>
      <c r="BH121" s="1040"/>
      <c r="BI121" s="1040"/>
      <c r="BJ121" s="1040"/>
      <c r="BK121" s="1040"/>
      <c r="BL121" s="1040"/>
      <c r="BM121" s="1040"/>
      <c r="BN121" s="1040"/>
      <c r="BO121" s="1040"/>
      <c r="BP121" s="1041"/>
      <c r="BQ121" s="1009">
        <v>484070</v>
      </c>
      <c r="BR121" s="1010"/>
      <c r="BS121" s="1010"/>
      <c r="BT121" s="1010"/>
      <c r="BU121" s="1010"/>
      <c r="BV121" s="1010">
        <v>488137</v>
      </c>
      <c r="BW121" s="1010"/>
      <c r="BX121" s="1010"/>
      <c r="BY121" s="1010"/>
      <c r="BZ121" s="1010"/>
      <c r="CA121" s="1010">
        <v>661626</v>
      </c>
      <c r="CB121" s="1010"/>
      <c r="CC121" s="1010"/>
      <c r="CD121" s="1010"/>
      <c r="CE121" s="1010"/>
      <c r="CF121" s="1004">
        <v>16.600000000000001</v>
      </c>
      <c r="CG121" s="1005"/>
      <c r="CH121" s="1005"/>
      <c r="CI121" s="1005"/>
      <c r="CJ121" s="1005"/>
      <c r="CK121" s="1100"/>
      <c r="CL121" s="1101"/>
      <c r="CM121" s="1101"/>
      <c r="CN121" s="1101"/>
      <c r="CO121" s="1102"/>
      <c r="CP121" s="1110" t="s">
        <v>476</v>
      </c>
      <c r="CQ121" s="1111"/>
      <c r="CR121" s="1111"/>
      <c r="CS121" s="1111"/>
      <c r="CT121" s="1111"/>
      <c r="CU121" s="1111"/>
      <c r="CV121" s="1111"/>
      <c r="CW121" s="1111"/>
      <c r="CX121" s="1111"/>
      <c r="CY121" s="1111"/>
      <c r="CZ121" s="1111"/>
      <c r="DA121" s="1111"/>
      <c r="DB121" s="1111"/>
      <c r="DC121" s="1111"/>
      <c r="DD121" s="1111"/>
      <c r="DE121" s="1111"/>
      <c r="DF121" s="1112"/>
      <c r="DG121" s="1009">
        <v>1432551</v>
      </c>
      <c r="DH121" s="1010"/>
      <c r="DI121" s="1010"/>
      <c r="DJ121" s="1010"/>
      <c r="DK121" s="1010"/>
      <c r="DL121" s="1010">
        <v>1347736</v>
      </c>
      <c r="DM121" s="1010"/>
      <c r="DN121" s="1010"/>
      <c r="DO121" s="1010"/>
      <c r="DP121" s="1010"/>
      <c r="DQ121" s="1010">
        <v>1854126</v>
      </c>
      <c r="DR121" s="1010"/>
      <c r="DS121" s="1010"/>
      <c r="DT121" s="1010"/>
      <c r="DU121" s="1010"/>
      <c r="DV121" s="1011">
        <v>46.4</v>
      </c>
      <c r="DW121" s="1011"/>
      <c r="DX121" s="1011"/>
      <c r="DY121" s="1011"/>
      <c r="DZ121" s="1012"/>
    </row>
    <row r="122" spans="1:130" s="246" customFormat="1" ht="26.25" customHeight="1">
      <c r="A122" s="1149"/>
      <c r="B122" s="1036"/>
      <c r="C122" s="1006" t="s">
        <v>455</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443</v>
      </c>
      <c r="AB122" s="1049"/>
      <c r="AC122" s="1049"/>
      <c r="AD122" s="1049"/>
      <c r="AE122" s="1050"/>
      <c r="AF122" s="1051" t="s">
        <v>443</v>
      </c>
      <c r="AG122" s="1049"/>
      <c r="AH122" s="1049"/>
      <c r="AI122" s="1049"/>
      <c r="AJ122" s="1050"/>
      <c r="AK122" s="1051" t="s">
        <v>439</v>
      </c>
      <c r="AL122" s="1049"/>
      <c r="AM122" s="1049"/>
      <c r="AN122" s="1049"/>
      <c r="AO122" s="1050"/>
      <c r="AP122" s="1052" t="s">
        <v>439</v>
      </c>
      <c r="AQ122" s="1053"/>
      <c r="AR122" s="1053"/>
      <c r="AS122" s="1053"/>
      <c r="AT122" s="1054"/>
      <c r="AU122" s="1082"/>
      <c r="AV122" s="1083"/>
      <c r="AW122" s="1083"/>
      <c r="AX122" s="1083"/>
      <c r="AY122" s="1084"/>
      <c r="AZ122" s="1064" t="s">
        <v>477</v>
      </c>
      <c r="BA122" s="1055"/>
      <c r="BB122" s="1055"/>
      <c r="BC122" s="1055"/>
      <c r="BD122" s="1055"/>
      <c r="BE122" s="1055"/>
      <c r="BF122" s="1055"/>
      <c r="BG122" s="1055"/>
      <c r="BH122" s="1055"/>
      <c r="BI122" s="1055"/>
      <c r="BJ122" s="1055"/>
      <c r="BK122" s="1055"/>
      <c r="BL122" s="1055"/>
      <c r="BM122" s="1055"/>
      <c r="BN122" s="1055"/>
      <c r="BO122" s="1055"/>
      <c r="BP122" s="1056"/>
      <c r="BQ122" s="1087">
        <v>12041333</v>
      </c>
      <c r="BR122" s="1088"/>
      <c r="BS122" s="1088"/>
      <c r="BT122" s="1088"/>
      <c r="BU122" s="1088"/>
      <c r="BV122" s="1088">
        <v>12741022</v>
      </c>
      <c r="BW122" s="1088"/>
      <c r="BX122" s="1088"/>
      <c r="BY122" s="1088"/>
      <c r="BZ122" s="1088"/>
      <c r="CA122" s="1088">
        <v>13623321</v>
      </c>
      <c r="CB122" s="1088"/>
      <c r="CC122" s="1088"/>
      <c r="CD122" s="1088"/>
      <c r="CE122" s="1088"/>
      <c r="CF122" s="1108">
        <v>341.1</v>
      </c>
      <c r="CG122" s="1109"/>
      <c r="CH122" s="1109"/>
      <c r="CI122" s="1109"/>
      <c r="CJ122" s="1109"/>
      <c r="CK122" s="1100"/>
      <c r="CL122" s="1101"/>
      <c r="CM122" s="1101"/>
      <c r="CN122" s="1101"/>
      <c r="CO122" s="1102"/>
      <c r="CP122" s="1110" t="s">
        <v>478</v>
      </c>
      <c r="CQ122" s="1111"/>
      <c r="CR122" s="1111"/>
      <c r="CS122" s="1111"/>
      <c r="CT122" s="1111"/>
      <c r="CU122" s="1111"/>
      <c r="CV122" s="1111"/>
      <c r="CW122" s="1111"/>
      <c r="CX122" s="1111"/>
      <c r="CY122" s="1111"/>
      <c r="CZ122" s="1111"/>
      <c r="DA122" s="1111"/>
      <c r="DB122" s="1111"/>
      <c r="DC122" s="1111"/>
      <c r="DD122" s="1111"/>
      <c r="DE122" s="1111"/>
      <c r="DF122" s="1112"/>
      <c r="DG122" s="1009">
        <v>778574</v>
      </c>
      <c r="DH122" s="1010"/>
      <c r="DI122" s="1010"/>
      <c r="DJ122" s="1010"/>
      <c r="DK122" s="1010"/>
      <c r="DL122" s="1010">
        <v>839999</v>
      </c>
      <c r="DM122" s="1010"/>
      <c r="DN122" s="1010"/>
      <c r="DO122" s="1010"/>
      <c r="DP122" s="1010"/>
      <c r="DQ122" s="1010">
        <v>854241</v>
      </c>
      <c r="DR122" s="1010"/>
      <c r="DS122" s="1010"/>
      <c r="DT122" s="1010"/>
      <c r="DU122" s="1010"/>
      <c r="DV122" s="1011">
        <v>21.4</v>
      </c>
      <c r="DW122" s="1011"/>
      <c r="DX122" s="1011"/>
      <c r="DY122" s="1011"/>
      <c r="DZ122" s="1012"/>
    </row>
    <row r="123" spans="1:130" s="246" customFormat="1" ht="26.25" customHeight="1">
      <c r="A123" s="1149"/>
      <c r="B123" s="1036"/>
      <c r="C123" s="1006" t="s">
        <v>462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395</v>
      </c>
      <c r="AB123" s="1049"/>
      <c r="AC123" s="1049"/>
      <c r="AD123" s="1049"/>
      <c r="AE123" s="1050"/>
      <c r="AF123" s="1051">
        <v>387</v>
      </c>
      <c r="AG123" s="1049"/>
      <c r="AH123" s="1049"/>
      <c r="AI123" s="1049"/>
      <c r="AJ123" s="1050"/>
      <c r="AK123" s="1051" t="s">
        <v>131</v>
      </c>
      <c r="AL123" s="1049"/>
      <c r="AM123" s="1049"/>
      <c r="AN123" s="1049"/>
      <c r="AO123" s="1050"/>
      <c r="AP123" s="1052" t="s">
        <v>131</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479</v>
      </c>
      <c r="BP123" s="1096"/>
      <c r="BQ123" s="1155">
        <v>15815244</v>
      </c>
      <c r="BR123" s="1156"/>
      <c r="BS123" s="1156"/>
      <c r="BT123" s="1156"/>
      <c r="BU123" s="1156"/>
      <c r="BV123" s="1156">
        <v>16388025</v>
      </c>
      <c r="BW123" s="1156"/>
      <c r="BX123" s="1156"/>
      <c r="BY123" s="1156"/>
      <c r="BZ123" s="1156"/>
      <c r="CA123" s="1156">
        <v>17164786</v>
      </c>
      <c r="CB123" s="1156"/>
      <c r="CC123" s="1156"/>
      <c r="CD123" s="1156"/>
      <c r="CE123" s="1156"/>
      <c r="CF123" s="1089"/>
      <c r="CG123" s="1090"/>
      <c r="CH123" s="1090"/>
      <c r="CI123" s="1090"/>
      <c r="CJ123" s="1091"/>
      <c r="CK123" s="1100"/>
      <c r="CL123" s="1101"/>
      <c r="CM123" s="1101"/>
      <c r="CN123" s="1101"/>
      <c r="CO123" s="1102"/>
      <c r="CP123" s="1110" t="s">
        <v>480</v>
      </c>
      <c r="CQ123" s="1111"/>
      <c r="CR123" s="1111"/>
      <c r="CS123" s="1111"/>
      <c r="CT123" s="1111"/>
      <c r="CU123" s="1111"/>
      <c r="CV123" s="1111"/>
      <c r="CW123" s="1111"/>
      <c r="CX123" s="1111"/>
      <c r="CY123" s="1111"/>
      <c r="CZ123" s="1111"/>
      <c r="DA123" s="1111"/>
      <c r="DB123" s="1111"/>
      <c r="DC123" s="1111"/>
      <c r="DD123" s="1111"/>
      <c r="DE123" s="1111"/>
      <c r="DF123" s="1112"/>
      <c r="DG123" s="1048" t="s">
        <v>131</v>
      </c>
      <c r="DH123" s="1049"/>
      <c r="DI123" s="1049"/>
      <c r="DJ123" s="1049"/>
      <c r="DK123" s="1050"/>
      <c r="DL123" s="1051" t="s">
        <v>439</v>
      </c>
      <c r="DM123" s="1049"/>
      <c r="DN123" s="1049"/>
      <c r="DO123" s="1049"/>
      <c r="DP123" s="1050"/>
      <c r="DQ123" s="1051" t="s">
        <v>452</v>
      </c>
      <c r="DR123" s="1049"/>
      <c r="DS123" s="1049"/>
      <c r="DT123" s="1049"/>
      <c r="DU123" s="1050"/>
      <c r="DV123" s="1052" t="s">
        <v>439</v>
      </c>
      <c r="DW123" s="1053"/>
      <c r="DX123" s="1053"/>
      <c r="DY123" s="1053"/>
      <c r="DZ123" s="1054"/>
    </row>
    <row r="124" spans="1:130" s="246" customFormat="1" ht="26.25" customHeight="1" thickBot="1">
      <c r="A124" s="1149"/>
      <c r="B124" s="1036"/>
      <c r="C124" s="1006" t="s">
        <v>465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439</v>
      </c>
      <c r="AB124" s="1049"/>
      <c r="AC124" s="1049"/>
      <c r="AD124" s="1049"/>
      <c r="AE124" s="1050"/>
      <c r="AF124" s="1051" t="s">
        <v>452</v>
      </c>
      <c r="AG124" s="1049"/>
      <c r="AH124" s="1049"/>
      <c r="AI124" s="1049"/>
      <c r="AJ124" s="1050"/>
      <c r="AK124" s="1051" t="s">
        <v>131</v>
      </c>
      <c r="AL124" s="1049"/>
      <c r="AM124" s="1049"/>
      <c r="AN124" s="1049"/>
      <c r="AO124" s="1050"/>
      <c r="AP124" s="1052" t="s">
        <v>131</v>
      </c>
      <c r="AQ124" s="1053"/>
      <c r="AR124" s="1053"/>
      <c r="AS124" s="1053"/>
      <c r="AT124" s="1054"/>
      <c r="AU124" s="1151" t="s">
        <v>481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34.700000000000003</v>
      </c>
      <c r="BR124" s="1118"/>
      <c r="BS124" s="1118"/>
      <c r="BT124" s="1118"/>
      <c r="BU124" s="1118"/>
      <c r="BV124" s="1118">
        <v>44.2</v>
      </c>
      <c r="BW124" s="1118"/>
      <c r="BX124" s="1118"/>
      <c r="BY124" s="1118"/>
      <c r="BZ124" s="1118"/>
      <c r="CA124" s="1118">
        <v>56.4</v>
      </c>
      <c r="CB124" s="1118"/>
      <c r="CC124" s="1118"/>
      <c r="CD124" s="1118"/>
      <c r="CE124" s="1118"/>
      <c r="CF124" s="1119"/>
      <c r="CG124" s="1120"/>
      <c r="CH124" s="1120"/>
      <c r="CI124" s="1120"/>
      <c r="CJ124" s="1121"/>
      <c r="CK124" s="1103"/>
      <c r="CL124" s="1103"/>
      <c r="CM124" s="1103"/>
      <c r="CN124" s="1103"/>
      <c r="CO124" s="1104"/>
      <c r="CP124" s="1110" t="s">
        <v>482</v>
      </c>
      <c r="CQ124" s="1111"/>
      <c r="CR124" s="1111"/>
      <c r="CS124" s="1111"/>
      <c r="CT124" s="1111"/>
      <c r="CU124" s="1111"/>
      <c r="CV124" s="1111"/>
      <c r="CW124" s="1111"/>
      <c r="CX124" s="1111"/>
      <c r="CY124" s="1111"/>
      <c r="CZ124" s="1111"/>
      <c r="DA124" s="1111"/>
      <c r="DB124" s="1111"/>
      <c r="DC124" s="1111"/>
      <c r="DD124" s="1111"/>
      <c r="DE124" s="1111"/>
      <c r="DF124" s="1112"/>
      <c r="DG124" s="1095" t="s">
        <v>443</v>
      </c>
      <c r="DH124" s="1074"/>
      <c r="DI124" s="1074"/>
      <c r="DJ124" s="1074"/>
      <c r="DK124" s="1075"/>
      <c r="DL124" s="1073" t="s">
        <v>439</v>
      </c>
      <c r="DM124" s="1074"/>
      <c r="DN124" s="1074"/>
      <c r="DO124" s="1074"/>
      <c r="DP124" s="1075"/>
      <c r="DQ124" s="1073" t="s">
        <v>131</v>
      </c>
      <c r="DR124" s="1074"/>
      <c r="DS124" s="1074"/>
      <c r="DT124" s="1074"/>
      <c r="DU124" s="1075"/>
      <c r="DV124" s="1076" t="s">
        <v>439</v>
      </c>
      <c r="DW124" s="1077"/>
      <c r="DX124" s="1077"/>
      <c r="DY124" s="1077"/>
      <c r="DZ124" s="1078"/>
    </row>
    <row r="125" spans="1:130" s="246" customFormat="1" ht="26.25" customHeight="1">
      <c r="A125" s="1149"/>
      <c r="B125" s="1036"/>
      <c r="C125" s="1006" t="s">
        <v>467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439</v>
      </c>
      <c r="AB125" s="1049"/>
      <c r="AC125" s="1049"/>
      <c r="AD125" s="1049"/>
      <c r="AE125" s="1050"/>
      <c r="AF125" s="1051" t="s">
        <v>131</v>
      </c>
      <c r="AG125" s="1049"/>
      <c r="AH125" s="1049"/>
      <c r="AI125" s="1049"/>
      <c r="AJ125" s="1050"/>
      <c r="AK125" s="1051" t="s">
        <v>131</v>
      </c>
      <c r="AL125" s="1049"/>
      <c r="AM125" s="1049"/>
      <c r="AN125" s="1049"/>
      <c r="AO125" s="1050"/>
      <c r="AP125" s="1052" t="s">
        <v>131</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483</v>
      </c>
      <c r="CL125" s="1098"/>
      <c r="CM125" s="1098"/>
      <c r="CN125" s="1098"/>
      <c r="CO125" s="1099"/>
      <c r="CP125" s="1030" t="s">
        <v>484</v>
      </c>
      <c r="CQ125" s="979"/>
      <c r="CR125" s="979"/>
      <c r="CS125" s="979"/>
      <c r="CT125" s="979"/>
      <c r="CU125" s="979"/>
      <c r="CV125" s="979"/>
      <c r="CW125" s="979"/>
      <c r="CX125" s="979"/>
      <c r="CY125" s="979"/>
      <c r="CZ125" s="979"/>
      <c r="DA125" s="979"/>
      <c r="DB125" s="979"/>
      <c r="DC125" s="979"/>
      <c r="DD125" s="979"/>
      <c r="DE125" s="979"/>
      <c r="DF125" s="980"/>
      <c r="DG125" s="1016" t="s">
        <v>438</v>
      </c>
      <c r="DH125" s="1017"/>
      <c r="DI125" s="1017"/>
      <c r="DJ125" s="1017"/>
      <c r="DK125" s="1017"/>
      <c r="DL125" s="1017" t="s">
        <v>131</v>
      </c>
      <c r="DM125" s="1017"/>
      <c r="DN125" s="1017"/>
      <c r="DO125" s="1017"/>
      <c r="DP125" s="1017"/>
      <c r="DQ125" s="1017" t="s">
        <v>438</v>
      </c>
      <c r="DR125" s="1017"/>
      <c r="DS125" s="1017"/>
      <c r="DT125" s="1017"/>
      <c r="DU125" s="1017"/>
      <c r="DV125" s="1018" t="s">
        <v>439</v>
      </c>
      <c r="DW125" s="1018"/>
      <c r="DX125" s="1018"/>
      <c r="DY125" s="1018"/>
      <c r="DZ125" s="1019"/>
    </row>
    <row r="126" spans="1:130" s="246" customFormat="1" ht="26.25" customHeight="1" thickBot="1">
      <c r="A126" s="1149"/>
      <c r="B126" s="1036"/>
      <c r="C126" s="1006" t="s">
        <v>469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439</v>
      </c>
      <c r="AB126" s="1049"/>
      <c r="AC126" s="1049"/>
      <c r="AD126" s="1049"/>
      <c r="AE126" s="1050"/>
      <c r="AF126" s="1051" t="s">
        <v>443</v>
      </c>
      <c r="AG126" s="1049"/>
      <c r="AH126" s="1049"/>
      <c r="AI126" s="1049"/>
      <c r="AJ126" s="1050"/>
      <c r="AK126" s="1051" t="s">
        <v>131</v>
      </c>
      <c r="AL126" s="1049"/>
      <c r="AM126" s="1049"/>
      <c r="AN126" s="1049"/>
      <c r="AO126" s="1050"/>
      <c r="AP126" s="1052" t="s">
        <v>131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485</v>
      </c>
      <c r="CQ126" s="1040"/>
      <c r="CR126" s="1040"/>
      <c r="CS126" s="1040"/>
      <c r="CT126" s="1040"/>
      <c r="CU126" s="1040"/>
      <c r="CV126" s="1040"/>
      <c r="CW126" s="1040"/>
      <c r="CX126" s="1040"/>
      <c r="CY126" s="1040"/>
      <c r="CZ126" s="1040"/>
      <c r="DA126" s="1040"/>
      <c r="DB126" s="1040"/>
      <c r="DC126" s="1040"/>
      <c r="DD126" s="1040"/>
      <c r="DE126" s="1040"/>
      <c r="DF126" s="1041"/>
      <c r="DG126" s="1009" t="s">
        <v>438</v>
      </c>
      <c r="DH126" s="1010"/>
      <c r="DI126" s="1010"/>
      <c r="DJ126" s="1010"/>
      <c r="DK126" s="1010"/>
      <c r="DL126" s="1010" t="s">
        <v>131</v>
      </c>
      <c r="DM126" s="1010"/>
      <c r="DN126" s="1010"/>
      <c r="DO126" s="1010"/>
      <c r="DP126" s="1010"/>
      <c r="DQ126" s="1010" t="s">
        <v>439</v>
      </c>
      <c r="DR126" s="1010"/>
      <c r="DS126" s="1010"/>
      <c r="DT126" s="1010"/>
      <c r="DU126" s="1010"/>
      <c r="DV126" s="1011" t="s">
        <v>131</v>
      </c>
      <c r="DW126" s="1011"/>
      <c r="DX126" s="1011"/>
      <c r="DY126" s="1011"/>
      <c r="DZ126" s="1012"/>
    </row>
    <row r="127" spans="1:130" s="246" customFormat="1" ht="26.25" customHeight="1">
      <c r="A127" s="1150"/>
      <c r="B127" s="1038"/>
      <c r="C127" s="1092" t="s">
        <v>486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439</v>
      </c>
      <c r="AB127" s="1049"/>
      <c r="AC127" s="1049"/>
      <c r="AD127" s="1049"/>
      <c r="AE127" s="1050"/>
      <c r="AF127" s="1051" t="s">
        <v>439</v>
      </c>
      <c r="AG127" s="1049"/>
      <c r="AH127" s="1049"/>
      <c r="AI127" s="1049"/>
      <c r="AJ127" s="1050"/>
      <c r="AK127" s="1051" t="s">
        <v>131</v>
      </c>
      <c r="AL127" s="1049"/>
      <c r="AM127" s="1049"/>
      <c r="AN127" s="1049"/>
      <c r="AO127" s="1050"/>
      <c r="AP127" s="1052" t="s">
        <v>131</v>
      </c>
      <c r="AQ127" s="1053"/>
      <c r="AR127" s="1053"/>
      <c r="AS127" s="1053"/>
      <c r="AT127" s="1054"/>
      <c r="AU127" s="282"/>
      <c r="AV127" s="282"/>
      <c r="AW127" s="282"/>
      <c r="AX127" s="1122" t="s">
        <v>487</v>
      </c>
      <c r="AY127" s="1123"/>
      <c r="AZ127" s="1123"/>
      <c r="BA127" s="1123"/>
      <c r="BB127" s="1123"/>
      <c r="BC127" s="1123"/>
      <c r="BD127" s="1123"/>
      <c r="BE127" s="1124"/>
      <c r="BF127" s="1125" t="s">
        <v>488</v>
      </c>
      <c r="BG127" s="1123"/>
      <c r="BH127" s="1123"/>
      <c r="BI127" s="1123"/>
      <c r="BJ127" s="1123"/>
      <c r="BK127" s="1123"/>
      <c r="BL127" s="1124"/>
      <c r="BM127" s="1125" t="s">
        <v>489</v>
      </c>
      <c r="BN127" s="1123"/>
      <c r="BO127" s="1123"/>
      <c r="BP127" s="1123"/>
      <c r="BQ127" s="1123"/>
      <c r="BR127" s="1123"/>
      <c r="BS127" s="1124"/>
      <c r="BT127" s="1125" t="s">
        <v>490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491</v>
      </c>
      <c r="CQ127" s="1040"/>
      <c r="CR127" s="1040"/>
      <c r="CS127" s="1040"/>
      <c r="CT127" s="1040"/>
      <c r="CU127" s="1040"/>
      <c r="CV127" s="1040"/>
      <c r="CW127" s="1040"/>
      <c r="CX127" s="1040"/>
      <c r="CY127" s="1040"/>
      <c r="CZ127" s="1040"/>
      <c r="DA127" s="1040"/>
      <c r="DB127" s="1040"/>
      <c r="DC127" s="1040"/>
      <c r="DD127" s="1040"/>
      <c r="DE127" s="1040"/>
      <c r="DF127" s="1041"/>
      <c r="DG127" s="1009" t="s">
        <v>443</v>
      </c>
      <c r="DH127" s="1010"/>
      <c r="DI127" s="1010"/>
      <c r="DJ127" s="1010"/>
      <c r="DK127" s="1010"/>
      <c r="DL127" s="1010" t="s">
        <v>439</v>
      </c>
      <c r="DM127" s="1010"/>
      <c r="DN127" s="1010"/>
      <c r="DO127" s="1010"/>
      <c r="DP127" s="1010"/>
      <c r="DQ127" s="1010" t="s">
        <v>439</v>
      </c>
      <c r="DR127" s="1010"/>
      <c r="DS127" s="1010"/>
      <c r="DT127" s="1010"/>
      <c r="DU127" s="1010"/>
      <c r="DV127" s="1011" t="s">
        <v>439</v>
      </c>
      <c r="DW127" s="1011"/>
      <c r="DX127" s="1011"/>
      <c r="DY127" s="1011"/>
      <c r="DZ127" s="1012"/>
    </row>
    <row r="128" spans="1:130" s="246" customFormat="1" ht="26.25" customHeight="1" thickBot="1">
      <c r="A128" s="1133" t="s">
        <v>492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493</v>
      </c>
      <c r="X128" s="1135"/>
      <c r="Y128" s="1135"/>
      <c r="Z128" s="1136"/>
      <c r="AA128" s="1137">
        <v>72956</v>
      </c>
      <c r="AB128" s="1138"/>
      <c r="AC128" s="1138"/>
      <c r="AD128" s="1138"/>
      <c r="AE128" s="1139"/>
      <c r="AF128" s="1140">
        <v>68246</v>
      </c>
      <c r="AG128" s="1138"/>
      <c r="AH128" s="1138"/>
      <c r="AI128" s="1138"/>
      <c r="AJ128" s="1139"/>
      <c r="AK128" s="1140">
        <v>31989</v>
      </c>
      <c r="AL128" s="1138"/>
      <c r="AM128" s="1138"/>
      <c r="AN128" s="1138"/>
      <c r="AO128" s="1139"/>
      <c r="AP128" s="1141"/>
      <c r="AQ128" s="1142"/>
      <c r="AR128" s="1142"/>
      <c r="AS128" s="1142"/>
      <c r="AT128" s="1143"/>
      <c r="AU128" s="282"/>
      <c r="AV128" s="282"/>
      <c r="AW128" s="282"/>
      <c r="AX128" s="978" t="s">
        <v>494</v>
      </c>
      <c r="AY128" s="979"/>
      <c r="AZ128" s="979"/>
      <c r="BA128" s="979"/>
      <c r="BB128" s="979"/>
      <c r="BC128" s="979"/>
      <c r="BD128" s="979"/>
      <c r="BE128" s="980"/>
      <c r="BF128" s="1144" t="s">
        <v>443</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495</v>
      </c>
      <c r="CQ128" s="1127"/>
      <c r="CR128" s="1127"/>
      <c r="CS128" s="1127"/>
      <c r="CT128" s="1127"/>
      <c r="CU128" s="1127"/>
      <c r="CV128" s="1127"/>
      <c r="CW128" s="1127"/>
      <c r="CX128" s="1127"/>
      <c r="CY128" s="1127"/>
      <c r="CZ128" s="1127"/>
      <c r="DA128" s="1127"/>
      <c r="DB128" s="1127"/>
      <c r="DC128" s="1127"/>
      <c r="DD128" s="1127"/>
      <c r="DE128" s="1127"/>
      <c r="DF128" s="1128"/>
      <c r="DG128" s="1129" t="s">
        <v>131</v>
      </c>
      <c r="DH128" s="1130"/>
      <c r="DI128" s="1130"/>
      <c r="DJ128" s="1130"/>
      <c r="DK128" s="1130"/>
      <c r="DL128" s="1130" t="s">
        <v>131</v>
      </c>
      <c r="DM128" s="1130"/>
      <c r="DN128" s="1130"/>
      <c r="DO128" s="1130"/>
      <c r="DP128" s="1130"/>
      <c r="DQ128" s="1130" t="s">
        <v>131</v>
      </c>
      <c r="DR128" s="1130"/>
      <c r="DS128" s="1130"/>
      <c r="DT128" s="1130"/>
      <c r="DU128" s="1130"/>
      <c r="DV128" s="1131" t="s">
        <v>131</v>
      </c>
      <c r="DW128" s="1131"/>
      <c r="DX128" s="1131"/>
      <c r="DY128" s="1131"/>
      <c r="DZ128" s="1132"/>
    </row>
    <row r="129" spans="1:131" s="246" customFormat="1" ht="26.25" customHeight="1">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496</v>
      </c>
      <c r="X129" s="1164"/>
      <c r="Y129" s="1164"/>
      <c r="Z129" s="1165"/>
      <c r="AA129" s="1048">
        <v>5186806</v>
      </c>
      <c r="AB129" s="1049"/>
      <c r="AC129" s="1049"/>
      <c r="AD129" s="1049"/>
      <c r="AE129" s="1050"/>
      <c r="AF129" s="1051">
        <v>5049966</v>
      </c>
      <c r="AG129" s="1049"/>
      <c r="AH129" s="1049"/>
      <c r="AI129" s="1049"/>
      <c r="AJ129" s="1050"/>
      <c r="AK129" s="1051">
        <v>4965110</v>
      </c>
      <c r="AL129" s="1049"/>
      <c r="AM129" s="1049"/>
      <c r="AN129" s="1049"/>
      <c r="AO129" s="1050"/>
      <c r="AP129" s="1166"/>
      <c r="AQ129" s="1167"/>
      <c r="AR129" s="1167"/>
      <c r="AS129" s="1167"/>
      <c r="AT129" s="1168"/>
      <c r="AU129" s="284"/>
      <c r="AV129" s="284"/>
      <c r="AW129" s="284"/>
      <c r="AX129" s="1157" t="s">
        <v>497</v>
      </c>
      <c r="AY129" s="1040"/>
      <c r="AZ129" s="1040"/>
      <c r="BA129" s="1040"/>
      <c r="BB129" s="1040"/>
      <c r="BC129" s="1040"/>
      <c r="BD129" s="1040"/>
      <c r="BE129" s="1041"/>
      <c r="BF129" s="1158" t="s">
        <v>131</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498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499</v>
      </c>
      <c r="X130" s="1164"/>
      <c r="Y130" s="1164"/>
      <c r="Z130" s="1165"/>
      <c r="AA130" s="1048">
        <v>1085259</v>
      </c>
      <c r="AB130" s="1049"/>
      <c r="AC130" s="1049"/>
      <c r="AD130" s="1049"/>
      <c r="AE130" s="1050"/>
      <c r="AF130" s="1051">
        <v>1036290</v>
      </c>
      <c r="AG130" s="1049"/>
      <c r="AH130" s="1049"/>
      <c r="AI130" s="1049"/>
      <c r="AJ130" s="1050"/>
      <c r="AK130" s="1051">
        <v>970742</v>
      </c>
      <c r="AL130" s="1049"/>
      <c r="AM130" s="1049"/>
      <c r="AN130" s="1049"/>
      <c r="AO130" s="1050"/>
      <c r="AP130" s="1166"/>
      <c r="AQ130" s="1167"/>
      <c r="AR130" s="1167"/>
      <c r="AS130" s="1167"/>
      <c r="AT130" s="1168"/>
      <c r="AU130" s="284"/>
      <c r="AV130" s="284"/>
      <c r="AW130" s="284"/>
      <c r="AX130" s="1157" t="s">
        <v>500</v>
      </c>
      <c r="AY130" s="1040"/>
      <c r="AZ130" s="1040"/>
      <c r="BA130" s="1040"/>
      <c r="BB130" s="1040"/>
      <c r="BC130" s="1040"/>
      <c r="BD130" s="1040"/>
      <c r="BE130" s="1041"/>
      <c r="BF130" s="1194">
        <v>16.3</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501</v>
      </c>
      <c r="X131" s="1202"/>
      <c r="Y131" s="1202"/>
      <c r="Z131" s="1203"/>
      <c r="AA131" s="1095">
        <v>4101547</v>
      </c>
      <c r="AB131" s="1074"/>
      <c r="AC131" s="1074"/>
      <c r="AD131" s="1074"/>
      <c r="AE131" s="1075"/>
      <c r="AF131" s="1073">
        <v>4013676</v>
      </c>
      <c r="AG131" s="1074"/>
      <c r="AH131" s="1074"/>
      <c r="AI131" s="1074"/>
      <c r="AJ131" s="1075"/>
      <c r="AK131" s="1073">
        <v>3994368</v>
      </c>
      <c r="AL131" s="1074"/>
      <c r="AM131" s="1074"/>
      <c r="AN131" s="1074"/>
      <c r="AO131" s="1075"/>
      <c r="AP131" s="1204"/>
      <c r="AQ131" s="1205"/>
      <c r="AR131" s="1205"/>
      <c r="AS131" s="1205"/>
      <c r="AT131" s="1206"/>
      <c r="AU131" s="284"/>
      <c r="AV131" s="284"/>
      <c r="AW131" s="284"/>
      <c r="AX131" s="1176" t="s">
        <v>502</v>
      </c>
      <c r="AY131" s="1127"/>
      <c r="AZ131" s="1127"/>
      <c r="BA131" s="1127"/>
      <c r="BB131" s="1127"/>
      <c r="BC131" s="1127"/>
      <c r="BD131" s="1127"/>
      <c r="BE131" s="1128"/>
      <c r="BF131" s="1177">
        <v>56.4</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503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504</v>
      </c>
      <c r="W132" s="1187"/>
      <c r="X132" s="1187"/>
      <c r="Y132" s="1187"/>
      <c r="Z132" s="1188"/>
      <c r="AA132" s="1189">
        <v>16.381087430000001</v>
      </c>
      <c r="AB132" s="1190"/>
      <c r="AC132" s="1190"/>
      <c r="AD132" s="1190"/>
      <c r="AE132" s="1191"/>
      <c r="AF132" s="1192">
        <v>16.42900423</v>
      </c>
      <c r="AG132" s="1190"/>
      <c r="AH132" s="1190"/>
      <c r="AI132" s="1190"/>
      <c r="AJ132" s="1191"/>
      <c r="AK132" s="1192">
        <v>16.327664349999999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505</v>
      </c>
      <c r="W133" s="1170"/>
      <c r="X133" s="1170"/>
      <c r="Y133" s="1170"/>
      <c r="Z133" s="1171"/>
      <c r="AA133" s="1172">
        <v>15.7</v>
      </c>
      <c r="AB133" s="1173"/>
      <c r="AC133" s="1173"/>
      <c r="AD133" s="1173"/>
      <c r="AE133" s="1174"/>
      <c r="AF133" s="1172">
        <v>16</v>
      </c>
      <c r="AG133" s="1173"/>
      <c r="AH133" s="1173"/>
      <c r="AI133" s="1173"/>
      <c r="AJ133" s="1174"/>
      <c r="AK133" s="1172">
        <v>16.3</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LDfRCWGqoV9QtZbc5r/zhcMH6WQrrGK9ZWgDfpI2oSVK/xQn/VRBBn1ayYVFZsKjoqjHXN2SNPYl1IyBRwzVbw==" saltValue="WcDLWr4YgH2odGl78WtU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16" zoomScale="60" zoomScaleNormal="85" workbookViewId="0">
      <selection activeCell="CR52" sqref="CR52"/>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cWjaX0gKWFVvLdKiBU5Nu+ls20cVqY7OMK1qadYvXnXGjWdXRWgAyMRlUvN/P2Gzf47A0OtsQIBZALK4RmVFRA==" saltValue="g52G1DYfqHNded8YJy+x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V7" zoomScale="60" zoomScaleNormal="6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DJhmgQk/lqy2YfSSeIHiJ/aQMFNZRHbAus/KBfFqdOaurVQCPj6Sbr9TaAyxeeQgapDPC6tu7XLow3NWzyE+g==" saltValue="2YXLJdmrMOh3xK7YFDHCH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6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509</v>
      </c>
      <c r="AP7" s="303"/>
      <c r="AQ7" s="304" t="s">
        <v>510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511</v>
      </c>
      <c r="AQ8" s="310" t="s">
        <v>512</v>
      </c>
      <c r="AR8" s="311" t="s">
        <v>513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514</v>
      </c>
      <c r="AL9" s="1213"/>
      <c r="AM9" s="1213"/>
      <c r="AN9" s="1214"/>
      <c r="AO9" s="312">
        <v>1190932</v>
      </c>
      <c r="AP9" s="312">
        <v>103803</v>
      </c>
      <c r="AQ9" s="313">
        <v>89955</v>
      </c>
      <c r="AR9" s="314">
        <v>15.4</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515</v>
      </c>
      <c r="AL10" s="1213"/>
      <c r="AM10" s="1213"/>
      <c r="AN10" s="1214"/>
      <c r="AO10" s="315">
        <v>198857</v>
      </c>
      <c r="AP10" s="315">
        <v>17333</v>
      </c>
      <c r="AQ10" s="316">
        <v>10661</v>
      </c>
      <c r="AR10" s="317">
        <v>62.6</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516</v>
      </c>
      <c r="AL11" s="1213"/>
      <c r="AM11" s="1213"/>
      <c r="AN11" s="1214"/>
      <c r="AO11" s="315">
        <v>12293</v>
      </c>
      <c r="AP11" s="315">
        <v>1071</v>
      </c>
      <c r="AQ11" s="316">
        <v>13679</v>
      </c>
      <c r="AR11" s="317">
        <v>-92.2</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517</v>
      </c>
      <c r="AL12" s="1213"/>
      <c r="AM12" s="1213"/>
      <c r="AN12" s="1214"/>
      <c r="AO12" s="315">
        <v>57053</v>
      </c>
      <c r="AP12" s="315">
        <v>4973</v>
      </c>
      <c r="AQ12" s="316">
        <v>972</v>
      </c>
      <c r="AR12" s="317">
        <v>411.6</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518</v>
      </c>
      <c r="AL13" s="1213"/>
      <c r="AM13" s="1213"/>
      <c r="AN13" s="1214"/>
      <c r="AO13" s="315" t="s">
        <v>519</v>
      </c>
      <c r="AP13" s="315" t="s">
        <v>519</v>
      </c>
      <c r="AQ13" s="316">
        <v>32</v>
      </c>
      <c r="AR13" s="317" t="s">
        <v>519</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520</v>
      </c>
      <c r="AL14" s="1213"/>
      <c r="AM14" s="1213"/>
      <c r="AN14" s="1214"/>
      <c r="AO14" s="315">
        <v>56944</v>
      </c>
      <c r="AP14" s="315">
        <v>4963</v>
      </c>
      <c r="AQ14" s="316">
        <v>4100</v>
      </c>
      <c r="AR14" s="317">
        <v>21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521</v>
      </c>
      <c r="AL15" s="1213"/>
      <c r="AM15" s="1213"/>
      <c r="AN15" s="1214"/>
      <c r="AO15" s="315">
        <v>1663</v>
      </c>
      <c r="AP15" s="315">
        <v>145</v>
      </c>
      <c r="AQ15" s="316">
        <v>1979</v>
      </c>
      <c r="AR15" s="317">
        <v>-92.7</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522</v>
      </c>
      <c r="AL16" s="1216"/>
      <c r="AM16" s="1216"/>
      <c r="AN16" s="1217"/>
      <c r="AO16" s="315">
        <v>-88025</v>
      </c>
      <c r="AP16" s="315">
        <v>-7672</v>
      </c>
      <c r="AQ16" s="316">
        <v>-8950</v>
      </c>
      <c r="AR16" s="317">
        <v>-14.3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1429717</v>
      </c>
      <c r="AP17" s="315">
        <v>124616</v>
      </c>
      <c r="AQ17" s="316">
        <v>112428</v>
      </c>
      <c r="AR17" s="317">
        <v>10.8</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527</v>
      </c>
      <c r="AL21" s="1208"/>
      <c r="AM21" s="1208"/>
      <c r="AN21" s="1209"/>
      <c r="AO21" s="327">
        <v>11.24</v>
      </c>
      <c r="AP21" s="328">
        <v>10.34</v>
      </c>
      <c r="AQ21" s="329">
        <v>0.9</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528</v>
      </c>
      <c r="AL22" s="1208"/>
      <c r="AM22" s="1208"/>
      <c r="AN22" s="1209"/>
      <c r="AO22" s="332">
        <v>98</v>
      </c>
      <c r="AP22" s="333">
        <v>96.7</v>
      </c>
      <c r="AQ22" s="334">
        <v>1.3</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509</v>
      </c>
      <c r="AP30" s="303"/>
      <c r="AQ30" s="304" t="s">
        <v>510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511</v>
      </c>
      <c r="AQ31" s="310" t="s">
        <v>512</v>
      </c>
      <c r="AR31" s="311" t="s">
        <v>513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532</v>
      </c>
      <c r="AL32" s="1224"/>
      <c r="AM32" s="1224"/>
      <c r="AN32" s="1225"/>
      <c r="AO32" s="342">
        <v>990820</v>
      </c>
      <c r="AP32" s="342">
        <v>86361</v>
      </c>
      <c r="AQ32" s="343">
        <v>52443</v>
      </c>
      <c r="AR32" s="344">
        <v>64.7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533</v>
      </c>
      <c r="AL33" s="1224"/>
      <c r="AM33" s="1224"/>
      <c r="AN33" s="1225"/>
      <c r="AO33" s="342" t="s">
        <v>519</v>
      </c>
      <c r="AP33" s="342" t="s">
        <v>519</v>
      </c>
      <c r="AQ33" s="343" t="s">
        <v>519</v>
      </c>
      <c r="AR33" s="344" t="s">
        <v>519</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534</v>
      </c>
      <c r="AL34" s="1224"/>
      <c r="AM34" s="1224"/>
      <c r="AN34" s="1225"/>
      <c r="AO34" s="342" t="s">
        <v>519</v>
      </c>
      <c r="AP34" s="342" t="s">
        <v>519</v>
      </c>
      <c r="AQ34" s="343" t="s">
        <v>519</v>
      </c>
      <c r="AR34" s="344" t="s">
        <v>519</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535</v>
      </c>
      <c r="AL35" s="1224"/>
      <c r="AM35" s="1224"/>
      <c r="AN35" s="1225"/>
      <c r="AO35" s="342">
        <v>623680</v>
      </c>
      <c r="AP35" s="342">
        <v>54361</v>
      </c>
      <c r="AQ35" s="343">
        <v>14640</v>
      </c>
      <c r="AR35" s="344">
        <v>271.3</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536</v>
      </c>
      <c r="AL36" s="1224"/>
      <c r="AM36" s="1224"/>
      <c r="AN36" s="1225"/>
      <c r="AO36" s="342">
        <v>39228</v>
      </c>
      <c r="AP36" s="342">
        <v>3419</v>
      </c>
      <c r="AQ36" s="343">
        <v>3738</v>
      </c>
      <c r="AR36" s="344">
        <v>-8.5</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537</v>
      </c>
      <c r="AL37" s="1224"/>
      <c r="AM37" s="1224"/>
      <c r="AN37" s="1225"/>
      <c r="AO37" s="342" t="s">
        <v>519</v>
      </c>
      <c r="AP37" s="342" t="s">
        <v>519</v>
      </c>
      <c r="AQ37" s="343">
        <v>1128</v>
      </c>
      <c r="AR37" s="344" t="s">
        <v>519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538</v>
      </c>
      <c r="AL38" s="1227"/>
      <c r="AM38" s="1227"/>
      <c r="AN38" s="1228"/>
      <c r="AO38" s="345">
        <v>1190</v>
      </c>
      <c r="AP38" s="345">
        <v>104</v>
      </c>
      <c r="AQ38" s="346">
        <v>7</v>
      </c>
      <c r="AR38" s="334">
        <v>1385.7</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539</v>
      </c>
      <c r="AL39" s="1227"/>
      <c r="AM39" s="1227"/>
      <c r="AN39" s="1228"/>
      <c r="AO39" s="342">
        <v>-31989</v>
      </c>
      <c r="AP39" s="342">
        <v>-2788</v>
      </c>
      <c r="AQ39" s="343">
        <v>-2426</v>
      </c>
      <c r="AR39" s="344">
        <v>14.9</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540</v>
      </c>
      <c r="AL40" s="1224"/>
      <c r="AM40" s="1224"/>
      <c r="AN40" s="1225"/>
      <c r="AO40" s="342">
        <v>-970742</v>
      </c>
      <c r="AP40" s="342">
        <v>-84611</v>
      </c>
      <c r="AQ40" s="343">
        <v>-48318</v>
      </c>
      <c r="AR40" s="344">
        <v>75.099999999999994</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300</v>
      </c>
      <c r="AL41" s="1230"/>
      <c r="AM41" s="1230"/>
      <c r="AN41" s="1231"/>
      <c r="AO41" s="342">
        <v>652187</v>
      </c>
      <c r="AP41" s="342">
        <v>56845</v>
      </c>
      <c r="AQ41" s="343">
        <v>21212</v>
      </c>
      <c r="AR41" s="344">
        <v>168</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509</v>
      </c>
      <c r="AN49" s="1220" t="s">
        <v>544</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545</v>
      </c>
      <c r="AO50" s="359" t="s">
        <v>546</v>
      </c>
      <c r="AP50" s="360" t="s">
        <v>547</v>
      </c>
      <c r="AQ50" s="361" t="s">
        <v>548</v>
      </c>
      <c r="AR50" s="362" t="s">
        <v>549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1120276</v>
      </c>
      <c r="AN51" s="364">
        <v>92715</v>
      </c>
      <c r="AO51" s="365">
        <v>110.7</v>
      </c>
      <c r="AP51" s="366">
        <v>91837</v>
      </c>
      <c r="AQ51" s="367">
        <v>11</v>
      </c>
      <c r="AR51" s="368">
        <v>99.7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475005</v>
      </c>
      <c r="AN52" s="372">
        <v>39312</v>
      </c>
      <c r="AO52" s="373">
        <v>28.1</v>
      </c>
      <c r="AP52" s="374">
        <v>54439</v>
      </c>
      <c r="AQ52" s="375">
        <v>21.7</v>
      </c>
      <c r="AR52" s="376">
        <v>6.4</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1151091</v>
      </c>
      <c r="AN53" s="364">
        <v>96076</v>
      </c>
      <c r="AO53" s="365">
        <v>3.6</v>
      </c>
      <c r="AP53" s="366">
        <v>75972</v>
      </c>
      <c r="AQ53" s="367">
        <v>-17.3</v>
      </c>
      <c r="AR53" s="368">
        <v>20.9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555154</v>
      </c>
      <c r="AN54" s="372">
        <v>46336</v>
      </c>
      <c r="AO54" s="373">
        <v>17.899999999999999</v>
      </c>
      <c r="AP54" s="374">
        <v>40712</v>
      </c>
      <c r="AQ54" s="375">
        <v>-25.2</v>
      </c>
      <c r="AR54" s="376">
        <v>43.1</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1318064</v>
      </c>
      <c r="AN55" s="364">
        <v>111182</v>
      </c>
      <c r="AO55" s="365">
        <v>15.7</v>
      </c>
      <c r="AP55" s="366">
        <v>79466</v>
      </c>
      <c r="AQ55" s="367">
        <v>4.5999999999999996</v>
      </c>
      <c r="AR55" s="368">
        <v>11.1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934745</v>
      </c>
      <c r="AN56" s="372">
        <v>78848</v>
      </c>
      <c r="AO56" s="373">
        <v>70.2</v>
      </c>
      <c r="AP56" s="374">
        <v>44645</v>
      </c>
      <c r="AQ56" s="375">
        <v>9.6999999999999993</v>
      </c>
      <c r="AR56" s="376">
        <v>60.5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2304448</v>
      </c>
      <c r="AN57" s="364">
        <v>197926</v>
      </c>
      <c r="AO57" s="365">
        <v>78</v>
      </c>
      <c r="AP57" s="366">
        <v>90072</v>
      </c>
      <c r="AQ57" s="367">
        <v>13.3</v>
      </c>
      <c r="AR57" s="368">
        <v>64.7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1693373</v>
      </c>
      <c r="AN58" s="372">
        <v>145441</v>
      </c>
      <c r="AO58" s="373">
        <v>84.5</v>
      </c>
      <c r="AP58" s="374">
        <v>46083</v>
      </c>
      <c r="AQ58" s="375">
        <v>3.2</v>
      </c>
      <c r="AR58" s="376">
        <v>81.3</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1621437</v>
      </c>
      <c r="AN59" s="364">
        <v>141326</v>
      </c>
      <c r="AO59" s="365">
        <v>-28.6</v>
      </c>
      <c r="AP59" s="366">
        <v>88328</v>
      </c>
      <c r="AQ59" s="367">
        <v>-1.9</v>
      </c>
      <c r="AR59" s="368">
        <v>-26.7</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1180579</v>
      </c>
      <c r="AN60" s="372">
        <v>102901</v>
      </c>
      <c r="AO60" s="373">
        <v>-29.2</v>
      </c>
      <c r="AP60" s="374">
        <v>49013</v>
      </c>
      <c r="AQ60" s="375">
        <v>6.4</v>
      </c>
      <c r="AR60" s="376">
        <v>-35.6</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1503063</v>
      </c>
      <c r="AN61" s="379">
        <v>127845</v>
      </c>
      <c r="AO61" s="380">
        <v>35.9</v>
      </c>
      <c r="AP61" s="381">
        <v>85135</v>
      </c>
      <c r="AQ61" s="382">
        <v>1.9</v>
      </c>
      <c r="AR61" s="368">
        <v>34</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967771</v>
      </c>
      <c r="AN62" s="372">
        <v>82568</v>
      </c>
      <c r="AO62" s="373">
        <v>34.299999999999997</v>
      </c>
      <c r="AP62" s="374">
        <v>46978</v>
      </c>
      <c r="AQ62" s="375">
        <v>3.2</v>
      </c>
      <c r="AR62" s="376">
        <v>31.1</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DEG+dbW20TUU9E8bjCsrAd3oJxtO5MKQFhHWhiUqw5/3c3cBJfHPYy8ztArwF8wBFwfF1h1XHwY9psCPZona3Q==" saltValue="v1zVqsAnIplL9URPWD0zR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E45" zoomScale="50" zoomScaleNormal="50" zoomScaleSheetLayoutView="55" workbookViewId="0">
      <selection activeCell="AE101" sqref="AE101"/>
    </sheetView>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BWI02LCNCd2zMPNeLIa9z5XAVYa7MfXrG4W2z/oD4vasbeb6Fqbwovo+sItH6nN5EaYrrDYZhR7BFq9/Ny1A==" saltValue="2w1zMqTjuIVu7OBISvGUt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40" zoomScale="60" zoomScaleNormal="6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q8bw+JSkb/k3vnd3Jr32jF10wQKvbjHdzb9f0mYX7N7Csp6ESTn8vmedAM5GH7By61BiSd7jPm3dWeodfM25g==" saltValue="QhyoPU/fKMyXb8+lo0+qs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 zoomScale="60" zoomScaleNormal="60" zoomScaleSheetLayoutView="100" workbookViewId="0">
      <selection activeCell="K45" sqref="K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232" t="s">
        <v>3</v>
      </c>
      <c r="D47" s="1232"/>
      <c r="E47" s="1233"/>
      <c r="F47" s="11">
        <v>36.299999999999997</v>
      </c>
      <c r="G47" s="12">
        <v>37.340000000000003</v>
      </c>
      <c r="H47" s="12">
        <v>37.93</v>
      </c>
      <c r="I47" s="12">
        <v>34.479999999999997</v>
      </c>
      <c r="J47" s="13">
        <v>27.85</v>
      </c>
    </row>
    <row r="48" spans="2:10" ht="57.75" customHeight="1">
      <c r="B48" s="14"/>
      <c r="C48" s="1234" t="s">
        <v>4</v>
      </c>
      <c r="D48" s="1234"/>
      <c r="E48" s="1235"/>
      <c r="F48" s="15">
        <v>3.19</v>
      </c>
      <c r="G48" s="16">
        <v>3.57</v>
      </c>
      <c r="H48" s="16">
        <v>4.3</v>
      </c>
      <c r="I48" s="16">
        <v>5.0199999999999996</v>
      </c>
      <c r="J48" s="17">
        <v>5.72</v>
      </c>
    </row>
    <row r="49" spans="2:10" ht="57.75" customHeight="1" thickBot="1">
      <c r="B49" s="18"/>
      <c r="C49" s="1236" t="s">
        <v>5</v>
      </c>
      <c r="D49" s="1236"/>
      <c r="E49" s="1237"/>
      <c r="F49" s="19">
        <v>4.42</v>
      </c>
      <c r="G49" s="20">
        <v>1.1599999999999999</v>
      </c>
      <c r="H49" s="20">
        <v>0.19</v>
      </c>
      <c r="I49" s="20" t="s">
        <v>565</v>
      </c>
      <c r="J49" s="21" t="s">
        <v>566</v>
      </c>
    </row>
    <row r="50" spans="2:10" ht="13.5" customHeight="1"/>
    <row r="51" spans="2:10" ht="13.5" hidden="1" customHeight="1"/>
    <row r="52" spans="2:10" ht="13.5" hidden="1" customHeight="1"/>
    <row r="53" spans="2:10" ht="13.5" hidden="1" customHeight="1"/>
  </sheetData>
  <sheetProtection algorithmName="SHA-512" hashValue="zHIkWP/U1z3SnjiHvVANjAcbyiGlm0IUjoBuSal1KBZf+6VASwpTWLkYmMctDEHHEOVQycvdc0qqqJBxN2ggCw==" saltValue="Dugmnjwpz1X43q0UH/5v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2020-09-15T01:58:59Z</cp:lastPrinted>
  <dcterms:created xsi:type="dcterms:W3CDTF">2020-02-10T04:54:56Z</dcterms:created>
  <dcterms:modified xsi:type="dcterms:W3CDTF">2020-09-15T06:19:59Z</dcterms:modified>
  <cp:category/>
</cp:coreProperties>
</file>