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元年度\11 HP掲載データ\"/>
    </mc:Choice>
  </mc:AlternateContent>
  <xr:revisionPtr revIDLastSave="0" documentId="8_{2D62EC44-CCC8-4C92-8E1F-51AA6183AEC3}"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A74" i="12"/>
  <c r="AA73" i="12"/>
  <c r="AA72" i="12"/>
  <c r="AA71" i="12"/>
  <c r="AA70" i="12"/>
  <c r="AA69" i="12"/>
  <c r="AU63" i="12" l="1"/>
  <c r="AP63" i="12"/>
  <c r="AA37" i="12"/>
  <c r="AA35" i="12"/>
  <c r="AA34" i="12"/>
  <c r="AA33" i="12"/>
  <c r="AA32" i="12"/>
  <c r="AA31" i="12"/>
  <c r="AA30" i="12"/>
  <c r="AA29" i="12"/>
  <c r="AA28" i="12"/>
  <c r="AA36" i="12"/>
  <c r="AP23" i="12" l="1"/>
  <c r="AA23" i="12"/>
  <c r="V23" i="12"/>
  <c r="Q23" i="12"/>
  <c r="BG35" i="10" l="1"/>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C36" i="10"/>
  <c r="CO35" i="10"/>
  <c r="C35" i="10"/>
  <c r="CO34" i="10"/>
  <c r="C34" i="10"/>
  <c r="U34" i="10" s="1"/>
  <c r="U35" i="10" s="1"/>
  <c r="U36" i="10" s="1"/>
  <c r="U37" i="10" s="1"/>
  <c r="U38"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alcChain>
</file>

<file path=xl/sharedStrings.xml><?xml version="1.0" encoding="utf-8"?>
<sst xmlns="http://schemas.openxmlformats.org/spreadsheetml/2006/main" count="1086" uniqueCount="610">
  <si>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</si>
  <si>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</si>
  <si>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</si>
  <si>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</si>
  <si>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</si>
  <si>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</si>
  <si>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</si>
  <si>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</si>
  <si>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</si>
  <si>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</si>
  <si>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</si>
  <si>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</si>
  <si>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</si>
  <si>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</si>
  <si>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</si>
  <si>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</si>
  <si>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</si>
  <si>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</si>
  <si>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</si>
  <si>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</si>
  <si>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</si>
  <si>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</si>
  <si>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</si>
  <si>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</si>
  <si>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</si>
  <si>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</si>
  <si>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</si>
  <si>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</si>
  <si>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</si>
  <si>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</si>
  <si>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</si>
  <si>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</si>
  <si>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</si>
  <si>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</si>
  <si>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</si>
  <si>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</si>
  <si>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</si>
  <si>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</si>
  <si>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</si>
  <si>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</si>
  <si>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</si>
  <si>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</si>
  <si>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</si>
  <si>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</si>
  <si>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</si>
  <si>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</si>
  <si>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</si>
  <si>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</si>
  <si>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</si>
  <si>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</si>
  <si>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</si>
  <si>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</si>
  <si>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</si>
  <si>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</si>
  <si>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</si>
  <si>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</si>
  <si>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</si>
  <si>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</si>
  <si>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</si>
  <si>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</si>
  <si>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</si>
  <si>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</si>
  <si>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</si>
  <si>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</si>
  <si>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</si>
  <si>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</si>
  <si>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</si>
  <si>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</si>
  <si>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</si>
  <si>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</si>
  <si>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</si>
  <si>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</si>
  <si>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</si>
  <si>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</si>
  <si>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</si>
  <si>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</si>
  <si>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</si>
  <si>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</si>
  <si>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</si>
  <si>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</si>
  <si>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</si>
  <si>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</si>
  <si>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</si>
  <si>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</si>
  <si>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</si>
  <si>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</si>
  <si>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</si>
  <si>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</si>
  <si>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</si>
  <si>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</si>
  <si>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</si>
  <si>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</si>
  <si>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</si>
  <si>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</si>
  <si>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</si>
  <si>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</si>
  <si>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</si>
  <si>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</si>
  <si>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宍粟市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</si>
  <si>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</si>
  <si>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</si>
  <si>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</si>
  <si>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</si>
  <si>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</si>
  <si>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</si>
  <si>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</si>
  <si>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</si>
  <si>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</si>
  <si>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</si>
  <si>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</si>
  <si>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</si>
  <si>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</si>
  <si>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</si>
  <si>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</si>
  <si>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</si>
  <si>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</si>
  <si>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</si>
  <si>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</si>
  <si>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</si>
  <si>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</si>
  <si>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</si>
  <si>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</si>
  <si>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</si>
  <si>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</si>
  <si>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</si>
  <si>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</si>
  <si>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</si>
  <si>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</si>
  <si>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</si>
  <si>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</si>
  <si>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</si>
  <si>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</si>
  <si>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</si>
  <si>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</si>
  <si>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</si>
  <si>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</si>
  <si>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</si>
  <si>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</si>
  <si>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</si>
  <si>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</si>
  <si>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</si>
  <si>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</si>
  <si>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</si>
  <si>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</si>
  <si>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</si>
  <si>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</si>
  <si>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</si>
  <si>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</si>
  <si>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</si>
  <si>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</si>
  <si>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</si>
  <si>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</si>
  <si>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</si>
  <si>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</si>
  <si>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</si>
  <si>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</si>
  <si>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</si>
  <si>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</si>
  <si>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</si>
  <si>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</si>
  <si>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</si>
  <si>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</si>
  <si>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</si>
  <si>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</si>
  <si>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</si>
  <si>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</si>
  <si>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</si>
  <si>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</si>
  <si>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</si>
  <si>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</si>
  <si>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</si>
  <si>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</si>
  <si>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</si>
  <si>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</si>
  <si>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</si>
  <si>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</si>
  <si>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</si>
  <si>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</si>
  <si>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</si>
  <si>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</si>
  <si>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</si>
  <si>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</si>
  <si>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</si>
  <si>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</si>
  <si>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</si>
  <si>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</si>
  <si>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</si>
  <si>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</si>
  <si>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</si>
  <si>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</si>
  <si>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</si>
  <si>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</si>
  <si>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</si>
  <si>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</si>
  <si>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</si>
  <si>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</si>
  <si>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</si>
  <si>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</si>
  <si>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</si>
  <si>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</si>
  <si>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</si>
  <si>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</si>
  <si>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</si>
  <si>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</si>
  <si>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</si>
  <si>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</si>
  <si>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</si>
  <si>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</si>
  <si>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</si>
  <si>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</si>
  <si>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</si>
  <si>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</si>
  <si>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</si>
  <si>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</si>
  <si>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</si>
  <si>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</si>
  <si>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兵庫県宍粟市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</si>
  <si>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</si>
  <si>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</si>
  <si>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</si>
  <si>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</si>
  <si>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</si>
  <si>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</si>
  <si>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</si>
  <si>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</si>
  <si>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</si>
  <si>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</si>
  <si>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</si>
  <si>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</si>
  <si>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</si>
  <si>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</si>
  <si>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</si>
  <si>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</si>
  <si>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</si>
  <si>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</si>
  <si>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</si>
  <si>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</si>
  <si>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</si>
  <si>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</si>
  <si>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</si>
  <si>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</si>
  <si>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</si>
  <si>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</si>
  <si>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</si>
  <si>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</si>
  <si>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</si>
  <si>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</si>
  <si>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</si>
  <si>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</si>
  <si>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</si>
  <si>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</si>
  <si>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</si>
  <si>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</si>
  <si>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</si>
  <si>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</si>
  <si>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</si>
  <si>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</si>
  <si>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</si>
  <si>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</si>
  <si>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</si>
  <si>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</si>
  <si>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</si>
  <si>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</si>
  <si>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</si>
  <si>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</si>
  <si>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</si>
  <si>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</si>
  <si>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</si>
  <si>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</si>
  <si>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</si>
  <si>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</si>
  <si>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</si>
  <si>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</si>
  <si>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</si>
  <si>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</si>
  <si>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</si>
  <si>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</si>
  <si>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</si>
  <si>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</si>
  <si>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</si>
  <si>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</si>
  <si>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</si>
  <si>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</si>
  <si>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</si>
  <si>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</si>
  <si>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</si>
  <si>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</si>
  <si>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</si>
  <si>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</si>
  <si>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</si>
  <si>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</si>
  <si>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</si>
  <si>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</si>
  <si>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</si>
  <si>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</si>
  <si>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</si>
  <si>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</si>
  <si>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</si>
  <si>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</si>
  <si>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</si>
  <si>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</si>
  <si>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</si>
  <si>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</si>
  <si>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</si>
  <si>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</si>
  <si>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</si>
  <si>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</si>
  <si>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</si>
  <si>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</si>
  <si>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</si>
  <si>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</si>
  <si>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</si>
  <si>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</si>
  <si>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</si>
  <si>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</si>
  <si>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</si>
  <si>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</si>
  <si>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</si>
  <si>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</si>
  <si>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</si>
  <si>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</si>
  <si>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</si>
  <si>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</si>
  <si>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</si>
  <si>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</si>
  <si>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</si>
  <si>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</si>
  <si>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</si>
  <si>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</si>
  <si>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</si>
  <si>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</si>
  <si>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</si>
  <si>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</si>
  <si>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</si>
  <si>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</si>
  <si>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</si>
  <si>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</si>
  <si>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</si>
  <si>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</si>
  <si>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</si>
  <si>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</si>
  <si>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</si>
  <si>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</si>
  <si>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</si>
  <si>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</si>
  <si>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</si>
  <si>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</si>
  <si>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</si>
  <si>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</si>
  <si>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</si>
  <si>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</si>
  <si>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</si>
  <si>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</si>
  <si>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</si>
  <si>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</si>
  <si>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</si>
  <si>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</si>
  <si>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</si>
  <si>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</si>
  <si>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</si>
  <si>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</si>
  <si>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</si>
  <si>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</si>
  <si>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</si>
  <si>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</si>
  <si>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</si>
  <si>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</si>
  <si>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</si>
  <si>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</si>
  <si>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</si>
  <si>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</si>
  <si>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兵庫県宍粟市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</si>
  <si>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</si>
  <si>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</si>
  <si>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</si>
  <si>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</si>
  <si>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</si>
  <si>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</si>
  <si>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</si>
  <si>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</si>
  <si>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</si>
  <si>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</si>
  <si>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</si>
  <si>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</si>
  <si>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</si>
  <si>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</si>
  <si>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</si>
  <si>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</si>
  <si>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</si>
  <si>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</si>
  <si>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</si>
  <si>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</si>
  <si>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</si>
  <si>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</si>
  <si>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</si>
  <si>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</si>
  <si>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</si>
  <si>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</si>
  <si>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</si>
  <si>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</si>
  <si>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</si>
  <si>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</si>
  <si>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</si>
  <si>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</si>
  <si>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</si>
  <si>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</si>
  <si>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国民健康保険診療所特別会計</t>
    <phoneticPr fontId="5"/>
  </si>
  <si>
    <t>後期高齢者医療事業特別会計</t>
    <phoneticPr fontId="5"/>
  </si>
  <si>
    <t>介護保険事業特別会計</t>
    <phoneticPr fontId="5"/>
  </si>
  <si>
    <t>訪問看護事業特別会計</t>
    <phoneticPr fontId="5"/>
  </si>
  <si>
    <t>水道事業特別会計</t>
    <phoneticPr fontId="5"/>
  </si>
  <si>
    <t>法適用企業</t>
    <phoneticPr fontId="5"/>
  </si>
  <si>
    <t>病院事業特別会計</t>
    <phoneticPr fontId="5"/>
  </si>
  <si>
    <t>農業共済事業特別会計</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</si>
  <si>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</si>
  <si>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</si>
  <si>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</si>
  <si>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</si>
  <si>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</si>
  <si>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</si>
  <si>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</si>
  <si>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</si>
  <si>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</si>
  <si>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</si>
  <si>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</si>
  <si>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</si>
  <si>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</si>
  <si>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</si>
  <si>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</si>
  <si>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</si>
  <si>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</si>
  <si>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</si>
  <si>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</si>
  <si>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</si>
  <si>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</si>
  <si>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</si>
  <si>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</si>
  <si>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</si>
  <si>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</si>
  <si>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</si>
  <si>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</si>
  <si>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</si>
  <si>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</si>
  <si>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</si>
  <si>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</si>
  <si>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</si>
  <si>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</si>
  <si>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</si>
  <si>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</si>
  <si>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</si>
  <si>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</si>
  <si>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</si>
  <si>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</si>
  <si>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</si>
  <si>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</si>
  <si>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</si>
  <si>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</si>
  <si>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</si>
  <si>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</si>
  <si>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</si>
  <si>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</si>
  <si>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</si>
  <si>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</si>
  <si>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</si>
  <si>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</si>
  <si>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</si>
  <si>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</si>
  <si>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</si>
  <si>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</si>
  <si>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</si>
  <si>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</si>
  <si>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</si>
  <si>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</si>
  <si>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</si>
  <si>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</si>
  <si>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</si>
  <si>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</si>
  <si>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</si>
  <si>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</si>
  <si>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</si>
  <si>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</si>
  <si>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</si>
  <si>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</si>
  <si>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</si>
  <si>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</si>
  <si>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</si>
  <si>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</si>
  <si>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</si>
  <si>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</si>
  <si>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</si>
  <si>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</si>
  <si>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</si>
  <si>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</si>
  <si>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</si>
  <si>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</si>
  <si>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</si>
  <si>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</si>
  <si>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</si>
  <si>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</si>
  <si>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</si>
  <si>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</si>
  <si>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</si>
  <si>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</si>
  <si>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</si>
  <si>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</si>
  <si>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</si>
  <si>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</si>
  <si>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</si>
  <si>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</si>
  <si>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</si>
  <si>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</si>
  <si>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</si>
  <si>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</si>
  <si>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</si>
  <si>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</si>
  <si>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</si>
  <si>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</si>
  <si>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</si>
  <si>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</si>
  <si>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</si>
  <si>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</si>
  <si>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</si>
  <si>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</si>
  <si>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</si>
  <si>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</si>
  <si>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</si>
  <si>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</si>
  <si>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</si>
  <si>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</si>
  <si>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</si>
  <si>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</si>
  <si>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</si>
  <si>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</si>
  <si>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</si>
  <si>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</si>
  <si>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</si>
  <si>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</si>
  <si>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</si>
  <si>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</si>
  <si>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</si>
  <si>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</si>
  <si>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</si>
  <si>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</si>
  <si>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</si>
  <si>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</si>
  <si>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</si>
  <si>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</si>
  <si>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</si>
  <si>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</si>
  <si>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</si>
  <si>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</si>
  <si>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</si>
  <si>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</si>
  <si>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</si>
  <si>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</si>
  <si>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</si>
  <si>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</si>
  <si>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</si>
  <si>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</si>
  <si>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</si>
  <si>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</si>
  <si>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0.09</t>
  </si>
  <si>
    <t>一般会計</t>
  </si>
  <si>
    <t>水道事業特別会計</t>
  </si>
  <si>
    <t>下水道事業特別会計</t>
  </si>
  <si>
    <t>農業共済事業特別会計</t>
  </si>
  <si>
    <t>介護保険事業特別会計</t>
  </si>
  <si>
    <t>国民健康保険事業特別会計</t>
  </si>
  <si>
    <t>▲ 0.98</t>
  </si>
  <si>
    <t>農業集落排水事業特別会計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</si>
  <si>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</si>
  <si>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</si>
  <si>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</si>
  <si>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</si>
  <si>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</si>
  <si>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</si>
  <si>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</si>
  <si>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</si>
  <si>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</si>
  <si>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</si>
  <si>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</si>
  <si>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地域振興基金</t>
    <rPh sb="0" eb="2">
      <t>チイキ</t>
    </rPh>
    <rPh sb="2" eb="4">
      <t>シンコウ</t>
    </rPh>
    <rPh sb="4" eb="6">
      <t>キキン</t>
    </rPh>
    <phoneticPr fontId="2"/>
  </si>
  <si>
    <t>地域福祉基金</t>
    <rPh sb="0" eb="2">
      <t>チイキ</t>
    </rPh>
    <rPh sb="2" eb="4">
      <t>フクシ</t>
    </rPh>
    <rPh sb="4" eb="6">
      <t>キキン</t>
    </rPh>
    <phoneticPr fontId="2"/>
  </si>
  <si>
    <t>公共施設等整備基金</t>
    <rPh sb="0" eb="2">
      <t>コウキョウ</t>
    </rPh>
    <rPh sb="2" eb="4">
      <t>シセツ</t>
    </rPh>
    <rPh sb="4" eb="5">
      <t>トウ</t>
    </rPh>
    <rPh sb="5" eb="7">
      <t>セイビ</t>
    </rPh>
    <rPh sb="7" eb="9">
      <t>キキン</t>
    </rPh>
    <phoneticPr fontId="2"/>
  </si>
  <si>
    <t>森林文化創造基金</t>
    <rPh sb="0" eb="2">
      <t>シンリン</t>
    </rPh>
    <rPh sb="2" eb="4">
      <t>ブンカ</t>
    </rPh>
    <rPh sb="4" eb="6">
      <t>ソウゾウ</t>
    </rPh>
    <rPh sb="6" eb="8">
      <t>キキン</t>
    </rPh>
    <phoneticPr fontId="2"/>
  </si>
  <si>
    <t>ブナ基金</t>
    <rPh sb="2" eb="4">
      <t>キキン</t>
    </rPh>
    <phoneticPr fontId="2"/>
  </si>
  <si>
    <t>-</t>
    <phoneticPr fontId="2"/>
  </si>
  <si>
    <t>-</t>
    <phoneticPr fontId="2"/>
  </si>
  <si>
    <t>-</t>
    <phoneticPr fontId="2"/>
  </si>
  <si>
    <t>にしはりま環境事務組合</t>
    <rPh sb="5" eb="11">
      <t>カンキョウジムクミアイ</t>
    </rPh>
    <phoneticPr fontId="2"/>
  </si>
  <si>
    <t>西はりま消防組合</t>
    <rPh sb="0" eb="1">
      <t>ニシ</t>
    </rPh>
    <rPh sb="4" eb="6">
      <t>ショウボウ</t>
    </rPh>
    <rPh sb="6" eb="8">
      <t>クミアイ</t>
    </rPh>
    <phoneticPr fontId="2"/>
  </si>
  <si>
    <t>兵庫県市町村職員退職手当組合</t>
    <rPh sb="0" eb="3">
      <t>ヒョウゴケン</t>
    </rPh>
    <rPh sb="3" eb="6">
      <t>シチョウソン</t>
    </rPh>
    <rPh sb="6" eb="8">
      <t>ショクイン</t>
    </rPh>
    <rPh sb="8" eb="10">
      <t>タイショク</t>
    </rPh>
    <rPh sb="10" eb="14">
      <t>テアテクミアイ</t>
    </rPh>
    <phoneticPr fontId="2"/>
  </si>
  <si>
    <t>兵庫県市町交通災害共済組合</t>
    <rPh sb="0" eb="3">
      <t>ヒョウゴケン</t>
    </rPh>
    <rPh sb="3" eb="5">
      <t>シチョウ</t>
    </rPh>
    <rPh sb="5" eb="11">
      <t>コウツウサイガイキョウサイ</t>
    </rPh>
    <rPh sb="11" eb="13">
      <t>クミアイ</t>
    </rPh>
    <phoneticPr fontId="2"/>
  </si>
  <si>
    <t>兵庫県町議会議員公務災害補償組合</t>
    <rPh sb="0" eb="3">
      <t>ヒョウゴケン</t>
    </rPh>
    <rPh sb="3" eb="4">
      <t>チョウ</t>
    </rPh>
    <rPh sb="4" eb="6">
      <t>ギカイ</t>
    </rPh>
    <rPh sb="6" eb="8">
      <t>ギイン</t>
    </rPh>
    <rPh sb="8" eb="10">
      <t>コウム</t>
    </rPh>
    <rPh sb="10" eb="12">
      <t>サイガイ</t>
    </rPh>
    <rPh sb="12" eb="14">
      <t>ホショウ</t>
    </rPh>
    <rPh sb="14" eb="16">
      <t>クミアイ</t>
    </rPh>
    <phoneticPr fontId="2"/>
  </si>
  <si>
    <t>兵庫県後期高齢者医療広域連合（一般会計）</t>
    <rPh sb="0" eb="3">
      <t>ヒョウゴケン</t>
    </rPh>
    <rPh sb="3" eb="7">
      <t>コウキコウレイ</t>
    </rPh>
    <rPh sb="7" eb="8">
      <t>シャ</t>
    </rPh>
    <rPh sb="8" eb="10">
      <t>イリョウ</t>
    </rPh>
    <rPh sb="10" eb="14">
      <t>コウイキレンゴウ</t>
    </rPh>
    <rPh sb="15" eb="17">
      <t>イッパン</t>
    </rPh>
    <rPh sb="17" eb="19">
      <t>カイケイ</t>
    </rPh>
    <phoneticPr fontId="2"/>
  </si>
  <si>
    <t>兵庫県後期高齢者医療広域連合（特別会計）</t>
    <rPh sb="0" eb="3">
      <t>ヒョウゴケン</t>
    </rPh>
    <rPh sb="3" eb="7">
      <t>コウキコウレイ</t>
    </rPh>
    <rPh sb="7" eb="8">
      <t>シャ</t>
    </rPh>
    <rPh sb="8" eb="10">
      <t>イリョウ</t>
    </rPh>
    <rPh sb="10" eb="14">
      <t>コウイキレンゴウ</t>
    </rPh>
    <rPh sb="15" eb="17">
      <t>トクベツ</t>
    </rPh>
    <rPh sb="17" eb="19">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</si>
  <si>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</si>
  <si>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</si>
  <si>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</si>
  <si>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公共施設の集約化による複合施設の建設や災害復旧事業などにより地方債の発行が多くなり、地方債残高が増加したことに加え、都市計画税の廃止に伴う充当可能財源が減少したことにより、将来負担比率が増加している。一方で、公共施設の集約化などを計画的に進めているため、有形固定資産減価償却率は増加しているものの、類似団体と比較すると伸びは緩やかであり、一定の効果が表れているものと考える。
　ただし、類似団体と比較すると、依然として、将来的に一般財源等で負担しなければならない過去の借入金の残高が多いにも関わらず、施設の老朽化が進んでいることがわかる。引き続き類似施設の集約化や公共施設の複合化を含めた公共施設の適正化に取り組んでいくが、投資事業を抑制しつつ、施設の長寿命化や老朽化対策を検討していく必要がある。</t>
    <rPh sb="1" eb="3">
      <t>コウキョウ</t>
    </rPh>
    <rPh sb="3" eb="5">
      <t>シセツ</t>
    </rPh>
    <rPh sb="6" eb="9">
      <t>シュウヤクカ</t>
    </rPh>
    <rPh sb="12" eb="14">
      <t>フクゴウ</t>
    </rPh>
    <rPh sb="14" eb="16">
      <t>シセツ</t>
    </rPh>
    <rPh sb="17" eb="19">
      <t>ケンセツ</t>
    </rPh>
    <rPh sb="20" eb="22">
      <t>サイガイ</t>
    </rPh>
    <rPh sb="22" eb="24">
      <t>フッキュウ</t>
    </rPh>
    <rPh sb="24" eb="26">
      <t>ジギョウ</t>
    </rPh>
    <rPh sb="31" eb="34">
      <t>チホウサイ</t>
    </rPh>
    <rPh sb="35" eb="37">
      <t>ハッコウ</t>
    </rPh>
    <rPh sb="38" eb="39">
      <t>オオ</t>
    </rPh>
    <rPh sb="43" eb="46">
      <t>チホウサイ</t>
    </rPh>
    <rPh sb="46" eb="48">
      <t>ザンダカ</t>
    </rPh>
    <rPh sb="49" eb="51">
      <t>ゾウカ</t>
    </rPh>
    <rPh sb="56" eb="57">
      <t>クワ</t>
    </rPh>
    <rPh sb="59" eb="61">
      <t>トシ</t>
    </rPh>
    <rPh sb="61" eb="63">
      <t>ケイカク</t>
    </rPh>
    <rPh sb="63" eb="64">
      <t>ゼイ</t>
    </rPh>
    <rPh sb="65" eb="67">
      <t>ハイシ</t>
    </rPh>
    <rPh sb="68" eb="69">
      <t>トモナ</t>
    </rPh>
    <rPh sb="70" eb="72">
      <t>ジュウトウ</t>
    </rPh>
    <rPh sb="72" eb="74">
      <t>カノウ</t>
    </rPh>
    <rPh sb="74" eb="76">
      <t>ザイゲン</t>
    </rPh>
    <rPh sb="77" eb="79">
      <t>ゲンショウ</t>
    </rPh>
    <rPh sb="87" eb="89">
      <t>ショウライ</t>
    </rPh>
    <rPh sb="89" eb="91">
      <t>フタン</t>
    </rPh>
    <rPh sb="91" eb="93">
      <t>ヒリツ</t>
    </rPh>
    <rPh sb="94" eb="96">
      <t>ゾウカ</t>
    </rPh>
    <rPh sb="101" eb="103">
      <t>イッポウ</t>
    </rPh>
    <rPh sb="105" eb="107">
      <t>コウキョウ</t>
    </rPh>
    <rPh sb="107" eb="109">
      <t>シセツ</t>
    </rPh>
    <rPh sb="110" eb="113">
      <t>シュウヤクカ</t>
    </rPh>
    <rPh sb="116" eb="119">
      <t>ケイカクテキ</t>
    </rPh>
    <rPh sb="120" eb="121">
      <t>スス</t>
    </rPh>
    <rPh sb="128" eb="139">
      <t>ユウケイコテイシサンゲンカショウキャクリツ</t>
    </rPh>
    <rPh sb="140" eb="142">
      <t>ゾウカ</t>
    </rPh>
    <rPh sb="150" eb="154">
      <t>ルイジダンタイ</t>
    </rPh>
    <rPh sb="155" eb="157">
      <t>ヒカク</t>
    </rPh>
    <rPh sb="160" eb="161">
      <t>ノ</t>
    </rPh>
    <rPh sb="163" eb="164">
      <t>ユル</t>
    </rPh>
    <rPh sb="170" eb="172">
      <t>イッテイ</t>
    </rPh>
    <rPh sb="173" eb="175">
      <t>コウカ</t>
    </rPh>
    <rPh sb="176" eb="177">
      <t>アラワ</t>
    </rPh>
    <rPh sb="184" eb="185">
      <t>カンガ</t>
    </rPh>
    <rPh sb="194" eb="196">
      <t>ルイジ</t>
    </rPh>
    <rPh sb="196" eb="198">
      <t>ダンタイ</t>
    </rPh>
    <rPh sb="199" eb="201">
      <t>ヒカク</t>
    </rPh>
    <rPh sb="205" eb="207">
      <t>イゼン</t>
    </rPh>
    <rPh sb="211" eb="214">
      <t>ショウライテキ</t>
    </rPh>
    <rPh sb="215" eb="219">
      <t>イッパンザイゲン</t>
    </rPh>
    <rPh sb="219" eb="220">
      <t>トウ</t>
    </rPh>
    <rPh sb="221" eb="223">
      <t>フタン</t>
    </rPh>
    <rPh sb="232" eb="234">
      <t>カコ</t>
    </rPh>
    <rPh sb="235" eb="237">
      <t>カリイレ</t>
    </rPh>
    <rPh sb="237" eb="238">
      <t>キン</t>
    </rPh>
    <rPh sb="239" eb="241">
      <t>ザンダカ</t>
    </rPh>
    <rPh sb="242" eb="243">
      <t>オオ</t>
    </rPh>
    <rPh sb="246" eb="247">
      <t>カカ</t>
    </rPh>
    <rPh sb="251" eb="253">
      <t>シセツ</t>
    </rPh>
    <rPh sb="254" eb="257">
      <t>ロウキュウカ</t>
    </rPh>
    <rPh sb="258" eb="259">
      <t>スス</t>
    </rPh>
    <rPh sb="270" eb="271">
      <t>ヒ</t>
    </rPh>
    <rPh sb="272" eb="273">
      <t>ツヅ</t>
    </rPh>
    <rPh sb="274" eb="276">
      <t>ルイジ</t>
    </rPh>
    <rPh sb="276" eb="278">
      <t>シセツ</t>
    </rPh>
    <rPh sb="279" eb="282">
      <t>シュウヤクカ</t>
    </rPh>
    <rPh sb="283" eb="285">
      <t>コウキョウ</t>
    </rPh>
    <rPh sb="285" eb="287">
      <t>シセツ</t>
    </rPh>
    <rPh sb="288" eb="291">
      <t>フクゴウカ</t>
    </rPh>
    <rPh sb="292" eb="293">
      <t>フク</t>
    </rPh>
    <rPh sb="295" eb="297">
      <t>コウキョウ</t>
    </rPh>
    <rPh sb="297" eb="299">
      <t>シセツ</t>
    </rPh>
    <rPh sb="300" eb="303">
      <t>テキセイカ</t>
    </rPh>
    <rPh sb="304" eb="305">
      <t>ト</t>
    </rPh>
    <rPh sb="306" eb="307">
      <t>ク</t>
    </rPh>
    <rPh sb="313" eb="315">
      <t>トウシ</t>
    </rPh>
    <rPh sb="315" eb="317">
      <t>ジギョウ</t>
    </rPh>
    <rPh sb="318" eb="320">
      <t>ヨクセイ</t>
    </rPh>
    <rPh sb="324" eb="326">
      <t>シセツ</t>
    </rPh>
    <rPh sb="327" eb="331">
      <t>チョウジュミョウカ</t>
    </rPh>
    <rPh sb="332" eb="335">
      <t>ロウキュウカ</t>
    </rPh>
    <rPh sb="335" eb="337">
      <t>タイサク</t>
    </rPh>
    <rPh sb="338" eb="340">
      <t>ケントウ</t>
    </rPh>
    <rPh sb="344" eb="346">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</si>
  <si>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</si>
  <si>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</si>
  <si>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</si>
  <si>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</si>
  <si>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</si>
  <si>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</si>
  <si>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過去の借入金の繰上償還などにより実質公債費比率は改善傾向にあるものの、公共施設の集約化などで地方債の発行が多く地方債残高が増加したことに加え、充当可能財源が減少したことにより、将来負担比率は増加し、地理的要因によりインフラ整備事業費が嵩むことなどから、類似団体と比較して依然として高い比率となっている。
　引き続き繰上償還の実施や投資事業の抑制に努めていくが、インフラ整備は不可欠であり、その財源として地方債に頼らざるを得ないため、両数値とも同程度の比率で推移していくものと想定される。</t>
    <rPh sb="1" eb="3">
      <t>カコ</t>
    </rPh>
    <rPh sb="4" eb="6">
      <t>カリイレ</t>
    </rPh>
    <rPh sb="6" eb="7">
      <t>キン</t>
    </rPh>
    <rPh sb="8" eb="10">
      <t>クリアゲ</t>
    </rPh>
    <rPh sb="10" eb="12">
      <t>ショウカン</t>
    </rPh>
    <rPh sb="17" eb="19">
      <t>ジッシツ</t>
    </rPh>
    <rPh sb="19" eb="22">
      <t>コウサイヒ</t>
    </rPh>
    <rPh sb="22" eb="24">
      <t>ヒリツ</t>
    </rPh>
    <rPh sb="25" eb="27">
      <t>カイゼン</t>
    </rPh>
    <rPh sb="27" eb="29">
      <t>ケイコウ</t>
    </rPh>
    <rPh sb="36" eb="38">
      <t>コウキョウ</t>
    </rPh>
    <rPh sb="38" eb="40">
      <t>シセツ</t>
    </rPh>
    <rPh sb="41" eb="44">
      <t>シュウヤクカ</t>
    </rPh>
    <rPh sb="56" eb="59">
      <t>チホウサイ</t>
    </rPh>
    <rPh sb="59" eb="61">
      <t>ザンダカ</t>
    </rPh>
    <rPh sb="62" eb="64">
      <t>ゾウカ</t>
    </rPh>
    <rPh sb="69" eb="70">
      <t>クワ</t>
    </rPh>
    <rPh sb="72" eb="74">
      <t>ジュウトウ</t>
    </rPh>
    <rPh sb="74" eb="76">
      <t>カノウ</t>
    </rPh>
    <rPh sb="76" eb="78">
      <t>ザイゲン</t>
    </rPh>
    <rPh sb="79" eb="81">
      <t>ゲンショウ</t>
    </rPh>
    <rPh sb="100" eb="103">
      <t>チリテキ</t>
    </rPh>
    <rPh sb="103" eb="105">
      <t>ヨウイン</t>
    </rPh>
    <rPh sb="112" eb="114">
      <t>セイビ</t>
    </rPh>
    <rPh sb="114" eb="116">
      <t>ジギョウ</t>
    </rPh>
    <rPh sb="116" eb="117">
      <t>ヒ</t>
    </rPh>
    <rPh sb="118" eb="119">
      <t>カサ</t>
    </rPh>
    <rPh sb="127" eb="131">
      <t>ルイジダンタイ</t>
    </rPh>
    <rPh sb="132" eb="134">
      <t>ヒカク</t>
    </rPh>
    <rPh sb="136" eb="138">
      <t>イゼン</t>
    </rPh>
    <rPh sb="141" eb="142">
      <t>タカ</t>
    </rPh>
    <rPh sb="143" eb="145">
      <t>ヒリツ</t>
    </rPh>
    <rPh sb="154" eb="155">
      <t>ヒ</t>
    </rPh>
    <rPh sb="156" eb="157">
      <t>ツヅ</t>
    </rPh>
    <rPh sb="158" eb="160">
      <t>クリアゲ</t>
    </rPh>
    <rPh sb="160" eb="162">
      <t>ショウカン</t>
    </rPh>
    <rPh sb="163" eb="165">
      <t>ジッシ</t>
    </rPh>
    <rPh sb="166" eb="168">
      <t>トウシ</t>
    </rPh>
    <rPh sb="168" eb="170">
      <t>ジギョウ</t>
    </rPh>
    <rPh sb="171" eb="173">
      <t>ヨクセイ</t>
    </rPh>
    <rPh sb="174" eb="175">
      <t>ツト</t>
    </rPh>
    <rPh sb="185" eb="187">
      <t>セイビ</t>
    </rPh>
    <rPh sb="188" eb="191">
      <t>フカケツ</t>
    </rPh>
    <rPh sb="197" eb="199">
      <t>ザイゲン</t>
    </rPh>
    <rPh sb="202" eb="205">
      <t>チホウサイ</t>
    </rPh>
    <rPh sb="206" eb="207">
      <t>タヨ</t>
    </rPh>
    <rPh sb="211" eb="212">
      <t>エ</t>
    </rPh>
    <rPh sb="217" eb="218">
      <t>リョウ</t>
    </rPh>
    <rPh sb="218" eb="220">
      <t>スウチ</t>
    </rPh>
    <rPh sb="222" eb="225">
      <t>ドウテイド</t>
    </rPh>
    <rPh sb="226" eb="228">
      <t>ヒリツ</t>
    </rPh>
    <rPh sb="229" eb="231">
      <t>スイイ</t>
    </rPh>
    <rPh sb="238" eb="240">
      <t>ソウテイ</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</si>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</sst>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c:ext xmlns:c16="http://schemas.microsoft.com/office/drawing/2014/chart" uri="{C3380CC4-5D6E-409C-BE32-E72D297353CC}">
              <c16:uniqueId val="{00000000-39C7-49DE-A7EA-C5C55A69438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76630</c:v>
                </c:pt>
                <c:pt idx="1">
                  <c:v>62743</c:v>
                </c:pt>
                <c:pt idx="2">
                  <c:v>77993</c:v>
                </c:pt>
                <c:pt idx="3">
                  <c:v>75825</c:v>
                </c:pt>
                <c:pt idx="4">
                  <c:v>75186</c:v>
                </c:pt>
              </c:numCache>
            </c:numRef>
          </c:val>
          <c:smooth val="0"/>
          <c:extLst>
            <c:ext xmlns:c16="http://schemas.microsoft.com/office/drawing/2014/chart" uri="{C3380CC4-5D6E-409C-BE32-E72D297353CC}">
              <c16:uniqueId val="{00000001-39C7-49DE-A7EA-C5C55A69438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6.55</c:v>
                </c:pt>
                <c:pt idx="1">
                  <c:v>2.92</c:v>
                </c:pt>
                <c:pt idx="2">
                  <c:v>3.01</c:v>
                </c:pt>
                <c:pt idx="3">
                  <c:v>2.95</c:v>
                </c:pt>
                <c:pt idx="4">
                  <c:v>4.0599999999999996</c:v>
                </c:pt>
              </c:numCache>
            </c:numRef>
          </c:val>
          <c:extLst>
            <c:ext xmlns:c16="http://schemas.microsoft.com/office/drawing/2014/chart" uri="{C3380CC4-5D6E-409C-BE32-E72D297353CC}">
              <c16:uniqueId val="{00000000-3B60-42AC-B58C-51C89FE1B0E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19.93</c:v>
                </c:pt>
                <c:pt idx="1">
                  <c:v>20.18</c:v>
                </c:pt>
                <c:pt idx="2">
                  <c:v>20.84</c:v>
                </c:pt>
                <c:pt idx="3">
                  <c:v>20.99</c:v>
                </c:pt>
                <c:pt idx="4">
                  <c:v>18.420000000000002</c:v>
                </c:pt>
              </c:numCache>
            </c:numRef>
          </c:val>
          <c:extLst>
            <c:ext xmlns:c16="http://schemas.microsoft.com/office/drawing/2014/chart" uri="{C3380CC4-5D6E-409C-BE32-E72D297353CC}">
              <c16:uniqueId val="{00000001-3B60-42AC-B58C-51C89FE1B0E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6.36</c:v>
                </c:pt>
                <c:pt idx="1">
                  <c:v>0.12</c:v>
                </c:pt>
                <c:pt idx="2">
                  <c:v>2.33</c:v>
                </c:pt>
                <c:pt idx="3">
                  <c:v>2.67</c:v>
                </c:pt>
                <c:pt idx="4">
                  <c:v>-0.09</c:v>
                </c:pt>
              </c:numCache>
            </c:numRef>
          </c:val>
          <c:smooth val="0"/>
          <c:extLst>
            <c:ext xmlns:c16="http://schemas.microsoft.com/office/drawing/2014/chart" uri="{C3380CC4-5D6E-409C-BE32-E72D297353CC}">
              <c16:uniqueId val="{00000002-3B60-42AC-B58C-51C89FE1B0E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511E-4735-B367-B25F927BF3C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11E-4735-B367-B25F927BF3C9}"/>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0.06</c:v>
                </c:pt>
                <c:pt idx="2">
                  <c:v>#N/A</c:v>
                </c:pt>
                <c:pt idx="3">
                  <c:v>7.0000000000000007E-2</c:v>
                </c:pt>
                <c:pt idx="4">
                  <c:v>#N/A</c:v>
                </c:pt>
                <c:pt idx="5">
                  <c:v>0.06</c:v>
                </c:pt>
                <c:pt idx="6">
                  <c:v>#N/A</c:v>
                </c:pt>
                <c:pt idx="7">
                  <c:v>0.08</c:v>
                </c:pt>
                <c:pt idx="8">
                  <c:v>#N/A</c:v>
                </c:pt>
                <c:pt idx="9">
                  <c:v>7.0000000000000007E-2</c:v>
                </c:pt>
              </c:numCache>
            </c:numRef>
          </c:val>
          <c:extLst>
            <c:ext xmlns:c16="http://schemas.microsoft.com/office/drawing/2014/chart" uri="{C3380CC4-5D6E-409C-BE32-E72D297353CC}">
              <c16:uniqueId val="{00000002-511E-4735-B367-B25F927BF3C9}"/>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0.14000000000000001</c:v>
                </c:pt>
              </c:numCache>
            </c:numRef>
          </c:val>
          <c:extLst>
            <c:ext xmlns:c16="http://schemas.microsoft.com/office/drawing/2014/chart" uri="{C3380CC4-5D6E-409C-BE32-E72D297353CC}">
              <c16:uniqueId val="{00000003-511E-4735-B367-B25F927BF3C9}"/>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0.98</c:v>
                </c:pt>
                <c:pt idx="1">
                  <c:v>#N/A</c:v>
                </c:pt>
                <c:pt idx="2">
                  <c:v>#N/A</c:v>
                </c:pt>
                <c:pt idx="3">
                  <c:v>0.09</c:v>
                </c:pt>
                <c:pt idx="4">
                  <c:v>#N/A</c:v>
                </c:pt>
                <c:pt idx="5">
                  <c:v>1.1599999999999999</c:v>
                </c:pt>
                <c:pt idx="6">
                  <c:v>#N/A</c:v>
                </c:pt>
                <c:pt idx="7">
                  <c:v>0.63</c:v>
                </c:pt>
                <c:pt idx="8">
                  <c:v>#N/A</c:v>
                </c:pt>
                <c:pt idx="9">
                  <c:v>0.26</c:v>
                </c:pt>
              </c:numCache>
            </c:numRef>
          </c:val>
          <c:extLst>
            <c:ext xmlns:c16="http://schemas.microsoft.com/office/drawing/2014/chart" uri="{C3380CC4-5D6E-409C-BE32-E72D297353CC}">
              <c16:uniqueId val="{00000004-511E-4735-B367-B25F927BF3C9}"/>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0.47</c:v>
                </c:pt>
                <c:pt idx="2">
                  <c:v>#N/A</c:v>
                </c:pt>
                <c:pt idx="3">
                  <c:v>0.28000000000000003</c:v>
                </c:pt>
                <c:pt idx="4">
                  <c:v>#N/A</c:v>
                </c:pt>
                <c:pt idx="5">
                  <c:v>0.41</c:v>
                </c:pt>
                <c:pt idx="6">
                  <c:v>#N/A</c:v>
                </c:pt>
                <c:pt idx="7">
                  <c:v>0.25</c:v>
                </c:pt>
                <c:pt idx="8">
                  <c:v>#N/A</c:v>
                </c:pt>
                <c:pt idx="9">
                  <c:v>0.28999999999999998</c:v>
                </c:pt>
              </c:numCache>
            </c:numRef>
          </c:val>
          <c:extLst>
            <c:ext xmlns:c16="http://schemas.microsoft.com/office/drawing/2014/chart" uri="{C3380CC4-5D6E-409C-BE32-E72D297353CC}">
              <c16:uniqueId val="{00000005-511E-4735-B367-B25F927BF3C9}"/>
            </c:ext>
          </c:extLst>
        </c:ser>
        <c:ser>
          <c:idx val="6"/>
          <c:order val="6"/>
          <c:tx>
            <c:strRef>
              <c:f>データシート!$A$33</c:f>
              <c:strCache>
                <c:ptCount val="1"/>
                <c:pt idx="0">
                  <c:v>農業共済事業特別会計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0.39</c:v>
                </c:pt>
                <c:pt idx="2">
                  <c:v>#N/A</c:v>
                </c:pt>
                <c:pt idx="3">
                  <c:v>0.39</c:v>
                </c:pt>
                <c:pt idx="4">
                  <c:v>#N/A</c:v>
                </c:pt>
                <c:pt idx="5">
                  <c:v>0.4</c:v>
                </c:pt>
                <c:pt idx="6">
                  <c:v>#N/A</c:v>
                </c:pt>
                <c:pt idx="7">
                  <c:v>0.41</c:v>
                </c:pt>
                <c:pt idx="8">
                  <c:v>#N/A</c:v>
                </c:pt>
                <c:pt idx="9">
                  <c:v>0.37</c:v>
                </c:pt>
              </c:numCache>
            </c:numRef>
          </c:val>
          <c:extLst>
            <c:ext xmlns:c16="http://schemas.microsoft.com/office/drawing/2014/chart" uri="{C3380CC4-5D6E-409C-BE32-E72D297353CC}">
              <c16:uniqueId val="{00000006-511E-4735-B367-B25F927BF3C9}"/>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0.45</c:v>
                </c:pt>
              </c:numCache>
            </c:numRef>
          </c:val>
          <c:extLst>
            <c:ext xmlns:c16="http://schemas.microsoft.com/office/drawing/2014/chart" uri="{C3380CC4-5D6E-409C-BE32-E72D297353CC}">
              <c16:uniqueId val="{00000007-511E-4735-B367-B25F927BF3C9}"/>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4.9800000000000004</c:v>
                </c:pt>
                <c:pt idx="2">
                  <c:v>#N/A</c:v>
                </c:pt>
                <c:pt idx="3">
                  <c:v>4.51</c:v>
                </c:pt>
                <c:pt idx="4">
                  <c:v>#N/A</c:v>
                </c:pt>
                <c:pt idx="5">
                  <c:v>4.3</c:v>
                </c:pt>
                <c:pt idx="6">
                  <c:v>#N/A</c:v>
                </c:pt>
                <c:pt idx="7">
                  <c:v>3.9</c:v>
                </c:pt>
                <c:pt idx="8">
                  <c:v>#N/A</c:v>
                </c:pt>
                <c:pt idx="9">
                  <c:v>3.92</c:v>
                </c:pt>
              </c:numCache>
            </c:numRef>
          </c:val>
          <c:extLst>
            <c:ext xmlns:c16="http://schemas.microsoft.com/office/drawing/2014/chart" uri="{C3380CC4-5D6E-409C-BE32-E72D297353CC}">
              <c16:uniqueId val="{00000008-511E-4735-B367-B25F927BF3C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6.54</c:v>
                </c:pt>
                <c:pt idx="2">
                  <c:v>#N/A</c:v>
                </c:pt>
                <c:pt idx="3">
                  <c:v>2.91</c:v>
                </c:pt>
                <c:pt idx="4">
                  <c:v>#N/A</c:v>
                </c:pt>
                <c:pt idx="5">
                  <c:v>3</c:v>
                </c:pt>
                <c:pt idx="6">
                  <c:v>#N/A</c:v>
                </c:pt>
                <c:pt idx="7">
                  <c:v>2.94</c:v>
                </c:pt>
                <c:pt idx="8">
                  <c:v>#N/A</c:v>
                </c:pt>
                <c:pt idx="9">
                  <c:v>4.0599999999999996</c:v>
                </c:pt>
              </c:numCache>
            </c:numRef>
          </c:val>
          <c:extLst>
            <c:ext xmlns:c16="http://schemas.microsoft.com/office/drawing/2014/chart" uri="{C3380CC4-5D6E-409C-BE32-E72D297353CC}">
              <c16:uniqueId val="{00000009-511E-4735-B367-B25F927BF3C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3870</c:v>
                </c:pt>
                <c:pt idx="5">
                  <c:v>3735</c:v>
                </c:pt>
                <c:pt idx="8">
                  <c:v>3597</c:v>
                </c:pt>
                <c:pt idx="11">
                  <c:v>3632</c:v>
                </c:pt>
                <c:pt idx="14">
                  <c:v>3645</c:v>
                </c:pt>
              </c:numCache>
            </c:numRef>
          </c:val>
          <c:extLst>
            <c:ext xmlns:c16="http://schemas.microsoft.com/office/drawing/2014/chart" uri="{C3380CC4-5D6E-409C-BE32-E72D297353CC}">
              <c16:uniqueId val="{00000000-C006-4965-98D0-50590141463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2</c:v>
                </c:pt>
                <c:pt idx="3">
                  <c:v>1</c:v>
                </c:pt>
                <c:pt idx="6">
                  <c:v>2</c:v>
                </c:pt>
                <c:pt idx="9">
                  <c:v>1</c:v>
                </c:pt>
                <c:pt idx="12">
                  <c:v>1</c:v>
                </c:pt>
              </c:numCache>
            </c:numRef>
          </c:val>
          <c:extLst>
            <c:ext xmlns:c16="http://schemas.microsoft.com/office/drawing/2014/chart" uri="{C3380CC4-5D6E-409C-BE32-E72D297353CC}">
              <c16:uniqueId val="{00000001-C006-4965-98D0-50590141463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006-4965-98D0-50590141463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108</c:v>
                </c:pt>
                <c:pt idx="3">
                  <c:v>212</c:v>
                </c:pt>
                <c:pt idx="6">
                  <c:v>213</c:v>
                </c:pt>
                <c:pt idx="9">
                  <c:v>213</c:v>
                </c:pt>
                <c:pt idx="12">
                  <c:v>213</c:v>
                </c:pt>
              </c:numCache>
            </c:numRef>
          </c:val>
          <c:extLst>
            <c:ext xmlns:c16="http://schemas.microsoft.com/office/drawing/2014/chart" uri="{C3380CC4-5D6E-409C-BE32-E72D297353CC}">
              <c16:uniqueId val="{00000003-C006-4965-98D0-50590141463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2105</c:v>
                </c:pt>
                <c:pt idx="3">
                  <c:v>1957</c:v>
                </c:pt>
                <c:pt idx="6">
                  <c:v>1922</c:v>
                </c:pt>
                <c:pt idx="9">
                  <c:v>1883</c:v>
                </c:pt>
                <c:pt idx="12">
                  <c:v>1826</c:v>
                </c:pt>
              </c:numCache>
            </c:numRef>
          </c:val>
          <c:extLst>
            <c:ext xmlns:c16="http://schemas.microsoft.com/office/drawing/2014/chart" uri="{C3380CC4-5D6E-409C-BE32-E72D297353CC}">
              <c16:uniqueId val="{00000004-C006-4965-98D0-50590141463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06-4965-98D0-50590141463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006-4965-98D0-50590141463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3408</c:v>
                </c:pt>
                <c:pt idx="3">
                  <c:v>3221</c:v>
                </c:pt>
                <c:pt idx="6">
                  <c:v>2763</c:v>
                </c:pt>
                <c:pt idx="9">
                  <c:v>2581</c:v>
                </c:pt>
                <c:pt idx="12">
                  <c:v>2601</c:v>
                </c:pt>
              </c:numCache>
            </c:numRef>
          </c:val>
          <c:extLst>
            <c:ext xmlns:c16="http://schemas.microsoft.com/office/drawing/2014/chart" uri="{C3380CC4-5D6E-409C-BE32-E72D297353CC}">
              <c16:uniqueId val="{00000007-C006-4965-98D0-50590141463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1753</c:v>
                </c:pt>
                <c:pt idx="2">
                  <c:v>#N/A</c:v>
                </c:pt>
                <c:pt idx="3">
                  <c:v>#N/A</c:v>
                </c:pt>
                <c:pt idx="4">
                  <c:v>1656</c:v>
                </c:pt>
                <c:pt idx="5">
                  <c:v>#N/A</c:v>
                </c:pt>
                <c:pt idx="6">
                  <c:v>#N/A</c:v>
                </c:pt>
                <c:pt idx="7">
                  <c:v>1303</c:v>
                </c:pt>
                <c:pt idx="8">
                  <c:v>#N/A</c:v>
                </c:pt>
                <c:pt idx="9">
                  <c:v>#N/A</c:v>
                </c:pt>
                <c:pt idx="10">
                  <c:v>1046</c:v>
                </c:pt>
                <c:pt idx="11">
                  <c:v>#N/A</c:v>
                </c:pt>
                <c:pt idx="12">
                  <c:v>#N/A</c:v>
                </c:pt>
                <c:pt idx="13">
                  <c:v>996</c:v>
                </c:pt>
                <c:pt idx="14">
                  <c:v>#N/A</c:v>
                </c:pt>
              </c:numCache>
            </c:numRef>
          </c:val>
          <c:smooth val="0"/>
          <c:extLst>
            <c:ext xmlns:c16="http://schemas.microsoft.com/office/drawing/2014/chart" uri="{C3380CC4-5D6E-409C-BE32-E72D297353CC}">
              <c16:uniqueId val="{00000008-C006-4965-98D0-50590141463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40449</c:v>
                </c:pt>
                <c:pt idx="5">
                  <c:v>39398</c:v>
                </c:pt>
                <c:pt idx="8">
                  <c:v>38277</c:v>
                </c:pt>
                <c:pt idx="11">
                  <c:v>37151</c:v>
                </c:pt>
                <c:pt idx="14">
                  <c:v>36186</c:v>
                </c:pt>
              </c:numCache>
            </c:numRef>
          </c:val>
          <c:extLst>
            <c:ext xmlns:c16="http://schemas.microsoft.com/office/drawing/2014/chart" uri="{C3380CC4-5D6E-409C-BE32-E72D297353CC}">
              <c16:uniqueId val="{00000000-648A-4730-BFE5-82DE732AAD5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2486</c:v>
                </c:pt>
                <c:pt idx="5">
                  <c:v>2313</c:v>
                </c:pt>
                <c:pt idx="8">
                  <c:v>2132</c:v>
                </c:pt>
                <c:pt idx="11">
                  <c:v>1956</c:v>
                </c:pt>
                <c:pt idx="14">
                  <c:v>571</c:v>
                </c:pt>
              </c:numCache>
            </c:numRef>
          </c:val>
          <c:extLst>
            <c:ext xmlns:c16="http://schemas.microsoft.com/office/drawing/2014/chart" uri="{C3380CC4-5D6E-409C-BE32-E72D297353CC}">
              <c16:uniqueId val="{00000001-648A-4730-BFE5-82DE732AAD5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5721</c:v>
                </c:pt>
                <c:pt idx="5">
                  <c:v>5688</c:v>
                </c:pt>
                <c:pt idx="8">
                  <c:v>5692</c:v>
                </c:pt>
                <c:pt idx="11">
                  <c:v>5997</c:v>
                </c:pt>
                <c:pt idx="14">
                  <c:v>5628</c:v>
                </c:pt>
              </c:numCache>
            </c:numRef>
          </c:val>
          <c:extLst>
            <c:ext xmlns:c16="http://schemas.microsoft.com/office/drawing/2014/chart" uri="{C3380CC4-5D6E-409C-BE32-E72D297353CC}">
              <c16:uniqueId val="{00000002-648A-4730-BFE5-82DE732AAD5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48A-4730-BFE5-82DE732AAD5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48A-4730-BFE5-82DE732AAD5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48A-4730-BFE5-82DE732AAD5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2759</c:v>
                </c:pt>
                <c:pt idx="3">
                  <c:v>2773</c:v>
                </c:pt>
                <c:pt idx="6">
                  <c:v>2909</c:v>
                </c:pt>
                <c:pt idx="9">
                  <c:v>2658</c:v>
                </c:pt>
                <c:pt idx="12">
                  <c:v>2720</c:v>
                </c:pt>
              </c:numCache>
            </c:numRef>
          </c:val>
          <c:extLst>
            <c:ext xmlns:c16="http://schemas.microsoft.com/office/drawing/2014/chart" uri="{C3380CC4-5D6E-409C-BE32-E72D297353CC}">
              <c16:uniqueId val="{00000006-648A-4730-BFE5-82DE732AAD5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2215</c:v>
                </c:pt>
                <c:pt idx="3">
                  <c:v>2035</c:v>
                </c:pt>
                <c:pt idx="6">
                  <c:v>1839</c:v>
                </c:pt>
                <c:pt idx="9">
                  <c:v>1642</c:v>
                </c:pt>
                <c:pt idx="12">
                  <c:v>1443</c:v>
                </c:pt>
              </c:numCache>
            </c:numRef>
          </c:val>
          <c:extLst>
            <c:ext xmlns:c16="http://schemas.microsoft.com/office/drawing/2014/chart" uri="{C3380CC4-5D6E-409C-BE32-E72D297353CC}">
              <c16:uniqueId val="{00000007-648A-4730-BFE5-82DE732AAD5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27004</c:v>
                </c:pt>
                <c:pt idx="3">
                  <c:v>25625</c:v>
                </c:pt>
                <c:pt idx="6">
                  <c:v>23840</c:v>
                </c:pt>
                <c:pt idx="9">
                  <c:v>21797</c:v>
                </c:pt>
                <c:pt idx="12">
                  <c:v>20252</c:v>
                </c:pt>
              </c:numCache>
            </c:numRef>
          </c:val>
          <c:extLst>
            <c:ext xmlns:c16="http://schemas.microsoft.com/office/drawing/2014/chart" uri="{C3380CC4-5D6E-409C-BE32-E72D297353CC}">
              <c16:uniqueId val="{00000008-648A-4730-BFE5-82DE732AAD5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48A-4730-BFE5-82DE732AAD5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31178</c:v>
                </c:pt>
                <c:pt idx="3">
                  <c:v>30009</c:v>
                </c:pt>
                <c:pt idx="6">
                  <c:v>30258</c:v>
                </c:pt>
                <c:pt idx="9">
                  <c:v>30655</c:v>
                </c:pt>
                <c:pt idx="12">
                  <c:v>31076</c:v>
                </c:pt>
              </c:numCache>
            </c:numRef>
          </c:val>
          <c:extLst>
            <c:ext xmlns:c16="http://schemas.microsoft.com/office/drawing/2014/chart" uri="{C3380CC4-5D6E-409C-BE32-E72D297353CC}">
              <c16:uniqueId val="{0000000A-648A-4730-BFE5-82DE732AAD5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14501</c:v>
                </c:pt>
                <c:pt idx="2">
                  <c:v>#N/A</c:v>
                </c:pt>
                <c:pt idx="3">
                  <c:v>#N/A</c:v>
                </c:pt>
                <c:pt idx="4">
                  <c:v>13043</c:v>
                </c:pt>
                <c:pt idx="5">
                  <c:v>#N/A</c:v>
                </c:pt>
                <c:pt idx="6">
                  <c:v>#N/A</c:v>
                </c:pt>
                <c:pt idx="7">
                  <c:v>12744</c:v>
                </c:pt>
                <c:pt idx="8">
                  <c:v>#N/A</c:v>
                </c:pt>
                <c:pt idx="9">
                  <c:v>#N/A</c:v>
                </c:pt>
                <c:pt idx="10">
                  <c:v>11647</c:v>
                </c:pt>
                <c:pt idx="11">
                  <c:v>#N/A</c:v>
                </c:pt>
                <c:pt idx="12">
                  <c:v>#N/A</c:v>
                </c:pt>
                <c:pt idx="13">
                  <c:v>13106</c:v>
                </c:pt>
                <c:pt idx="14">
                  <c:v>#N/A</c:v>
                </c:pt>
              </c:numCache>
            </c:numRef>
          </c:val>
          <c:smooth val="0"/>
          <c:extLst>
            <c:ext xmlns:c16="http://schemas.microsoft.com/office/drawing/2014/chart" uri="{C3380CC4-5D6E-409C-BE32-E72D297353CC}">
              <c16:uniqueId val="{0000000B-648A-4730-BFE5-82DE732AAD5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3103</c:v>
                </c:pt>
                <c:pt idx="1">
                  <c:v>3110</c:v>
                </c:pt>
                <c:pt idx="2">
                  <c:v>2716</c:v>
                </c:pt>
              </c:numCache>
            </c:numRef>
          </c:val>
          <c:extLst>
            <c:ext xmlns:c16="http://schemas.microsoft.com/office/drawing/2014/chart" uri="{C3380CC4-5D6E-409C-BE32-E72D297353CC}">
              <c16:uniqueId val="{00000000-E704-4333-B3E2-B5E86F68D60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167</c:v>
                </c:pt>
                <c:pt idx="1">
                  <c:v>177</c:v>
                </c:pt>
                <c:pt idx="2">
                  <c:v>169</c:v>
                </c:pt>
              </c:numCache>
            </c:numRef>
          </c:val>
          <c:extLst>
            <c:ext xmlns:c16="http://schemas.microsoft.com/office/drawing/2014/chart" uri="{C3380CC4-5D6E-409C-BE32-E72D297353CC}">
              <c16:uniqueId val="{00000001-E704-4333-B3E2-B5E86F68D60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4573</c:v>
                </c:pt>
                <c:pt idx="1">
                  <c:v>4170</c:v>
                </c:pt>
                <c:pt idx="2">
                  <c:v>3990</c:v>
                </c:pt>
              </c:numCache>
            </c:numRef>
          </c:val>
          <c:extLst>
            <c:ext xmlns:c16="http://schemas.microsoft.com/office/drawing/2014/chart" uri="{C3380CC4-5D6E-409C-BE32-E72D297353CC}">
              <c16:uniqueId val="{00000002-E704-4333-B3E2-B5E86F68D60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{AB11F1AA-48EB-4079-B075-FA5AB54F561D}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EE2-4C92-A932-ECB86013F4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{FE1A374F-6D53-44B4-9805-B9A3647DD824}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EE2-4C92-A932-ECB86013F4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{DF263973-8B41-4D07-9044-4AE7ADB85D48}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EE2-4C92-A932-ECB86013F4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{B3FF6A1B-6642-4B82-BE45-34442769723D}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EE2-4C92-A932-ECB86013F4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{F8663832-31EF-460E-9C6D-4F27B8654D06}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EE2-4C92-A932-ECB86013F4E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{88553BAA-586B-4DA3-9106-26B367527DDE}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EE2-4C92-A932-ECB86013F4E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{1F0A9B23-4CD1-4D2D-8FBA-50529F63EA8E}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EE2-4C92-A932-ECB86013F4E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{4C87B72C-ADFA-4AEC-BC84-CF99C7A7D843}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EE2-4C92-A932-ECB86013F4E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{2FAF71E6-10AC-447A-8AAC-7DBDD3A0C8FB}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EE2-4C92-A932-ECB86013F4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58.1</c:v>
                </c:pt>
                <c:pt idx="8">
                  <c:v>59.8</c:v>
                </c:pt>
                <c:pt idx="16">
                  <c:v>60.5</c:v>
                </c:pt>
                <c:pt idx="24">
                  <c:v>61.6</c:v>
                </c:pt>
                <c:pt idx="32">
                  <c:v>61.9</c:v>
                </c:pt>
              </c:numCache>
            </c:numRef>
          </c:xVal>
          <c:yVal>
            <c:numRef>
              <c:f>公会計指標分析・財政指標組合せ分析表!$BP$51:$DC$51</c:f>
              <c:numCache>
                <c:formatCode>#,##0.0;"▲ "#,##0.0</c:formatCode>
                <c:ptCount val="40"/>
                <c:pt idx="0">
                  <c:v>122.8</c:v>
                </c:pt>
                <c:pt idx="8">
                  <c:v>110.6</c:v>
                </c:pt>
                <c:pt idx="16">
                  <c:v>111.1</c:v>
                </c:pt>
                <c:pt idx="24">
                  <c:v>102.6</c:v>
                </c:pt>
                <c:pt idx="32">
                  <c:v>116.3</c:v>
                </c:pt>
              </c:numCache>
            </c:numRef>
          </c:yVal>
          <c:smooth val="0"/>
          <c:extLst>
            <c:ext xmlns:c16="http://schemas.microsoft.com/office/drawing/2014/chart" uri="{C3380CC4-5D6E-409C-BE32-E72D297353CC}">
              <c16:uniqueId val="{00000009-3EE2-4C92-A932-ECB86013F4E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{3E36DFC3-3B34-4C73-ADE4-287CB5C380CF}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EE2-4C92-A932-ECB86013F4E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{40DE2866-F256-4F60-A44F-65CDEC708726}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EE2-4C92-A932-ECB86013F4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{D0E51E27-3078-468B-B52B-012FF80146A8}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EE2-4C92-A932-ECB86013F4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{0C4A782B-D054-4E16-A50B-7AD701C7D1A1}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EE2-4C92-A932-ECB86013F4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{45EBE20D-FBCB-4E58-94E0-3016A9EA594D}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EE2-4C92-A932-ECB86013F4E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{55A06994-EE96-4480-A8AD-3DEE3796D56C}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EE2-4C92-A932-ECB86013F4E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{F2A12777-C257-4266-AB12-3F38E4A8AA2C}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EE2-4C92-A932-ECB86013F4E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{6CDB6F3A-45BB-4E18-A030-4A3F4F68FA33}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EE2-4C92-A932-ECB86013F4E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{591C57EB-B0BF-4C12-BFDA-5CAE364E71C9}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EE2-4C92-A932-ECB86013F4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c:v>
                </c:pt>
                <c:pt idx="8">
                  <c:v>57.1</c:v>
                </c:pt>
                <c:pt idx="16">
                  <c:v>58.7</c:v>
                </c:pt>
                <c:pt idx="24">
                  <c:v>59.9</c:v>
                </c:pt>
                <c:pt idx="32">
                  <c:v>60.6</c:v>
                </c:pt>
              </c:numCache>
            </c:numRef>
          </c:xVal>
          <c:yVal>
            <c:numRef>
              <c:f>公会計指標分析・財政指標組合せ分析表!$BP$55:$DC$55</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3EE2-4C92-A932-ECB86013F4EB}"/>
            </c:ext>
          </c:extLst>
        </c:ser>
        <c:dLbls>
          <c:showLegendKey val="0"/>
          <c:showVal val="1"/>
          <c:showCatName val="0"/>
          <c:showSerName val="0"/>
          <c:showPercent val="0"/>
          <c:showBubbleSize val="0"/>
        </c:dLbls>
        <c:axId val="46179840"/>
        <c:axId val="46181760"/>
      </c:scatterChart>
      <c:valAx>
        <c:axId val="46179840"/>
        <c:scaling>
          <c:orientation val="minMax"/>
          <c:max val="62.6"/>
          <c:min val="53.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5"/>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{260CBD56-0E0D-4161-A32E-29AD46CCAF0D}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43F-4F86-A810-EE9C1C6ADBB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{2C5F158E-76A8-4BED-AFC3-49EF8C65AAEE}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43F-4F86-A810-EE9C1C6ADBB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{35D029E3-A15B-491F-B555-19DE297836CB}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43F-4F86-A810-EE9C1C6ADBB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{DE1E3F2E-E5B8-4EB5-BFF7-C4DB2C1E4778}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43F-4F86-A810-EE9C1C6ADBB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{E4AB52E6-7DDD-4796-8F89-A50C86258CEF}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43F-4F86-A810-EE9C1C6ADBB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{A1AA66F4-BB42-4B3D-B360-F23965C51114}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43F-4F86-A810-EE9C1C6ADBB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{26FB4CC3-3173-4961-A2F2-32CF73E5ABD7}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43F-4F86-A810-EE9C1C6ADBB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{25B9F6A6-8E3F-497D-A978-F1C577D349F1}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43F-4F86-A810-EE9C1C6ADBB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{E015F8C0-3E4C-47A5-AABC-CFEC96610516}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43F-4F86-A810-EE9C1C6ADBB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14.5</c:v>
                </c:pt>
                <c:pt idx="16">
                  <c:v>13.4</c:v>
                </c:pt>
                <c:pt idx="24">
                  <c:v>11.5</c:v>
                </c:pt>
                <c:pt idx="32">
                  <c:v>9.8000000000000007</c:v>
                </c:pt>
              </c:numCache>
            </c:numRef>
          </c:xVal>
          <c:yVal>
            <c:numRef>
              <c:f>公会計指標分析・財政指標組合せ分析表!$BP$73:$DC$73</c:f>
              <c:numCache>
                <c:formatCode>#,##0.0;"▲ "#,##0.0</c:formatCode>
                <c:ptCount val="40"/>
                <c:pt idx="0">
                  <c:v>122.8</c:v>
                </c:pt>
                <c:pt idx="8">
                  <c:v>110.6</c:v>
                </c:pt>
                <c:pt idx="16">
                  <c:v>111.1</c:v>
                </c:pt>
                <c:pt idx="24">
                  <c:v>102.6</c:v>
                </c:pt>
                <c:pt idx="32">
                  <c:v>116.3</c:v>
                </c:pt>
              </c:numCache>
            </c:numRef>
          </c:yVal>
          <c:smooth val="0"/>
          <c:extLst>
            <c:ext xmlns:c16="http://schemas.microsoft.com/office/drawing/2014/chart" uri="{C3380CC4-5D6E-409C-BE32-E72D297353CC}">
              <c16:uniqueId val="{00000009-243F-4F86-A810-EE9C1C6ADBB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0885432461242982E-2"/>
                  <c:y val="-6.2687897242769575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{3D7C2DA7-CA18-41E4-9051-5E6DCBD62B7B}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43F-4F86-A810-EE9C1C6ADBB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{FFF87623-1437-48F5-991F-FA8579F66C18}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43F-4F86-A810-EE9C1C6ADBB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{136747F5-ADC6-47DF-902B-4F761988BCF2}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43F-4F86-A810-EE9C1C6ADBB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{7AF577D7-66B2-4F25-90C7-29D20749E8A7}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43F-4F86-A810-EE9C1C6ADBB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{640A475D-B55B-440D-ACD2-2719E49A03C5}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43F-4F86-A810-EE9C1C6ADBBD}"/>
                </c:ext>
              </c:extLst>
            </c:dLbl>
            <c:dLbl>
              <c:idx val="8"/>
              <c:layout>
                <c:manualLayout>
                  <c:x val="-3.2510550776978252E-2"/>
                  <c:y val="-6.214573942038782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{49F6854B-845B-4821-B2D5-FA357B55EF69}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43F-4F86-A810-EE9C1C6ADBBD}"/>
                </c:ext>
              </c:extLst>
            </c:dLbl>
            <c:dLbl>
              <c:idx val="16"/>
              <c:layout>
                <c:manualLayout>
                  <c:x val="-3.0885432461242982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{4610C726-45B3-4F1A-A7D7-2692F9C50DCB}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43F-4F86-A810-EE9C1C6ADBBD}"/>
                </c:ext>
              </c:extLst>
            </c:dLbl>
            <c:dLbl>
              <c:idx val="24"/>
              <c:layout>
                <c:manualLayout>
                  <c:x val="-3.2510550776978286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{9178AE0E-1DB2-4A1B-8582-8D09501F997F}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43F-4F86-A810-EE9C1C6ADBB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{09D36150-853E-4B7B-8E68-2C9F3550B066}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43F-4F86-A810-EE9C1C6ADB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243F-4F86-A810-EE9C1C6ADBBD}"/>
            </c:ext>
          </c:extLst>
        </c:ser>
        <c:dLbls>
          <c:showLegendKey val="0"/>
          <c:showVal val="1"/>
          <c:showCatName val="0"/>
          <c:showSerName val="0"/>
          <c:showPercent val="0"/>
          <c:showBubbleSize val="0"/>
        </c:dLbls>
        <c:axId val="84219776"/>
        <c:axId val="84234240"/>
      </c:scatterChart>
      <c:valAx>
        <c:axId val="84219776"/>
        <c:scaling>
          <c:orientation val="minMax"/>
          <c:max val="15.5"/>
          <c:min val="8.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5"/>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兵庫県宍粟市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令和元年度の実質公債費比率は</a:t>
          </a:r>
          <a:r>
            <a:rPr kumimoji="1" lang="en-US" altLang="ja-JP" sz="1400">
              <a:latin typeface="ＭＳ ゴシック" pitchFamily="49" charset="-128"/>
              <a:ea typeface="ＭＳ ゴシック" pitchFamily="49" charset="-128"/>
            </a:rPr>
            <a:t>9.8</a:t>
          </a:r>
          <a:r>
            <a:rPr kumimoji="1" lang="ja-JP" altLang="en-US" sz="1400">
              <a:latin typeface="ＭＳ ゴシック" pitchFamily="49" charset="-128"/>
              <a:ea typeface="ＭＳ ゴシック" pitchFamily="49" charset="-128"/>
            </a:rPr>
            <a:t>％で前年度より</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％改善している。しかしながら、過去の建設事業に対する借入金や地理的な要因による上下水道などの生活基盤整備に係る事業費の増などにより、依然高いものとなっている。</a:t>
          </a:r>
        </a:p>
        <a:p>
          <a:r>
            <a:rPr kumimoji="1" lang="ja-JP" altLang="en-US" sz="1400">
              <a:latin typeface="ＭＳ ゴシック" pitchFamily="49" charset="-128"/>
              <a:ea typeface="ＭＳ ゴシック" pitchFamily="49" charset="-128"/>
            </a:rPr>
            <a:t>　積極的な繰上償還により元利償還金は減少しているが、今後、インフラ長寿命化対策事業や認定こども園建設事業などが予定されていることから、引き続き、起債の発行抑制、交付税算入率の高い有利な起債の活用や、積極的な繰上償還の継続実施などにより、比率の抑制とさらなる財政の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満期一括償還地方債の償還の財源に係る減債基金の積み立ては行っていない。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兵庫県宍粟市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令和元年度の将来負担比率は</a:t>
          </a:r>
          <a:r>
            <a:rPr kumimoji="1" lang="en-US" altLang="ja-JP" sz="1400">
              <a:latin typeface="ＭＳ ゴシック" pitchFamily="49" charset="-128"/>
              <a:ea typeface="ＭＳ ゴシック" pitchFamily="49" charset="-128"/>
            </a:rPr>
            <a:t>116.3</a:t>
          </a:r>
          <a:r>
            <a:rPr kumimoji="1" lang="ja-JP" altLang="en-US" sz="1400">
              <a:latin typeface="ＭＳ ゴシック" pitchFamily="49" charset="-128"/>
              <a:ea typeface="ＭＳ ゴシック" pitchFamily="49" charset="-128"/>
            </a:rPr>
            <a:t>％で、前年度より</a:t>
          </a:r>
          <a:r>
            <a:rPr kumimoji="1" lang="en-US" altLang="ja-JP" sz="1400">
              <a:latin typeface="ＭＳ ゴシック" pitchFamily="49" charset="-128"/>
              <a:ea typeface="ＭＳ ゴシック" pitchFamily="49" charset="-128"/>
            </a:rPr>
            <a:t>13.7</a:t>
          </a:r>
          <a:r>
            <a:rPr kumimoji="1" lang="ja-JP" altLang="en-US" sz="1400">
              <a:latin typeface="ＭＳ ゴシック" pitchFamily="49" charset="-128"/>
              <a:ea typeface="ＭＳ ゴシック" pitchFamily="49" charset="-128"/>
            </a:rPr>
            <a:t>％悪化した。公営企業債等の繰入見込額が減少したものの、公共施設の集約化による複合施設建設事業、小中学校の施設整備や災害復旧などで一般会計の地方債残高が増加したことや、都市計画税の廃止に伴う充当可能財源の減少が要因である。</a:t>
          </a:r>
        </a:p>
        <a:p>
          <a:r>
            <a:rPr kumimoji="1" lang="ja-JP" altLang="en-US" sz="1400">
              <a:latin typeface="ＭＳ ゴシック" pitchFamily="49" charset="-128"/>
              <a:ea typeface="ＭＳ ゴシック" pitchFamily="49" charset="-128"/>
            </a:rPr>
            <a:t>　今後は、公共施設の集約化による複合施設建設事業をはじめ大型事業が控えているため、交付税算入率の高い地方債の活用や、過去の借入金の積極的な繰上償還などにより、比率の抑制と健全財政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兵庫県宍粟市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財政調整基金においては、運用利子を積み立てた一方で、平成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年７月豪雨からの早期復旧を図る財源として取り崩したことから残高は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　減債基金については計画的に取り崩し、市債の償還の財源として活用している。　公共施設整備基金については、公共施設の集約化による複合施設建設事業等に活用した一方で、公共施設の屋根貸し太陽光発電の収入を積み立てており、大きな増減はない。　ふるさと納税を原資とするブナ基金については、まちづくり事業の財源として積極的に活用しているが、令和元年度は寄付金総額が活用額を上回り残高は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　　果実運用型基金である地域福祉基金・森林文化創造基金については、運用利子をそれぞれの目的に合った事業に全額活用したが、地域振興基金については、病院建設用地の取得費用として取り崩し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百万円の減となり、基金全体の残高は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社会保障関係経費や施設の長寿命化に要するコストの増大が見込まれるなか、一般財源の不足が懸念されるところである。市民への負担を増加させることなく行政サービスを維持していくため、基金を計画的に、有効に活用するとともに、健全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地域振興基金・地域福祉基金・森林文化創造基金については果実運用型として保有しており、原則取り崩しを行わないこととしている。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公共施設等整備基金については、施設の修繕等および公共施設の統合・更新の際に活用している。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また、ブナ基金についてはふるさと納税を原資としており、取崩金をその返礼品に充てるとともに、少子化対策や観光振興など、幅広いまちづくり事業に活用している。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地域振興基金は、果実運用型基金として運用利子の活用を行うとともに、病院建設用地の取得のため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ブナ基金については、高校生世代までの医療費の無償化、病児病後児保育のほか第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子以降の学校給食費無償化などの財源として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百万円を取り崩したものの、想定を超える寄附金があったことや、地方創生推進交付金や過疎債などの有利な財源をまちづくり事業に積極的に活用した結果、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保障関係経費や施設の長寿命化に要するコストの増大が見込まれるなか、一般財源の不足が懸念されるところである。市民への負担を増加させることなく行政サービスを維持していくため、基金を計画的に、有効に活用するとともに、健全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年度決算で当面の目標であった残高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％相当）達成後は、平成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年度まで運用利子を積み立てていたが、令和元年度に取り崩したことから目標額を下回ることとなった。引き続き基金利子を積み立てることとし、災害などの不測の事態に備える。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起債対象事業に充てるべき財源を原資として積み立てており、令和元年度は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百万円新たに積み立てる一方、繰入計画に基づき平成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百万円、令和元年度に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毎年の起債元利償還に合わせた繰入計画に基づき、計画的に取り崩しを行うとともに、後年度の負担軽減のため必要に応じて原資を積み立てる。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37,331
37,071
658.54
25,603,408
24,643,499
598,820
14,748,109
31,075,757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この比率は資産の老朽化を示す指標であり、令和元年度は公共施設の集約化による複合施設の建設などを行ったが、経年による施設の老朽化が進んでいることにより全体として、平成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年度から微増となっている。今後、老朽化に伴う維持管理経費が嵩むことが見込まれるため、計画的に施設の統廃合や長寿命化を進めていく。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760595" y="5471160"/>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3238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714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108041</xdr:rowOff>
    </xdr:from>
    <xdr:to>
      <xdr:col>23</xdr:col>
      <xdr:colOff>136525</xdr:colOff>
      <xdr:row>32</xdr:row>
      <xdr:rowOff>38191</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711700" y="619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86468</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813300" y="6172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98788</xdr:rowOff>
    </xdr:from>
    <xdr:to>
      <xdr:col>19</xdr:col>
      <xdr:colOff>187325</xdr:colOff>
      <xdr:row>32</xdr:row>
      <xdr:rowOff>28938</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000500" y="61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149588</xdr:rowOff>
    </xdr:from>
    <xdr:to>
      <xdr:col>23</xdr:col>
      <xdr:colOff>85725</xdr:colOff>
      <xdr:row>31</xdr:row>
      <xdr:rowOff>158841</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4051300" y="6236063"/>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64861</xdr:rowOff>
    </xdr:from>
    <xdr:to>
      <xdr:col>15</xdr:col>
      <xdr:colOff>187325</xdr:colOff>
      <xdr:row>31</xdr:row>
      <xdr:rowOff>166461</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238500" y="61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115661</xdr:rowOff>
    </xdr:from>
    <xdr:to>
      <xdr:col>19</xdr:col>
      <xdr:colOff>136525</xdr:colOff>
      <xdr:row>31</xdr:row>
      <xdr:rowOff>149588</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3289300" y="6202136"/>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43271</xdr:rowOff>
    </xdr:from>
    <xdr:to>
      <xdr:col>11</xdr:col>
      <xdr:colOff>187325</xdr:colOff>
      <xdr:row>31</xdr:row>
      <xdr:rowOff>144871</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476500" y="612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94071</xdr:rowOff>
    </xdr:from>
    <xdr:to>
      <xdr:col>15</xdr:col>
      <xdr:colOff>136525</xdr:colOff>
      <xdr:row>31</xdr:row>
      <xdr:rowOff>115661</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2527300" y="618054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162288</xdr:rowOff>
    </xdr:from>
    <xdr:to>
      <xdr:col>7</xdr:col>
      <xdr:colOff>187325</xdr:colOff>
      <xdr:row>31</xdr:row>
      <xdr:rowOff>92438</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1714500" y="60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41638</xdr:rowOff>
    </xdr:from>
    <xdr:to>
      <xdr:col>11</xdr:col>
      <xdr:colOff>136525</xdr:colOff>
      <xdr:row>31</xdr:row>
      <xdr:rowOff>94071</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1765300" y="6128113"/>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127471</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153959</xdr:rowOff>
    </xdr:from>
    <xdr:ext cx="405111" cy="259045"/>
    <xdr:sp macro="" textlink="">
      <xdr:nvSpPr>
        <xdr:cNvPr id="96" name="n_4aveValue有形固定資産減価償却率">
          <a:extLst>
            <a:ext uri="{FF2B5EF4-FFF2-40B4-BE49-F238E27FC236}">
              <a16:creationId xmlns:a16="http://schemas.microsoft.com/office/drawing/2014/main" id="{00000000-0008-0000-0D00-000060000000}"/>
            </a:ext>
          </a:extLst>
        </xdr:cNvPr>
        <xdr:cNvSpPr txBox="1"/>
      </xdr:nvSpPr>
      <xdr:spPr>
        <a:xfrm>
          <a:off x="1562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20065</xdr:rowOff>
    </xdr:from>
    <xdr:ext cx="405111" cy="259045"/>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836044" y="6277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157588</xdr:rowOff>
    </xdr:from>
    <xdr:ext cx="405111" cy="259045"/>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3086744" y="624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135998</xdr:rowOff>
    </xdr:from>
    <xdr:ext cx="405111" cy="259045"/>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324744" y="622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83565</xdr:rowOff>
    </xdr:from>
    <xdr:ext cx="405111" cy="259045"/>
    <xdr:sp macro="" textlink="">
      <xdr:nvSpPr>
        <xdr:cNvPr id="100" name="n_4mainValue有形固定資産減価償却率">
          <a:extLst>
            <a:ext uri="{FF2B5EF4-FFF2-40B4-BE49-F238E27FC236}">
              <a16:creationId xmlns:a16="http://schemas.microsoft.com/office/drawing/2014/main" id="{00000000-0008-0000-0D00-000064000000}"/>
            </a:ext>
          </a:extLst>
        </xdr:cNvPr>
        <xdr:cNvSpPr txBox="1"/>
      </xdr:nvSpPr>
      <xdr:spPr>
        <a:xfrm>
          <a:off x="1562744" y="617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[ 914.2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年度から継続して繰上償還を実施し、地方債残高の減少を図ったが、公共施設の集約化による複合施設の建設や災害復旧事業などにより地方債の発行が多く、債務償還比率が増加している。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また、地理的要因によりインフラ整備などを地方債に頼らざるを得ない状況であり、債務償還比率が類似団体に比べ高くなっている。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00000000-0008-0000-0D00-000081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flipV="1">
          <a:off x="14793595" y="5319430"/>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31" name="債務償還比率最小値テキスト">
          <a:extLst>
            <a:ext uri="{FF2B5EF4-FFF2-40B4-BE49-F238E27FC236}">
              <a16:creationId xmlns:a16="http://schemas.microsoft.com/office/drawing/2014/main" id="{00000000-0008-0000-0D00-000083000000}"/>
            </a:ext>
          </a:extLst>
        </xdr:cNvPr>
        <xdr:cNvSpPr txBox="1"/>
      </xdr:nvSpPr>
      <xdr:spPr>
        <a:xfrm>
          <a:off x="14846300" y="66866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a:off x="14706600" y="668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3" name="債務償還比率最大値テキスト">
          <a:extLst>
            <a:ext uri="{FF2B5EF4-FFF2-40B4-BE49-F238E27FC236}">
              <a16:creationId xmlns:a16="http://schemas.microsoft.com/office/drawing/2014/main" id="{00000000-0008-0000-0D00-000085000000}"/>
            </a:ext>
          </a:extLst>
        </xdr:cNvPr>
        <xdr:cNvSpPr txBox="1"/>
      </xdr:nvSpPr>
      <xdr:spPr>
        <a:xfrm>
          <a:off x="14846300" y="50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a:off x="14706600" y="531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31788</xdr:rowOff>
    </xdr:from>
    <xdr:ext cx="469744" cy="259045"/>
    <xdr:sp macro="" textlink="">
      <xdr:nvSpPr>
        <xdr:cNvPr id="135" name="債務償還比率平均値テキスト">
          <a:extLst>
            <a:ext uri="{FF2B5EF4-FFF2-40B4-BE49-F238E27FC236}">
              <a16:creationId xmlns:a16="http://schemas.microsoft.com/office/drawing/2014/main" id="{00000000-0008-0000-0D00-000087000000}"/>
            </a:ext>
          </a:extLst>
        </xdr:cNvPr>
        <xdr:cNvSpPr txBox="1"/>
      </xdr:nvSpPr>
      <xdr:spPr>
        <a:xfrm>
          <a:off x="14846300" y="5603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744700" y="575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4033500" y="57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3271500" y="575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2509500" y="57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1747500" y="568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83707</xdr:rowOff>
    </xdr:from>
    <xdr:to>
      <xdr:col>76</xdr:col>
      <xdr:colOff>73025</xdr:colOff>
      <xdr:row>31</xdr:row>
      <xdr:rowOff>13857</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4744700" y="599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62134</xdr:rowOff>
    </xdr:from>
    <xdr:ext cx="469744" cy="259045"/>
    <xdr:sp macro="" textlink="">
      <xdr:nvSpPr>
        <xdr:cNvPr id="147" name="債務償還比率該当値テキスト">
          <a:extLst>
            <a:ext uri="{FF2B5EF4-FFF2-40B4-BE49-F238E27FC236}">
              <a16:creationId xmlns:a16="http://schemas.microsoft.com/office/drawing/2014/main" id="{00000000-0008-0000-0D00-000093000000}"/>
            </a:ext>
          </a:extLst>
        </xdr:cNvPr>
        <xdr:cNvSpPr txBox="1"/>
      </xdr:nvSpPr>
      <xdr:spPr>
        <a:xfrm>
          <a:off x="14846300" y="597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30212</xdr:rowOff>
    </xdr:from>
    <xdr:to>
      <xdr:col>72</xdr:col>
      <xdr:colOff>123825</xdr:colOff>
      <xdr:row>30</xdr:row>
      <xdr:rowOff>131812</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4033500" y="594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81012</xdr:rowOff>
    </xdr:from>
    <xdr:to>
      <xdr:col>76</xdr:col>
      <xdr:colOff>22225</xdr:colOff>
      <xdr:row>30</xdr:row>
      <xdr:rowOff>134507</xdr:rowOff>
    </xdr:to>
    <xdr:cxnSp macro="">
      <xdr:nvCxnSpPr>
        <xdr:cNvPr id="149" name="直線コネクタ 148">
          <a:extLst>
            <a:ext uri="{FF2B5EF4-FFF2-40B4-BE49-F238E27FC236}">
              <a16:creationId xmlns:a16="http://schemas.microsoft.com/office/drawing/2014/main" id="{00000000-0008-0000-0D00-000095000000}"/>
            </a:ext>
          </a:extLst>
        </xdr:cNvPr>
        <xdr:cNvCxnSpPr/>
      </xdr:nvCxnSpPr>
      <xdr:spPr>
        <a:xfrm>
          <a:off x="14084300" y="5996037"/>
          <a:ext cx="711200" cy="5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24215</xdr:rowOff>
    </xdr:from>
    <xdr:to>
      <xdr:col>68</xdr:col>
      <xdr:colOff>123825</xdr:colOff>
      <xdr:row>30</xdr:row>
      <xdr:rowOff>125815</xdr:rowOff>
    </xdr:to>
    <xdr:sp macro="" textlink="">
      <xdr:nvSpPr>
        <xdr:cNvPr id="150" name="楕円 149">
          <a:extLst>
            <a:ext uri="{FF2B5EF4-FFF2-40B4-BE49-F238E27FC236}">
              <a16:creationId xmlns:a16="http://schemas.microsoft.com/office/drawing/2014/main" id="{00000000-0008-0000-0D00-000096000000}"/>
            </a:ext>
          </a:extLst>
        </xdr:cNvPr>
        <xdr:cNvSpPr/>
      </xdr:nvSpPr>
      <xdr:spPr>
        <a:xfrm>
          <a:off x="13271500" y="593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75015</xdr:rowOff>
    </xdr:from>
    <xdr:to>
      <xdr:col>72</xdr:col>
      <xdr:colOff>73025</xdr:colOff>
      <xdr:row>30</xdr:row>
      <xdr:rowOff>81012</xdr:rowOff>
    </xdr:to>
    <xdr:cxnSp macro="">
      <xdr:nvCxnSpPr>
        <xdr:cNvPr id="151" name="直線コネクタ 150">
          <a:extLst>
            <a:ext uri="{FF2B5EF4-FFF2-40B4-BE49-F238E27FC236}">
              <a16:creationId xmlns:a16="http://schemas.microsoft.com/office/drawing/2014/main" id="{00000000-0008-0000-0D00-000097000000}"/>
            </a:ext>
          </a:extLst>
        </xdr:cNvPr>
        <xdr:cNvCxnSpPr/>
      </xdr:nvCxnSpPr>
      <xdr:spPr>
        <a:xfrm>
          <a:off x="13322300" y="5990040"/>
          <a:ext cx="762000" cy="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10661</xdr:rowOff>
    </xdr:from>
    <xdr:to>
      <xdr:col>64</xdr:col>
      <xdr:colOff>123825</xdr:colOff>
      <xdr:row>30</xdr:row>
      <xdr:rowOff>112261</xdr:rowOff>
    </xdr:to>
    <xdr:sp macro="" textlink="">
      <xdr:nvSpPr>
        <xdr:cNvPr id="152" name="楕円 151">
          <a:extLst>
            <a:ext uri="{FF2B5EF4-FFF2-40B4-BE49-F238E27FC236}">
              <a16:creationId xmlns:a16="http://schemas.microsoft.com/office/drawing/2014/main" id="{00000000-0008-0000-0D00-000098000000}"/>
            </a:ext>
          </a:extLst>
        </xdr:cNvPr>
        <xdr:cNvSpPr/>
      </xdr:nvSpPr>
      <xdr:spPr>
        <a:xfrm>
          <a:off x="12509500" y="592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61461</xdr:rowOff>
    </xdr:from>
    <xdr:to>
      <xdr:col>68</xdr:col>
      <xdr:colOff>73025</xdr:colOff>
      <xdr:row>30</xdr:row>
      <xdr:rowOff>75015</xdr:rowOff>
    </xdr:to>
    <xdr:cxnSp macro="">
      <xdr:nvCxnSpPr>
        <xdr:cNvPr id="153" name="直線コネクタ 152">
          <a:extLst>
            <a:ext uri="{FF2B5EF4-FFF2-40B4-BE49-F238E27FC236}">
              <a16:creationId xmlns:a16="http://schemas.microsoft.com/office/drawing/2014/main" id="{00000000-0008-0000-0D00-000099000000}"/>
            </a:ext>
          </a:extLst>
        </xdr:cNvPr>
        <xdr:cNvCxnSpPr/>
      </xdr:nvCxnSpPr>
      <xdr:spPr>
        <a:xfrm>
          <a:off x="12560300" y="5976486"/>
          <a:ext cx="762000" cy="1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131494</xdr:rowOff>
    </xdr:from>
    <xdr:to>
      <xdr:col>60</xdr:col>
      <xdr:colOff>123825</xdr:colOff>
      <xdr:row>30</xdr:row>
      <xdr:rowOff>61644</xdr:rowOff>
    </xdr:to>
    <xdr:sp macro="" textlink="">
      <xdr:nvSpPr>
        <xdr:cNvPr id="154" name="楕円 153">
          <a:extLst>
            <a:ext uri="{FF2B5EF4-FFF2-40B4-BE49-F238E27FC236}">
              <a16:creationId xmlns:a16="http://schemas.microsoft.com/office/drawing/2014/main" id="{00000000-0008-0000-0D00-00009A000000}"/>
            </a:ext>
          </a:extLst>
        </xdr:cNvPr>
        <xdr:cNvSpPr/>
      </xdr:nvSpPr>
      <xdr:spPr>
        <a:xfrm>
          <a:off x="11747500" y="587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10844</xdr:rowOff>
    </xdr:from>
    <xdr:to>
      <xdr:col>64</xdr:col>
      <xdr:colOff>73025</xdr:colOff>
      <xdr:row>30</xdr:row>
      <xdr:rowOff>61461</xdr:rowOff>
    </xdr:to>
    <xdr:cxnSp macro="">
      <xdr:nvCxnSpPr>
        <xdr:cNvPr id="155" name="直線コネクタ 154">
          <a:extLst>
            <a:ext uri="{FF2B5EF4-FFF2-40B4-BE49-F238E27FC236}">
              <a16:creationId xmlns:a16="http://schemas.microsoft.com/office/drawing/2014/main" id="{00000000-0008-0000-0D00-00009B000000}"/>
            </a:ext>
          </a:extLst>
        </xdr:cNvPr>
        <xdr:cNvCxnSpPr/>
      </xdr:nvCxnSpPr>
      <xdr:spPr>
        <a:xfrm>
          <a:off x="11798300" y="5925869"/>
          <a:ext cx="762000" cy="5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123320</xdr:rowOff>
    </xdr:from>
    <xdr:ext cx="469744" cy="259045"/>
    <xdr:sp macro="" textlink="">
      <xdr:nvSpPr>
        <xdr:cNvPr id="156" name="n_1aveValue債務償還比率">
          <a:extLst>
            <a:ext uri="{FF2B5EF4-FFF2-40B4-BE49-F238E27FC236}">
              <a16:creationId xmlns:a16="http://schemas.microsoft.com/office/drawing/2014/main" id="{00000000-0008-0000-0D00-00009C000000}"/>
            </a:ext>
          </a:extLst>
        </xdr:cNvPr>
        <xdr:cNvSpPr txBox="1"/>
      </xdr:nvSpPr>
      <xdr:spPr>
        <a:xfrm>
          <a:off x="13836727" y="552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129077</xdr:rowOff>
    </xdr:from>
    <xdr:ext cx="469744" cy="259045"/>
    <xdr:sp macro="" textlink="">
      <xdr:nvSpPr>
        <xdr:cNvPr id="157" name="n_2aveValue債務償還比率">
          <a:extLst>
            <a:ext uri="{FF2B5EF4-FFF2-40B4-BE49-F238E27FC236}">
              <a16:creationId xmlns:a16="http://schemas.microsoft.com/office/drawing/2014/main" id="{00000000-0008-0000-0D00-00009D000000}"/>
            </a:ext>
          </a:extLst>
        </xdr:cNvPr>
        <xdr:cNvSpPr txBox="1"/>
      </xdr:nvSpPr>
      <xdr:spPr>
        <a:xfrm>
          <a:off x="13087427" y="55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94173</xdr:rowOff>
    </xdr:from>
    <xdr:ext cx="469744" cy="259045"/>
    <xdr:sp macro="" textlink="">
      <xdr:nvSpPr>
        <xdr:cNvPr id="158" name="n_3aveValue債務償還比率">
          <a:extLst>
            <a:ext uri="{FF2B5EF4-FFF2-40B4-BE49-F238E27FC236}">
              <a16:creationId xmlns:a16="http://schemas.microsoft.com/office/drawing/2014/main" id="{00000000-0008-0000-0D00-00009E000000}"/>
            </a:ext>
          </a:extLst>
        </xdr:cNvPr>
        <xdr:cNvSpPr txBox="1"/>
      </xdr:nvSpPr>
      <xdr:spPr>
        <a:xfrm>
          <a:off x="12325427" y="549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54711</xdr:rowOff>
    </xdr:from>
    <xdr:ext cx="469744" cy="259045"/>
    <xdr:sp macro="" textlink="">
      <xdr:nvSpPr>
        <xdr:cNvPr id="159" name="n_4aveValue債務償還比率">
          <a:extLst>
            <a:ext uri="{FF2B5EF4-FFF2-40B4-BE49-F238E27FC236}">
              <a16:creationId xmlns:a16="http://schemas.microsoft.com/office/drawing/2014/main" id="{00000000-0008-0000-0D00-00009F000000}"/>
            </a:ext>
          </a:extLst>
        </xdr:cNvPr>
        <xdr:cNvSpPr txBox="1"/>
      </xdr:nvSpPr>
      <xdr:spPr>
        <a:xfrm>
          <a:off x="11563427" y="545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122939</xdr:rowOff>
    </xdr:from>
    <xdr:ext cx="469744" cy="259045"/>
    <xdr:sp macro="" textlink="">
      <xdr:nvSpPr>
        <xdr:cNvPr id="160" name="n_1mainValue債務償還比率">
          <a:extLst>
            <a:ext uri="{FF2B5EF4-FFF2-40B4-BE49-F238E27FC236}">
              <a16:creationId xmlns:a16="http://schemas.microsoft.com/office/drawing/2014/main" id="{00000000-0008-0000-0D00-0000A0000000}"/>
            </a:ext>
          </a:extLst>
        </xdr:cNvPr>
        <xdr:cNvSpPr txBox="1"/>
      </xdr:nvSpPr>
      <xdr:spPr>
        <a:xfrm>
          <a:off x="13836727" y="603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116942</xdr:rowOff>
    </xdr:from>
    <xdr:ext cx="469744" cy="259045"/>
    <xdr:sp macro="" textlink="">
      <xdr:nvSpPr>
        <xdr:cNvPr id="161" name="n_2mainValue債務償還比率">
          <a:extLst>
            <a:ext uri="{FF2B5EF4-FFF2-40B4-BE49-F238E27FC236}">
              <a16:creationId xmlns:a16="http://schemas.microsoft.com/office/drawing/2014/main" id="{00000000-0008-0000-0D00-0000A1000000}"/>
            </a:ext>
          </a:extLst>
        </xdr:cNvPr>
        <xdr:cNvSpPr txBox="1"/>
      </xdr:nvSpPr>
      <xdr:spPr>
        <a:xfrm>
          <a:off x="13087427" y="603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103388</xdr:rowOff>
    </xdr:from>
    <xdr:ext cx="469744" cy="259045"/>
    <xdr:sp macro="" textlink="">
      <xdr:nvSpPr>
        <xdr:cNvPr id="162" name="n_3mainValue債務償還比率">
          <a:extLst>
            <a:ext uri="{FF2B5EF4-FFF2-40B4-BE49-F238E27FC236}">
              <a16:creationId xmlns:a16="http://schemas.microsoft.com/office/drawing/2014/main" id="{00000000-0008-0000-0D00-0000A2000000}"/>
            </a:ext>
          </a:extLst>
        </xdr:cNvPr>
        <xdr:cNvSpPr txBox="1"/>
      </xdr:nvSpPr>
      <xdr:spPr>
        <a:xfrm>
          <a:off x="12325427" y="601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52771</xdr:rowOff>
    </xdr:from>
    <xdr:ext cx="469744" cy="259045"/>
    <xdr:sp macro="" textlink="">
      <xdr:nvSpPr>
        <xdr:cNvPr id="163" name="n_4mainValue債務償還比率">
          <a:extLst>
            <a:ext uri="{FF2B5EF4-FFF2-40B4-BE49-F238E27FC236}">
              <a16:creationId xmlns:a16="http://schemas.microsoft.com/office/drawing/2014/main" id="{00000000-0008-0000-0D00-0000A3000000}"/>
            </a:ext>
          </a:extLst>
        </xdr:cNvPr>
        <xdr:cNvSpPr txBox="1"/>
      </xdr:nvSpPr>
      <xdr:spPr>
        <a:xfrm>
          <a:off x="11563427" y="5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a:extLst>
            <a:ext uri="{FF2B5EF4-FFF2-40B4-BE49-F238E27FC236}">
              <a16:creationId xmlns:a16="http://schemas.microsoft.com/office/drawing/2014/main" id="{00000000-0008-0000-0D00-0000A5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37,331
37,071
658.54
25,603,408
24,643,499
598,820
14,748,109
31,075,757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89263</xdr:rowOff>
    </xdr:from>
    <xdr:to>
      <xdr:col>24</xdr:col>
      <xdr:colOff>62865</xdr:colOff>
      <xdr:row>41</xdr:row>
      <xdr:rowOff>138249</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918563"/>
          <a:ext cx="0" cy="1249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35940</xdr:rowOff>
    </xdr:from>
    <xdr:ext cx="405111"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693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89263</xdr:rowOff>
    </xdr:from>
    <xdr:to>
      <xdr:col>24</xdr:col>
      <xdr:colOff>152400</xdr:colOff>
      <xdr:row>34</xdr:row>
      <xdr:rowOff>89263</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918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82204</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5973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103777</xdr:rowOff>
    </xdr:from>
    <xdr:to>
      <xdr:col>24</xdr:col>
      <xdr:colOff>114300</xdr:colOff>
      <xdr:row>39</xdr:row>
      <xdr:rowOff>33927</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61323</xdr:rowOff>
    </xdr:from>
    <xdr:to>
      <xdr:col>20</xdr:col>
      <xdr:colOff>38100</xdr:colOff>
      <xdr:row>38</xdr:row>
      <xdr:rowOff>162923</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10704</xdr:rowOff>
    </xdr:from>
    <xdr:to>
      <xdr:col>10</xdr:col>
      <xdr:colOff>165100</xdr:colOff>
      <xdr:row>38</xdr:row>
      <xdr:rowOff>112304</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126637</xdr:rowOff>
    </xdr:from>
    <xdr:to>
      <xdr:col>6</xdr:col>
      <xdr:colOff>38100</xdr:colOff>
      <xdr:row>38</xdr:row>
      <xdr:rowOff>56787</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38463</xdr:rowOff>
    </xdr:from>
    <xdr:to>
      <xdr:col>24</xdr:col>
      <xdr:colOff>114300</xdr:colOff>
      <xdr:row>34</xdr:row>
      <xdr:rowOff>140063</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586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162940</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5820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5806</xdr:rowOff>
    </xdr:from>
    <xdr:to>
      <xdr:col>20</xdr:col>
      <xdr:colOff>38100</xdr:colOff>
      <xdr:row>34</xdr:row>
      <xdr:rowOff>107406</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58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56606</xdr:rowOff>
    </xdr:from>
    <xdr:to>
      <xdr:col>24</xdr:col>
      <xdr:colOff>63500</xdr:colOff>
      <xdr:row>34</xdr:row>
      <xdr:rowOff>89263</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58859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152763</xdr:rowOff>
    </xdr:from>
    <xdr:to>
      <xdr:col>15</xdr:col>
      <xdr:colOff>101600</xdr:colOff>
      <xdr:row>34</xdr:row>
      <xdr:rowOff>82913</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581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32113</xdr:rowOff>
    </xdr:from>
    <xdr:to>
      <xdr:col>19</xdr:col>
      <xdr:colOff>177800</xdr:colOff>
      <xdr:row>34</xdr:row>
      <xdr:rowOff>56606</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586141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128270</xdr:rowOff>
    </xdr:from>
    <xdr:to>
      <xdr:col>10</xdr:col>
      <xdr:colOff>165100</xdr:colOff>
      <xdr:row>34</xdr:row>
      <xdr:rowOff>58420</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7620</xdr:rowOff>
    </xdr:from>
    <xdr:to>
      <xdr:col>15</xdr:col>
      <xdr:colOff>50800</xdr:colOff>
      <xdr:row>34</xdr:row>
      <xdr:rowOff>32113</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583692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108676</xdr:rowOff>
    </xdr:from>
    <xdr:to>
      <xdr:col>6</xdr:col>
      <xdr:colOff>38100</xdr:colOff>
      <xdr:row>34</xdr:row>
      <xdr:rowOff>38826</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576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159476</xdr:rowOff>
    </xdr:from>
    <xdr:to>
      <xdr:col>10</xdr:col>
      <xdr:colOff>114300</xdr:colOff>
      <xdr:row>34</xdr:row>
      <xdr:rowOff>7620</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58173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154050</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132823</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103431</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47914</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123933</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561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99440</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558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74947</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55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32</xdr:row>
      <xdr:rowOff>55353</xdr:rowOff>
    </xdr:from>
    <xdr:ext cx="340478"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60061" y="5541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E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6" name="【道路】&#10;一人当たり延長最小値テキスト">
          <a:extLst>
            <a:ext uri="{FF2B5EF4-FFF2-40B4-BE49-F238E27FC236}">
              <a16:creationId xmlns:a16="http://schemas.microsoft.com/office/drawing/2014/main" id="{00000000-0008-0000-0E00-000074000000}"/>
            </a:ext>
          </a:extLst>
        </xdr:cNvPr>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8" name="【道路】&#10;一人当たり延長最大値テキスト">
          <a:extLst>
            <a:ext uri="{FF2B5EF4-FFF2-40B4-BE49-F238E27FC236}">
              <a16:creationId xmlns:a16="http://schemas.microsoft.com/office/drawing/2014/main" id="{00000000-0008-0000-0E00-000076000000}"/>
            </a:ext>
          </a:extLst>
        </xdr:cNvPr>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82338</xdr:rowOff>
    </xdr:from>
    <xdr:ext cx="534377" cy="259045"/>
    <xdr:sp macro="" textlink="">
      <xdr:nvSpPr>
        <xdr:cNvPr id="120" name="【道路】&#10;一人当たり延長平均値テキスト">
          <a:extLst>
            <a:ext uri="{FF2B5EF4-FFF2-40B4-BE49-F238E27FC236}">
              <a16:creationId xmlns:a16="http://schemas.microsoft.com/office/drawing/2014/main" id="{00000000-0008-0000-0E00-000078000000}"/>
            </a:ext>
          </a:extLst>
        </xdr:cNvPr>
        <xdr:cNvSpPr txBox="1"/>
      </xdr:nvSpPr>
      <xdr:spPr>
        <a:xfrm>
          <a:off x="10515600" y="6425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921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69824</xdr:rowOff>
    </xdr:from>
    <xdr:to>
      <xdr:col>55</xdr:col>
      <xdr:colOff>50800</xdr:colOff>
      <xdr:row>38</xdr:row>
      <xdr:rowOff>171424</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10426700" y="658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48251</xdr:rowOff>
    </xdr:from>
    <xdr:ext cx="534377" cy="259045"/>
    <xdr:sp macro="" textlink="">
      <xdr:nvSpPr>
        <xdr:cNvPr id="132" name="【道路】&#10;一人当たり延長該当値テキスト">
          <a:extLst>
            <a:ext uri="{FF2B5EF4-FFF2-40B4-BE49-F238E27FC236}">
              <a16:creationId xmlns:a16="http://schemas.microsoft.com/office/drawing/2014/main" id="{00000000-0008-0000-0E00-000084000000}"/>
            </a:ext>
          </a:extLst>
        </xdr:cNvPr>
        <xdr:cNvSpPr txBox="1"/>
      </xdr:nvSpPr>
      <xdr:spPr>
        <a:xfrm>
          <a:off x="10515600" y="656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81255</xdr:rowOff>
    </xdr:from>
    <xdr:to>
      <xdr:col>50</xdr:col>
      <xdr:colOff>165100</xdr:colOff>
      <xdr:row>39</xdr:row>
      <xdr:rowOff>11405</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9588500" y="659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120624</xdr:rowOff>
    </xdr:from>
    <xdr:to>
      <xdr:col>55</xdr:col>
      <xdr:colOff>0</xdr:colOff>
      <xdr:row>38</xdr:row>
      <xdr:rowOff>132055</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9639300" y="6635724"/>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92075</xdr:rowOff>
    </xdr:from>
    <xdr:to>
      <xdr:col>46</xdr:col>
      <xdr:colOff>38100</xdr:colOff>
      <xdr:row>39</xdr:row>
      <xdr:rowOff>22225</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86995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132055</xdr:rowOff>
    </xdr:from>
    <xdr:to>
      <xdr:col>50</xdr:col>
      <xdr:colOff>114300</xdr:colOff>
      <xdr:row>38</xdr:row>
      <xdr:rowOff>142875</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8750300" y="6647155"/>
          <a:ext cx="8890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102438</xdr:rowOff>
    </xdr:from>
    <xdr:to>
      <xdr:col>41</xdr:col>
      <xdr:colOff>101600</xdr:colOff>
      <xdr:row>39</xdr:row>
      <xdr:rowOff>32588</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7810500" y="661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142875</xdr:rowOff>
    </xdr:from>
    <xdr:to>
      <xdr:col>45</xdr:col>
      <xdr:colOff>177800</xdr:colOff>
      <xdr:row>38</xdr:row>
      <xdr:rowOff>153238</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7861300" y="6657975"/>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112878</xdr:rowOff>
    </xdr:from>
    <xdr:to>
      <xdr:col>36</xdr:col>
      <xdr:colOff>165100</xdr:colOff>
      <xdr:row>39</xdr:row>
      <xdr:rowOff>43028</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6921500" y="66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153238</xdr:rowOff>
    </xdr:from>
    <xdr:to>
      <xdr:col>41</xdr:col>
      <xdr:colOff>50800</xdr:colOff>
      <xdr:row>38</xdr:row>
      <xdr:rowOff>163678</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6972300" y="6668338"/>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6748</xdr:rowOff>
    </xdr:from>
    <xdr:ext cx="534377" cy="259045"/>
    <xdr:sp macro="" textlink="">
      <xdr:nvSpPr>
        <xdr:cNvPr id="141" name="n_1aveValue【道路】&#10;一人当たり延長">
          <a:extLst>
            <a:ext uri="{FF2B5EF4-FFF2-40B4-BE49-F238E27FC236}">
              <a16:creationId xmlns:a16="http://schemas.microsoft.com/office/drawing/2014/main" id="{00000000-0008-0000-0E00-00008D000000}"/>
            </a:ext>
          </a:extLst>
        </xdr:cNvPr>
        <xdr:cNvSpPr txBox="1"/>
      </xdr:nvSpPr>
      <xdr:spPr>
        <a:xfrm>
          <a:off x="9359411" y="635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881</xdr:rowOff>
    </xdr:from>
    <xdr:ext cx="534377" cy="259045"/>
    <xdr:sp macro="" textlink="">
      <xdr:nvSpPr>
        <xdr:cNvPr id="142" name="n_2aveValue【道路】&#10;一人当たり延長">
          <a:extLst>
            <a:ext uri="{FF2B5EF4-FFF2-40B4-BE49-F238E27FC236}">
              <a16:creationId xmlns:a16="http://schemas.microsoft.com/office/drawing/2014/main" id="{00000000-0008-0000-0E00-00008E000000}"/>
            </a:ext>
          </a:extLst>
        </xdr:cNvPr>
        <xdr:cNvSpPr txBox="1"/>
      </xdr:nvSpPr>
      <xdr:spPr>
        <a:xfrm>
          <a:off x="8483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162272</xdr:rowOff>
    </xdr:from>
    <xdr:ext cx="534377" cy="259045"/>
    <xdr:sp macro="" textlink="">
      <xdr:nvSpPr>
        <xdr:cNvPr id="143" name="n_3aveValue【道路】&#10;一人当たり延長">
          <a:extLst>
            <a:ext uri="{FF2B5EF4-FFF2-40B4-BE49-F238E27FC236}">
              <a16:creationId xmlns:a16="http://schemas.microsoft.com/office/drawing/2014/main" id="{00000000-0008-0000-0E00-00008F000000}"/>
            </a:ext>
          </a:extLst>
        </xdr:cNvPr>
        <xdr:cNvSpPr txBox="1"/>
      </xdr:nvSpPr>
      <xdr:spPr>
        <a:xfrm>
          <a:off x="7594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158500</xdr:rowOff>
    </xdr:from>
    <xdr:ext cx="534377" cy="259045"/>
    <xdr:sp macro="" textlink="">
      <xdr:nvSpPr>
        <xdr:cNvPr id="144" name="n_4aveValue【道路】&#10;一人当たり延長">
          <a:extLst>
            <a:ext uri="{FF2B5EF4-FFF2-40B4-BE49-F238E27FC236}">
              <a16:creationId xmlns:a16="http://schemas.microsoft.com/office/drawing/2014/main" id="{00000000-0008-0000-0E00-000090000000}"/>
            </a:ext>
          </a:extLst>
        </xdr:cNvPr>
        <xdr:cNvSpPr txBox="1"/>
      </xdr:nvSpPr>
      <xdr:spPr>
        <a:xfrm>
          <a:off x="6705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2532</xdr:rowOff>
    </xdr:from>
    <xdr:ext cx="534377" cy="259045"/>
    <xdr:sp macro="" textlink="">
      <xdr:nvSpPr>
        <xdr:cNvPr id="145" name="n_1mainValue【道路】&#10;一人当たり延長">
          <a:extLst>
            <a:ext uri="{FF2B5EF4-FFF2-40B4-BE49-F238E27FC236}">
              <a16:creationId xmlns:a16="http://schemas.microsoft.com/office/drawing/2014/main" id="{00000000-0008-0000-0E00-000091000000}"/>
            </a:ext>
          </a:extLst>
        </xdr:cNvPr>
        <xdr:cNvSpPr txBox="1"/>
      </xdr:nvSpPr>
      <xdr:spPr>
        <a:xfrm>
          <a:off x="9359411" y="668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13352</xdr:rowOff>
    </xdr:from>
    <xdr:ext cx="534377" cy="259045"/>
    <xdr:sp macro="" textlink="">
      <xdr:nvSpPr>
        <xdr:cNvPr id="146" name="n_2mainValue【道路】&#10;一人当たり延長">
          <a:extLst>
            <a:ext uri="{FF2B5EF4-FFF2-40B4-BE49-F238E27FC236}">
              <a16:creationId xmlns:a16="http://schemas.microsoft.com/office/drawing/2014/main" id="{00000000-0008-0000-0E00-000092000000}"/>
            </a:ext>
          </a:extLst>
        </xdr:cNvPr>
        <xdr:cNvSpPr txBox="1"/>
      </xdr:nvSpPr>
      <xdr:spPr>
        <a:xfrm>
          <a:off x="8483111" y="669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23715</xdr:rowOff>
    </xdr:from>
    <xdr:ext cx="534377" cy="259045"/>
    <xdr:sp macro="" textlink="">
      <xdr:nvSpPr>
        <xdr:cNvPr id="147" name="n_3mainValue【道路】&#10;一人当たり延長">
          <a:extLst>
            <a:ext uri="{FF2B5EF4-FFF2-40B4-BE49-F238E27FC236}">
              <a16:creationId xmlns:a16="http://schemas.microsoft.com/office/drawing/2014/main" id="{00000000-0008-0000-0E00-000093000000}"/>
            </a:ext>
          </a:extLst>
        </xdr:cNvPr>
        <xdr:cNvSpPr txBox="1"/>
      </xdr:nvSpPr>
      <xdr:spPr>
        <a:xfrm>
          <a:off x="7594111" y="671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34155</xdr:rowOff>
    </xdr:from>
    <xdr:ext cx="534377" cy="259045"/>
    <xdr:sp macro="" textlink="">
      <xdr:nvSpPr>
        <xdr:cNvPr id="148" name="n_4mainValue【道路】&#10;一人当たり延長">
          <a:extLst>
            <a:ext uri="{FF2B5EF4-FFF2-40B4-BE49-F238E27FC236}">
              <a16:creationId xmlns:a16="http://schemas.microsoft.com/office/drawing/2014/main" id="{00000000-0008-0000-0E00-000094000000}"/>
            </a:ext>
          </a:extLst>
        </xdr:cNvPr>
        <xdr:cNvSpPr txBox="1"/>
      </xdr:nvSpPr>
      <xdr:spPr>
        <a:xfrm>
          <a:off x="6705111" y="672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4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29210</xdr:rowOff>
    </xdr:from>
    <xdr:to>
      <xdr:col>24</xdr:col>
      <xdr:colOff>114300</xdr:colOff>
      <xdr:row>61</xdr:row>
      <xdr:rowOff>130810</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7637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15875</xdr:rowOff>
    </xdr:from>
    <xdr:to>
      <xdr:col>20</xdr:col>
      <xdr:colOff>38100</xdr:colOff>
      <xdr:row>61</xdr:row>
      <xdr:rowOff>117475</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66675</xdr:rowOff>
    </xdr:from>
    <xdr:to>
      <xdr:col>24</xdr:col>
      <xdr:colOff>63500</xdr:colOff>
      <xdr:row>61</xdr:row>
      <xdr:rowOff>80010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52512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156845</xdr:rowOff>
    </xdr:from>
    <xdr:to>
      <xdr:col>15</xdr:col>
      <xdr:colOff>101600</xdr:colOff>
      <xdr:row>61</xdr:row>
      <xdr:rowOff>86995</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36195</xdr:rowOff>
    </xdr:from>
    <xdr:to>
      <xdr:col>19</xdr:col>
      <xdr:colOff>177800</xdr:colOff>
      <xdr:row>61</xdr:row>
      <xdr:rowOff>66675</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4946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128270</xdr:rowOff>
    </xdr:from>
    <xdr:to>
      <xdr:col>10</xdr:col>
      <xdr:colOff>165100</xdr:colOff>
      <xdr:row>61</xdr:row>
      <xdr:rowOff>58420</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7620</xdr:rowOff>
    </xdr:from>
    <xdr:to>
      <xdr:col>15</xdr:col>
      <xdr:colOff>50800</xdr:colOff>
      <xdr:row>61</xdr:row>
      <xdr:rowOff>36195</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4660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97790</xdr:rowOff>
    </xdr:from>
    <xdr:to>
      <xdr:col>6</xdr:col>
      <xdr:colOff>38100</xdr:colOff>
      <xdr:row>61</xdr:row>
      <xdr:rowOff>27940</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148590</xdr:rowOff>
    </xdr:from>
    <xdr:to>
      <xdr:col>10</xdr:col>
      <xdr:colOff>114300</xdr:colOff>
      <xdr:row>61</xdr:row>
      <xdr:rowOff>7620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4355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80662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19702</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4462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108602</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78122</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5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49547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19067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E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E00-0000E9000000}"/>
            </a:ext>
          </a:extLst>
        </xdr:cNvPr>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E00-0000EB000000}"/>
            </a:ext>
          </a:extLst>
        </xdr:cNvPr>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5202</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E00-0000ED000000}"/>
            </a:ext>
          </a:extLst>
        </xdr:cNvPr>
        <xdr:cNvSpPr txBox="1"/>
      </xdr:nvSpPr>
      <xdr:spPr>
        <a:xfrm>
          <a:off x="10515600" y="10635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6921500" y="1066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62550</xdr:rowOff>
    </xdr:from>
    <xdr:to>
      <xdr:col>55</xdr:col>
      <xdr:colOff>50800</xdr:colOff>
      <xdr:row>61</xdr:row>
      <xdr:rowOff>164150</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10426700" y="105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85427</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E00-0000F9000000}"/>
            </a:ext>
          </a:extLst>
        </xdr:cNvPr>
        <xdr:cNvSpPr txBox="1"/>
      </xdr:nvSpPr>
      <xdr:spPr>
        <a:xfrm>
          <a:off x="10515600" y="1037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77265</xdr:rowOff>
    </xdr:from>
    <xdr:to>
      <xdr:col>50</xdr:col>
      <xdr:colOff>165100</xdr:colOff>
      <xdr:row>62</xdr:row>
      <xdr:rowOff>7415</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9588500" y="1053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113350</xdr:rowOff>
    </xdr:from>
    <xdr:to>
      <xdr:col>55</xdr:col>
      <xdr:colOff>0</xdr:colOff>
      <xdr:row>61</xdr:row>
      <xdr:rowOff>128065</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9639300" y="10571800"/>
          <a:ext cx="838200" cy="1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82273</xdr:rowOff>
    </xdr:from>
    <xdr:to>
      <xdr:col>46</xdr:col>
      <xdr:colOff>38100</xdr:colOff>
      <xdr:row>62</xdr:row>
      <xdr:rowOff>12423</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8699500" y="1054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128065</xdr:rowOff>
    </xdr:from>
    <xdr:to>
      <xdr:col>50</xdr:col>
      <xdr:colOff>114300</xdr:colOff>
      <xdr:row>61</xdr:row>
      <xdr:rowOff>133073</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8750300" y="10586515"/>
          <a:ext cx="889000" cy="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91650</xdr:rowOff>
    </xdr:from>
    <xdr:to>
      <xdr:col>41</xdr:col>
      <xdr:colOff>101600</xdr:colOff>
      <xdr:row>62</xdr:row>
      <xdr:rowOff>21800</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7810500" y="105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133073</xdr:rowOff>
    </xdr:from>
    <xdr:to>
      <xdr:col>45</xdr:col>
      <xdr:colOff>177800</xdr:colOff>
      <xdr:row>61</xdr:row>
      <xdr:rowOff>142450</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7861300" y="10591523"/>
          <a:ext cx="889000" cy="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100544</xdr:rowOff>
    </xdr:from>
    <xdr:to>
      <xdr:col>36</xdr:col>
      <xdr:colOff>165100</xdr:colOff>
      <xdr:row>62</xdr:row>
      <xdr:rowOff>30694</xdr:rowOff>
    </xdr:to>
    <xdr:sp macro="" textlink="">
      <xdr:nvSpPr>
        <xdr:cNvPr id="256" name="楕円 255">
          <a:extLst>
            <a:ext uri="{FF2B5EF4-FFF2-40B4-BE49-F238E27FC236}">
              <a16:creationId xmlns:a16="http://schemas.microsoft.com/office/drawing/2014/main" id="{00000000-0008-0000-0E00-000000010000}"/>
            </a:ext>
          </a:extLst>
        </xdr:cNvPr>
        <xdr:cNvSpPr/>
      </xdr:nvSpPr>
      <xdr:spPr>
        <a:xfrm>
          <a:off x="6921500" y="1055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142450</xdr:rowOff>
    </xdr:from>
    <xdr:to>
      <xdr:col>41</xdr:col>
      <xdr:colOff>50800</xdr:colOff>
      <xdr:row>61</xdr:row>
      <xdr:rowOff>151344</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flipV="1">
          <a:off x="6972300" y="10600900"/>
          <a:ext cx="889000" cy="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141811</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270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137173</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50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124135</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61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123183</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672795" y="10753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23942</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9327095" y="10310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28950</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8450795" y="1031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38327</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7561795" y="1032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47221</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E00-000009010000}"/>
            </a:ext>
          </a:extLst>
        </xdr:cNvPr>
        <xdr:cNvSpPr txBox="1"/>
      </xdr:nvSpPr>
      <xdr:spPr>
        <a:xfrm>
          <a:off x="6672795" y="1033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E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00000000-0008-0000-0E00-000023010000}"/>
            </a:ext>
          </a:extLst>
        </xdr:cNvPr>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E00-000025010000}"/>
            </a:ext>
          </a:extLst>
        </xdr:cNvPr>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E00-000027010000}"/>
            </a:ext>
          </a:extLst>
        </xdr:cNvPr>
        <xdr:cNvSpPr txBox="1"/>
      </xdr:nvSpPr>
      <xdr:spPr>
        <a:xfrm>
          <a:off x="4673600" y="1396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1079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74930</xdr:rowOff>
    </xdr:from>
    <xdr:to>
      <xdr:col>24</xdr:col>
      <xdr:colOff>114300</xdr:colOff>
      <xdr:row>83</xdr:row>
      <xdr:rowOff>5080</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45847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53357</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E00-000033010000}"/>
            </a:ext>
          </a:extLst>
        </xdr:cNvPr>
        <xdr:cNvSpPr txBox="1"/>
      </xdr:nvSpPr>
      <xdr:spPr>
        <a:xfrm>
          <a:off x="4673600"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97789</xdr:rowOff>
    </xdr:from>
    <xdr:to>
      <xdr:col>20</xdr:col>
      <xdr:colOff>38100</xdr:colOff>
      <xdr:row>83</xdr:row>
      <xdr:rowOff>27939</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3746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125730</xdr:rowOff>
    </xdr:from>
    <xdr:to>
      <xdr:col>24</xdr:col>
      <xdr:colOff>63500</xdr:colOff>
      <xdr:row>82</xdr:row>
      <xdr:rowOff>148589</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flipV="1">
          <a:off x="3797300" y="141846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124461</xdr:rowOff>
    </xdr:from>
    <xdr:to>
      <xdr:col>15</xdr:col>
      <xdr:colOff>101600</xdr:colOff>
      <xdr:row>83</xdr:row>
      <xdr:rowOff>54611</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2857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148589</xdr:rowOff>
    </xdr:from>
    <xdr:to>
      <xdr:col>19</xdr:col>
      <xdr:colOff>177800</xdr:colOff>
      <xdr:row>83</xdr:row>
      <xdr:rowOff>3811</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flipV="1">
          <a:off x="2908300" y="142074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40639</xdr:rowOff>
    </xdr:from>
    <xdr:to>
      <xdr:col>10</xdr:col>
      <xdr:colOff>165100</xdr:colOff>
      <xdr:row>82</xdr:row>
      <xdr:rowOff>142239</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968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91439</xdr:rowOff>
    </xdr:from>
    <xdr:to>
      <xdr:col>15</xdr:col>
      <xdr:colOff>50800</xdr:colOff>
      <xdr:row>83</xdr:row>
      <xdr:rowOff>3811</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2019300" y="141503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166370</xdr:rowOff>
    </xdr:from>
    <xdr:to>
      <xdr:col>6</xdr:col>
      <xdr:colOff>38100</xdr:colOff>
      <xdr:row>82</xdr:row>
      <xdr:rowOff>96520</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10795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45720</xdr:rowOff>
    </xdr:from>
    <xdr:to>
      <xdr:col>10</xdr:col>
      <xdr:colOff>114300</xdr:colOff>
      <xdr:row>82</xdr:row>
      <xdr:rowOff>91439</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130300" y="141046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123841</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19066</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E00-000040010000}"/>
            </a:ext>
          </a:extLst>
        </xdr:cNvPr>
        <xdr:cNvSpPr txBox="1"/>
      </xdr:nvSpPr>
      <xdr:spPr>
        <a:xfrm>
          <a:off x="35820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45738</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E00-000041010000}"/>
            </a:ext>
          </a:extLst>
        </xdr:cNvPr>
        <xdr:cNvSpPr txBox="1"/>
      </xdr:nvSpPr>
      <xdr:spPr>
        <a:xfrm>
          <a:off x="2705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E00-000042010000}"/>
            </a:ext>
          </a:extLst>
        </xdr:cNvPr>
        <xdr:cNvSpPr txBox="1"/>
      </xdr:nvSpPr>
      <xdr:spPr>
        <a:xfrm>
          <a:off x="1816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113047</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E00-000043010000}"/>
            </a:ext>
          </a:extLst>
        </xdr:cNvPr>
        <xdr:cNvSpPr txBox="1"/>
      </xdr:nvSpPr>
      <xdr:spPr>
        <a:xfrm>
          <a:off x="927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E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E00-00005C010000}"/>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50" name="【公営住宅】&#10;一人当たり面積最大値テキスト">
          <a:extLst>
            <a:ext uri="{FF2B5EF4-FFF2-40B4-BE49-F238E27FC236}">
              <a16:creationId xmlns:a16="http://schemas.microsoft.com/office/drawing/2014/main" id="{00000000-0008-0000-0E00-00005E010000}"/>
            </a:ext>
          </a:extLst>
        </xdr:cNvPr>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142003</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E00-000060010000}"/>
            </a:ext>
          </a:extLst>
        </xdr:cNvPr>
        <xdr:cNvSpPr txBox="1"/>
      </xdr:nvSpPr>
      <xdr:spPr>
        <a:xfrm>
          <a:off x="10515600" y="14372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6921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13588</xdr:rowOff>
    </xdr:from>
    <xdr:to>
      <xdr:col>55</xdr:col>
      <xdr:colOff>50800</xdr:colOff>
      <xdr:row>85</xdr:row>
      <xdr:rowOff>115188</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10426700" y="1458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163465</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E00-00006C010000}"/>
            </a:ext>
          </a:extLst>
        </xdr:cNvPr>
        <xdr:cNvSpPr txBox="1"/>
      </xdr:nvSpPr>
      <xdr:spPr>
        <a:xfrm>
          <a:off x="10515600" y="1456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6731</xdr:rowOff>
    </xdr:from>
    <xdr:to>
      <xdr:col>50</xdr:col>
      <xdr:colOff>165100</xdr:colOff>
      <xdr:row>85</xdr:row>
      <xdr:rowOff>108331</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9588500" y="1457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57531</xdr:rowOff>
    </xdr:from>
    <xdr:to>
      <xdr:col>55</xdr:col>
      <xdr:colOff>0</xdr:colOff>
      <xdr:row>85</xdr:row>
      <xdr:rowOff>64388</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9639300" y="14630781"/>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20065</xdr:rowOff>
    </xdr:from>
    <xdr:to>
      <xdr:col>46</xdr:col>
      <xdr:colOff>38100</xdr:colOff>
      <xdr:row>85</xdr:row>
      <xdr:rowOff>121665</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8699500" y="1459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57531</xdr:rowOff>
    </xdr:from>
    <xdr:to>
      <xdr:col>50</xdr:col>
      <xdr:colOff>114300</xdr:colOff>
      <xdr:row>85</xdr:row>
      <xdr:rowOff>70865</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8750300" y="1463078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22733</xdr:rowOff>
    </xdr:from>
    <xdr:to>
      <xdr:col>41</xdr:col>
      <xdr:colOff>101600</xdr:colOff>
      <xdr:row>85</xdr:row>
      <xdr:rowOff>124333</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7810500" y="1459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70865</xdr:rowOff>
    </xdr:from>
    <xdr:to>
      <xdr:col>45</xdr:col>
      <xdr:colOff>177800</xdr:colOff>
      <xdr:row>85</xdr:row>
      <xdr:rowOff>73533</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7861300" y="14644115"/>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26543</xdr:rowOff>
    </xdr:from>
    <xdr:to>
      <xdr:col>36</xdr:col>
      <xdr:colOff>165100</xdr:colOff>
      <xdr:row>85</xdr:row>
      <xdr:rowOff>128143</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921500" y="1459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73533</xdr:rowOff>
    </xdr:from>
    <xdr:to>
      <xdr:col>41</xdr:col>
      <xdr:colOff>50800</xdr:colOff>
      <xdr:row>85</xdr:row>
      <xdr:rowOff>77343</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flipV="1">
          <a:off x="6972300" y="14646783"/>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68090</xdr:rowOff>
    </xdr:from>
    <xdr:ext cx="469744" cy="259045"/>
    <xdr:sp macro="" textlink="">
      <xdr:nvSpPr>
        <xdr:cNvPr id="373" name="n_1aveValue【公営住宅】&#10;一人当たり面積">
          <a:extLst>
            <a:ext uri="{FF2B5EF4-FFF2-40B4-BE49-F238E27FC236}">
              <a16:creationId xmlns:a16="http://schemas.microsoft.com/office/drawing/2014/main" id="{00000000-0008-0000-0E00-000075010000}"/>
            </a:ext>
          </a:extLst>
        </xdr:cNvPr>
        <xdr:cNvSpPr txBox="1"/>
      </xdr:nvSpPr>
      <xdr:spPr>
        <a:xfrm>
          <a:off x="93917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77615</xdr:rowOff>
    </xdr:from>
    <xdr:ext cx="469744" cy="259045"/>
    <xdr:sp macro="" textlink="">
      <xdr:nvSpPr>
        <xdr:cNvPr id="374" name="n_2aveValue【公営住宅】&#10;一人当たり面積">
          <a:extLst>
            <a:ext uri="{FF2B5EF4-FFF2-40B4-BE49-F238E27FC236}">
              <a16:creationId xmlns:a16="http://schemas.microsoft.com/office/drawing/2014/main" id="{00000000-0008-0000-0E00-000076010000}"/>
            </a:ext>
          </a:extLst>
        </xdr:cNvPr>
        <xdr:cNvSpPr txBox="1"/>
      </xdr:nvSpPr>
      <xdr:spPr>
        <a:xfrm>
          <a:off x="8515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56659</xdr:rowOff>
    </xdr:from>
    <xdr:ext cx="469744" cy="259045"/>
    <xdr:sp macro="" textlink="">
      <xdr:nvSpPr>
        <xdr:cNvPr id="375" name="n_3aveValue【公営住宅】&#10;一人当たり面積">
          <a:extLst>
            <a:ext uri="{FF2B5EF4-FFF2-40B4-BE49-F238E27FC236}">
              <a16:creationId xmlns:a16="http://schemas.microsoft.com/office/drawing/2014/main" id="{00000000-0008-0000-0E00-000077010000}"/>
            </a:ext>
          </a:extLst>
        </xdr:cNvPr>
        <xdr:cNvSpPr txBox="1"/>
      </xdr:nvSpPr>
      <xdr:spPr>
        <a:xfrm>
          <a:off x="7626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129430</xdr:rowOff>
    </xdr:from>
    <xdr:ext cx="469744" cy="259045"/>
    <xdr:sp macro="" textlink="">
      <xdr:nvSpPr>
        <xdr:cNvPr id="376" name="n_4aveValue【公営住宅】&#10;一人当たり面積">
          <a:extLst>
            <a:ext uri="{FF2B5EF4-FFF2-40B4-BE49-F238E27FC236}">
              <a16:creationId xmlns:a16="http://schemas.microsoft.com/office/drawing/2014/main" id="{00000000-0008-0000-0E00-000078010000}"/>
            </a:ext>
          </a:extLst>
        </xdr:cNvPr>
        <xdr:cNvSpPr txBox="1"/>
      </xdr:nvSpPr>
      <xdr:spPr>
        <a:xfrm>
          <a:off x="6737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99458</xdr:rowOff>
    </xdr:from>
    <xdr:ext cx="469744" cy="259045"/>
    <xdr:sp macro="" textlink="">
      <xdr:nvSpPr>
        <xdr:cNvPr id="377" name="n_1mainValue【公営住宅】&#10;一人当たり面積">
          <a:extLst>
            <a:ext uri="{FF2B5EF4-FFF2-40B4-BE49-F238E27FC236}">
              <a16:creationId xmlns:a16="http://schemas.microsoft.com/office/drawing/2014/main" id="{00000000-0008-0000-0E00-000079010000}"/>
            </a:ext>
          </a:extLst>
        </xdr:cNvPr>
        <xdr:cNvSpPr txBox="1"/>
      </xdr:nvSpPr>
      <xdr:spPr>
        <a:xfrm>
          <a:off x="9391727" y="1467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112792</xdr:rowOff>
    </xdr:from>
    <xdr:ext cx="469744" cy="259045"/>
    <xdr:sp macro="" textlink="">
      <xdr:nvSpPr>
        <xdr:cNvPr id="378" name="n_2mainValue【公営住宅】&#10;一人当たり面積">
          <a:extLst>
            <a:ext uri="{FF2B5EF4-FFF2-40B4-BE49-F238E27FC236}">
              <a16:creationId xmlns:a16="http://schemas.microsoft.com/office/drawing/2014/main" id="{00000000-0008-0000-0E00-00007A010000}"/>
            </a:ext>
          </a:extLst>
        </xdr:cNvPr>
        <xdr:cNvSpPr txBox="1"/>
      </xdr:nvSpPr>
      <xdr:spPr>
        <a:xfrm>
          <a:off x="8515427" y="1468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115460</xdr:rowOff>
    </xdr:from>
    <xdr:ext cx="469744" cy="259045"/>
    <xdr:sp macro="" textlink="">
      <xdr:nvSpPr>
        <xdr:cNvPr id="379" name="n_3mainValue【公営住宅】&#10;一人当たり面積">
          <a:extLst>
            <a:ext uri="{FF2B5EF4-FFF2-40B4-BE49-F238E27FC236}">
              <a16:creationId xmlns:a16="http://schemas.microsoft.com/office/drawing/2014/main" id="{00000000-0008-0000-0E00-00007B010000}"/>
            </a:ext>
          </a:extLst>
        </xdr:cNvPr>
        <xdr:cNvSpPr txBox="1"/>
      </xdr:nvSpPr>
      <xdr:spPr>
        <a:xfrm>
          <a:off x="7626427" y="1468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119270</xdr:rowOff>
    </xdr:from>
    <xdr:ext cx="469744" cy="259045"/>
    <xdr:sp macro="" textlink="">
      <xdr:nvSpPr>
        <xdr:cNvPr id="380" name="n_4mainValue【公営住宅】&#10;一人当たり面積">
          <a:extLst>
            <a:ext uri="{FF2B5EF4-FFF2-40B4-BE49-F238E27FC236}">
              <a16:creationId xmlns:a16="http://schemas.microsoft.com/office/drawing/2014/main" id="{00000000-0008-0000-0E00-00007C010000}"/>
            </a:ext>
          </a:extLst>
        </xdr:cNvPr>
        <xdr:cNvSpPr txBox="1"/>
      </xdr:nvSpPr>
      <xdr:spPr>
        <a:xfrm>
          <a:off x="6737427" y="1469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E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E00-0000A6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E00-0000A8010000}"/>
            </a:ext>
          </a:extLst>
        </xdr:cNvPr>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80027</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E00-0000AA010000}"/>
            </a:ext>
          </a:extLst>
        </xdr:cNvPr>
        <xdr:cNvSpPr txBox="1"/>
      </xdr:nvSpPr>
      <xdr:spPr>
        <a:xfrm>
          <a:off x="163576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53975</xdr:rowOff>
    </xdr:from>
    <xdr:to>
      <xdr:col>85</xdr:col>
      <xdr:colOff>177800</xdr:colOff>
      <xdr:row>36</xdr:row>
      <xdr:rowOff>155575</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62687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76852</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E00-0000B6010000}"/>
            </a:ext>
          </a:extLst>
        </xdr:cNvPr>
        <xdr:cNvSpPr txBox="1"/>
      </xdr:nvSpPr>
      <xdr:spPr>
        <a:xfrm>
          <a:off x="16357600"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86360</xdr:rowOff>
    </xdr:from>
    <xdr:to>
      <xdr:col>81</xdr:col>
      <xdr:colOff>101600</xdr:colOff>
      <xdr:row>38</xdr:row>
      <xdr:rowOff>16510</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5430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104775</xdr:rowOff>
    </xdr:from>
    <xdr:to>
      <xdr:col>85</xdr:col>
      <xdr:colOff>127000</xdr:colOff>
      <xdr:row>37</xdr:row>
      <xdr:rowOff>137160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flipV="1">
          <a:off x="15481300" y="6276975"/>
          <a:ext cx="838200" cy="20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135890</xdr:rowOff>
    </xdr:from>
    <xdr:to>
      <xdr:col>76</xdr:col>
      <xdr:colOff>165100</xdr:colOff>
      <xdr:row>39</xdr:row>
      <xdr:rowOff>66040</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4541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137160</xdr:rowOff>
    </xdr:from>
    <xdr:to>
      <xdr:col>81</xdr:col>
      <xdr:colOff>50800</xdr:colOff>
      <xdr:row>39</xdr:row>
      <xdr:rowOff>15240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flipV="1">
          <a:off x="14592300" y="648081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92075</xdr:rowOff>
    </xdr:from>
    <xdr:to>
      <xdr:col>72</xdr:col>
      <xdr:colOff>38100</xdr:colOff>
      <xdr:row>39</xdr:row>
      <xdr:rowOff>22225</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36525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142875</xdr:rowOff>
    </xdr:from>
    <xdr:to>
      <xdr:col>76</xdr:col>
      <xdr:colOff>114300</xdr:colOff>
      <xdr:row>39</xdr:row>
      <xdr:rowOff>15240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3703300" y="66579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48260</xdr:rowOff>
    </xdr:from>
    <xdr:to>
      <xdr:col>67</xdr:col>
      <xdr:colOff>101600</xdr:colOff>
      <xdr:row>38</xdr:row>
      <xdr:rowOff>149860</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12763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99060</xdr:rowOff>
    </xdr:from>
    <xdr:to>
      <xdr:col>71</xdr:col>
      <xdr:colOff>177800</xdr:colOff>
      <xdr:row>38</xdr:row>
      <xdr:rowOff>142875</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2814300" y="66141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126382</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4389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93997</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500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11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7637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52660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57167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43897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13352</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3500744" y="669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140987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0000000-0008-0000-0E00-0000C6010000}"/>
            </a:ext>
          </a:extLst>
        </xdr:cNvPr>
        <xdr:cNvSpPr txBox="1"/>
      </xdr:nvSpPr>
      <xdr:spPr>
        <a:xfrm>
          <a:off x="12611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E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E00-0000DD010000}"/>
            </a:ext>
          </a:extLst>
        </xdr:cNvPr>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E00-0000DF010000}"/>
            </a:ext>
          </a:extLst>
        </xdr:cNvPr>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143273</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E00-0000E1010000}"/>
            </a:ext>
          </a:extLst>
        </xdr:cNvPr>
        <xdr:cNvSpPr txBox="1"/>
      </xdr:nvSpPr>
      <xdr:spPr>
        <a:xfrm>
          <a:off x="22199600" y="6658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59690</xdr:rowOff>
    </xdr:from>
    <xdr:to>
      <xdr:col>116</xdr:col>
      <xdr:colOff>114300</xdr:colOff>
      <xdr:row>37</xdr:row>
      <xdr:rowOff>161290</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2110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82567</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E00-0000ED010000}"/>
            </a:ext>
          </a:extLst>
        </xdr:cNvPr>
        <xdr:cNvSpPr txBox="1"/>
      </xdr:nvSpPr>
      <xdr:spPr>
        <a:xfrm>
          <a:off x="22199600"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155702</xdr:rowOff>
    </xdr:from>
    <xdr:to>
      <xdr:col>112</xdr:col>
      <xdr:colOff>38100</xdr:colOff>
      <xdr:row>38</xdr:row>
      <xdr:rowOff>85852</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12725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110490</xdr:rowOff>
    </xdr:from>
    <xdr:to>
      <xdr:col>116</xdr:col>
      <xdr:colOff>63500</xdr:colOff>
      <xdr:row>38</xdr:row>
      <xdr:rowOff>35052</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21323300" y="645414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20828</xdr:rowOff>
    </xdr:from>
    <xdr:to>
      <xdr:col>107</xdr:col>
      <xdr:colOff>101600</xdr:colOff>
      <xdr:row>38</xdr:row>
      <xdr:rowOff>122428</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20383500" y="65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35052</xdr:rowOff>
    </xdr:from>
    <xdr:to>
      <xdr:col>111</xdr:col>
      <xdr:colOff>177800</xdr:colOff>
      <xdr:row>38</xdr:row>
      <xdr:rowOff>71628</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20434300" y="65501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32258</xdr:rowOff>
    </xdr:from>
    <xdr:to>
      <xdr:col>102</xdr:col>
      <xdr:colOff>165100</xdr:colOff>
      <xdr:row>38</xdr:row>
      <xdr:rowOff>133858</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9494500" y="65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71628</xdr:rowOff>
    </xdr:from>
    <xdr:to>
      <xdr:col>107</xdr:col>
      <xdr:colOff>50800</xdr:colOff>
      <xdr:row>38</xdr:row>
      <xdr:rowOff>83058</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19545300" y="658672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41402</xdr:rowOff>
    </xdr:from>
    <xdr:to>
      <xdr:col>98</xdr:col>
      <xdr:colOff>38100</xdr:colOff>
      <xdr:row>38</xdr:row>
      <xdr:rowOff>143002</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8605500" y="655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83058</xdr:rowOff>
    </xdr:from>
    <xdr:to>
      <xdr:col>102</xdr:col>
      <xdr:colOff>114300</xdr:colOff>
      <xdr:row>38</xdr:row>
      <xdr:rowOff>92202</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flipV="1">
          <a:off x="18656300" y="659815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108983</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9310427" y="679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95267</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8421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102379</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21075727"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138955</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0199427" y="631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150385</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9310427" y="632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159529</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8421427" y="633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E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00000000-0008-0000-0E00-000015020000}"/>
            </a:ext>
          </a:extLst>
        </xdr:cNvPr>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E00-000017020000}"/>
            </a:ext>
          </a:extLst>
        </xdr:cNvPr>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49801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E00-000019020000}"/>
            </a:ext>
          </a:extLst>
        </xdr:cNvPr>
        <xdr:cNvSpPr txBox="1"/>
      </xdr:nvSpPr>
      <xdr:spPr>
        <a:xfrm>
          <a:off x="16357600" y="10336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36068</xdr:rowOff>
    </xdr:from>
    <xdr:to>
      <xdr:col>85</xdr:col>
      <xdr:colOff>177800</xdr:colOff>
      <xdr:row>61</xdr:row>
      <xdr:rowOff>137668</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6268700" y="1049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14495</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E00-000025020000}"/>
            </a:ext>
          </a:extLst>
        </xdr:cNvPr>
        <xdr:cNvSpPr txBox="1"/>
      </xdr:nvSpPr>
      <xdr:spPr>
        <a:xfrm>
          <a:off x="16357600" y="1047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38354</xdr:rowOff>
    </xdr:from>
    <xdr:to>
      <xdr:col>81</xdr:col>
      <xdr:colOff>101600</xdr:colOff>
      <xdr:row>61</xdr:row>
      <xdr:rowOff>139954</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5430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86868</xdr:rowOff>
    </xdr:from>
    <xdr:to>
      <xdr:col>85</xdr:col>
      <xdr:colOff>127000</xdr:colOff>
      <xdr:row>61</xdr:row>
      <xdr:rowOff>89154</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flipV="1">
          <a:off x="15481300" y="1054531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36068</xdr:rowOff>
    </xdr:from>
    <xdr:to>
      <xdr:col>76</xdr:col>
      <xdr:colOff>165100</xdr:colOff>
      <xdr:row>61</xdr:row>
      <xdr:rowOff>137668</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4541500" y="1049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86868</xdr:rowOff>
    </xdr:from>
    <xdr:to>
      <xdr:col>81</xdr:col>
      <xdr:colOff>50800</xdr:colOff>
      <xdr:row>61</xdr:row>
      <xdr:rowOff>89154</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4592300" y="105453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38354</xdr:rowOff>
    </xdr:from>
    <xdr:to>
      <xdr:col>72</xdr:col>
      <xdr:colOff>38100</xdr:colOff>
      <xdr:row>61</xdr:row>
      <xdr:rowOff>139954</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3652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86868</xdr:rowOff>
    </xdr:from>
    <xdr:to>
      <xdr:col>76</xdr:col>
      <xdr:colOff>114300</xdr:colOff>
      <xdr:row>61</xdr:row>
      <xdr:rowOff>89154</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flipV="1">
          <a:off x="13703300" y="105453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1778</xdr:rowOff>
    </xdr:from>
    <xdr:to>
      <xdr:col>67</xdr:col>
      <xdr:colOff>101600</xdr:colOff>
      <xdr:row>61</xdr:row>
      <xdr:rowOff>103378</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2763500" y="104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52578</xdr:rowOff>
    </xdr:from>
    <xdr:to>
      <xdr:col>71</xdr:col>
      <xdr:colOff>177800</xdr:colOff>
      <xdr:row>61</xdr:row>
      <xdr:rowOff>89154</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2814300" y="105110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149369</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E00-00002E020000}"/>
            </a:ext>
          </a:extLst>
        </xdr:cNvPr>
        <xdr:cNvSpPr txBox="1"/>
      </xdr:nvSpPr>
      <xdr:spPr>
        <a:xfrm>
          <a:off x="15266044" y="1060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135907</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E00-00002F020000}"/>
            </a:ext>
          </a:extLst>
        </xdr:cNvPr>
        <xdr:cNvSpPr txBox="1"/>
      </xdr:nvSpPr>
      <xdr:spPr>
        <a:xfrm>
          <a:off x="143897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119905</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E00-000030020000}"/>
            </a:ext>
          </a:extLst>
        </xdr:cNvPr>
        <xdr:cNvSpPr txBox="1"/>
      </xdr:nvSpPr>
      <xdr:spPr>
        <a:xfrm>
          <a:off x="13500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E00-000031020000}"/>
            </a:ext>
          </a:extLst>
        </xdr:cNvPr>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156481</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E00-000032020000}"/>
            </a:ext>
          </a:extLst>
        </xdr:cNvPr>
        <xdr:cNvSpPr txBox="1"/>
      </xdr:nvSpPr>
      <xdr:spPr>
        <a:xfrm>
          <a:off x="15266044" y="10272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128795</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E00-000033020000}"/>
            </a:ext>
          </a:extLst>
        </xdr:cNvPr>
        <xdr:cNvSpPr txBox="1"/>
      </xdr:nvSpPr>
      <xdr:spPr>
        <a:xfrm>
          <a:off x="14389744" y="1058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131081</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E00-000034020000}"/>
            </a:ext>
          </a:extLst>
        </xdr:cNvPr>
        <xdr:cNvSpPr txBox="1"/>
      </xdr:nvSpPr>
      <xdr:spPr>
        <a:xfrm>
          <a:off x="13500744" y="1058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94505</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E00-000035020000}"/>
            </a:ext>
          </a:extLst>
        </xdr:cNvPr>
        <xdr:cNvSpPr txBox="1"/>
      </xdr:nvSpPr>
      <xdr:spPr>
        <a:xfrm>
          <a:off x="126117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00000000-0008-0000-0E00-00004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flipV="1">
          <a:off x="221608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591" name="【学校施設】&#10;一人当たり面積最小値テキスト">
          <a:extLst>
            <a:ext uri="{FF2B5EF4-FFF2-40B4-BE49-F238E27FC236}">
              <a16:creationId xmlns:a16="http://schemas.microsoft.com/office/drawing/2014/main" id="{00000000-0008-0000-0E00-00004F020000}"/>
            </a:ext>
          </a:extLst>
        </xdr:cNvPr>
        <xdr:cNvSpPr txBox="1"/>
      </xdr:nvSpPr>
      <xdr:spPr>
        <a:xfrm>
          <a:off x="221996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22072600" y="1104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593" name="【学校施設】&#10;一人当たり面積最大値テキスト">
          <a:extLst>
            <a:ext uri="{FF2B5EF4-FFF2-40B4-BE49-F238E27FC236}">
              <a16:creationId xmlns:a16="http://schemas.microsoft.com/office/drawing/2014/main" id="{00000000-0008-0000-0E00-000051020000}"/>
            </a:ext>
          </a:extLst>
        </xdr:cNvPr>
        <xdr:cNvSpPr txBox="1"/>
      </xdr:nvSpPr>
      <xdr:spPr>
        <a:xfrm>
          <a:off x="221996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22072600" y="970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170705</xdr:rowOff>
    </xdr:from>
    <xdr:ext cx="469744" cy="259045"/>
    <xdr:sp macro="" textlink="">
      <xdr:nvSpPr>
        <xdr:cNvPr id="595" name="【学校施設】&#10;一人当たり面積平均値テキスト">
          <a:extLst>
            <a:ext uri="{FF2B5EF4-FFF2-40B4-BE49-F238E27FC236}">
              <a16:creationId xmlns:a16="http://schemas.microsoft.com/office/drawing/2014/main" id="{00000000-0008-0000-0E00-000053020000}"/>
            </a:ext>
          </a:extLst>
        </xdr:cNvPr>
        <xdr:cNvSpPr txBox="1"/>
      </xdr:nvSpPr>
      <xdr:spPr>
        <a:xfrm>
          <a:off x="22199600" y="10286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21107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1272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0383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949450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xdr:rowOff>
    </xdr:from>
    <xdr:to>
      <xdr:col>98</xdr:col>
      <xdr:colOff>38100</xdr:colOff>
      <xdr:row>60</xdr:row>
      <xdr:rowOff>105664</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8605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151892</xdr:rowOff>
    </xdr:from>
    <xdr:to>
      <xdr:col>116</xdr:col>
      <xdr:colOff>114300</xdr:colOff>
      <xdr:row>57</xdr:row>
      <xdr:rowOff>82042</xdr:rowOff>
    </xdr:to>
    <xdr:sp macro="" textlink="">
      <xdr:nvSpPr>
        <xdr:cNvPr id="606" name="楕円 605">
          <a:extLst>
            <a:ext uri="{FF2B5EF4-FFF2-40B4-BE49-F238E27FC236}">
              <a16:creationId xmlns:a16="http://schemas.microsoft.com/office/drawing/2014/main" id="{00000000-0008-0000-0E00-00005E020000}"/>
            </a:ext>
          </a:extLst>
        </xdr:cNvPr>
        <xdr:cNvSpPr/>
      </xdr:nvSpPr>
      <xdr:spPr>
        <a:xfrm>
          <a:off x="22110700" y="975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66819</xdr:rowOff>
    </xdr:from>
    <xdr:ext cx="469744" cy="259045"/>
    <xdr:sp macro="" textlink="">
      <xdr:nvSpPr>
        <xdr:cNvPr id="607" name="【学校施設】&#10;一人当たり面積該当値テキスト">
          <a:extLst>
            <a:ext uri="{FF2B5EF4-FFF2-40B4-BE49-F238E27FC236}">
              <a16:creationId xmlns:a16="http://schemas.microsoft.com/office/drawing/2014/main" id="{00000000-0008-0000-0E00-00005F020000}"/>
            </a:ext>
          </a:extLst>
        </xdr:cNvPr>
        <xdr:cNvSpPr txBox="1"/>
      </xdr:nvSpPr>
      <xdr:spPr>
        <a:xfrm>
          <a:off x="22199600" y="966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16256</xdr:rowOff>
    </xdr:from>
    <xdr:to>
      <xdr:col>112</xdr:col>
      <xdr:colOff>38100</xdr:colOff>
      <xdr:row>57</xdr:row>
      <xdr:rowOff>117856</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1272500" y="978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31242</xdr:rowOff>
    </xdr:from>
    <xdr:to>
      <xdr:col>116</xdr:col>
      <xdr:colOff>63500</xdr:colOff>
      <xdr:row>57</xdr:row>
      <xdr:rowOff>67056</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flipV="1">
          <a:off x="21323300" y="9803892"/>
          <a:ext cx="8382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66548</xdr:rowOff>
    </xdr:from>
    <xdr:to>
      <xdr:col>107</xdr:col>
      <xdr:colOff>101600</xdr:colOff>
      <xdr:row>56</xdr:row>
      <xdr:rowOff>168148</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0383500" y="966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117348</xdr:rowOff>
    </xdr:from>
    <xdr:to>
      <xdr:col>111</xdr:col>
      <xdr:colOff>177800</xdr:colOff>
      <xdr:row>57</xdr:row>
      <xdr:rowOff>67056</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20434300" y="9718548"/>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84074</xdr:rowOff>
    </xdr:from>
    <xdr:to>
      <xdr:col>102</xdr:col>
      <xdr:colOff>165100</xdr:colOff>
      <xdr:row>57</xdr:row>
      <xdr:rowOff>14224</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19494500" y="968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117348</xdr:rowOff>
    </xdr:from>
    <xdr:to>
      <xdr:col>107</xdr:col>
      <xdr:colOff>50800</xdr:colOff>
      <xdr:row>56</xdr:row>
      <xdr:rowOff>134874</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19545300" y="9718548"/>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124460</xdr:rowOff>
    </xdr:from>
    <xdr:to>
      <xdr:col>98</xdr:col>
      <xdr:colOff>38100</xdr:colOff>
      <xdr:row>57</xdr:row>
      <xdr:rowOff>54610</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86055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134874</xdr:rowOff>
    </xdr:from>
    <xdr:to>
      <xdr:col>102</xdr:col>
      <xdr:colOff>114300</xdr:colOff>
      <xdr:row>57</xdr:row>
      <xdr:rowOff>3810</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18656300" y="9736074"/>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118889</xdr:rowOff>
    </xdr:from>
    <xdr:ext cx="469744" cy="259045"/>
    <xdr:sp macro="" textlink="">
      <xdr:nvSpPr>
        <xdr:cNvPr id="616" name="n_1aveValue【学校施設】&#10;一人当たり面積">
          <a:extLst>
            <a:ext uri="{FF2B5EF4-FFF2-40B4-BE49-F238E27FC236}">
              <a16:creationId xmlns:a16="http://schemas.microsoft.com/office/drawing/2014/main" id="{00000000-0008-0000-0E00-000068020000}"/>
            </a:ext>
          </a:extLst>
        </xdr:cNvPr>
        <xdr:cNvSpPr txBox="1"/>
      </xdr:nvSpPr>
      <xdr:spPr>
        <a:xfrm>
          <a:off x="21075727" y="1040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122699</xdr:rowOff>
    </xdr:from>
    <xdr:ext cx="469744" cy="259045"/>
    <xdr:sp macro="" textlink="">
      <xdr:nvSpPr>
        <xdr:cNvPr id="617" name="n_2aveValue【学校施設】&#10;一人当たり面積">
          <a:extLst>
            <a:ext uri="{FF2B5EF4-FFF2-40B4-BE49-F238E27FC236}">
              <a16:creationId xmlns:a16="http://schemas.microsoft.com/office/drawing/2014/main" id="{00000000-0008-0000-0E00-000069020000}"/>
            </a:ext>
          </a:extLst>
        </xdr:cNvPr>
        <xdr:cNvSpPr txBox="1"/>
      </xdr:nvSpPr>
      <xdr:spPr>
        <a:xfrm>
          <a:off x="20199427" y="1040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112031</xdr:rowOff>
    </xdr:from>
    <xdr:ext cx="469744" cy="259045"/>
    <xdr:sp macro="" textlink="">
      <xdr:nvSpPr>
        <xdr:cNvPr id="618" name="n_3aveValue【学校施設】&#10;一人当たり面積">
          <a:extLst>
            <a:ext uri="{FF2B5EF4-FFF2-40B4-BE49-F238E27FC236}">
              <a16:creationId xmlns:a16="http://schemas.microsoft.com/office/drawing/2014/main" id="{00000000-0008-0000-0E00-00006A020000}"/>
            </a:ext>
          </a:extLst>
        </xdr:cNvPr>
        <xdr:cNvSpPr txBox="1"/>
      </xdr:nvSpPr>
      <xdr:spPr>
        <a:xfrm>
          <a:off x="19310427" y="1039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96791</xdr:rowOff>
    </xdr:from>
    <xdr:ext cx="469744" cy="259045"/>
    <xdr:sp macro="" textlink="">
      <xdr:nvSpPr>
        <xdr:cNvPr id="619" name="n_4aveValue【学校施設】&#10;一人当たり面積">
          <a:extLst>
            <a:ext uri="{FF2B5EF4-FFF2-40B4-BE49-F238E27FC236}">
              <a16:creationId xmlns:a16="http://schemas.microsoft.com/office/drawing/2014/main" id="{00000000-0008-0000-0E00-00006B020000}"/>
            </a:ext>
          </a:extLst>
        </xdr:cNvPr>
        <xdr:cNvSpPr txBox="1"/>
      </xdr:nvSpPr>
      <xdr:spPr>
        <a:xfrm>
          <a:off x="18421427" y="103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134383</xdr:rowOff>
    </xdr:from>
    <xdr:ext cx="469744" cy="259045"/>
    <xdr:sp macro="" textlink="">
      <xdr:nvSpPr>
        <xdr:cNvPr id="620" name="n_1mainValue【学校施設】&#10;一人当たり面積">
          <a:extLst>
            <a:ext uri="{FF2B5EF4-FFF2-40B4-BE49-F238E27FC236}">
              <a16:creationId xmlns:a16="http://schemas.microsoft.com/office/drawing/2014/main" id="{00000000-0008-0000-0E00-00006C020000}"/>
            </a:ext>
          </a:extLst>
        </xdr:cNvPr>
        <xdr:cNvSpPr txBox="1"/>
      </xdr:nvSpPr>
      <xdr:spPr>
        <a:xfrm>
          <a:off x="21075727" y="956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13225</xdr:rowOff>
    </xdr:from>
    <xdr:ext cx="469744" cy="259045"/>
    <xdr:sp macro="" textlink="">
      <xdr:nvSpPr>
        <xdr:cNvPr id="621" name="n_2mainValue【学校施設】&#10;一人当たり面積">
          <a:extLst>
            <a:ext uri="{FF2B5EF4-FFF2-40B4-BE49-F238E27FC236}">
              <a16:creationId xmlns:a16="http://schemas.microsoft.com/office/drawing/2014/main" id="{00000000-0008-0000-0E00-00006D020000}"/>
            </a:ext>
          </a:extLst>
        </xdr:cNvPr>
        <xdr:cNvSpPr txBox="1"/>
      </xdr:nvSpPr>
      <xdr:spPr>
        <a:xfrm>
          <a:off x="20199427" y="944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30751</xdr:rowOff>
    </xdr:from>
    <xdr:ext cx="469744" cy="259045"/>
    <xdr:sp macro="" textlink="">
      <xdr:nvSpPr>
        <xdr:cNvPr id="622" name="n_3mainValue【学校施設】&#10;一人当たり面積">
          <a:extLst>
            <a:ext uri="{FF2B5EF4-FFF2-40B4-BE49-F238E27FC236}">
              <a16:creationId xmlns:a16="http://schemas.microsoft.com/office/drawing/2014/main" id="{00000000-0008-0000-0E00-00006E020000}"/>
            </a:ext>
          </a:extLst>
        </xdr:cNvPr>
        <xdr:cNvSpPr txBox="1"/>
      </xdr:nvSpPr>
      <xdr:spPr>
        <a:xfrm>
          <a:off x="19310427" y="946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71137</xdr:rowOff>
    </xdr:from>
    <xdr:ext cx="469744" cy="259045"/>
    <xdr:sp macro="" textlink="">
      <xdr:nvSpPr>
        <xdr:cNvPr id="623" name="n_4mainValue【学校施設】&#10;一人当たり面積">
          <a:extLst>
            <a:ext uri="{FF2B5EF4-FFF2-40B4-BE49-F238E27FC236}">
              <a16:creationId xmlns:a16="http://schemas.microsoft.com/office/drawing/2014/main" id="{00000000-0008-0000-0E00-00006F020000}"/>
            </a:ext>
          </a:extLst>
        </xdr:cNvPr>
        <xdr:cNvSpPr txBox="1"/>
      </xdr:nvSpPr>
      <xdr:spPr>
        <a:xfrm>
          <a:off x="18421427" y="950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3" name="正方形/長方形 652">
          <a:extLst>
            <a:ext uri="{FF2B5EF4-FFF2-40B4-BE49-F238E27FC236}">
              <a16:creationId xmlns:a16="http://schemas.microsoft.com/office/drawing/2014/main" id="{00000000-0008-0000-0E00-00008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4" name="正方形/長方形 653">
          <a:extLst>
            <a:ext uri="{FF2B5EF4-FFF2-40B4-BE49-F238E27FC236}">
              <a16:creationId xmlns:a16="http://schemas.microsoft.com/office/drawing/2014/main" id="{00000000-0008-0000-0E00-00008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5" name="正方形/長方形 654">
          <a:extLst>
            <a:ext uri="{FF2B5EF4-FFF2-40B4-BE49-F238E27FC236}">
              <a16:creationId xmlns:a16="http://schemas.microsoft.com/office/drawing/2014/main" id="{00000000-0008-0000-0E00-00008F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a:extLst>
            <a:ext uri="{FF2B5EF4-FFF2-40B4-BE49-F238E27FC236}">
              <a16:creationId xmlns:a16="http://schemas.microsoft.com/office/drawing/2014/main" id="{00000000-0008-0000-0E00-00009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a:extLst>
            <a:ext uri="{FF2B5EF4-FFF2-40B4-BE49-F238E27FC236}">
              <a16:creationId xmlns:a16="http://schemas.microsoft.com/office/drawing/2014/main" id="{00000000-0008-0000-0E00-00009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については、有形固定資産減価償却率が他の施設と比較してかなり低くなっているが、これは過去の道路舗装など道路工作物の価格が不明で、固定資産台帳に登録されていないためであり、今後比率は増加していく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認定こども園・幼稚園・保育所の有形固定資産減価償却率は、幼稚園１園と保育所１園を廃止し、新たにこども園１園を整備したことにより、</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％の減少となり、類似団体平均を下回っている。今後も幼保一元化計画に基づき施設の集約化を進めていく。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橋りょう・トンネルの有形固定資産減価償却率は、本市の中でも特に高く、類似団体との比較においても高い比率となっている。引き続き、計画的に長寿命化対策を進めていく。学校施設・公営住宅についても、有形固定資産減価償却率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％を超えており、類似団体平均と比較して大きく差はないものの、比率が高く施設の老朽化が進んでいるため、計画的に長寿命化や更新を進めていく。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37,331
37,071
658.54
25,603,408
24,643,499
598,820
14,748,109
31,075,757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72753</xdr:rowOff>
    </xdr:from>
    <xdr:to>
      <xdr:col>6</xdr:col>
      <xdr:colOff>38100</xdr:colOff>
      <xdr:row>37</xdr:row>
      <xdr:rowOff>2903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107043</xdr:rowOff>
    </xdr:from>
    <xdr:to>
      <xdr:col>24</xdr:col>
      <xdr:colOff>114300</xdr:colOff>
      <xdr:row>39</xdr:row>
      <xdr:rowOff>37193</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85470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74385</xdr:rowOff>
    </xdr:from>
    <xdr:to>
      <xdr:col>20</xdr:col>
      <xdr:colOff>38100</xdr:colOff>
      <xdr:row>39</xdr:row>
      <xdr:rowOff>4535</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125185</xdr:rowOff>
    </xdr:from>
    <xdr:to>
      <xdr:col>24</xdr:col>
      <xdr:colOff>63500</xdr:colOff>
      <xdr:row>38</xdr:row>
      <xdr:rowOff>157843</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6402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41728</xdr:rowOff>
    </xdr:from>
    <xdr:to>
      <xdr:col>15</xdr:col>
      <xdr:colOff>101600</xdr:colOff>
      <xdr:row>38</xdr:row>
      <xdr:rowOff>143328</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92528</xdr:rowOff>
    </xdr:from>
    <xdr:to>
      <xdr:col>19</xdr:col>
      <xdr:colOff>177800</xdr:colOff>
      <xdr:row>38</xdr:row>
      <xdr:rowOff>125185</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60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9072</xdr:rowOff>
    </xdr:from>
    <xdr:to>
      <xdr:col>10</xdr:col>
      <xdr:colOff>165100</xdr:colOff>
      <xdr:row>38</xdr:row>
      <xdr:rowOff>110672</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59872</xdr:rowOff>
    </xdr:from>
    <xdr:to>
      <xdr:col>15</xdr:col>
      <xdr:colOff>50800</xdr:colOff>
      <xdr:row>38</xdr:row>
      <xdr:rowOff>92528</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57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147864</xdr:rowOff>
    </xdr:from>
    <xdr:to>
      <xdr:col>6</xdr:col>
      <xdr:colOff>38100</xdr:colOff>
      <xdr:row>38</xdr:row>
      <xdr:rowOff>78014</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27215</xdr:rowOff>
    </xdr:from>
    <xdr:to>
      <xdr:col>10</xdr:col>
      <xdr:colOff>114300</xdr:colOff>
      <xdr:row>38</xdr:row>
      <xdr:rowOff>59872</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54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19430</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153324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19430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167112</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134455</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101799</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69142</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a:extLst>
            <a:ext uri="{FF2B5EF4-FFF2-40B4-BE49-F238E27FC236}">
              <a16:creationId xmlns:a16="http://schemas.microsoft.com/office/drawing/2014/main" id="{00000000-0008-0000-0F00-00007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flipV="1">
          <a:off x="10476865"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20" name="【図書館】&#10;一人当たり面積最小値テキスト">
          <a:extLst>
            <a:ext uri="{FF2B5EF4-FFF2-40B4-BE49-F238E27FC236}">
              <a16:creationId xmlns:a16="http://schemas.microsoft.com/office/drawing/2014/main" id="{00000000-0008-0000-0F00-000078000000}"/>
            </a:ext>
          </a:extLst>
        </xdr:cNvPr>
        <xdr:cNvSpPr txBox="1"/>
      </xdr:nvSpPr>
      <xdr:spPr>
        <a:xfrm>
          <a:off x="105156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22" name="【図書館】&#10;一人当たり面積最大値テキスト">
          <a:extLst>
            <a:ext uri="{FF2B5EF4-FFF2-40B4-BE49-F238E27FC236}">
              <a16:creationId xmlns:a16="http://schemas.microsoft.com/office/drawing/2014/main" id="{00000000-0008-0000-0F00-00007A000000}"/>
            </a:ext>
          </a:extLst>
        </xdr:cNvPr>
        <xdr:cNvSpPr txBox="1"/>
      </xdr:nvSpPr>
      <xdr:spPr>
        <a:xfrm>
          <a:off x="10515600"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10388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4" name="【図書館】&#10;一人当たり面積平均値テキスト">
          <a:extLst>
            <a:ext uri="{FF2B5EF4-FFF2-40B4-BE49-F238E27FC236}">
              <a16:creationId xmlns:a16="http://schemas.microsoft.com/office/drawing/2014/main" id="{00000000-0008-0000-0F00-00007C000000}"/>
            </a:ext>
          </a:extLst>
        </xdr:cNvPr>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6" name="フローチャート: 判断 125">
          <a:extLst>
            <a:ext uri="{FF2B5EF4-FFF2-40B4-BE49-F238E27FC236}">
              <a16:creationId xmlns:a16="http://schemas.microsoft.com/office/drawing/2014/main" id="{00000000-0008-0000-0F00-00007E000000}"/>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7" name="フローチャート: 判断 126">
          <a:extLst>
            <a:ext uri="{FF2B5EF4-FFF2-40B4-BE49-F238E27FC236}">
              <a16:creationId xmlns:a16="http://schemas.microsoft.com/office/drawing/2014/main" id="{00000000-0008-0000-0F00-00007F000000}"/>
            </a:ext>
          </a:extLst>
        </xdr:cNvPr>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8" name="フローチャート: 判断 127">
          <a:extLst>
            <a:ext uri="{FF2B5EF4-FFF2-40B4-BE49-F238E27FC236}">
              <a16:creationId xmlns:a16="http://schemas.microsoft.com/office/drawing/2014/main" id="{00000000-0008-0000-0F00-000080000000}"/>
            </a:ext>
          </a:extLst>
        </xdr:cNvPr>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29" name="フローチャート: 判断 128">
          <a:extLst>
            <a:ext uri="{FF2B5EF4-FFF2-40B4-BE49-F238E27FC236}">
              <a16:creationId xmlns:a16="http://schemas.microsoft.com/office/drawing/2014/main" id="{00000000-0008-0000-0F00-000081000000}"/>
            </a:ext>
          </a:extLst>
        </xdr:cNvPr>
        <xdr:cNvSpPr/>
      </xdr:nvSpPr>
      <xdr:spPr>
        <a:xfrm>
          <a:off x="6921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F00-000085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6350</xdr:rowOff>
    </xdr:from>
    <xdr:to>
      <xdr:col>55</xdr:col>
      <xdr:colOff>50800</xdr:colOff>
      <xdr:row>41</xdr:row>
      <xdr:rowOff>107950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104267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92727</xdr:rowOff>
    </xdr:from>
    <xdr:ext cx="469744" cy="259045"/>
    <xdr:sp macro="" textlink="">
      <xdr:nvSpPr>
        <xdr:cNvPr id="136" name="【図書館】&#10;一人当たり面積該当値テキスト">
          <a:extLst>
            <a:ext uri="{FF2B5EF4-FFF2-40B4-BE49-F238E27FC236}">
              <a16:creationId xmlns:a16="http://schemas.microsoft.com/office/drawing/2014/main" id="{00000000-0008-0000-0F00-000088000000}"/>
            </a:ext>
          </a:extLst>
        </xdr:cNvPr>
        <xdr:cNvSpPr txBox="1"/>
      </xdr:nvSpPr>
      <xdr:spPr>
        <a:xfrm>
          <a:off x="10515600"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15875</xdr:rowOff>
    </xdr:from>
    <xdr:to>
      <xdr:col>50</xdr:col>
      <xdr:colOff>165100</xdr:colOff>
      <xdr:row>41</xdr:row>
      <xdr:rowOff>117475</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9588500" y="70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57150</xdr:rowOff>
    </xdr:from>
    <xdr:to>
      <xdr:col>55</xdr:col>
      <xdr:colOff>0</xdr:colOff>
      <xdr:row>41</xdr:row>
      <xdr:rowOff>66675</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9639300" y="70866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15875</xdr:rowOff>
    </xdr:from>
    <xdr:to>
      <xdr:col>46</xdr:col>
      <xdr:colOff>38100</xdr:colOff>
      <xdr:row>41</xdr:row>
      <xdr:rowOff>117475</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8699500" y="70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66675</xdr:rowOff>
    </xdr:from>
    <xdr:to>
      <xdr:col>50</xdr:col>
      <xdr:colOff>114300</xdr:colOff>
      <xdr:row>41</xdr:row>
      <xdr:rowOff>66675</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8750300" y="70961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15875</xdr:rowOff>
    </xdr:from>
    <xdr:to>
      <xdr:col>41</xdr:col>
      <xdr:colOff>101600</xdr:colOff>
      <xdr:row>41</xdr:row>
      <xdr:rowOff>117475</xdr:rowOff>
    </xdr:to>
    <xdr:sp macro="" textlink="">
      <xdr:nvSpPr>
        <xdr:cNvPr id="141" name="楕円 140">
          <a:extLst>
            <a:ext uri="{FF2B5EF4-FFF2-40B4-BE49-F238E27FC236}">
              <a16:creationId xmlns:a16="http://schemas.microsoft.com/office/drawing/2014/main" id="{00000000-0008-0000-0F00-00008D000000}"/>
            </a:ext>
          </a:extLst>
        </xdr:cNvPr>
        <xdr:cNvSpPr/>
      </xdr:nvSpPr>
      <xdr:spPr>
        <a:xfrm>
          <a:off x="7810500" y="70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66675</xdr:rowOff>
    </xdr:from>
    <xdr:to>
      <xdr:col>45</xdr:col>
      <xdr:colOff>177800</xdr:colOff>
      <xdr:row>41</xdr:row>
      <xdr:rowOff>66675</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7861300" y="70961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25400</xdr:rowOff>
    </xdr:from>
    <xdr:to>
      <xdr:col>36</xdr:col>
      <xdr:colOff>165100</xdr:colOff>
      <xdr:row>41</xdr:row>
      <xdr:rowOff>127000</xdr:rowOff>
    </xdr:to>
    <xdr:sp macro="" textlink="">
      <xdr:nvSpPr>
        <xdr:cNvPr id="143" name="楕円 142">
          <a:extLst>
            <a:ext uri="{FF2B5EF4-FFF2-40B4-BE49-F238E27FC236}">
              <a16:creationId xmlns:a16="http://schemas.microsoft.com/office/drawing/2014/main" id="{00000000-0008-0000-0F00-00008F000000}"/>
            </a:ext>
          </a:extLst>
        </xdr:cNvPr>
        <xdr:cNvSpPr/>
      </xdr:nvSpPr>
      <xdr:spPr>
        <a:xfrm>
          <a:off x="6921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66675</xdr:rowOff>
    </xdr:from>
    <xdr:to>
      <xdr:col>41</xdr:col>
      <xdr:colOff>50800</xdr:colOff>
      <xdr:row>41</xdr:row>
      <xdr:rowOff>76200</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flipV="1">
          <a:off x="6972300" y="70961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5" name="n_1aveValue【図書館】&#10;一人当たり面積">
          <a:extLst>
            <a:ext uri="{FF2B5EF4-FFF2-40B4-BE49-F238E27FC236}">
              <a16:creationId xmlns:a16="http://schemas.microsoft.com/office/drawing/2014/main" id="{00000000-0008-0000-0F00-000091000000}"/>
            </a:ext>
          </a:extLst>
        </xdr:cNvPr>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10177</xdr:rowOff>
    </xdr:from>
    <xdr:ext cx="469744" cy="259045"/>
    <xdr:sp macro="" textlink="">
      <xdr:nvSpPr>
        <xdr:cNvPr id="146" name="n_2aveValue【図書館】&#10;一人当たり面積">
          <a:extLst>
            <a:ext uri="{FF2B5EF4-FFF2-40B4-BE49-F238E27FC236}">
              <a16:creationId xmlns:a16="http://schemas.microsoft.com/office/drawing/2014/main" id="{00000000-0008-0000-0F00-000092000000}"/>
            </a:ext>
          </a:extLst>
        </xdr:cNvPr>
        <xdr:cNvSpPr txBox="1"/>
      </xdr:nvSpPr>
      <xdr:spPr>
        <a:xfrm>
          <a:off x="85154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134002</xdr:rowOff>
    </xdr:from>
    <xdr:ext cx="469744" cy="259045"/>
    <xdr:sp macro="" textlink="">
      <xdr:nvSpPr>
        <xdr:cNvPr id="147" name="n_3aveValue【図書館】&#10;一人当たり面積">
          <a:extLst>
            <a:ext uri="{FF2B5EF4-FFF2-40B4-BE49-F238E27FC236}">
              <a16:creationId xmlns:a16="http://schemas.microsoft.com/office/drawing/2014/main" id="{00000000-0008-0000-0F00-000093000000}"/>
            </a:ext>
          </a:extLst>
        </xdr:cNvPr>
        <xdr:cNvSpPr txBox="1"/>
      </xdr:nvSpPr>
      <xdr:spPr>
        <a:xfrm>
          <a:off x="7626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57802</xdr:rowOff>
    </xdr:from>
    <xdr:ext cx="469744" cy="259045"/>
    <xdr:sp macro="" textlink="">
      <xdr:nvSpPr>
        <xdr:cNvPr id="148" name="n_4aveValue【図書館】&#10;一人当たり面積">
          <a:extLst>
            <a:ext uri="{FF2B5EF4-FFF2-40B4-BE49-F238E27FC236}">
              <a16:creationId xmlns:a16="http://schemas.microsoft.com/office/drawing/2014/main" id="{00000000-0008-0000-0F00-000094000000}"/>
            </a:ext>
          </a:extLst>
        </xdr:cNvPr>
        <xdr:cNvSpPr txBox="1"/>
      </xdr:nvSpPr>
      <xdr:spPr>
        <a:xfrm>
          <a:off x="67374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108602</xdr:rowOff>
    </xdr:from>
    <xdr:ext cx="469744" cy="259045"/>
    <xdr:sp macro="" textlink="">
      <xdr:nvSpPr>
        <xdr:cNvPr id="149" name="n_1mainValue【図書館】&#10;一人当たり面積">
          <a:extLst>
            <a:ext uri="{FF2B5EF4-FFF2-40B4-BE49-F238E27FC236}">
              <a16:creationId xmlns:a16="http://schemas.microsoft.com/office/drawing/2014/main" id="{00000000-0008-0000-0F00-000095000000}"/>
            </a:ext>
          </a:extLst>
        </xdr:cNvPr>
        <xdr:cNvSpPr txBox="1"/>
      </xdr:nvSpPr>
      <xdr:spPr>
        <a:xfrm>
          <a:off x="9391727" y="713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108602</xdr:rowOff>
    </xdr:from>
    <xdr:ext cx="469744" cy="259045"/>
    <xdr:sp macro="" textlink="">
      <xdr:nvSpPr>
        <xdr:cNvPr id="150" name="n_2mainValue【図書館】&#10;一人当たり面積">
          <a:extLst>
            <a:ext uri="{FF2B5EF4-FFF2-40B4-BE49-F238E27FC236}">
              <a16:creationId xmlns:a16="http://schemas.microsoft.com/office/drawing/2014/main" id="{00000000-0008-0000-0F00-000096000000}"/>
            </a:ext>
          </a:extLst>
        </xdr:cNvPr>
        <xdr:cNvSpPr txBox="1"/>
      </xdr:nvSpPr>
      <xdr:spPr>
        <a:xfrm>
          <a:off x="8515427" y="713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108602</xdr:rowOff>
    </xdr:from>
    <xdr:ext cx="469744" cy="259045"/>
    <xdr:sp macro="" textlink="">
      <xdr:nvSpPr>
        <xdr:cNvPr id="151" name="n_3mainValue【図書館】&#10;一人当たり面積">
          <a:extLst>
            <a:ext uri="{FF2B5EF4-FFF2-40B4-BE49-F238E27FC236}">
              <a16:creationId xmlns:a16="http://schemas.microsoft.com/office/drawing/2014/main" id="{00000000-0008-0000-0F00-000097000000}"/>
            </a:ext>
          </a:extLst>
        </xdr:cNvPr>
        <xdr:cNvSpPr txBox="1"/>
      </xdr:nvSpPr>
      <xdr:spPr>
        <a:xfrm>
          <a:off x="7626427" y="713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118127</xdr:rowOff>
    </xdr:from>
    <xdr:ext cx="469744" cy="259045"/>
    <xdr:sp macro="" textlink="">
      <xdr:nvSpPr>
        <xdr:cNvPr id="152" name="n_4mainValue【図書館】&#10;一人当たり面積">
          <a:extLst>
            <a:ext uri="{FF2B5EF4-FFF2-40B4-BE49-F238E27FC236}">
              <a16:creationId xmlns:a16="http://schemas.microsoft.com/office/drawing/2014/main" id="{00000000-0008-0000-0F00-000098000000}"/>
            </a:ext>
          </a:extLst>
        </xdr:cNvPr>
        <xdr:cNvSpPr txBox="1"/>
      </xdr:nvSpPr>
      <xdr:spPr>
        <a:xfrm>
          <a:off x="6737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00000000-0008-0000-0F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id="{00000000-0008-0000-0F00-0000B0000000}"/>
            </a:ext>
          </a:extLst>
        </xdr:cNvPr>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00000000-0008-0000-0F00-0000B2000000}"/>
            </a:ext>
          </a:extLst>
        </xdr:cNvPr>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102379</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00000000-0008-0000-0F00-0000B4000000}"/>
            </a:ext>
          </a:extLst>
        </xdr:cNvPr>
        <xdr:cNvSpPr txBox="1"/>
      </xdr:nvSpPr>
      <xdr:spPr>
        <a:xfrm>
          <a:off x="4673600" y="10046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85" name="フローチャート: 判断 184">
          <a:extLst>
            <a:ext uri="{FF2B5EF4-FFF2-40B4-BE49-F238E27FC236}">
              <a16:creationId xmlns:a16="http://schemas.microsoft.com/office/drawing/2014/main" id="{00000000-0008-0000-0F00-0000B9000000}"/>
            </a:ext>
          </a:extLst>
        </xdr:cNvPr>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118364</xdr:rowOff>
    </xdr:from>
    <xdr:to>
      <xdr:col>24</xdr:col>
      <xdr:colOff>114300</xdr:colOff>
      <xdr:row>60</xdr:row>
      <xdr:rowOff>48514</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4584700" y="1023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96791</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00000000-0008-0000-0F00-0000C0000000}"/>
            </a:ext>
          </a:extLst>
        </xdr:cNvPr>
        <xdr:cNvSpPr txBox="1"/>
      </xdr:nvSpPr>
      <xdr:spPr>
        <a:xfrm>
          <a:off x="4673600" y="1021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88646</xdr:rowOff>
    </xdr:from>
    <xdr:to>
      <xdr:col>20</xdr:col>
      <xdr:colOff>38100</xdr:colOff>
      <xdr:row>60</xdr:row>
      <xdr:rowOff>18796</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3746500" y="102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139446</xdr:rowOff>
    </xdr:from>
    <xdr:to>
      <xdr:col>24</xdr:col>
      <xdr:colOff>63500</xdr:colOff>
      <xdr:row>59</xdr:row>
      <xdr:rowOff>169164</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3797300" y="1025499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47498</xdr:rowOff>
    </xdr:from>
    <xdr:to>
      <xdr:col>15</xdr:col>
      <xdr:colOff>101600</xdr:colOff>
      <xdr:row>59</xdr:row>
      <xdr:rowOff>149098</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2857500" y="10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98298</xdr:rowOff>
    </xdr:from>
    <xdr:to>
      <xdr:col>19</xdr:col>
      <xdr:colOff>177800</xdr:colOff>
      <xdr:row>59</xdr:row>
      <xdr:rowOff>139446</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2908300" y="102138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24638</xdr:rowOff>
    </xdr:from>
    <xdr:to>
      <xdr:col>10</xdr:col>
      <xdr:colOff>165100</xdr:colOff>
      <xdr:row>59</xdr:row>
      <xdr:rowOff>126238</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968500" y="1014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75438</xdr:rowOff>
    </xdr:from>
    <xdr:to>
      <xdr:col>15</xdr:col>
      <xdr:colOff>50800</xdr:colOff>
      <xdr:row>59</xdr:row>
      <xdr:rowOff>98298</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2019300" y="101909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86360</xdr:rowOff>
    </xdr:from>
    <xdr:to>
      <xdr:col>6</xdr:col>
      <xdr:colOff>38100</xdr:colOff>
      <xdr:row>61</xdr:row>
      <xdr:rowOff>16510</xdr:rowOff>
    </xdr:to>
    <xdr:sp macro="" textlink="">
      <xdr:nvSpPr>
        <xdr:cNvPr id="199" name="楕円 198">
          <a:extLst>
            <a:ext uri="{FF2B5EF4-FFF2-40B4-BE49-F238E27FC236}">
              <a16:creationId xmlns:a16="http://schemas.microsoft.com/office/drawing/2014/main" id="{00000000-0008-0000-0F00-0000C7000000}"/>
            </a:ext>
          </a:extLst>
        </xdr:cNvPr>
        <xdr:cNvSpPr/>
      </xdr:nvSpPr>
      <xdr:spPr>
        <a:xfrm>
          <a:off x="1079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75438</xdr:rowOff>
    </xdr:from>
    <xdr:to>
      <xdr:col>10</xdr:col>
      <xdr:colOff>114300</xdr:colOff>
      <xdr:row>60</xdr:row>
      <xdr:rowOff>137160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flipV="1">
          <a:off x="1130300" y="10190988"/>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113047</xdr:rowOff>
    </xdr:from>
    <xdr:ext cx="405111" cy="259045"/>
    <xdr:sp macro="" textlink="">
      <xdr:nvSpPr>
        <xdr:cNvPr id="201" name="n_1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17035</xdr:rowOff>
    </xdr:from>
    <xdr:ext cx="405111" cy="259045"/>
    <xdr:sp macro="" textlink="">
      <xdr:nvSpPr>
        <xdr:cNvPr id="202" name="n_2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165625</xdr:rowOff>
    </xdr:from>
    <xdr:ext cx="405111" cy="259045"/>
    <xdr:sp macro="" textlink="">
      <xdr:nvSpPr>
        <xdr:cNvPr id="203" name="n_3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976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204" name="n_4ave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9923</xdr:rowOff>
    </xdr:from>
    <xdr:ext cx="405111" cy="259045"/>
    <xdr:sp macro="" textlink="">
      <xdr:nvSpPr>
        <xdr:cNvPr id="205" name="n_1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3582044" y="1029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140225</xdr:rowOff>
    </xdr:from>
    <xdr:ext cx="405111" cy="259045"/>
    <xdr:sp macro="" textlink="">
      <xdr:nvSpPr>
        <xdr:cNvPr id="206" name="n_2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2705744" y="1025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117365</xdr:rowOff>
    </xdr:from>
    <xdr:ext cx="405111" cy="259045"/>
    <xdr:sp macro="" textlink="">
      <xdr:nvSpPr>
        <xdr:cNvPr id="207" name="n_3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1816744" y="10232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7637</xdr:rowOff>
    </xdr:from>
    <xdr:ext cx="405111" cy="259045"/>
    <xdr:sp macro="" textlink="">
      <xdr:nvSpPr>
        <xdr:cNvPr id="208" name="n_4mainValue【体育館・プール】&#10;有形固定資産減価償却率">
          <a:extLst>
            <a:ext uri="{FF2B5EF4-FFF2-40B4-BE49-F238E27FC236}">
              <a16:creationId xmlns:a16="http://schemas.microsoft.com/office/drawing/2014/main" id="{00000000-0008-0000-0F00-0000D0000000}"/>
            </a:ext>
          </a:extLst>
        </xdr:cNvPr>
        <xdr:cNvSpPr txBox="1"/>
      </xdr:nvSpPr>
      <xdr:spPr>
        <a:xfrm>
          <a:off x="927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00000000-0008-0000-0F00-0000E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flipV="1">
          <a:off x="10476865"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35" name="【体育館・プール】&#10;一人当たり面積最小値テキスト">
          <a:extLst>
            <a:ext uri="{FF2B5EF4-FFF2-40B4-BE49-F238E27FC236}">
              <a16:creationId xmlns:a16="http://schemas.microsoft.com/office/drawing/2014/main" id="{00000000-0008-0000-0F00-0000EB000000}"/>
            </a:ext>
          </a:extLst>
        </xdr:cNvPr>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37" name="【体育館・プール】&#10;一人当たり面積最大値テキスト">
          <a:extLst>
            <a:ext uri="{FF2B5EF4-FFF2-40B4-BE49-F238E27FC236}">
              <a16:creationId xmlns:a16="http://schemas.microsoft.com/office/drawing/2014/main" id="{00000000-0008-0000-0F00-0000ED000000}"/>
            </a:ext>
          </a:extLst>
        </xdr:cNvPr>
        <xdr:cNvSpPr txBox="1"/>
      </xdr:nvSpPr>
      <xdr:spPr>
        <a:xfrm>
          <a:off x="105156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10388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128468</xdr:rowOff>
    </xdr:from>
    <xdr:ext cx="469744" cy="259045"/>
    <xdr:sp macro="" textlink="">
      <xdr:nvSpPr>
        <xdr:cNvPr id="239" name="【体育館・プール】&#10;一人当たり面積平均値テキスト">
          <a:extLst>
            <a:ext uri="{FF2B5EF4-FFF2-40B4-BE49-F238E27FC236}">
              <a16:creationId xmlns:a16="http://schemas.microsoft.com/office/drawing/2014/main" id="{00000000-0008-0000-0F00-0000EF000000}"/>
            </a:ext>
          </a:extLst>
        </xdr:cNvPr>
        <xdr:cNvSpPr txBox="1"/>
      </xdr:nvSpPr>
      <xdr:spPr>
        <a:xfrm>
          <a:off x="10515600" y="1058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9588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8699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43" name="フローチャート: 判断 242">
          <a:extLst>
            <a:ext uri="{FF2B5EF4-FFF2-40B4-BE49-F238E27FC236}">
              <a16:creationId xmlns:a16="http://schemas.microsoft.com/office/drawing/2014/main" id="{00000000-0008-0000-0F00-0000F3000000}"/>
            </a:ext>
          </a:extLst>
        </xdr:cNvPr>
        <xdr:cNvSpPr/>
      </xdr:nvSpPr>
      <xdr:spPr>
        <a:xfrm>
          <a:off x="7810500"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92891</xdr:rowOff>
    </xdr:from>
    <xdr:to>
      <xdr:col>36</xdr:col>
      <xdr:colOff>165100</xdr:colOff>
      <xdr:row>62</xdr:row>
      <xdr:rowOff>23041</xdr:rowOff>
    </xdr:to>
    <xdr:sp macro="" textlink="">
      <xdr:nvSpPr>
        <xdr:cNvPr id="244" name="フローチャート: 判断 243">
          <a:extLst>
            <a:ext uri="{FF2B5EF4-FFF2-40B4-BE49-F238E27FC236}">
              <a16:creationId xmlns:a16="http://schemas.microsoft.com/office/drawing/2014/main" id="{00000000-0008-0000-0F00-0000F4000000}"/>
            </a:ext>
          </a:extLst>
        </xdr:cNvPr>
        <xdr:cNvSpPr/>
      </xdr:nvSpPr>
      <xdr:spPr>
        <a:xfrm>
          <a:off x="6921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58601</xdr:rowOff>
    </xdr:from>
    <xdr:to>
      <xdr:col>55</xdr:col>
      <xdr:colOff>50800</xdr:colOff>
      <xdr:row>61</xdr:row>
      <xdr:rowOff>160201</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104267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81478</xdr:rowOff>
    </xdr:from>
    <xdr:ext cx="469744" cy="259045"/>
    <xdr:sp macro="" textlink="">
      <xdr:nvSpPr>
        <xdr:cNvPr id="251" name="【体育館・プール】&#10;一人当たり面積該当値テキスト">
          <a:extLst>
            <a:ext uri="{FF2B5EF4-FFF2-40B4-BE49-F238E27FC236}">
              <a16:creationId xmlns:a16="http://schemas.microsoft.com/office/drawing/2014/main" id="{00000000-0008-0000-0F00-0000FB000000}"/>
            </a:ext>
          </a:extLst>
        </xdr:cNvPr>
        <xdr:cNvSpPr txBox="1"/>
      </xdr:nvSpPr>
      <xdr:spPr>
        <a:xfrm>
          <a:off x="10515600" y="1036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58601</xdr:rowOff>
    </xdr:from>
    <xdr:to>
      <xdr:col>50</xdr:col>
      <xdr:colOff>165100</xdr:colOff>
      <xdr:row>61</xdr:row>
      <xdr:rowOff>160201</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9588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109401</xdr:rowOff>
    </xdr:from>
    <xdr:to>
      <xdr:col>55</xdr:col>
      <xdr:colOff>0</xdr:colOff>
      <xdr:row>61</xdr:row>
      <xdr:rowOff>109401</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9639300" y="105678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68399</xdr:rowOff>
    </xdr:from>
    <xdr:to>
      <xdr:col>46</xdr:col>
      <xdr:colOff>38100</xdr:colOff>
      <xdr:row>61</xdr:row>
      <xdr:rowOff>169999</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8699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109401</xdr:rowOff>
    </xdr:from>
    <xdr:to>
      <xdr:col>50</xdr:col>
      <xdr:colOff>114300</xdr:colOff>
      <xdr:row>61</xdr:row>
      <xdr:rowOff>119199</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8750300" y="1056785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7983</xdr:rowOff>
    </xdr:from>
    <xdr:to>
      <xdr:col>41</xdr:col>
      <xdr:colOff>101600</xdr:colOff>
      <xdr:row>61</xdr:row>
      <xdr:rowOff>109583</xdr:rowOff>
    </xdr:to>
    <xdr:sp macro="" textlink="">
      <xdr:nvSpPr>
        <xdr:cNvPr id="256" name="楕円 255">
          <a:extLst>
            <a:ext uri="{FF2B5EF4-FFF2-40B4-BE49-F238E27FC236}">
              <a16:creationId xmlns:a16="http://schemas.microsoft.com/office/drawing/2014/main" id="{00000000-0008-0000-0F00-000000010000}"/>
            </a:ext>
          </a:extLst>
        </xdr:cNvPr>
        <xdr:cNvSpPr/>
      </xdr:nvSpPr>
      <xdr:spPr>
        <a:xfrm>
          <a:off x="7810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58783</xdr:rowOff>
    </xdr:from>
    <xdr:to>
      <xdr:col>45</xdr:col>
      <xdr:colOff>177800</xdr:colOff>
      <xdr:row>61</xdr:row>
      <xdr:rowOff>119199</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7861300" y="10517233"/>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63500</xdr:rowOff>
    </xdr:from>
    <xdr:to>
      <xdr:col>36</xdr:col>
      <xdr:colOff>165100</xdr:colOff>
      <xdr:row>61</xdr:row>
      <xdr:rowOff>165100</xdr:rowOff>
    </xdr:to>
    <xdr:sp macro="" textlink="">
      <xdr:nvSpPr>
        <xdr:cNvPr id="258" name="楕円 257">
          <a:extLst>
            <a:ext uri="{FF2B5EF4-FFF2-40B4-BE49-F238E27FC236}">
              <a16:creationId xmlns:a16="http://schemas.microsoft.com/office/drawing/2014/main" id="{00000000-0008-0000-0F00-000002010000}"/>
            </a:ext>
          </a:extLst>
        </xdr:cNvPr>
        <xdr:cNvSpPr/>
      </xdr:nvSpPr>
      <xdr:spPr>
        <a:xfrm>
          <a:off x="6921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58783</xdr:rowOff>
    </xdr:from>
    <xdr:to>
      <xdr:col>41</xdr:col>
      <xdr:colOff>50800</xdr:colOff>
      <xdr:row>61</xdr:row>
      <xdr:rowOff>114300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flipV="1">
          <a:off x="6972300" y="1051723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56623</xdr:rowOff>
    </xdr:from>
    <xdr:ext cx="469744" cy="259045"/>
    <xdr:sp macro="" textlink="">
      <xdr:nvSpPr>
        <xdr:cNvPr id="260" name="n_1aveValue【体育館・プール】&#10;一人当たり面積">
          <a:extLst>
            <a:ext uri="{FF2B5EF4-FFF2-40B4-BE49-F238E27FC236}">
              <a16:creationId xmlns:a16="http://schemas.microsoft.com/office/drawing/2014/main" id="{00000000-0008-0000-0F00-000004010000}"/>
            </a:ext>
          </a:extLst>
        </xdr:cNvPr>
        <xdr:cNvSpPr txBox="1"/>
      </xdr:nvSpPr>
      <xdr:spPr>
        <a:xfrm>
          <a:off x="9391727" y="1068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54990</xdr:rowOff>
    </xdr:from>
    <xdr:ext cx="469744" cy="259045"/>
    <xdr:sp macro="" textlink="">
      <xdr:nvSpPr>
        <xdr:cNvPr id="261" name="n_2aveValue【体育館・プール】&#10;一人当たり面積">
          <a:extLst>
            <a:ext uri="{FF2B5EF4-FFF2-40B4-BE49-F238E27FC236}">
              <a16:creationId xmlns:a16="http://schemas.microsoft.com/office/drawing/2014/main" id="{00000000-0008-0000-0F00-000005010000}"/>
            </a:ext>
          </a:extLst>
        </xdr:cNvPr>
        <xdr:cNvSpPr txBox="1"/>
      </xdr:nvSpPr>
      <xdr:spPr>
        <a:xfrm>
          <a:off x="8515427" y="106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23965</xdr:rowOff>
    </xdr:from>
    <xdr:ext cx="469744" cy="259045"/>
    <xdr:sp macro="" textlink="">
      <xdr:nvSpPr>
        <xdr:cNvPr id="262" name="n_3aveValue【体育館・プール】&#10;一人当たり面積">
          <a:extLst>
            <a:ext uri="{FF2B5EF4-FFF2-40B4-BE49-F238E27FC236}">
              <a16:creationId xmlns:a16="http://schemas.microsoft.com/office/drawing/2014/main" id="{00000000-0008-0000-0F00-000006010000}"/>
            </a:ext>
          </a:extLst>
        </xdr:cNvPr>
        <xdr:cNvSpPr txBox="1"/>
      </xdr:nvSpPr>
      <xdr:spPr>
        <a:xfrm>
          <a:off x="7626427" y="1065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14168</xdr:rowOff>
    </xdr:from>
    <xdr:ext cx="469744" cy="259045"/>
    <xdr:sp macro="" textlink="">
      <xdr:nvSpPr>
        <xdr:cNvPr id="263" name="n_4aveValue【体育館・プール】&#10;一人当たり面積">
          <a:extLst>
            <a:ext uri="{FF2B5EF4-FFF2-40B4-BE49-F238E27FC236}">
              <a16:creationId xmlns:a16="http://schemas.microsoft.com/office/drawing/2014/main" id="{00000000-0008-0000-0F00-000007010000}"/>
            </a:ext>
          </a:extLst>
        </xdr:cNvPr>
        <xdr:cNvSpPr txBox="1"/>
      </xdr:nvSpPr>
      <xdr:spPr>
        <a:xfrm>
          <a:off x="6737427" y="1064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5278</xdr:rowOff>
    </xdr:from>
    <xdr:ext cx="469744" cy="259045"/>
    <xdr:sp macro="" textlink="">
      <xdr:nvSpPr>
        <xdr:cNvPr id="264" name="n_1mainValue【体育館・プール】&#10;一人当たり面積">
          <a:extLst>
            <a:ext uri="{FF2B5EF4-FFF2-40B4-BE49-F238E27FC236}">
              <a16:creationId xmlns:a16="http://schemas.microsoft.com/office/drawing/2014/main" id="{00000000-0008-0000-0F00-000008010000}"/>
            </a:ext>
          </a:extLst>
        </xdr:cNvPr>
        <xdr:cNvSpPr txBox="1"/>
      </xdr:nvSpPr>
      <xdr:spPr>
        <a:xfrm>
          <a:off x="9391727" y="1029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15076</xdr:rowOff>
    </xdr:from>
    <xdr:ext cx="469744" cy="259045"/>
    <xdr:sp macro="" textlink="">
      <xdr:nvSpPr>
        <xdr:cNvPr id="265" name="n_2mainValue【体育館・プール】&#10;一人当たり面積">
          <a:extLst>
            <a:ext uri="{FF2B5EF4-FFF2-40B4-BE49-F238E27FC236}">
              <a16:creationId xmlns:a16="http://schemas.microsoft.com/office/drawing/2014/main" id="{00000000-0008-0000-0F00-000009010000}"/>
            </a:ext>
          </a:extLst>
        </xdr:cNvPr>
        <xdr:cNvSpPr txBox="1"/>
      </xdr:nvSpPr>
      <xdr:spPr>
        <a:xfrm>
          <a:off x="8515427" y="1030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126110</xdr:rowOff>
    </xdr:from>
    <xdr:ext cx="469744" cy="259045"/>
    <xdr:sp macro="" textlink="">
      <xdr:nvSpPr>
        <xdr:cNvPr id="266" name="n_3mainValue【体育館・プール】&#10;一人当たり面積">
          <a:extLst>
            <a:ext uri="{FF2B5EF4-FFF2-40B4-BE49-F238E27FC236}">
              <a16:creationId xmlns:a16="http://schemas.microsoft.com/office/drawing/2014/main" id="{00000000-0008-0000-0F00-00000A010000}"/>
            </a:ext>
          </a:extLst>
        </xdr:cNvPr>
        <xdr:cNvSpPr txBox="1"/>
      </xdr:nvSpPr>
      <xdr:spPr>
        <a:xfrm>
          <a:off x="7626427" y="1024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10177</xdr:rowOff>
    </xdr:from>
    <xdr:ext cx="469744" cy="259045"/>
    <xdr:sp macro="" textlink="">
      <xdr:nvSpPr>
        <xdr:cNvPr id="267" name="n_4mainValue【体育館・プール】&#10;一人当たり面積">
          <a:extLst>
            <a:ext uri="{FF2B5EF4-FFF2-40B4-BE49-F238E27FC236}">
              <a16:creationId xmlns:a16="http://schemas.microsoft.com/office/drawing/2014/main" id="{00000000-0008-0000-0F00-00000B010000}"/>
            </a:ext>
          </a:extLst>
        </xdr:cNvPr>
        <xdr:cNvSpPr txBox="1"/>
      </xdr:nvSpPr>
      <xdr:spPr>
        <a:xfrm>
          <a:off x="6737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a:extLst>
            <a:ext uri="{FF2B5EF4-FFF2-40B4-BE49-F238E27FC236}">
              <a16:creationId xmlns:a16="http://schemas.microsoft.com/office/drawing/2014/main" id="{00000000-0008-0000-0F00-000023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flipV="1">
          <a:off x="46348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3" name="【福祉施設】&#10;有形固定資産減価償却率最小値テキスト">
          <a:extLst>
            <a:ext uri="{FF2B5EF4-FFF2-40B4-BE49-F238E27FC236}">
              <a16:creationId xmlns:a16="http://schemas.microsoft.com/office/drawing/2014/main" id="{00000000-0008-0000-0F00-000025010000}"/>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95" name="【福祉施設】&#10;有形固定資産減価償却率最大値テキスト">
          <a:extLst>
            <a:ext uri="{FF2B5EF4-FFF2-40B4-BE49-F238E27FC236}">
              <a16:creationId xmlns:a16="http://schemas.microsoft.com/office/drawing/2014/main" id="{00000000-0008-0000-0F00-000027010000}"/>
            </a:ext>
          </a:extLst>
        </xdr:cNvPr>
        <xdr:cNvSpPr txBox="1"/>
      </xdr:nvSpPr>
      <xdr:spPr>
        <a:xfrm>
          <a:off x="46736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4546600" y="1325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92091</xdr:rowOff>
    </xdr:from>
    <xdr:ext cx="405111" cy="259045"/>
    <xdr:sp macro="" textlink="">
      <xdr:nvSpPr>
        <xdr:cNvPr id="297" name="【福祉施設】&#10;有形固定資産減価償却率平均値テキスト">
          <a:extLst>
            <a:ext uri="{FF2B5EF4-FFF2-40B4-BE49-F238E27FC236}">
              <a16:creationId xmlns:a16="http://schemas.microsoft.com/office/drawing/2014/main" id="{00000000-0008-0000-0F00-000029010000}"/>
            </a:ext>
          </a:extLst>
        </xdr:cNvPr>
        <xdr:cNvSpPr txBox="1"/>
      </xdr:nvSpPr>
      <xdr:spPr>
        <a:xfrm>
          <a:off x="4673600" y="1380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4584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301" name="フローチャート: 判断 300">
          <a:extLst>
            <a:ext uri="{FF2B5EF4-FFF2-40B4-BE49-F238E27FC236}">
              <a16:creationId xmlns:a16="http://schemas.microsoft.com/office/drawing/2014/main" id="{00000000-0008-0000-0F00-00002D010000}"/>
            </a:ext>
          </a:extLst>
        </xdr:cNvPr>
        <xdr:cNvSpPr/>
      </xdr:nvSpPr>
      <xdr:spPr>
        <a:xfrm>
          <a:off x="1968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302" name="フローチャート: 判断 301">
          <a:extLst>
            <a:ext uri="{FF2B5EF4-FFF2-40B4-BE49-F238E27FC236}">
              <a16:creationId xmlns:a16="http://schemas.microsoft.com/office/drawing/2014/main" id="{00000000-0008-0000-0F00-00002E010000}"/>
            </a:ext>
          </a:extLst>
        </xdr:cNvPr>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71120</xdr:rowOff>
    </xdr:from>
    <xdr:to>
      <xdr:col>24</xdr:col>
      <xdr:colOff>114300</xdr:colOff>
      <xdr:row>84</xdr:row>
      <xdr:rowOff>1270</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45847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49547</xdr:rowOff>
    </xdr:from>
    <xdr:ext cx="405111" cy="259045"/>
    <xdr:sp macro="" textlink="">
      <xdr:nvSpPr>
        <xdr:cNvPr id="309" name="【福祉施設】&#10;有形固定資産減価償却率該当値テキスト">
          <a:extLst>
            <a:ext uri="{FF2B5EF4-FFF2-40B4-BE49-F238E27FC236}">
              <a16:creationId xmlns:a16="http://schemas.microsoft.com/office/drawing/2014/main" id="{00000000-0008-0000-0F00-000035010000}"/>
            </a:ext>
          </a:extLst>
        </xdr:cNvPr>
        <xdr:cNvSpPr txBox="1"/>
      </xdr:nvSpPr>
      <xdr:spPr>
        <a:xfrm>
          <a:off x="4673600"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23495</xdr:rowOff>
    </xdr:from>
    <xdr:to>
      <xdr:col>20</xdr:col>
      <xdr:colOff>38100</xdr:colOff>
      <xdr:row>83</xdr:row>
      <xdr:rowOff>125095</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3746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74295</xdr:rowOff>
    </xdr:from>
    <xdr:to>
      <xdr:col>24</xdr:col>
      <xdr:colOff>63500</xdr:colOff>
      <xdr:row>83</xdr:row>
      <xdr:rowOff>121920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3797300" y="1430464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147320</xdr:rowOff>
    </xdr:from>
    <xdr:to>
      <xdr:col>15</xdr:col>
      <xdr:colOff>101600</xdr:colOff>
      <xdr:row>83</xdr:row>
      <xdr:rowOff>77470</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2857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26670</xdr:rowOff>
    </xdr:from>
    <xdr:to>
      <xdr:col>19</xdr:col>
      <xdr:colOff>177800</xdr:colOff>
      <xdr:row>83</xdr:row>
      <xdr:rowOff>74295</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2908300" y="142570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101600</xdr:rowOff>
    </xdr:from>
    <xdr:to>
      <xdr:col>10</xdr:col>
      <xdr:colOff>165100</xdr:colOff>
      <xdr:row>83</xdr:row>
      <xdr:rowOff>31750</xdr:rowOff>
    </xdr:to>
    <xdr:sp macro="" textlink="">
      <xdr:nvSpPr>
        <xdr:cNvPr id="314" name="楕円 313">
          <a:extLst>
            <a:ext uri="{FF2B5EF4-FFF2-40B4-BE49-F238E27FC236}">
              <a16:creationId xmlns:a16="http://schemas.microsoft.com/office/drawing/2014/main" id="{00000000-0008-0000-0F00-00003A010000}"/>
            </a:ext>
          </a:extLst>
        </xdr:cNvPr>
        <xdr:cNvSpPr/>
      </xdr:nvSpPr>
      <xdr:spPr>
        <a:xfrm>
          <a:off x="1968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152400</xdr:rowOff>
    </xdr:from>
    <xdr:to>
      <xdr:col>15</xdr:col>
      <xdr:colOff>50800</xdr:colOff>
      <xdr:row>83</xdr:row>
      <xdr:rowOff>26670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2019300" y="14211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143511</xdr:rowOff>
    </xdr:from>
    <xdr:to>
      <xdr:col>6</xdr:col>
      <xdr:colOff>38100</xdr:colOff>
      <xdr:row>83</xdr:row>
      <xdr:rowOff>73661</xdr:rowOff>
    </xdr:to>
    <xdr:sp macro="" textlink="">
      <xdr:nvSpPr>
        <xdr:cNvPr id="316" name="楕円 315">
          <a:extLst>
            <a:ext uri="{FF2B5EF4-FFF2-40B4-BE49-F238E27FC236}">
              <a16:creationId xmlns:a16="http://schemas.microsoft.com/office/drawing/2014/main" id="{00000000-0008-0000-0F00-00003C010000}"/>
            </a:ext>
          </a:extLst>
        </xdr:cNvPr>
        <xdr:cNvSpPr/>
      </xdr:nvSpPr>
      <xdr:spPr>
        <a:xfrm>
          <a:off x="1079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152400</xdr:rowOff>
    </xdr:from>
    <xdr:to>
      <xdr:col>10</xdr:col>
      <xdr:colOff>114300</xdr:colOff>
      <xdr:row>83</xdr:row>
      <xdr:rowOff>22861</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flipV="1">
          <a:off x="1130300" y="142113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18" name="n_1aveValue【福祉施設】&#10;有形固定資産減価償却率">
          <a:extLst>
            <a:ext uri="{FF2B5EF4-FFF2-40B4-BE49-F238E27FC236}">
              <a16:creationId xmlns:a16="http://schemas.microsoft.com/office/drawing/2014/main" id="{00000000-0008-0000-0F00-00003E010000}"/>
            </a:ext>
          </a:extLst>
        </xdr:cNvPr>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319" name="n_2aveValue【福祉施設】&#10;有形固定資産減価償却率">
          <a:extLst>
            <a:ext uri="{FF2B5EF4-FFF2-40B4-BE49-F238E27FC236}">
              <a16:creationId xmlns:a16="http://schemas.microsoft.com/office/drawing/2014/main" id="{00000000-0008-0000-0F00-00003F010000}"/>
            </a:ext>
          </a:extLst>
        </xdr:cNvPr>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118763</xdr:rowOff>
    </xdr:from>
    <xdr:ext cx="405111" cy="259045"/>
    <xdr:sp macro="" textlink="">
      <xdr:nvSpPr>
        <xdr:cNvPr id="320" name="n_3aveValue【福祉施設】&#10;有形固定資産減価償却率">
          <a:extLst>
            <a:ext uri="{FF2B5EF4-FFF2-40B4-BE49-F238E27FC236}">
              <a16:creationId xmlns:a16="http://schemas.microsoft.com/office/drawing/2014/main" id="{00000000-0008-0000-0F00-000040010000}"/>
            </a:ext>
          </a:extLst>
        </xdr:cNvPr>
        <xdr:cNvSpPr txBox="1"/>
      </xdr:nvSpPr>
      <xdr:spPr>
        <a:xfrm>
          <a:off x="1816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21" name="n_4aveValue【福祉施設】&#10;有形固定資産減価償却率">
          <a:extLst>
            <a:ext uri="{FF2B5EF4-FFF2-40B4-BE49-F238E27FC236}">
              <a16:creationId xmlns:a16="http://schemas.microsoft.com/office/drawing/2014/main" id="{00000000-0008-0000-0F00-000041010000}"/>
            </a:ext>
          </a:extLst>
        </xdr:cNvPr>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116222</xdr:rowOff>
    </xdr:from>
    <xdr:ext cx="405111" cy="259045"/>
    <xdr:sp macro="" textlink="">
      <xdr:nvSpPr>
        <xdr:cNvPr id="322" name="n_1mainValue【福祉施設】&#10;有形固定資産減価償却率">
          <a:extLst>
            <a:ext uri="{FF2B5EF4-FFF2-40B4-BE49-F238E27FC236}">
              <a16:creationId xmlns:a16="http://schemas.microsoft.com/office/drawing/2014/main" id="{00000000-0008-0000-0F00-000042010000}"/>
            </a:ext>
          </a:extLst>
        </xdr:cNvPr>
        <xdr:cNvSpPr txBox="1"/>
      </xdr:nvSpPr>
      <xdr:spPr>
        <a:xfrm>
          <a:off x="35820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68597</xdr:rowOff>
    </xdr:from>
    <xdr:ext cx="405111" cy="259045"/>
    <xdr:sp macro="" textlink="">
      <xdr:nvSpPr>
        <xdr:cNvPr id="323" name="n_2mainValue【福祉施設】&#10;有形固定資産減価償却率">
          <a:extLst>
            <a:ext uri="{FF2B5EF4-FFF2-40B4-BE49-F238E27FC236}">
              <a16:creationId xmlns:a16="http://schemas.microsoft.com/office/drawing/2014/main" id="{00000000-0008-0000-0F00-000043010000}"/>
            </a:ext>
          </a:extLst>
        </xdr:cNvPr>
        <xdr:cNvSpPr txBox="1"/>
      </xdr:nvSpPr>
      <xdr:spPr>
        <a:xfrm>
          <a:off x="2705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22877</xdr:rowOff>
    </xdr:from>
    <xdr:ext cx="405111" cy="259045"/>
    <xdr:sp macro="" textlink="">
      <xdr:nvSpPr>
        <xdr:cNvPr id="324" name="n_3mainValue【福祉施設】&#10;有形固定資産減価償却率">
          <a:extLst>
            <a:ext uri="{FF2B5EF4-FFF2-40B4-BE49-F238E27FC236}">
              <a16:creationId xmlns:a16="http://schemas.microsoft.com/office/drawing/2014/main" id="{00000000-0008-0000-0F00-000044010000}"/>
            </a:ext>
          </a:extLst>
        </xdr:cNvPr>
        <xdr:cNvSpPr txBox="1"/>
      </xdr:nvSpPr>
      <xdr:spPr>
        <a:xfrm>
          <a:off x="1816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64788</xdr:rowOff>
    </xdr:from>
    <xdr:ext cx="405111" cy="259045"/>
    <xdr:sp macro="" textlink="">
      <xdr:nvSpPr>
        <xdr:cNvPr id="325" name="n_4mainValue【福祉施設】&#10;有形固定資産減価償却率">
          <a:extLst>
            <a:ext uri="{FF2B5EF4-FFF2-40B4-BE49-F238E27FC236}">
              <a16:creationId xmlns:a16="http://schemas.microsoft.com/office/drawing/2014/main" id="{00000000-0008-0000-0F00-000045010000}"/>
            </a:ext>
          </a:extLst>
        </xdr:cNvPr>
        <xdr:cNvSpPr txBox="1"/>
      </xdr:nvSpPr>
      <xdr:spPr>
        <a:xfrm>
          <a:off x="9277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福祉施設】&#10;一人当たり面積グラフ枠">
          <a:extLst>
            <a:ext uri="{FF2B5EF4-FFF2-40B4-BE49-F238E27FC236}">
              <a16:creationId xmlns:a16="http://schemas.microsoft.com/office/drawing/2014/main" id="{00000000-0008-0000-0F00-00005E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flipV="1">
          <a:off x="10476865" y="13365480"/>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52" name="【福祉施設】&#10;一人当たり面積最小値テキスト">
          <a:extLst>
            <a:ext uri="{FF2B5EF4-FFF2-40B4-BE49-F238E27FC236}">
              <a16:creationId xmlns:a16="http://schemas.microsoft.com/office/drawing/2014/main" id="{00000000-0008-0000-0F00-000060010000}"/>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4" name="【福祉施設】&#10;一人当たり面積最大値テキスト">
          <a:extLst>
            <a:ext uri="{FF2B5EF4-FFF2-40B4-BE49-F238E27FC236}">
              <a16:creationId xmlns:a16="http://schemas.microsoft.com/office/drawing/2014/main" id="{00000000-0008-0000-0F00-000062010000}"/>
            </a:ext>
          </a:extLst>
        </xdr:cNvPr>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65695</xdr:rowOff>
    </xdr:from>
    <xdr:ext cx="469744" cy="259045"/>
    <xdr:sp macro="" textlink="">
      <xdr:nvSpPr>
        <xdr:cNvPr id="356" name="【福祉施設】&#10;一人当たり面積平均値テキスト">
          <a:extLst>
            <a:ext uri="{FF2B5EF4-FFF2-40B4-BE49-F238E27FC236}">
              <a16:creationId xmlns:a16="http://schemas.microsoft.com/office/drawing/2014/main" id="{00000000-0008-0000-0F00-000064010000}"/>
            </a:ext>
          </a:extLst>
        </xdr:cNvPr>
        <xdr:cNvSpPr txBox="1"/>
      </xdr:nvSpPr>
      <xdr:spPr>
        <a:xfrm>
          <a:off x="10515600" y="1429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104267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58" name="フローチャート: 判断 357">
          <a:extLst>
            <a:ext uri="{FF2B5EF4-FFF2-40B4-BE49-F238E27FC236}">
              <a16:creationId xmlns:a16="http://schemas.microsoft.com/office/drawing/2014/main" id="{00000000-0008-0000-0F00-000066010000}"/>
            </a:ext>
          </a:extLst>
        </xdr:cNvPr>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59" name="フローチャート: 判断 358">
          <a:extLst>
            <a:ext uri="{FF2B5EF4-FFF2-40B4-BE49-F238E27FC236}">
              <a16:creationId xmlns:a16="http://schemas.microsoft.com/office/drawing/2014/main" id="{00000000-0008-0000-0F00-000067010000}"/>
            </a:ext>
          </a:extLst>
        </xdr:cNvPr>
        <xdr:cNvSpPr/>
      </xdr:nvSpPr>
      <xdr:spPr>
        <a:xfrm>
          <a:off x="8699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60" name="フローチャート: 判断 359">
          <a:extLst>
            <a:ext uri="{FF2B5EF4-FFF2-40B4-BE49-F238E27FC236}">
              <a16:creationId xmlns:a16="http://schemas.microsoft.com/office/drawing/2014/main" id="{00000000-0008-0000-0F00-000068010000}"/>
            </a:ext>
          </a:extLst>
        </xdr:cNvPr>
        <xdr:cNvSpPr/>
      </xdr:nvSpPr>
      <xdr:spPr>
        <a:xfrm>
          <a:off x="7810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119562</xdr:rowOff>
    </xdr:from>
    <xdr:to>
      <xdr:col>36</xdr:col>
      <xdr:colOff>165100</xdr:colOff>
      <xdr:row>84</xdr:row>
      <xdr:rowOff>49712</xdr:rowOff>
    </xdr:to>
    <xdr:sp macro="" textlink="">
      <xdr:nvSpPr>
        <xdr:cNvPr id="361" name="フローチャート: 判断 360">
          <a:extLst>
            <a:ext uri="{FF2B5EF4-FFF2-40B4-BE49-F238E27FC236}">
              <a16:creationId xmlns:a16="http://schemas.microsoft.com/office/drawing/2014/main" id="{00000000-0008-0000-0F00-000069010000}"/>
            </a:ext>
          </a:extLst>
        </xdr:cNvPr>
        <xdr:cNvSpPr/>
      </xdr:nvSpPr>
      <xdr:spPr>
        <a:xfrm>
          <a:off x="6921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55880</xdr:rowOff>
    </xdr:from>
    <xdr:to>
      <xdr:col>55</xdr:col>
      <xdr:colOff>50800</xdr:colOff>
      <xdr:row>86</xdr:row>
      <xdr:rowOff>157480</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104267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142257</xdr:rowOff>
    </xdr:from>
    <xdr:ext cx="469744" cy="259045"/>
    <xdr:sp macro="" textlink="">
      <xdr:nvSpPr>
        <xdr:cNvPr id="368" name="【福祉施設】&#10;一人当たり面積該当値テキスト">
          <a:extLst>
            <a:ext uri="{FF2B5EF4-FFF2-40B4-BE49-F238E27FC236}">
              <a16:creationId xmlns:a16="http://schemas.microsoft.com/office/drawing/2014/main" id="{00000000-0008-0000-0F00-000070010000}"/>
            </a:ext>
          </a:extLst>
        </xdr:cNvPr>
        <xdr:cNvSpPr txBox="1"/>
      </xdr:nvSpPr>
      <xdr:spPr>
        <a:xfrm>
          <a:off x="10515600"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55880</xdr:rowOff>
    </xdr:from>
    <xdr:to>
      <xdr:col>50</xdr:col>
      <xdr:colOff>165100</xdr:colOff>
      <xdr:row>86</xdr:row>
      <xdr:rowOff>157480</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9588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106680</xdr:rowOff>
    </xdr:from>
    <xdr:to>
      <xdr:col>55</xdr:col>
      <xdr:colOff>0</xdr:colOff>
      <xdr:row>86</xdr:row>
      <xdr:rowOff>106680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9639300" y="14851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59145</xdr:rowOff>
    </xdr:from>
    <xdr:to>
      <xdr:col>46</xdr:col>
      <xdr:colOff>38100</xdr:colOff>
      <xdr:row>86</xdr:row>
      <xdr:rowOff>160745</xdr:rowOff>
    </xdr:to>
    <xdr:sp macro="" textlink="">
      <xdr:nvSpPr>
        <xdr:cNvPr id="371" name="楕円 370">
          <a:extLst>
            <a:ext uri="{FF2B5EF4-FFF2-40B4-BE49-F238E27FC236}">
              <a16:creationId xmlns:a16="http://schemas.microsoft.com/office/drawing/2014/main" id="{00000000-0008-0000-0F00-000073010000}"/>
            </a:ext>
          </a:extLst>
        </xdr:cNvPr>
        <xdr:cNvSpPr/>
      </xdr:nvSpPr>
      <xdr:spPr>
        <a:xfrm>
          <a:off x="86995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106680</xdr:rowOff>
    </xdr:from>
    <xdr:to>
      <xdr:col>50</xdr:col>
      <xdr:colOff>114300</xdr:colOff>
      <xdr:row>86</xdr:row>
      <xdr:rowOff>109945</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flipV="1">
          <a:off x="8750300" y="148513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59145</xdr:rowOff>
    </xdr:from>
    <xdr:to>
      <xdr:col>41</xdr:col>
      <xdr:colOff>101600</xdr:colOff>
      <xdr:row>86</xdr:row>
      <xdr:rowOff>160745</xdr:rowOff>
    </xdr:to>
    <xdr:sp macro="" textlink="">
      <xdr:nvSpPr>
        <xdr:cNvPr id="373" name="楕円 372">
          <a:extLst>
            <a:ext uri="{FF2B5EF4-FFF2-40B4-BE49-F238E27FC236}">
              <a16:creationId xmlns:a16="http://schemas.microsoft.com/office/drawing/2014/main" id="{00000000-0008-0000-0F00-000075010000}"/>
            </a:ext>
          </a:extLst>
        </xdr:cNvPr>
        <xdr:cNvSpPr/>
      </xdr:nvSpPr>
      <xdr:spPr>
        <a:xfrm>
          <a:off x="78105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109945</xdr:rowOff>
    </xdr:from>
    <xdr:to>
      <xdr:col>45</xdr:col>
      <xdr:colOff>177800</xdr:colOff>
      <xdr:row>86</xdr:row>
      <xdr:rowOff>109945</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7861300" y="14854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62412</xdr:rowOff>
    </xdr:from>
    <xdr:to>
      <xdr:col>36</xdr:col>
      <xdr:colOff>165100</xdr:colOff>
      <xdr:row>86</xdr:row>
      <xdr:rowOff>164012</xdr:rowOff>
    </xdr:to>
    <xdr:sp macro="" textlink="">
      <xdr:nvSpPr>
        <xdr:cNvPr id="375" name="楕円 374">
          <a:extLst>
            <a:ext uri="{FF2B5EF4-FFF2-40B4-BE49-F238E27FC236}">
              <a16:creationId xmlns:a16="http://schemas.microsoft.com/office/drawing/2014/main" id="{00000000-0008-0000-0F00-000077010000}"/>
            </a:ext>
          </a:extLst>
        </xdr:cNvPr>
        <xdr:cNvSpPr/>
      </xdr:nvSpPr>
      <xdr:spPr>
        <a:xfrm>
          <a:off x="69215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109945</xdr:rowOff>
    </xdr:from>
    <xdr:to>
      <xdr:col>41</xdr:col>
      <xdr:colOff>50800</xdr:colOff>
      <xdr:row>86</xdr:row>
      <xdr:rowOff>113212</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flipV="1">
          <a:off x="6972300" y="148546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151147</xdr:rowOff>
    </xdr:from>
    <xdr:ext cx="469744" cy="259045"/>
    <xdr:sp macro="" textlink="">
      <xdr:nvSpPr>
        <xdr:cNvPr id="377" name="n_1aveValue【福祉施設】&#10;一人当たり面積">
          <a:extLst>
            <a:ext uri="{FF2B5EF4-FFF2-40B4-BE49-F238E27FC236}">
              <a16:creationId xmlns:a16="http://schemas.microsoft.com/office/drawing/2014/main" id="{00000000-0008-0000-0F00-000079010000}"/>
            </a:ext>
          </a:extLst>
        </xdr:cNvPr>
        <xdr:cNvSpPr txBox="1"/>
      </xdr:nvSpPr>
      <xdr:spPr>
        <a:xfrm>
          <a:off x="9391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134819</xdr:rowOff>
    </xdr:from>
    <xdr:ext cx="469744" cy="259045"/>
    <xdr:sp macro="" textlink="">
      <xdr:nvSpPr>
        <xdr:cNvPr id="378" name="n_2aveValue【福祉施設】&#10;一人当たり面積">
          <a:extLst>
            <a:ext uri="{FF2B5EF4-FFF2-40B4-BE49-F238E27FC236}">
              <a16:creationId xmlns:a16="http://schemas.microsoft.com/office/drawing/2014/main" id="{00000000-0008-0000-0F00-00007A010000}"/>
            </a:ext>
          </a:extLst>
        </xdr:cNvPr>
        <xdr:cNvSpPr txBox="1"/>
      </xdr:nvSpPr>
      <xdr:spPr>
        <a:xfrm>
          <a:off x="85154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43378</xdr:rowOff>
    </xdr:from>
    <xdr:ext cx="469744" cy="259045"/>
    <xdr:sp macro="" textlink="">
      <xdr:nvSpPr>
        <xdr:cNvPr id="379" name="n_3aveValue【福祉施設】&#10;一人当たり面積">
          <a:extLst>
            <a:ext uri="{FF2B5EF4-FFF2-40B4-BE49-F238E27FC236}">
              <a16:creationId xmlns:a16="http://schemas.microsoft.com/office/drawing/2014/main" id="{00000000-0008-0000-0F00-00007B010000}"/>
            </a:ext>
          </a:extLst>
        </xdr:cNvPr>
        <xdr:cNvSpPr txBox="1"/>
      </xdr:nvSpPr>
      <xdr:spPr>
        <a:xfrm>
          <a:off x="7626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66239</xdr:rowOff>
    </xdr:from>
    <xdr:ext cx="469744" cy="259045"/>
    <xdr:sp macro="" textlink="">
      <xdr:nvSpPr>
        <xdr:cNvPr id="380" name="n_4aveValue【福祉施設】&#10;一人当たり面積">
          <a:extLst>
            <a:ext uri="{FF2B5EF4-FFF2-40B4-BE49-F238E27FC236}">
              <a16:creationId xmlns:a16="http://schemas.microsoft.com/office/drawing/2014/main" id="{00000000-0008-0000-0F00-00007C010000}"/>
            </a:ext>
          </a:extLst>
        </xdr:cNvPr>
        <xdr:cNvSpPr txBox="1"/>
      </xdr:nvSpPr>
      <xdr:spPr>
        <a:xfrm>
          <a:off x="6737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148607</xdr:rowOff>
    </xdr:from>
    <xdr:ext cx="469744" cy="259045"/>
    <xdr:sp macro="" textlink="">
      <xdr:nvSpPr>
        <xdr:cNvPr id="381" name="n_1mainValue【福祉施設】&#10;一人当たり面積">
          <a:extLst>
            <a:ext uri="{FF2B5EF4-FFF2-40B4-BE49-F238E27FC236}">
              <a16:creationId xmlns:a16="http://schemas.microsoft.com/office/drawing/2014/main" id="{00000000-0008-0000-0F00-00007D010000}"/>
            </a:ext>
          </a:extLst>
        </xdr:cNvPr>
        <xdr:cNvSpPr txBox="1"/>
      </xdr:nvSpPr>
      <xdr:spPr>
        <a:xfrm>
          <a:off x="9391727" y="1489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151872</xdr:rowOff>
    </xdr:from>
    <xdr:ext cx="469744" cy="259045"/>
    <xdr:sp macro="" textlink="">
      <xdr:nvSpPr>
        <xdr:cNvPr id="382" name="n_2mainValue【福祉施設】&#10;一人当たり面積">
          <a:extLst>
            <a:ext uri="{FF2B5EF4-FFF2-40B4-BE49-F238E27FC236}">
              <a16:creationId xmlns:a16="http://schemas.microsoft.com/office/drawing/2014/main" id="{00000000-0008-0000-0F00-00007E010000}"/>
            </a:ext>
          </a:extLst>
        </xdr:cNvPr>
        <xdr:cNvSpPr txBox="1"/>
      </xdr:nvSpPr>
      <xdr:spPr>
        <a:xfrm>
          <a:off x="8515427" y="1489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151872</xdr:rowOff>
    </xdr:from>
    <xdr:ext cx="469744" cy="259045"/>
    <xdr:sp macro="" textlink="">
      <xdr:nvSpPr>
        <xdr:cNvPr id="383" name="n_3mainValue【福祉施設】&#10;一人当たり面積">
          <a:extLst>
            <a:ext uri="{FF2B5EF4-FFF2-40B4-BE49-F238E27FC236}">
              <a16:creationId xmlns:a16="http://schemas.microsoft.com/office/drawing/2014/main" id="{00000000-0008-0000-0F00-00007F010000}"/>
            </a:ext>
          </a:extLst>
        </xdr:cNvPr>
        <xdr:cNvSpPr txBox="1"/>
      </xdr:nvSpPr>
      <xdr:spPr>
        <a:xfrm>
          <a:off x="7626427" y="1489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155139</xdr:rowOff>
    </xdr:from>
    <xdr:ext cx="469744" cy="259045"/>
    <xdr:sp macro="" textlink="">
      <xdr:nvSpPr>
        <xdr:cNvPr id="384" name="n_4mainValue【福祉施設】&#10;一人当たり面積">
          <a:extLst>
            <a:ext uri="{FF2B5EF4-FFF2-40B4-BE49-F238E27FC236}">
              <a16:creationId xmlns:a16="http://schemas.microsoft.com/office/drawing/2014/main" id="{00000000-0008-0000-0F00-000080010000}"/>
            </a:ext>
          </a:extLst>
        </xdr:cNvPr>
        <xdr:cNvSpPr txBox="1"/>
      </xdr:nvSpPr>
      <xdr:spPr>
        <a:xfrm>
          <a:off x="6737427" y="1489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9" name="【市民会館】&#10;有形固定資産減価償却率グラフ枠">
          <a:extLst>
            <a:ext uri="{FF2B5EF4-FFF2-40B4-BE49-F238E27FC236}">
              <a16:creationId xmlns:a16="http://schemas.microsoft.com/office/drawing/2014/main" id="{00000000-0008-0000-0F00-000099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flipV="1">
          <a:off x="46348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411" name="【市民会館】&#10;有形固定資産減価償却率最小値テキスト">
          <a:extLst>
            <a:ext uri="{FF2B5EF4-FFF2-40B4-BE49-F238E27FC236}">
              <a16:creationId xmlns:a16="http://schemas.microsoft.com/office/drawing/2014/main" id="{00000000-0008-0000-0F00-00009B010000}"/>
            </a:ext>
          </a:extLst>
        </xdr:cNvPr>
        <xdr:cNvSpPr txBox="1"/>
      </xdr:nvSpPr>
      <xdr:spPr>
        <a:xfrm>
          <a:off x="46736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4546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413" name="【市民会館】&#10;有形固定資産減価償却率最大値テキスト">
          <a:extLst>
            <a:ext uri="{FF2B5EF4-FFF2-40B4-BE49-F238E27FC236}">
              <a16:creationId xmlns:a16="http://schemas.microsoft.com/office/drawing/2014/main" id="{00000000-0008-0000-0F00-00009D010000}"/>
            </a:ext>
          </a:extLst>
        </xdr:cNvPr>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134819</xdr:rowOff>
    </xdr:from>
    <xdr:ext cx="405111" cy="259045"/>
    <xdr:sp macro="" textlink="">
      <xdr:nvSpPr>
        <xdr:cNvPr id="415" name="【市民会館】&#10;有形固定資産減価償却率平均値テキスト">
          <a:extLst>
            <a:ext uri="{FF2B5EF4-FFF2-40B4-BE49-F238E27FC236}">
              <a16:creationId xmlns:a16="http://schemas.microsoft.com/office/drawing/2014/main" id="{00000000-0008-0000-0F00-00009F010000}"/>
            </a:ext>
          </a:extLst>
        </xdr:cNvPr>
        <xdr:cNvSpPr txBox="1"/>
      </xdr:nvSpPr>
      <xdr:spPr>
        <a:xfrm>
          <a:off x="4673600" y="1779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416" name="フローチャート: 判断 415">
          <a:extLst>
            <a:ext uri="{FF2B5EF4-FFF2-40B4-BE49-F238E27FC236}">
              <a16:creationId xmlns:a16="http://schemas.microsoft.com/office/drawing/2014/main" id="{00000000-0008-0000-0F00-0000A0010000}"/>
            </a:ext>
          </a:extLst>
        </xdr:cNvPr>
        <xdr:cNvSpPr/>
      </xdr:nvSpPr>
      <xdr:spPr>
        <a:xfrm>
          <a:off x="45847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417" name="フローチャート: 判断 416">
          <a:extLst>
            <a:ext uri="{FF2B5EF4-FFF2-40B4-BE49-F238E27FC236}">
              <a16:creationId xmlns:a16="http://schemas.microsoft.com/office/drawing/2014/main" id="{00000000-0008-0000-0F00-0000A1010000}"/>
            </a:ext>
          </a:extLst>
        </xdr:cNvPr>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8" name="フローチャート: 判断 417">
          <a:extLst>
            <a:ext uri="{FF2B5EF4-FFF2-40B4-BE49-F238E27FC236}">
              <a16:creationId xmlns:a16="http://schemas.microsoft.com/office/drawing/2014/main" id="{00000000-0008-0000-0F00-0000A2010000}"/>
            </a:ext>
          </a:extLst>
        </xdr:cNvPr>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9" name="フローチャート: 判断 418">
          <a:extLst>
            <a:ext uri="{FF2B5EF4-FFF2-40B4-BE49-F238E27FC236}">
              <a16:creationId xmlns:a16="http://schemas.microsoft.com/office/drawing/2014/main" id="{00000000-0008-0000-0F00-0000A3010000}"/>
            </a:ext>
          </a:extLst>
        </xdr:cNvPr>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25400</xdr:rowOff>
    </xdr:from>
    <xdr:to>
      <xdr:col>6</xdr:col>
      <xdr:colOff>38100</xdr:colOff>
      <xdr:row>104</xdr:row>
      <xdr:rowOff>127000</xdr:rowOff>
    </xdr:to>
    <xdr:sp macro="" textlink="">
      <xdr:nvSpPr>
        <xdr:cNvPr id="420" name="フローチャート: 判断 419">
          <a:extLst>
            <a:ext uri="{FF2B5EF4-FFF2-40B4-BE49-F238E27FC236}">
              <a16:creationId xmlns:a16="http://schemas.microsoft.com/office/drawing/2014/main" id="{00000000-0008-0000-0F00-0000A4010000}"/>
            </a:ext>
          </a:extLst>
        </xdr:cNvPr>
        <xdr:cNvSpPr/>
      </xdr:nvSpPr>
      <xdr:spPr>
        <a:xfrm>
          <a:off x="107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105411</xdr:rowOff>
    </xdr:from>
    <xdr:to>
      <xdr:col>24</xdr:col>
      <xdr:colOff>114300</xdr:colOff>
      <xdr:row>106</xdr:row>
      <xdr:rowOff>35561</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4584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83838</xdr:rowOff>
    </xdr:from>
    <xdr:ext cx="405111" cy="259045"/>
    <xdr:sp macro="" textlink="">
      <xdr:nvSpPr>
        <xdr:cNvPr id="427" name="【市民会館】&#10;有形固定資産減価償却率該当値テキスト">
          <a:extLst>
            <a:ext uri="{FF2B5EF4-FFF2-40B4-BE49-F238E27FC236}">
              <a16:creationId xmlns:a16="http://schemas.microsoft.com/office/drawing/2014/main" id="{00000000-0008-0000-0F00-0000AB010000}"/>
            </a:ext>
          </a:extLst>
        </xdr:cNvPr>
        <xdr:cNvSpPr txBox="1"/>
      </xdr:nvSpPr>
      <xdr:spPr>
        <a:xfrm>
          <a:off x="4673600"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151130</xdr:rowOff>
    </xdr:from>
    <xdr:to>
      <xdr:col>20</xdr:col>
      <xdr:colOff>38100</xdr:colOff>
      <xdr:row>106</xdr:row>
      <xdr:rowOff>81280</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3746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156211</xdr:rowOff>
    </xdr:from>
    <xdr:to>
      <xdr:col>24</xdr:col>
      <xdr:colOff>63500</xdr:colOff>
      <xdr:row>106</xdr:row>
      <xdr:rowOff>30480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flipV="1">
          <a:off x="3797300" y="181584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115207</xdr:rowOff>
    </xdr:from>
    <xdr:to>
      <xdr:col>15</xdr:col>
      <xdr:colOff>101600</xdr:colOff>
      <xdr:row>106</xdr:row>
      <xdr:rowOff>45357</xdr:rowOff>
    </xdr:to>
    <xdr:sp macro="" textlink="">
      <xdr:nvSpPr>
        <xdr:cNvPr id="430" name="楕円 429">
          <a:extLst>
            <a:ext uri="{FF2B5EF4-FFF2-40B4-BE49-F238E27FC236}">
              <a16:creationId xmlns:a16="http://schemas.microsoft.com/office/drawing/2014/main" id="{00000000-0008-0000-0F00-0000AE010000}"/>
            </a:ext>
          </a:extLst>
        </xdr:cNvPr>
        <xdr:cNvSpPr/>
      </xdr:nvSpPr>
      <xdr:spPr>
        <a:xfrm>
          <a:off x="2857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166007</xdr:rowOff>
    </xdr:from>
    <xdr:to>
      <xdr:col>19</xdr:col>
      <xdr:colOff>177800</xdr:colOff>
      <xdr:row>106</xdr:row>
      <xdr:rowOff>30480</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2908300" y="181682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79284</xdr:rowOff>
    </xdr:from>
    <xdr:to>
      <xdr:col>10</xdr:col>
      <xdr:colOff>165100</xdr:colOff>
      <xdr:row>106</xdr:row>
      <xdr:rowOff>9434</xdr:rowOff>
    </xdr:to>
    <xdr:sp macro="" textlink="">
      <xdr:nvSpPr>
        <xdr:cNvPr id="432" name="楕円 431">
          <a:extLst>
            <a:ext uri="{FF2B5EF4-FFF2-40B4-BE49-F238E27FC236}">
              <a16:creationId xmlns:a16="http://schemas.microsoft.com/office/drawing/2014/main" id="{00000000-0008-0000-0F00-0000B0010000}"/>
            </a:ext>
          </a:extLst>
        </xdr:cNvPr>
        <xdr:cNvSpPr/>
      </xdr:nvSpPr>
      <xdr:spPr>
        <a:xfrm>
          <a:off x="1968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130084</xdr:rowOff>
    </xdr:from>
    <xdr:to>
      <xdr:col>15</xdr:col>
      <xdr:colOff>50800</xdr:colOff>
      <xdr:row>105</xdr:row>
      <xdr:rowOff>166007</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2019300" y="181323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43362</xdr:rowOff>
    </xdr:from>
    <xdr:to>
      <xdr:col>6</xdr:col>
      <xdr:colOff>38100</xdr:colOff>
      <xdr:row>105</xdr:row>
      <xdr:rowOff>144962</xdr:rowOff>
    </xdr:to>
    <xdr:sp macro="" textlink="">
      <xdr:nvSpPr>
        <xdr:cNvPr id="434" name="楕円 433">
          <a:extLst>
            <a:ext uri="{FF2B5EF4-FFF2-40B4-BE49-F238E27FC236}">
              <a16:creationId xmlns:a16="http://schemas.microsoft.com/office/drawing/2014/main" id="{00000000-0008-0000-0F00-0000B2010000}"/>
            </a:ext>
          </a:extLst>
        </xdr:cNvPr>
        <xdr:cNvSpPr/>
      </xdr:nvSpPr>
      <xdr:spPr>
        <a:xfrm>
          <a:off x="1079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94162</xdr:rowOff>
    </xdr:from>
    <xdr:to>
      <xdr:col>10</xdr:col>
      <xdr:colOff>114300</xdr:colOff>
      <xdr:row>105</xdr:row>
      <xdr:rowOff>130084</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130300" y="180964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4734</xdr:rowOff>
    </xdr:from>
    <xdr:ext cx="405111" cy="259045"/>
    <xdr:sp macro="" textlink="">
      <xdr:nvSpPr>
        <xdr:cNvPr id="436" name="n_1aveValue【市民会館】&#10;有形固定資産減価償却率">
          <a:extLst>
            <a:ext uri="{FF2B5EF4-FFF2-40B4-BE49-F238E27FC236}">
              <a16:creationId xmlns:a16="http://schemas.microsoft.com/office/drawing/2014/main" id="{00000000-0008-0000-0F00-0000B4010000}"/>
            </a:ext>
          </a:extLst>
        </xdr:cNvPr>
        <xdr:cNvSpPr txBox="1"/>
      </xdr:nvSpPr>
      <xdr:spPr>
        <a:xfrm>
          <a:off x="3582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37" name="n_2aveValue【市民会館】&#10;有形固定資産減価償却率">
          <a:extLst>
            <a:ext uri="{FF2B5EF4-FFF2-40B4-BE49-F238E27FC236}">
              <a16:creationId xmlns:a16="http://schemas.microsoft.com/office/drawing/2014/main" id="{00000000-0008-0000-0F00-0000B5010000}"/>
            </a:ext>
          </a:extLst>
        </xdr:cNvPr>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438" name="n_3aveValue【市民会館】&#10;有形固定資産減価償却率">
          <a:extLst>
            <a:ext uri="{FF2B5EF4-FFF2-40B4-BE49-F238E27FC236}">
              <a16:creationId xmlns:a16="http://schemas.microsoft.com/office/drawing/2014/main" id="{00000000-0008-0000-0F00-0000B6010000}"/>
            </a:ext>
          </a:extLst>
        </xdr:cNvPr>
        <xdr:cNvSpPr txBox="1"/>
      </xdr:nvSpPr>
      <xdr:spPr>
        <a:xfrm>
          <a:off x="1816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143527</xdr:rowOff>
    </xdr:from>
    <xdr:ext cx="405111" cy="259045"/>
    <xdr:sp macro="" textlink="">
      <xdr:nvSpPr>
        <xdr:cNvPr id="439" name="n_4aveValue【市民会館】&#10;有形固定資産減価償却率">
          <a:extLst>
            <a:ext uri="{FF2B5EF4-FFF2-40B4-BE49-F238E27FC236}">
              <a16:creationId xmlns:a16="http://schemas.microsoft.com/office/drawing/2014/main" id="{00000000-0008-0000-0F00-0000B7010000}"/>
            </a:ext>
          </a:extLst>
        </xdr:cNvPr>
        <xdr:cNvSpPr txBox="1"/>
      </xdr:nvSpPr>
      <xdr:spPr>
        <a:xfrm>
          <a:off x="927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72407</xdr:rowOff>
    </xdr:from>
    <xdr:ext cx="405111" cy="259045"/>
    <xdr:sp macro="" textlink="">
      <xdr:nvSpPr>
        <xdr:cNvPr id="440" name="n_1mainValue【市民会館】&#10;有形固定資産減価償却率">
          <a:extLst>
            <a:ext uri="{FF2B5EF4-FFF2-40B4-BE49-F238E27FC236}">
              <a16:creationId xmlns:a16="http://schemas.microsoft.com/office/drawing/2014/main" id="{00000000-0008-0000-0F00-0000B8010000}"/>
            </a:ext>
          </a:extLst>
        </xdr:cNvPr>
        <xdr:cNvSpPr txBox="1"/>
      </xdr:nvSpPr>
      <xdr:spPr>
        <a:xfrm>
          <a:off x="35820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36484</xdr:rowOff>
    </xdr:from>
    <xdr:ext cx="405111" cy="259045"/>
    <xdr:sp macro="" textlink="">
      <xdr:nvSpPr>
        <xdr:cNvPr id="441" name="n_2mainValue【市民会館】&#10;有形固定資産減価償却率">
          <a:extLst>
            <a:ext uri="{FF2B5EF4-FFF2-40B4-BE49-F238E27FC236}">
              <a16:creationId xmlns:a16="http://schemas.microsoft.com/office/drawing/2014/main" id="{00000000-0008-0000-0F00-0000B9010000}"/>
            </a:ext>
          </a:extLst>
        </xdr:cNvPr>
        <xdr:cNvSpPr txBox="1"/>
      </xdr:nvSpPr>
      <xdr:spPr>
        <a:xfrm>
          <a:off x="2705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561</xdr:rowOff>
    </xdr:from>
    <xdr:ext cx="405111" cy="259045"/>
    <xdr:sp macro="" textlink="">
      <xdr:nvSpPr>
        <xdr:cNvPr id="442" name="n_3mainValue【市民会館】&#10;有形固定資産減価償却率">
          <a:extLst>
            <a:ext uri="{FF2B5EF4-FFF2-40B4-BE49-F238E27FC236}">
              <a16:creationId xmlns:a16="http://schemas.microsoft.com/office/drawing/2014/main" id="{00000000-0008-0000-0F00-0000BA010000}"/>
            </a:ext>
          </a:extLst>
        </xdr:cNvPr>
        <xdr:cNvSpPr txBox="1"/>
      </xdr:nvSpPr>
      <xdr:spPr>
        <a:xfrm>
          <a:off x="1816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136089</xdr:rowOff>
    </xdr:from>
    <xdr:ext cx="405111" cy="259045"/>
    <xdr:sp macro="" textlink="">
      <xdr:nvSpPr>
        <xdr:cNvPr id="443" name="n_4mainValue【市民会館】&#10;有形固定資産減価償却率">
          <a:extLst>
            <a:ext uri="{FF2B5EF4-FFF2-40B4-BE49-F238E27FC236}">
              <a16:creationId xmlns:a16="http://schemas.microsoft.com/office/drawing/2014/main" id="{00000000-0008-0000-0F00-0000BB010000}"/>
            </a:ext>
          </a:extLst>
        </xdr:cNvPr>
        <xdr:cNvSpPr txBox="1"/>
      </xdr:nvSpPr>
      <xdr:spPr>
        <a:xfrm>
          <a:off x="927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6" name="【市民会館】&#10;一人当たり面積グラフ枠">
          <a:extLst>
            <a:ext uri="{FF2B5EF4-FFF2-40B4-BE49-F238E27FC236}">
              <a16:creationId xmlns:a16="http://schemas.microsoft.com/office/drawing/2014/main" id="{00000000-0008-0000-0F00-0000D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flipV="1">
          <a:off x="10476865" y="1703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68" name="【市民会館】&#10;一人当たり面積最小値テキスト">
          <a:extLst>
            <a:ext uri="{FF2B5EF4-FFF2-40B4-BE49-F238E27FC236}">
              <a16:creationId xmlns:a16="http://schemas.microsoft.com/office/drawing/2014/main" id="{00000000-0008-0000-0F00-0000D4010000}"/>
            </a:ext>
          </a:extLst>
        </xdr:cNvPr>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70" name="【市民会館】&#10;一人当たり面積最大値テキスト">
          <a:extLst>
            <a:ext uri="{FF2B5EF4-FFF2-40B4-BE49-F238E27FC236}">
              <a16:creationId xmlns:a16="http://schemas.microsoft.com/office/drawing/2014/main" id="{00000000-0008-0000-0F00-0000D6010000}"/>
            </a:ext>
          </a:extLst>
        </xdr:cNvPr>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109238</xdr:rowOff>
    </xdr:from>
    <xdr:ext cx="469744" cy="259045"/>
    <xdr:sp macro="" textlink="">
      <xdr:nvSpPr>
        <xdr:cNvPr id="472" name="【市民会館】&#10;一人当たり面積平均値テキスト">
          <a:extLst>
            <a:ext uri="{FF2B5EF4-FFF2-40B4-BE49-F238E27FC236}">
              <a16:creationId xmlns:a16="http://schemas.microsoft.com/office/drawing/2014/main" id="{00000000-0008-0000-0F00-0000D8010000}"/>
            </a:ext>
          </a:extLst>
        </xdr:cNvPr>
        <xdr:cNvSpPr txBox="1"/>
      </xdr:nvSpPr>
      <xdr:spPr>
        <a:xfrm>
          <a:off x="10515600" y="17768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73" name="フローチャート: 判断 472">
          <a:extLst>
            <a:ext uri="{FF2B5EF4-FFF2-40B4-BE49-F238E27FC236}">
              <a16:creationId xmlns:a16="http://schemas.microsoft.com/office/drawing/2014/main" id="{00000000-0008-0000-0F00-0000D9010000}"/>
            </a:ext>
          </a:extLst>
        </xdr:cNvPr>
        <xdr:cNvSpPr/>
      </xdr:nvSpPr>
      <xdr:spPr>
        <a:xfrm>
          <a:off x="104267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474" name="フローチャート: 判断 473">
          <a:extLst>
            <a:ext uri="{FF2B5EF4-FFF2-40B4-BE49-F238E27FC236}">
              <a16:creationId xmlns:a16="http://schemas.microsoft.com/office/drawing/2014/main" id="{00000000-0008-0000-0F00-0000DA010000}"/>
            </a:ext>
          </a:extLst>
        </xdr:cNvPr>
        <xdr:cNvSpPr/>
      </xdr:nvSpPr>
      <xdr:spPr>
        <a:xfrm>
          <a:off x="9588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75" name="フローチャート: 判断 474">
          <a:extLst>
            <a:ext uri="{FF2B5EF4-FFF2-40B4-BE49-F238E27FC236}">
              <a16:creationId xmlns:a16="http://schemas.microsoft.com/office/drawing/2014/main" id="{00000000-0008-0000-0F00-0000DB010000}"/>
            </a:ext>
          </a:extLst>
        </xdr:cNvPr>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476" name="フローチャート: 判断 475">
          <a:extLst>
            <a:ext uri="{FF2B5EF4-FFF2-40B4-BE49-F238E27FC236}">
              <a16:creationId xmlns:a16="http://schemas.microsoft.com/office/drawing/2014/main" id="{00000000-0008-0000-0F00-0000DC010000}"/>
            </a:ext>
          </a:extLst>
        </xdr:cNvPr>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77" name="フローチャート: 判断 476">
          <a:extLst>
            <a:ext uri="{FF2B5EF4-FFF2-40B4-BE49-F238E27FC236}">
              <a16:creationId xmlns:a16="http://schemas.microsoft.com/office/drawing/2014/main" id="{00000000-0008-0000-0F00-0000DD010000}"/>
            </a:ext>
          </a:extLst>
        </xdr:cNvPr>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78739</xdr:rowOff>
    </xdr:from>
    <xdr:to>
      <xdr:col>55</xdr:col>
      <xdr:colOff>50800</xdr:colOff>
      <xdr:row>107</xdr:row>
      <xdr:rowOff>8889</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104267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57166</xdr:rowOff>
    </xdr:from>
    <xdr:ext cx="469744" cy="259045"/>
    <xdr:sp macro="" textlink="">
      <xdr:nvSpPr>
        <xdr:cNvPr id="484" name="【市民会館】&#10;一人当たり面積該当値テキスト">
          <a:extLst>
            <a:ext uri="{FF2B5EF4-FFF2-40B4-BE49-F238E27FC236}">
              <a16:creationId xmlns:a16="http://schemas.microsoft.com/office/drawing/2014/main" id="{00000000-0008-0000-0F00-0000E4010000}"/>
            </a:ext>
          </a:extLst>
        </xdr:cNvPr>
        <xdr:cNvSpPr txBox="1"/>
      </xdr:nvSpPr>
      <xdr:spPr>
        <a:xfrm>
          <a:off x="10515600"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86361</xdr:rowOff>
    </xdr:from>
    <xdr:to>
      <xdr:col>50</xdr:col>
      <xdr:colOff>165100</xdr:colOff>
      <xdr:row>107</xdr:row>
      <xdr:rowOff>16511</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9588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129539</xdr:rowOff>
    </xdr:from>
    <xdr:to>
      <xdr:col>55</xdr:col>
      <xdr:colOff>0</xdr:colOff>
      <xdr:row>106</xdr:row>
      <xdr:rowOff>137161</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flipV="1">
          <a:off x="9639300" y="183032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93980</xdr:rowOff>
    </xdr:from>
    <xdr:to>
      <xdr:col>46</xdr:col>
      <xdr:colOff>38100</xdr:colOff>
      <xdr:row>107</xdr:row>
      <xdr:rowOff>24130</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8699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137161</xdr:rowOff>
    </xdr:from>
    <xdr:to>
      <xdr:col>50</xdr:col>
      <xdr:colOff>114300</xdr:colOff>
      <xdr:row>106</xdr:row>
      <xdr:rowOff>144780</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flipV="1">
          <a:off x="8750300" y="18310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97789</xdr:rowOff>
    </xdr:from>
    <xdr:to>
      <xdr:col>41</xdr:col>
      <xdr:colOff>101600</xdr:colOff>
      <xdr:row>107</xdr:row>
      <xdr:rowOff>27939</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7810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144780</xdr:rowOff>
    </xdr:from>
    <xdr:to>
      <xdr:col>45</xdr:col>
      <xdr:colOff>177800</xdr:colOff>
      <xdr:row>106</xdr:row>
      <xdr:rowOff>148589</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flipV="1">
          <a:off x="7861300" y="183184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105411</xdr:rowOff>
    </xdr:from>
    <xdr:to>
      <xdr:col>36</xdr:col>
      <xdr:colOff>165100</xdr:colOff>
      <xdr:row>107</xdr:row>
      <xdr:rowOff>35561</xdr:rowOff>
    </xdr:to>
    <xdr:sp macro="" textlink="">
      <xdr:nvSpPr>
        <xdr:cNvPr id="491" name="楕円 490">
          <a:extLst>
            <a:ext uri="{FF2B5EF4-FFF2-40B4-BE49-F238E27FC236}">
              <a16:creationId xmlns:a16="http://schemas.microsoft.com/office/drawing/2014/main" id="{00000000-0008-0000-0F00-0000EB010000}"/>
            </a:ext>
          </a:extLst>
        </xdr:cNvPr>
        <xdr:cNvSpPr/>
      </xdr:nvSpPr>
      <xdr:spPr>
        <a:xfrm>
          <a:off x="6921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148589</xdr:rowOff>
    </xdr:from>
    <xdr:to>
      <xdr:col>41</xdr:col>
      <xdr:colOff>50800</xdr:colOff>
      <xdr:row>106</xdr:row>
      <xdr:rowOff>156211</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flipV="1">
          <a:off x="6972300" y="183222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25416</xdr:rowOff>
    </xdr:from>
    <xdr:ext cx="469744" cy="259045"/>
    <xdr:sp macro="" textlink="">
      <xdr:nvSpPr>
        <xdr:cNvPr id="493" name="n_1aveValue【市民会館】&#10;一人当たり面積">
          <a:extLst>
            <a:ext uri="{FF2B5EF4-FFF2-40B4-BE49-F238E27FC236}">
              <a16:creationId xmlns:a16="http://schemas.microsoft.com/office/drawing/2014/main" id="{00000000-0008-0000-0F00-0000ED010000}"/>
            </a:ext>
          </a:extLst>
        </xdr:cNvPr>
        <xdr:cNvSpPr txBox="1"/>
      </xdr:nvSpPr>
      <xdr:spPr>
        <a:xfrm>
          <a:off x="93917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29227</xdr:rowOff>
    </xdr:from>
    <xdr:ext cx="469744" cy="259045"/>
    <xdr:sp macro="" textlink="">
      <xdr:nvSpPr>
        <xdr:cNvPr id="494" name="n_2aveValue【市民会館】&#10;一人当たり面積">
          <a:extLst>
            <a:ext uri="{FF2B5EF4-FFF2-40B4-BE49-F238E27FC236}">
              <a16:creationId xmlns:a16="http://schemas.microsoft.com/office/drawing/2014/main" id="{00000000-0008-0000-0F00-0000EE010000}"/>
            </a:ext>
          </a:extLst>
        </xdr:cNvPr>
        <xdr:cNvSpPr txBox="1"/>
      </xdr:nvSpPr>
      <xdr:spPr>
        <a:xfrm>
          <a:off x="8515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55897</xdr:rowOff>
    </xdr:from>
    <xdr:ext cx="469744" cy="259045"/>
    <xdr:sp macro="" textlink="">
      <xdr:nvSpPr>
        <xdr:cNvPr id="495" name="n_3aveValue【市民会館】&#10;一人当たり面積">
          <a:extLst>
            <a:ext uri="{FF2B5EF4-FFF2-40B4-BE49-F238E27FC236}">
              <a16:creationId xmlns:a16="http://schemas.microsoft.com/office/drawing/2014/main" id="{00000000-0008-0000-0F00-0000EF010000}"/>
            </a:ext>
          </a:extLst>
        </xdr:cNvPr>
        <xdr:cNvSpPr txBox="1"/>
      </xdr:nvSpPr>
      <xdr:spPr>
        <a:xfrm>
          <a:off x="7626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96" name="n_4aveValue【市民会館】&#10;一人当たり面積">
          <a:extLst>
            <a:ext uri="{FF2B5EF4-FFF2-40B4-BE49-F238E27FC236}">
              <a16:creationId xmlns:a16="http://schemas.microsoft.com/office/drawing/2014/main" id="{00000000-0008-0000-0F00-0000F0010000}"/>
            </a:ext>
          </a:extLst>
        </xdr:cNvPr>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7638</xdr:rowOff>
    </xdr:from>
    <xdr:ext cx="469744" cy="259045"/>
    <xdr:sp macro="" textlink="">
      <xdr:nvSpPr>
        <xdr:cNvPr id="497" name="n_1mainValue【市民会館】&#10;一人当たり面積">
          <a:extLst>
            <a:ext uri="{FF2B5EF4-FFF2-40B4-BE49-F238E27FC236}">
              <a16:creationId xmlns:a16="http://schemas.microsoft.com/office/drawing/2014/main" id="{00000000-0008-0000-0F00-0000F1010000}"/>
            </a:ext>
          </a:extLst>
        </xdr:cNvPr>
        <xdr:cNvSpPr txBox="1"/>
      </xdr:nvSpPr>
      <xdr:spPr>
        <a:xfrm>
          <a:off x="93917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15257</xdr:rowOff>
    </xdr:from>
    <xdr:ext cx="469744" cy="259045"/>
    <xdr:sp macro="" textlink="">
      <xdr:nvSpPr>
        <xdr:cNvPr id="498" name="n_2mainValue【市民会館】&#10;一人当たり面積">
          <a:extLst>
            <a:ext uri="{FF2B5EF4-FFF2-40B4-BE49-F238E27FC236}">
              <a16:creationId xmlns:a16="http://schemas.microsoft.com/office/drawing/2014/main" id="{00000000-0008-0000-0F00-0000F2010000}"/>
            </a:ext>
          </a:extLst>
        </xdr:cNvPr>
        <xdr:cNvSpPr txBox="1"/>
      </xdr:nvSpPr>
      <xdr:spPr>
        <a:xfrm>
          <a:off x="8515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19066</xdr:rowOff>
    </xdr:from>
    <xdr:ext cx="469744" cy="259045"/>
    <xdr:sp macro="" textlink="">
      <xdr:nvSpPr>
        <xdr:cNvPr id="499" name="n_3mainValue【市民会館】&#10;一人当たり面積">
          <a:extLst>
            <a:ext uri="{FF2B5EF4-FFF2-40B4-BE49-F238E27FC236}">
              <a16:creationId xmlns:a16="http://schemas.microsoft.com/office/drawing/2014/main" id="{00000000-0008-0000-0F00-0000F3010000}"/>
            </a:ext>
          </a:extLst>
        </xdr:cNvPr>
        <xdr:cNvSpPr txBox="1"/>
      </xdr:nvSpPr>
      <xdr:spPr>
        <a:xfrm>
          <a:off x="7626427"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26688</xdr:rowOff>
    </xdr:from>
    <xdr:ext cx="469744" cy="259045"/>
    <xdr:sp macro="" textlink="">
      <xdr:nvSpPr>
        <xdr:cNvPr id="500" name="n_4mainValue【市民会館】&#10;一人当たり面積">
          <a:extLst>
            <a:ext uri="{FF2B5EF4-FFF2-40B4-BE49-F238E27FC236}">
              <a16:creationId xmlns:a16="http://schemas.microsoft.com/office/drawing/2014/main" id="{00000000-0008-0000-0F00-0000F4010000}"/>
            </a:ext>
          </a:extLst>
        </xdr:cNvPr>
        <xdr:cNvSpPr txBox="1"/>
      </xdr:nvSpPr>
      <xdr:spPr>
        <a:xfrm>
          <a:off x="67374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a:extLst>
            <a:ext uri="{FF2B5EF4-FFF2-40B4-BE49-F238E27FC236}">
              <a16:creationId xmlns:a16="http://schemas.microsoft.com/office/drawing/2014/main" id="{00000000-0008-0000-0F00-00000C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flipV="1">
          <a:off x="16318864" y="56349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526" name="【一般廃棄物処理施設】&#10;有形固定資産減価償却率最小値テキスト">
          <a:extLst>
            <a:ext uri="{FF2B5EF4-FFF2-40B4-BE49-F238E27FC236}">
              <a16:creationId xmlns:a16="http://schemas.microsoft.com/office/drawing/2014/main" id="{00000000-0008-0000-0F00-00000E020000}"/>
            </a:ext>
          </a:extLst>
        </xdr:cNvPr>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528" name="【一般廃棄物処理施設】&#10;有形固定資産減価償却率最大値テキスト">
          <a:extLst>
            <a:ext uri="{FF2B5EF4-FFF2-40B4-BE49-F238E27FC236}">
              <a16:creationId xmlns:a16="http://schemas.microsoft.com/office/drawing/2014/main" id="{00000000-0008-0000-0F00-000010020000}"/>
            </a:ext>
          </a:extLst>
        </xdr:cNvPr>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530" name="【一般廃棄物処理施設】&#10;有形固定資産減価償却率平均値テキスト">
          <a:extLst>
            <a:ext uri="{FF2B5EF4-FFF2-40B4-BE49-F238E27FC236}">
              <a16:creationId xmlns:a16="http://schemas.microsoft.com/office/drawing/2014/main" id="{00000000-0008-0000-0F00-000012020000}"/>
            </a:ext>
          </a:extLst>
        </xdr:cNvPr>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15430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33" name="フローチャート: 判断 532">
          <a:extLst>
            <a:ext uri="{FF2B5EF4-FFF2-40B4-BE49-F238E27FC236}">
              <a16:creationId xmlns:a16="http://schemas.microsoft.com/office/drawing/2014/main" id="{00000000-0008-0000-0F00-00001502000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35" name="フローチャート: 判断 534">
          <a:extLst>
            <a:ext uri="{FF2B5EF4-FFF2-40B4-BE49-F238E27FC236}">
              <a16:creationId xmlns:a16="http://schemas.microsoft.com/office/drawing/2014/main" id="{00000000-0008-0000-0F00-000017020000}"/>
            </a:ext>
          </a:extLst>
        </xdr:cNvPr>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xdr:rowOff>
    </xdr:from>
    <xdr:to>
      <xdr:col>85</xdr:col>
      <xdr:colOff>177800</xdr:colOff>
      <xdr:row>37</xdr:row>
      <xdr:rowOff>102235</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62687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150512</xdr:rowOff>
    </xdr:from>
    <xdr:ext cx="405111" cy="259045"/>
    <xdr:sp macro="" textlink="">
      <xdr:nvSpPr>
        <xdr:cNvPr id="542" name="【一般廃棄物処理施設】&#10;有形固定資産減価償却率該当値テキスト">
          <a:extLst>
            <a:ext uri="{FF2B5EF4-FFF2-40B4-BE49-F238E27FC236}">
              <a16:creationId xmlns:a16="http://schemas.microsoft.com/office/drawing/2014/main" id="{00000000-0008-0000-0F00-00001E020000}"/>
            </a:ext>
          </a:extLst>
        </xdr:cNvPr>
        <xdr:cNvSpPr txBox="1"/>
      </xdr:nvSpPr>
      <xdr:spPr>
        <a:xfrm>
          <a:off x="16357600"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132080</xdr:rowOff>
    </xdr:from>
    <xdr:to>
      <xdr:col>81</xdr:col>
      <xdr:colOff>101600</xdr:colOff>
      <xdr:row>37</xdr:row>
      <xdr:rowOff>62230</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5430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11430</xdr:rowOff>
    </xdr:from>
    <xdr:to>
      <xdr:col>85</xdr:col>
      <xdr:colOff>127000</xdr:colOff>
      <xdr:row>37</xdr:row>
      <xdr:rowOff>51435</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5481300" y="635508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82550</xdr:rowOff>
    </xdr:from>
    <xdr:to>
      <xdr:col>76</xdr:col>
      <xdr:colOff>165100</xdr:colOff>
      <xdr:row>37</xdr:row>
      <xdr:rowOff>12700</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4541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133350</xdr:rowOff>
    </xdr:from>
    <xdr:to>
      <xdr:col>81</xdr:col>
      <xdr:colOff>50800</xdr:colOff>
      <xdr:row>37</xdr:row>
      <xdr:rowOff>11430</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4592300" y="63055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40640</xdr:rowOff>
    </xdr:from>
    <xdr:to>
      <xdr:col>72</xdr:col>
      <xdr:colOff>38100</xdr:colOff>
      <xdr:row>36</xdr:row>
      <xdr:rowOff>142240</xdr:rowOff>
    </xdr:to>
    <xdr:sp macro="" textlink="">
      <xdr:nvSpPr>
        <xdr:cNvPr id="547" name="楕円 546">
          <a:extLst>
            <a:ext uri="{FF2B5EF4-FFF2-40B4-BE49-F238E27FC236}">
              <a16:creationId xmlns:a16="http://schemas.microsoft.com/office/drawing/2014/main" id="{00000000-0008-0000-0F00-000023020000}"/>
            </a:ext>
          </a:extLst>
        </xdr:cNvPr>
        <xdr:cNvSpPr/>
      </xdr:nvSpPr>
      <xdr:spPr>
        <a:xfrm>
          <a:off x="13652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91440</xdr:rowOff>
    </xdr:from>
    <xdr:to>
      <xdr:col>76</xdr:col>
      <xdr:colOff>114300</xdr:colOff>
      <xdr:row>36</xdr:row>
      <xdr:rowOff>133350</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3703300" y="62636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160655</xdr:rowOff>
    </xdr:from>
    <xdr:to>
      <xdr:col>67</xdr:col>
      <xdr:colOff>101600</xdr:colOff>
      <xdr:row>36</xdr:row>
      <xdr:rowOff>90805</xdr:rowOff>
    </xdr:to>
    <xdr:sp macro="" textlink="">
      <xdr:nvSpPr>
        <xdr:cNvPr id="549" name="楕円 548">
          <a:extLst>
            <a:ext uri="{FF2B5EF4-FFF2-40B4-BE49-F238E27FC236}">
              <a16:creationId xmlns:a16="http://schemas.microsoft.com/office/drawing/2014/main" id="{00000000-0008-0000-0F00-000025020000}"/>
            </a:ext>
          </a:extLst>
        </xdr:cNvPr>
        <xdr:cNvSpPr/>
      </xdr:nvSpPr>
      <xdr:spPr>
        <a:xfrm>
          <a:off x="12763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40005</xdr:rowOff>
    </xdr:from>
    <xdr:to>
      <xdr:col>71</xdr:col>
      <xdr:colOff>177800</xdr:colOff>
      <xdr:row>36</xdr:row>
      <xdr:rowOff>91440</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2814300" y="621220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55262</xdr:rowOff>
    </xdr:from>
    <xdr:ext cx="405111" cy="259045"/>
    <xdr:sp macro="" textlink="">
      <xdr:nvSpPr>
        <xdr:cNvPr id="551" name="n_1ave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52660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552" name="n_2ave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150512</xdr:rowOff>
    </xdr:from>
    <xdr:ext cx="405111" cy="259045"/>
    <xdr:sp macro="" textlink="">
      <xdr:nvSpPr>
        <xdr:cNvPr id="553" name="n_3aveValue【一般廃棄物処理施設】&#10;有形固定資産減価償却率">
          <a:extLst>
            <a:ext uri="{FF2B5EF4-FFF2-40B4-BE49-F238E27FC236}">
              <a16:creationId xmlns:a16="http://schemas.microsoft.com/office/drawing/2014/main" id="{00000000-0008-0000-0F00-000029020000}"/>
            </a:ext>
          </a:extLst>
        </xdr:cNvPr>
        <xdr:cNvSpPr txBox="1"/>
      </xdr:nvSpPr>
      <xdr:spPr>
        <a:xfrm>
          <a:off x="135007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55262</xdr:rowOff>
    </xdr:from>
    <xdr:ext cx="405111" cy="259045"/>
    <xdr:sp macro="" textlink="">
      <xdr:nvSpPr>
        <xdr:cNvPr id="554" name="n_4aveValue【一般廃棄物処理施設】&#10;有形固定資産減価償却率">
          <a:extLst>
            <a:ext uri="{FF2B5EF4-FFF2-40B4-BE49-F238E27FC236}">
              <a16:creationId xmlns:a16="http://schemas.microsoft.com/office/drawing/2014/main" id="{00000000-0008-0000-0F00-00002A020000}"/>
            </a:ext>
          </a:extLst>
        </xdr:cNvPr>
        <xdr:cNvSpPr txBox="1"/>
      </xdr:nvSpPr>
      <xdr:spPr>
        <a:xfrm>
          <a:off x="126117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78757</xdr:rowOff>
    </xdr:from>
    <xdr:ext cx="405111" cy="259045"/>
    <xdr:sp macro="" textlink="">
      <xdr:nvSpPr>
        <xdr:cNvPr id="555" name="n_1mainValue【一般廃棄物処理施設】&#10;有形固定資産減価償却率">
          <a:extLst>
            <a:ext uri="{FF2B5EF4-FFF2-40B4-BE49-F238E27FC236}">
              <a16:creationId xmlns:a16="http://schemas.microsoft.com/office/drawing/2014/main" id="{00000000-0008-0000-0F00-00002B020000}"/>
            </a:ext>
          </a:extLst>
        </xdr:cNvPr>
        <xdr:cNvSpPr txBox="1"/>
      </xdr:nvSpPr>
      <xdr:spPr>
        <a:xfrm>
          <a:off x="152660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29227</xdr:rowOff>
    </xdr:from>
    <xdr:ext cx="405111" cy="259045"/>
    <xdr:sp macro="" textlink="">
      <xdr:nvSpPr>
        <xdr:cNvPr id="556" name="n_2mainValue【一般廃棄物処理施設】&#10;有形固定資産減価償却率">
          <a:extLst>
            <a:ext uri="{FF2B5EF4-FFF2-40B4-BE49-F238E27FC236}">
              <a16:creationId xmlns:a16="http://schemas.microsoft.com/office/drawing/2014/main" id="{00000000-0008-0000-0F00-00002C020000}"/>
            </a:ext>
          </a:extLst>
        </xdr:cNvPr>
        <xdr:cNvSpPr txBox="1"/>
      </xdr:nvSpPr>
      <xdr:spPr>
        <a:xfrm>
          <a:off x="14389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158767</xdr:rowOff>
    </xdr:from>
    <xdr:ext cx="405111" cy="259045"/>
    <xdr:sp macro="" textlink="">
      <xdr:nvSpPr>
        <xdr:cNvPr id="557" name="n_3mainValue【一般廃棄物処理施設】&#10;有形固定資産減価償却率">
          <a:extLst>
            <a:ext uri="{FF2B5EF4-FFF2-40B4-BE49-F238E27FC236}">
              <a16:creationId xmlns:a16="http://schemas.microsoft.com/office/drawing/2014/main" id="{00000000-0008-0000-0F00-00002D020000}"/>
            </a:ext>
          </a:extLst>
        </xdr:cNvPr>
        <xdr:cNvSpPr txBox="1"/>
      </xdr:nvSpPr>
      <xdr:spPr>
        <a:xfrm>
          <a:off x="135007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107332</xdr:rowOff>
    </xdr:from>
    <xdr:ext cx="405111" cy="259045"/>
    <xdr:sp macro="" textlink="">
      <xdr:nvSpPr>
        <xdr:cNvPr id="558" name="n_4mainValue【一般廃棄物処理施設】&#10;有形固定資産減価償却率">
          <a:extLst>
            <a:ext uri="{FF2B5EF4-FFF2-40B4-BE49-F238E27FC236}">
              <a16:creationId xmlns:a16="http://schemas.microsoft.com/office/drawing/2014/main" id="{00000000-0008-0000-0F00-00002E020000}"/>
            </a:ext>
          </a:extLst>
        </xdr:cNvPr>
        <xdr:cNvSpPr txBox="1"/>
      </xdr:nvSpPr>
      <xdr:spPr>
        <a:xfrm>
          <a:off x="12611744"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3" name="【一般廃棄物処理施設】&#10;一人当たり有形固定資産（償却資産）額グラフ枠">
          <a:extLst>
            <a:ext uri="{FF2B5EF4-FFF2-40B4-BE49-F238E27FC236}">
              <a16:creationId xmlns:a16="http://schemas.microsoft.com/office/drawing/2014/main" id="{00000000-0008-0000-0F00-000047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flipV="1">
          <a:off x="22160864" y="5770254"/>
          <a:ext cx="0" cy="152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585" name="【一般廃棄物処理施設】&#10;一人当たり有形固定資産（償却資産）額最小値テキスト">
          <a:extLst>
            <a:ext uri="{FF2B5EF4-FFF2-40B4-BE49-F238E27FC236}">
              <a16:creationId xmlns:a16="http://schemas.microsoft.com/office/drawing/2014/main" id="{00000000-0008-0000-0F00-000049020000}"/>
            </a:ext>
          </a:extLst>
        </xdr:cNvPr>
        <xdr:cNvSpPr txBox="1"/>
      </xdr:nvSpPr>
      <xdr:spPr>
        <a:xfrm>
          <a:off x="22199600" y="729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22072600" y="729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587" name="【一般廃棄物処理施設】&#10;一人当たり有形固定資産（償却資産）額最大値テキスト">
          <a:extLst>
            <a:ext uri="{FF2B5EF4-FFF2-40B4-BE49-F238E27FC236}">
              <a16:creationId xmlns:a16="http://schemas.microsoft.com/office/drawing/2014/main" id="{00000000-0008-0000-0F00-00004B020000}"/>
            </a:ext>
          </a:extLst>
        </xdr:cNvPr>
        <xdr:cNvSpPr txBox="1"/>
      </xdr:nvSpPr>
      <xdr:spPr>
        <a:xfrm>
          <a:off x="22199600" y="5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22072600" y="5770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121031</xdr:rowOff>
    </xdr:from>
    <xdr:ext cx="534377" cy="259045"/>
    <xdr:sp macro="" textlink="">
      <xdr:nvSpPr>
        <xdr:cNvPr id="589" name="【一般廃棄物処理施設】&#10;一人当たり有形固定資産（償却資産）額平均値テキスト">
          <a:extLst>
            <a:ext uri="{FF2B5EF4-FFF2-40B4-BE49-F238E27FC236}">
              <a16:creationId xmlns:a16="http://schemas.microsoft.com/office/drawing/2014/main" id="{00000000-0008-0000-0F00-00004D020000}"/>
            </a:ext>
          </a:extLst>
        </xdr:cNvPr>
        <xdr:cNvSpPr txBox="1"/>
      </xdr:nvSpPr>
      <xdr:spPr>
        <a:xfrm>
          <a:off x="22199600" y="6807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590" name="フローチャート: 判断 589">
          <a:extLst>
            <a:ext uri="{FF2B5EF4-FFF2-40B4-BE49-F238E27FC236}">
              <a16:creationId xmlns:a16="http://schemas.microsoft.com/office/drawing/2014/main" id="{00000000-0008-0000-0F00-00004E020000}"/>
            </a:ext>
          </a:extLst>
        </xdr:cNvPr>
        <xdr:cNvSpPr/>
      </xdr:nvSpPr>
      <xdr:spPr>
        <a:xfrm>
          <a:off x="22110700" y="69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591" name="フローチャート: 判断 590">
          <a:extLst>
            <a:ext uri="{FF2B5EF4-FFF2-40B4-BE49-F238E27FC236}">
              <a16:creationId xmlns:a16="http://schemas.microsoft.com/office/drawing/2014/main" id="{00000000-0008-0000-0F00-00004F020000}"/>
            </a:ext>
          </a:extLst>
        </xdr:cNvPr>
        <xdr:cNvSpPr/>
      </xdr:nvSpPr>
      <xdr:spPr>
        <a:xfrm>
          <a:off x="21272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592" name="フローチャート: 判断 591">
          <a:extLst>
            <a:ext uri="{FF2B5EF4-FFF2-40B4-BE49-F238E27FC236}">
              <a16:creationId xmlns:a16="http://schemas.microsoft.com/office/drawing/2014/main" id="{00000000-0008-0000-0F00-000050020000}"/>
            </a:ext>
          </a:extLst>
        </xdr:cNvPr>
        <xdr:cNvSpPr/>
      </xdr:nvSpPr>
      <xdr:spPr>
        <a:xfrm>
          <a:off x="20383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593" name="フローチャート: 判断 592">
          <a:extLst>
            <a:ext uri="{FF2B5EF4-FFF2-40B4-BE49-F238E27FC236}">
              <a16:creationId xmlns:a16="http://schemas.microsoft.com/office/drawing/2014/main" id="{00000000-0008-0000-0F00-000051020000}"/>
            </a:ext>
          </a:extLst>
        </xdr:cNvPr>
        <xdr:cNvSpPr/>
      </xdr:nvSpPr>
      <xdr:spPr>
        <a:xfrm>
          <a:off x="19494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167534</xdr:rowOff>
    </xdr:from>
    <xdr:to>
      <xdr:col>98</xdr:col>
      <xdr:colOff>38100</xdr:colOff>
      <xdr:row>41</xdr:row>
      <xdr:rowOff>97684</xdr:rowOff>
    </xdr:to>
    <xdr:sp macro="" textlink="">
      <xdr:nvSpPr>
        <xdr:cNvPr id="594" name="フローチャート: 判断 593">
          <a:extLst>
            <a:ext uri="{FF2B5EF4-FFF2-40B4-BE49-F238E27FC236}">
              <a16:creationId xmlns:a16="http://schemas.microsoft.com/office/drawing/2014/main" id="{00000000-0008-0000-0F00-000052020000}"/>
            </a:ext>
          </a:extLst>
        </xdr:cNvPr>
        <xdr:cNvSpPr/>
      </xdr:nvSpPr>
      <xdr:spPr>
        <a:xfrm>
          <a:off x="18605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122457</xdr:rowOff>
    </xdr:from>
    <xdr:to>
      <xdr:col>116</xdr:col>
      <xdr:colOff>114300</xdr:colOff>
      <xdr:row>41</xdr:row>
      <xdr:rowOff>52607</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22110700" y="698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100884</xdr:rowOff>
    </xdr:from>
    <xdr:ext cx="534377" cy="259045"/>
    <xdr:sp macro="" textlink="">
      <xdr:nvSpPr>
        <xdr:cNvPr id="601" name="【一般廃棄物処理施設】&#10;一人当たり有形固定資産（償却資産）額該当値テキスト">
          <a:extLst>
            <a:ext uri="{FF2B5EF4-FFF2-40B4-BE49-F238E27FC236}">
              <a16:creationId xmlns:a16="http://schemas.microsoft.com/office/drawing/2014/main" id="{00000000-0008-0000-0F00-000059020000}"/>
            </a:ext>
          </a:extLst>
        </xdr:cNvPr>
        <xdr:cNvSpPr txBox="1"/>
      </xdr:nvSpPr>
      <xdr:spPr>
        <a:xfrm>
          <a:off x="22199600" y="695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129841</xdr:rowOff>
    </xdr:from>
    <xdr:to>
      <xdr:col>112</xdr:col>
      <xdr:colOff>38100</xdr:colOff>
      <xdr:row>41</xdr:row>
      <xdr:rowOff>59991</xdr:rowOff>
    </xdr:to>
    <xdr:sp macro="" textlink="">
      <xdr:nvSpPr>
        <xdr:cNvPr id="602" name="楕円 601">
          <a:extLst>
            <a:ext uri="{FF2B5EF4-FFF2-40B4-BE49-F238E27FC236}">
              <a16:creationId xmlns:a16="http://schemas.microsoft.com/office/drawing/2014/main" id="{00000000-0008-0000-0F00-00005A020000}"/>
            </a:ext>
          </a:extLst>
        </xdr:cNvPr>
        <xdr:cNvSpPr/>
      </xdr:nvSpPr>
      <xdr:spPr>
        <a:xfrm>
          <a:off x="21272500" y="698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1807</xdr:rowOff>
    </xdr:from>
    <xdr:to>
      <xdr:col>116</xdr:col>
      <xdr:colOff>63500</xdr:colOff>
      <xdr:row>41</xdr:row>
      <xdr:rowOff>9191</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flipV="1">
          <a:off x="21323300" y="7031257"/>
          <a:ext cx="8382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133626</xdr:rowOff>
    </xdr:from>
    <xdr:to>
      <xdr:col>107</xdr:col>
      <xdr:colOff>101600</xdr:colOff>
      <xdr:row>41</xdr:row>
      <xdr:rowOff>63776</xdr:rowOff>
    </xdr:to>
    <xdr:sp macro="" textlink="">
      <xdr:nvSpPr>
        <xdr:cNvPr id="604" name="楕円 603">
          <a:extLst>
            <a:ext uri="{FF2B5EF4-FFF2-40B4-BE49-F238E27FC236}">
              <a16:creationId xmlns:a16="http://schemas.microsoft.com/office/drawing/2014/main" id="{00000000-0008-0000-0F00-00005C020000}"/>
            </a:ext>
          </a:extLst>
        </xdr:cNvPr>
        <xdr:cNvSpPr/>
      </xdr:nvSpPr>
      <xdr:spPr>
        <a:xfrm>
          <a:off x="20383500" y="699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9191</xdr:rowOff>
    </xdr:from>
    <xdr:to>
      <xdr:col>111</xdr:col>
      <xdr:colOff>177800</xdr:colOff>
      <xdr:row>41</xdr:row>
      <xdr:rowOff>12976</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flipV="1">
          <a:off x="20434300" y="7038641"/>
          <a:ext cx="889000" cy="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137982</xdr:rowOff>
    </xdr:from>
    <xdr:to>
      <xdr:col>102</xdr:col>
      <xdr:colOff>165100</xdr:colOff>
      <xdr:row>41</xdr:row>
      <xdr:rowOff>68132</xdr:rowOff>
    </xdr:to>
    <xdr:sp macro="" textlink="">
      <xdr:nvSpPr>
        <xdr:cNvPr id="606" name="楕円 605">
          <a:extLst>
            <a:ext uri="{FF2B5EF4-FFF2-40B4-BE49-F238E27FC236}">
              <a16:creationId xmlns:a16="http://schemas.microsoft.com/office/drawing/2014/main" id="{00000000-0008-0000-0F00-00005E020000}"/>
            </a:ext>
          </a:extLst>
        </xdr:cNvPr>
        <xdr:cNvSpPr/>
      </xdr:nvSpPr>
      <xdr:spPr>
        <a:xfrm>
          <a:off x="19494500" y="699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12976</xdr:rowOff>
    </xdr:from>
    <xdr:to>
      <xdr:col>107</xdr:col>
      <xdr:colOff>50800</xdr:colOff>
      <xdr:row>41</xdr:row>
      <xdr:rowOff>17332</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flipV="1">
          <a:off x="19545300" y="7042426"/>
          <a:ext cx="889000" cy="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142734</xdr:rowOff>
    </xdr:from>
    <xdr:to>
      <xdr:col>98</xdr:col>
      <xdr:colOff>38100</xdr:colOff>
      <xdr:row>41</xdr:row>
      <xdr:rowOff>72884</xdr:rowOff>
    </xdr:to>
    <xdr:sp macro="" textlink="">
      <xdr:nvSpPr>
        <xdr:cNvPr id="608" name="楕円 607">
          <a:extLst>
            <a:ext uri="{FF2B5EF4-FFF2-40B4-BE49-F238E27FC236}">
              <a16:creationId xmlns:a16="http://schemas.microsoft.com/office/drawing/2014/main" id="{00000000-0008-0000-0F00-000060020000}"/>
            </a:ext>
          </a:extLst>
        </xdr:cNvPr>
        <xdr:cNvSpPr/>
      </xdr:nvSpPr>
      <xdr:spPr>
        <a:xfrm>
          <a:off x="18605500" y="700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17332</xdr:rowOff>
    </xdr:from>
    <xdr:to>
      <xdr:col>102</xdr:col>
      <xdr:colOff>114300</xdr:colOff>
      <xdr:row>41</xdr:row>
      <xdr:rowOff>22084</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flipV="1">
          <a:off x="18656300" y="7046782"/>
          <a:ext cx="889000" cy="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70655</xdr:rowOff>
    </xdr:from>
    <xdr:ext cx="534377" cy="259045"/>
    <xdr:sp macro="" textlink="">
      <xdr:nvSpPr>
        <xdr:cNvPr id="610" name="n_1aveValue【一般廃棄物処理施設】&#10;一人当たり有形固定資産（償却資産）額">
          <a:extLst>
            <a:ext uri="{FF2B5EF4-FFF2-40B4-BE49-F238E27FC236}">
              <a16:creationId xmlns:a16="http://schemas.microsoft.com/office/drawing/2014/main" id="{00000000-0008-0000-0F00-000062020000}"/>
            </a:ext>
          </a:extLst>
        </xdr:cNvPr>
        <xdr:cNvSpPr txBox="1"/>
      </xdr:nvSpPr>
      <xdr:spPr>
        <a:xfrm>
          <a:off x="210434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60882</xdr:rowOff>
    </xdr:from>
    <xdr:ext cx="534377" cy="259045"/>
    <xdr:sp macro="" textlink="">
      <xdr:nvSpPr>
        <xdr:cNvPr id="611" name="n_2aveValue【一般廃棄物処理施設】&#10;一人当たり有形固定資産（償却資産）額">
          <a:extLst>
            <a:ext uri="{FF2B5EF4-FFF2-40B4-BE49-F238E27FC236}">
              <a16:creationId xmlns:a16="http://schemas.microsoft.com/office/drawing/2014/main" id="{00000000-0008-0000-0F00-000063020000}"/>
            </a:ext>
          </a:extLst>
        </xdr:cNvPr>
        <xdr:cNvSpPr txBox="1"/>
      </xdr:nvSpPr>
      <xdr:spPr>
        <a:xfrm>
          <a:off x="20167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60796</xdr:rowOff>
    </xdr:from>
    <xdr:ext cx="534377" cy="259045"/>
    <xdr:sp macro="" textlink="">
      <xdr:nvSpPr>
        <xdr:cNvPr id="612" name="n_3aveValue【一般廃棄物処理施設】&#10;一人当たり有形固定資産（償却資産）額">
          <a:extLst>
            <a:ext uri="{FF2B5EF4-FFF2-40B4-BE49-F238E27FC236}">
              <a16:creationId xmlns:a16="http://schemas.microsoft.com/office/drawing/2014/main" id="{00000000-0008-0000-0F00-000064020000}"/>
            </a:ext>
          </a:extLst>
        </xdr:cNvPr>
        <xdr:cNvSpPr txBox="1"/>
      </xdr:nvSpPr>
      <xdr:spPr>
        <a:xfrm>
          <a:off x="19278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88811</xdr:rowOff>
    </xdr:from>
    <xdr:ext cx="534377" cy="259045"/>
    <xdr:sp macro="" textlink="">
      <xdr:nvSpPr>
        <xdr:cNvPr id="613" name="n_4aveValue【一般廃棄物処理施設】&#10;一人当たり有形固定資産（償却資産）額">
          <a:extLst>
            <a:ext uri="{FF2B5EF4-FFF2-40B4-BE49-F238E27FC236}">
              <a16:creationId xmlns:a16="http://schemas.microsoft.com/office/drawing/2014/main" id="{00000000-0008-0000-0F00-000065020000}"/>
            </a:ext>
          </a:extLst>
        </xdr:cNvPr>
        <xdr:cNvSpPr txBox="1"/>
      </xdr:nvSpPr>
      <xdr:spPr>
        <a:xfrm>
          <a:off x="18389111" y="711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51118</xdr:rowOff>
    </xdr:from>
    <xdr:ext cx="534377" cy="259045"/>
    <xdr:sp macro="" textlink="">
      <xdr:nvSpPr>
        <xdr:cNvPr id="614" name="n_1mainValue【一般廃棄物処理施設】&#10;一人当たり有形固定資産（償却資産）額">
          <a:extLst>
            <a:ext uri="{FF2B5EF4-FFF2-40B4-BE49-F238E27FC236}">
              <a16:creationId xmlns:a16="http://schemas.microsoft.com/office/drawing/2014/main" id="{00000000-0008-0000-0F00-000066020000}"/>
            </a:ext>
          </a:extLst>
        </xdr:cNvPr>
        <xdr:cNvSpPr txBox="1"/>
      </xdr:nvSpPr>
      <xdr:spPr>
        <a:xfrm>
          <a:off x="21043411" y="708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80303</xdr:rowOff>
    </xdr:from>
    <xdr:ext cx="534377" cy="259045"/>
    <xdr:sp macro="" textlink="">
      <xdr:nvSpPr>
        <xdr:cNvPr id="615" name="n_2mainValue【一般廃棄物処理施設】&#10;一人当たり有形固定資産（償却資産）額">
          <a:extLst>
            <a:ext uri="{FF2B5EF4-FFF2-40B4-BE49-F238E27FC236}">
              <a16:creationId xmlns:a16="http://schemas.microsoft.com/office/drawing/2014/main" id="{00000000-0008-0000-0F00-000067020000}"/>
            </a:ext>
          </a:extLst>
        </xdr:cNvPr>
        <xdr:cNvSpPr txBox="1"/>
      </xdr:nvSpPr>
      <xdr:spPr>
        <a:xfrm>
          <a:off x="20167111" y="676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59259</xdr:rowOff>
    </xdr:from>
    <xdr:ext cx="534377" cy="259045"/>
    <xdr:sp macro="" textlink="">
      <xdr:nvSpPr>
        <xdr:cNvPr id="616" name="n_3mainValue【一般廃棄物処理施設】&#10;一人当たり有形固定資産（償却資産）額">
          <a:extLst>
            <a:ext uri="{FF2B5EF4-FFF2-40B4-BE49-F238E27FC236}">
              <a16:creationId xmlns:a16="http://schemas.microsoft.com/office/drawing/2014/main" id="{00000000-0008-0000-0F00-000068020000}"/>
            </a:ext>
          </a:extLst>
        </xdr:cNvPr>
        <xdr:cNvSpPr txBox="1"/>
      </xdr:nvSpPr>
      <xdr:spPr>
        <a:xfrm>
          <a:off x="19278111" y="708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89411</xdr:rowOff>
    </xdr:from>
    <xdr:ext cx="534377" cy="259045"/>
    <xdr:sp macro="" textlink="">
      <xdr:nvSpPr>
        <xdr:cNvPr id="617" name="n_4mainValue【一般廃棄物処理施設】&#10;一人当たり有形固定資産（償却資産）額">
          <a:extLst>
            <a:ext uri="{FF2B5EF4-FFF2-40B4-BE49-F238E27FC236}">
              <a16:creationId xmlns:a16="http://schemas.microsoft.com/office/drawing/2014/main" id="{00000000-0008-0000-0F00-000069020000}"/>
            </a:ext>
          </a:extLst>
        </xdr:cNvPr>
        <xdr:cNvSpPr txBox="1"/>
      </xdr:nvSpPr>
      <xdr:spPr>
        <a:xfrm>
          <a:off x="18389111" y="677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42" name="【保健センター・保健所】&#10;有形固定資産減価償却率グラフ枠">
          <a:extLst>
            <a:ext uri="{FF2B5EF4-FFF2-40B4-BE49-F238E27FC236}">
              <a16:creationId xmlns:a16="http://schemas.microsoft.com/office/drawing/2014/main" id="{00000000-0008-0000-0F00-00008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168184</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flipV="1">
          <a:off x="16318864" y="9470572"/>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644" name="【保健センター・保健所】&#10;有形固定資産減価償却率最小値テキスト">
          <a:extLst>
            <a:ext uri="{FF2B5EF4-FFF2-40B4-BE49-F238E27FC236}">
              <a16:creationId xmlns:a16="http://schemas.microsoft.com/office/drawing/2014/main" id="{00000000-0008-0000-0F00-000084020000}"/>
            </a:ext>
          </a:extLst>
        </xdr:cNvPr>
        <xdr:cNvSpPr txBox="1"/>
      </xdr:nvSpPr>
      <xdr:spPr>
        <a:xfrm>
          <a:off x="16357600" y="109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6230600" y="1096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46" name="【保健センター・保健所】&#10;有形固定資産減価償却率最大値テキスト">
          <a:extLst>
            <a:ext uri="{FF2B5EF4-FFF2-40B4-BE49-F238E27FC236}">
              <a16:creationId xmlns:a16="http://schemas.microsoft.com/office/drawing/2014/main" id="{00000000-0008-0000-0F00-00008602000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64787</xdr:rowOff>
    </xdr:from>
    <xdr:ext cx="405111" cy="259045"/>
    <xdr:sp macro="" textlink="">
      <xdr:nvSpPr>
        <xdr:cNvPr id="648" name="【保健センター・保健所】&#10;有形固定資産減価償却率平均値テキスト">
          <a:extLst>
            <a:ext uri="{FF2B5EF4-FFF2-40B4-BE49-F238E27FC236}">
              <a16:creationId xmlns:a16="http://schemas.microsoft.com/office/drawing/2014/main" id="{00000000-0008-0000-0F00-000088020000}"/>
            </a:ext>
          </a:extLst>
        </xdr:cNvPr>
        <xdr:cNvSpPr txBox="1"/>
      </xdr:nvSpPr>
      <xdr:spPr>
        <a:xfrm>
          <a:off x="16357600" y="1018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649" name="フローチャート: 判断 648">
          <a:extLst>
            <a:ext uri="{FF2B5EF4-FFF2-40B4-BE49-F238E27FC236}">
              <a16:creationId xmlns:a16="http://schemas.microsoft.com/office/drawing/2014/main" id="{00000000-0008-0000-0F00-000089020000}"/>
            </a:ext>
          </a:extLst>
        </xdr:cNvPr>
        <xdr:cNvSpPr/>
      </xdr:nvSpPr>
      <xdr:spPr>
        <a:xfrm>
          <a:off x="16268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650" name="フローチャート: 判断 649">
          <a:extLst>
            <a:ext uri="{FF2B5EF4-FFF2-40B4-BE49-F238E27FC236}">
              <a16:creationId xmlns:a16="http://schemas.microsoft.com/office/drawing/2014/main" id="{00000000-0008-0000-0F00-00008A020000}"/>
            </a:ext>
          </a:extLst>
        </xdr:cNvPr>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651" name="フローチャート: 判断 650">
          <a:extLst>
            <a:ext uri="{FF2B5EF4-FFF2-40B4-BE49-F238E27FC236}">
              <a16:creationId xmlns:a16="http://schemas.microsoft.com/office/drawing/2014/main" id="{00000000-0008-0000-0F00-00008B020000}"/>
            </a:ext>
          </a:extLst>
        </xdr:cNvPr>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652" name="フローチャート: 判断 651">
          <a:extLst>
            <a:ext uri="{FF2B5EF4-FFF2-40B4-BE49-F238E27FC236}">
              <a16:creationId xmlns:a16="http://schemas.microsoft.com/office/drawing/2014/main" id="{00000000-0008-0000-0F00-00008C020000}"/>
            </a:ext>
          </a:extLst>
        </xdr:cNvPr>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653" name="フローチャート: 判断 652">
          <a:extLst>
            <a:ext uri="{FF2B5EF4-FFF2-40B4-BE49-F238E27FC236}">
              <a16:creationId xmlns:a16="http://schemas.microsoft.com/office/drawing/2014/main" id="{00000000-0008-0000-0F00-00008D020000}"/>
            </a:ext>
          </a:extLst>
        </xdr:cNvPr>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21046</xdr:rowOff>
    </xdr:from>
    <xdr:to>
      <xdr:col>85</xdr:col>
      <xdr:colOff>177800</xdr:colOff>
      <xdr:row>59</xdr:row>
      <xdr:rowOff>122646</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62687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43923</xdr:rowOff>
    </xdr:from>
    <xdr:ext cx="405111" cy="259045"/>
    <xdr:sp macro="" textlink="">
      <xdr:nvSpPr>
        <xdr:cNvPr id="660" name="【保健センター・保健所】&#10;有形固定資産減価償却率該当値テキスト">
          <a:extLst>
            <a:ext uri="{FF2B5EF4-FFF2-40B4-BE49-F238E27FC236}">
              <a16:creationId xmlns:a16="http://schemas.microsoft.com/office/drawing/2014/main" id="{00000000-0008-0000-0F00-000094020000}"/>
            </a:ext>
          </a:extLst>
        </xdr:cNvPr>
        <xdr:cNvSpPr txBox="1"/>
      </xdr:nvSpPr>
      <xdr:spPr>
        <a:xfrm>
          <a:off x="16357600" y="998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156573</xdr:rowOff>
    </xdr:from>
    <xdr:to>
      <xdr:col>81</xdr:col>
      <xdr:colOff>101600</xdr:colOff>
      <xdr:row>59</xdr:row>
      <xdr:rowOff>86723</xdr:rowOff>
    </xdr:to>
    <xdr:sp macro="" textlink="">
      <xdr:nvSpPr>
        <xdr:cNvPr id="661" name="楕円 660">
          <a:extLst>
            <a:ext uri="{FF2B5EF4-FFF2-40B4-BE49-F238E27FC236}">
              <a16:creationId xmlns:a16="http://schemas.microsoft.com/office/drawing/2014/main" id="{00000000-0008-0000-0F00-000095020000}"/>
            </a:ext>
          </a:extLst>
        </xdr:cNvPr>
        <xdr:cNvSpPr/>
      </xdr:nvSpPr>
      <xdr:spPr>
        <a:xfrm>
          <a:off x="154305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35923</xdr:rowOff>
    </xdr:from>
    <xdr:to>
      <xdr:col>85</xdr:col>
      <xdr:colOff>127000</xdr:colOff>
      <xdr:row>59</xdr:row>
      <xdr:rowOff>71846</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5481300" y="1015147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115751</xdr:rowOff>
    </xdr:from>
    <xdr:to>
      <xdr:col>76</xdr:col>
      <xdr:colOff>165100</xdr:colOff>
      <xdr:row>59</xdr:row>
      <xdr:rowOff>45901</xdr:rowOff>
    </xdr:to>
    <xdr:sp macro="" textlink="">
      <xdr:nvSpPr>
        <xdr:cNvPr id="663" name="楕円 662">
          <a:extLst>
            <a:ext uri="{FF2B5EF4-FFF2-40B4-BE49-F238E27FC236}">
              <a16:creationId xmlns:a16="http://schemas.microsoft.com/office/drawing/2014/main" id="{00000000-0008-0000-0F00-000097020000}"/>
            </a:ext>
          </a:extLst>
        </xdr:cNvPr>
        <xdr:cNvSpPr/>
      </xdr:nvSpPr>
      <xdr:spPr>
        <a:xfrm>
          <a:off x="14541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166551</xdr:rowOff>
    </xdr:from>
    <xdr:to>
      <xdr:col>81</xdr:col>
      <xdr:colOff>50800</xdr:colOff>
      <xdr:row>59</xdr:row>
      <xdr:rowOff>35923</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4592300" y="1011065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161472</xdr:rowOff>
    </xdr:from>
    <xdr:to>
      <xdr:col>72</xdr:col>
      <xdr:colOff>38100</xdr:colOff>
      <xdr:row>59</xdr:row>
      <xdr:rowOff>91622</xdr:rowOff>
    </xdr:to>
    <xdr:sp macro="" textlink="">
      <xdr:nvSpPr>
        <xdr:cNvPr id="665" name="楕円 664">
          <a:extLst>
            <a:ext uri="{FF2B5EF4-FFF2-40B4-BE49-F238E27FC236}">
              <a16:creationId xmlns:a16="http://schemas.microsoft.com/office/drawing/2014/main" id="{00000000-0008-0000-0F00-000099020000}"/>
            </a:ext>
          </a:extLst>
        </xdr:cNvPr>
        <xdr:cNvSpPr/>
      </xdr:nvSpPr>
      <xdr:spPr>
        <a:xfrm>
          <a:off x="13652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166551</xdr:rowOff>
    </xdr:from>
    <xdr:to>
      <xdr:col>76</xdr:col>
      <xdr:colOff>114300</xdr:colOff>
      <xdr:row>59</xdr:row>
      <xdr:rowOff>40822</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flipV="1">
          <a:off x="13703300" y="1011065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115751</xdr:rowOff>
    </xdr:from>
    <xdr:to>
      <xdr:col>67</xdr:col>
      <xdr:colOff>101600</xdr:colOff>
      <xdr:row>59</xdr:row>
      <xdr:rowOff>45901</xdr:rowOff>
    </xdr:to>
    <xdr:sp macro="" textlink="">
      <xdr:nvSpPr>
        <xdr:cNvPr id="667" name="楕円 666">
          <a:extLst>
            <a:ext uri="{FF2B5EF4-FFF2-40B4-BE49-F238E27FC236}">
              <a16:creationId xmlns:a16="http://schemas.microsoft.com/office/drawing/2014/main" id="{00000000-0008-0000-0F00-00009B020000}"/>
            </a:ext>
          </a:extLst>
        </xdr:cNvPr>
        <xdr:cNvSpPr/>
      </xdr:nvSpPr>
      <xdr:spPr>
        <a:xfrm>
          <a:off x="12763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166551</xdr:rowOff>
    </xdr:from>
    <xdr:to>
      <xdr:col>71</xdr:col>
      <xdr:colOff>177800</xdr:colOff>
      <xdr:row>59</xdr:row>
      <xdr:rowOff>40822</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2814300" y="1011065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669" name="n_1aveValue【保健センター・保健所】&#10;有形固定資産減価償却率">
          <a:extLst>
            <a:ext uri="{FF2B5EF4-FFF2-40B4-BE49-F238E27FC236}">
              <a16:creationId xmlns:a16="http://schemas.microsoft.com/office/drawing/2014/main" id="{00000000-0008-0000-0F00-00009D020000}"/>
            </a:ext>
          </a:extLst>
        </xdr:cNvPr>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166024</xdr:rowOff>
    </xdr:from>
    <xdr:ext cx="405111" cy="259045"/>
    <xdr:sp macro="" textlink="">
      <xdr:nvSpPr>
        <xdr:cNvPr id="670" name="n_2aveValue【保健センター・保健所】&#10;有形固定資産減価償却率">
          <a:extLst>
            <a:ext uri="{FF2B5EF4-FFF2-40B4-BE49-F238E27FC236}">
              <a16:creationId xmlns:a16="http://schemas.microsoft.com/office/drawing/2014/main" id="{00000000-0008-0000-0F00-00009E020000}"/>
            </a:ext>
          </a:extLst>
        </xdr:cNvPr>
        <xdr:cNvSpPr txBox="1"/>
      </xdr:nvSpPr>
      <xdr:spPr>
        <a:xfrm>
          <a:off x="14389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154594</xdr:rowOff>
    </xdr:from>
    <xdr:ext cx="405111" cy="259045"/>
    <xdr:sp macro="" textlink="">
      <xdr:nvSpPr>
        <xdr:cNvPr id="671" name="n_3aveValue【保健センター・保健所】&#10;有形固定資産減価償却率">
          <a:extLst>
            <a:ext uri="{FF2B5EF4-FFF2-40B4-BE49-F238E27FC236}">
              <a16:creationId xmlns:a16="http://schemas.microsoft.com/office/drawing/2014/main" id="{00000000-0008-0000-0F00-00009F020000}"/>
            </a:ext>
          </a:extLst>
        </xdr:cNvPr>
        <xdr:cNvSpPr txBox="1"/>
      </xdr:nvSpPr>
      <xdr:spPr>
        <a:xfrm>
          <a:off x="13500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170923</xdr:rowOff>
    </xdr:from>
    <xdr:ext cx="405111" cy="259045"/>
    <xdr:sp macro="" textlink="">
      <xdr:nvSpPr>
        <xdr:cNvPr id="672" name="n_4aveValue【保健センター・保健所】&#10;有形固定資産減価償却率">
          <a:extLst>
            <a:ext uri="{FF2B5EF4-FFF2-40B4-BE49-F238E27FC236}">
              <a16:creationId xmlns:a16="http://schemas.microsoft.com/office/drawing/2014/main" id="{00000000-0008-0000-0F00-0000A0020000}"/>
            </a:ext>
          </a:extLst>
        </xdr:cNvPr>
        <xdr:cNvSpPr txBox="1"/>
      </xdr:nvSpPr>
      <xdr:spPr>
        <a:xfrm>
          <a:off x="12611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103250</xdr:rowOff>
    </xdr:from>
    <xdr:ext cx="405111" cy="259045"/>
    <xdr:sp macro="" textlink="">
      <xdr:nvSpPr>
        <xdr:cNvPr id="673" name="n_1mainValue【保健センター・保健所】&#10;有形固定資産減価償却率">
          <a:extLst>
            <a:ext uri="{FF2B5EF4-FFF2-40B4-BE49-F238E27FC236}">
              <a16:creationId xmlns:a16="http://schemas.microsoft.com/office/drawing/2014/main" id="{00000000-0008-0000-0F00-0000A1020000}"/>
            </a:ext>
          </a:extLst>
        </xdr:cNvPr>
        <xdr:cNvSpPr txBox="1"/>
      </xdr:nvSpPr>
      <xdr:spPr>
        <a:xfrm>
          <a:off x="15266044" y="987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62428</xdr:rowOff>
    </xdr:from>
    <xdr:ext cx="405111" cy="259045"/>
    <xdr:sp macro="" textlink="">
      <xdr:nvSpPr>
        <xdr:cNvPr id="674" name="n_2mainValue【保健センター・保健所】&#10;有形固定資産減価償却率">
          <a:extLst>
            <a:ext uri="{FF2B5EF4-FFF2-40B4-BE49-F238E27FC236}">
              <a16:creationId xmlns:a16="http://schemas.microsoft.com/office/drawing/2014/main" id="{00000000-0008-0000-0F00-0000A2020000}"/>
            </a:ext>
          </a:extLst>
        </xdr:cNvPr>
        <xdr:cNvSpPr txBox="1"/>
      </xdr:nvSpPr>
      <xdr:spPr>
        <a:xfrm>
          <a:off x="14389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108149</xdr:rowOff>
    </xdr:from>
    <xdr:ext cx="405111" cy="259045"/>
    <xdr:sp macro="" textlink="">
      <xdr:nvSpPr>
        <xdr:cNvPr id="675" name="n_3mainValue【保健センター・保健所】&#10;有形固定資産減価償却率">
          <a:extLst>
            <a:ext uri="{FF2B5EF4-FFF2-40B4-BE49-F238E27FC236}">
              <a16:creationId xmlns:a16="http://schemas.microsoft.com/office/drawing/2014/main" id="{00000000-0008-0000-0F00-0000A3020000}"/>
            </a:ext>
          </a:extLst>
        </xdr:cNvPr>
        <xdr:cNvSpPr txBox="1"/>
      </xdr:nvSpPr>
      <xdr:spPr>
        <a:xfrm>
          <a:off x="13500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62428</xdr:rowOff>
    </xdr:from>
    <xdr:ext cx="405111" cy="259045"/>
    <xdr:sp macro="" textlink="">
      <xdr:nvSpPr>
        <xdr:cNvPr id="676" name="n_4mainValue【保健センター・保健所】&#10;有形固定資産減価償却率">
          <a:extLst>
            <a:ext uri="{FF2B5EF4-FFF2-40B4-BE49-F238E27FC236}">
              <a16:creationId xmlns:a16="http://schemas.microsoft.com/office/drawing/2014/main" id="{00000000-0008-0000-0F00-0000A4020000}"/>
            </a:ext>
          </a:extLst>
        </xdr:cNvPr>
        <xdr:cNvSpPr txBox="1"/>
      </xdr:nvSpPr>
      <xdr:spPr>
        <a:xfrm>
          <a:off x="12611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9" name="【保健センター・保健所】&#10;一人当たり面積グラフ枠">
          <a:extLst>
            <a:ext uri="{FF2B5EF4-FFF2-40B4-BE49-F238E27FC236}">
              <a16:creationId xmlns:a16="http://schemas.microsoft.com/office/drawing/2014/main" id="{00000000-0008-0000-0F00-0000B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148590</xdr:rowOff>
    </xdr:from>
    <xdr:to>
      <xdr:col>116</xdr:col>
      <xdr:colOff>62864</xdr:colOff>
      <xdr:row>64</xdr:row>
      <xdr:rowOff>26670</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flipV="1">
          <a:off x="22160864" y="957834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701" name="【保健センター・保健所】&#10;一人当たり面積最小値テキスト">
          <a:extLst>
            <a:ext uri="{FF2B5EF4-FFF2-40B4-BE49-F238E27FC236}">
              <a16:creationId xmlns:a16="http://schemas.microsoft.com/office/drawing/2014/main" id="{00000000-0008-0000-0F00-0000BD020000}"/>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95267</xdr:rowOff>
    </xdr:from>
    <xdr:ext cx="469744" cy="259045"/>
    <xdr:sp macro="" textlink="">
      <xdr:nvSpPr>
        <xdr:cNvPr id="703" name="【保健センター・保健所】&#10;一人当たり面積最大値テキスト">
          <a:extLst>
            <a:ext uri="{FF2B5EF4-FFF2-40B4-BE49-F238E27FC236}">
              <a16:creationId xmlns:a16="http://schemas.microsoft.com/office/drawing/2014/main" id="{00000000-0008-0000-0F00-0000BF020000}"/>
            </a:ext>
          </a:extLst>
        </xdr:cNvPr>
        <xdr:cNvSpPr txBox="1"/>
      </xdr:nvSpPr>
      <xdr:spPr>
        <a:xfrm>
          <a:off x="22199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144797</xdr:rowOff>
    </xdr:from>
    <xdr:ext cx="469744" cy="259045"/>
    <xdr:sp macro="" textlink="">
      <xdr:nvSpPr>
        <xdr:cNvPr id="705" name="【保健センター・保健所】&#10;一人当たり面積平均値テキスト">
          <a:extLst>
            <a:ext uri="{FF2B5EF4-FFF2-40B4-BE49-F238E27FC236}">
              <a16:creationId xmlns:a16="http://schemas.microsoft.com/office/drawing/2014/main" id="{00000000-0008-0000-0F00-0000C1020000}"/>
            </a:ext>
          </a:extLst>
        </xdr:cNvPr>
        <xdr:cNvSpPr txBox="1"/>
      </xdr:nvSpPr>
      <xdr:spPr>
        <a:xfrm>
          <a:off x="22199600" y="1077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706" name="フローチャート: 判断 705">
          <a:extLst>
            <a:ext uri="{FF2B5EF4-FFF2-40B4-BE49-F238E27FC236}">
              <a16:creationId xmlns:a16="http://schemas.microsoft.com/office/drawing/2014/main" id="{00000000-0008-0000-0F00-0000C2020000}"/>
            </a:ext>
          </a:extLst>
        </xdr:cNvPr>
        <xdr:cNvSpPr/>
      </xdr:nvSpPr>
      <xdr:spPr>
        <a:xfrm>
          <a:off x="22110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707" name="フローチャート: 判断 706">
          <a:extLst>
            <a:ext uri="{FF2B5EF4-FFF2-40B4-BE49-F238E27FC236}">
              <a16:creationId xmlns:a16="http://schemas.microsoft.com/office/drawing/2014/main" id="{00000000-0008-0000-0F00-0000C3020000}"/>
            </a:ext>
          </a:extLst>
        </xdr:cNvPr>
        <xdr:cNvSpPr/>
      </xdr:nvSpPr>
      <xdr:spPr>
        <a:xfrm>
          <a:off x="21272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708" name="フローチャート: 判断 707">
          <a:extLst>
            <a:ext uri="{FF2B5EF4-FFF2-40B4-BE49-F238E27FC236}">
              <a16:creationId xmlns:a16="http://schemas.microsoft.com/office/drawing/2014/main" id="{00000000-0008-0000-0F00-0000C4020000}"/>
            </a:ext>
          </a:extLst>
        </xdr:cNvPr>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709" name="フローチャート: 判断 708">
          <a:extLst>
            <a:ext uri="{FF2B5EF4-FFF2-40B4-BE49-F238E27FC236}">
              <a16:creationId xmlns:a16="http://schemas.microsoft.com/office/drawing/2014/main" id="{00000000-0008-0000-0F00-0000C5020000}"/>
            </a:ext>
          </a:extLst>
        </xdr:cNvPr>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710" name="フローチャート: 判断 709">
          <a:extLst>
            <a:ext uri="{FF2B5EF4-FFF2-40B4-BE49-F238E27FC236}">
              <a16:creationId xmlns:a16="http://schemas.microsoft.com/office/drawing/2014/main" id="{00000000-0008-0000-0F00-0000C6020000}"/>
            </a:ext>
          </a:extLst>
        </xdr:cNvPr>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132080</xdr:rowOff>
    </xdr:from>
    <xdr:to>
      <xdr:col>116</xdr:col>
      <xdr:colOff>114300</xdr:colOff>
      <xdr:row>60</xdr:row>
      <xdr:rowOff>62230</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221107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154957</xdr:rowOff>
    </xdr:from>
    <xdr:ext cx="469744" cy="259045"/>
    <xdr:sp macro="" textlink="">
      <xdr:nvSpPr>
        <xdr:cNvPr id="717" name="【保健センター・保健所】&#10;一人当たり面積該当値テキスト">
          <a:extLst>
            <a:ext uri="{FF2B5EF4-FFF2-40B4-BE49-F238E27FC236}">
              <a16:creationId xmlns:a16="http://schemas.microsoft.com/office/drawing/2014/main" id="{00000000-0008-0000-0F00-0000CD020000}"/>
            </a:ext>
          </a:extLst>
        </xdr:cNvPr>
        <xdr:cNvSpPr txBox="1"/>
      </xdr:nvSpPr>
      <xdr:spPr>
        <a:xfrm>
          <a:off x="22199600" y="1009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143510</xdr:rowOff>
    </xdr:from>
    <xdr:to>
      <xdr:col>112</xdr:col>
      <xdr:colOff>38100</xdr:colOff>
      <xdr:row>60</xdr:row>
      <xdr:rowOff>73660</xdr:rowOff>
    </xdr:to>
    <xdr:sp macro="" textlink="">
      <xdr:nvSpPr>
        <xdr:cNvPr id="718" name="楕円 717">
          <a:extLst>
            <a:ext uri="{FF2B5EF4-FFF2-40B4-BE49-F238E27FC236}">
              <a16:creationId xmlns:a16="http://schemas.microsoft.com/office/drawing/2014/main" id="{00000000-0008-0000-0F00-0000CE020000}"/>
            </a:ext>
          </a:extLst>
        </xdr:cNvPr>
        <xdr:cNvSpPr/>
      </xdr:nvSpPr>
      <xdr:spPr>
        <a:xfrm>
          <a:off x="21272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11430</xdr:rowOff>
    </xdr:from>
    <xdr:to>
      <xdr:col>116</xdr:col>
      <xdr:colOff>63500</xdr:colOff>
      <xdr:row>60</xdr:row>
      <xdr:rowOff>22860</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flipV="1">
          <a:off x="21323300" y="102984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154940</xdr:rowOff>
    </xdr:from>
    <xdr:to>
      <xdr:col>107</xdr:col>
      <xdr:colOff>101600</xdr:colOff>
      <xdr:row>60</xdr:row>
      <xdr:rowOff>85090</xdr:rowOff>
    </xdr:to>
    <xdr:sp macro="" textlink="">
      <xdr:nvSpPr>
        <xdr:cNvPr id="720" name="楕円 719">
          <a:extLst>
            <a:ext uri="{FF2B5EF4-FFF2-40B4-BE49-F238E27FC236}">
              <a16:creationId xmlns:a16="http://schemas.microsoft.com/office/drawing/2014/main" id="{00000000-0008-0000-0F00-0000D0020000}"/>
            </a:ext>
          </a:extLst>
        </xdr:cNvPr>
        <xdr:cNvSpPr/>
      </xdr:nvSpPr>
      <xdr:spPr>
        <a:xfrm>
          <a:off x="20383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22860</xdr:rowOff>
    </xdr:from>
    <xdr:to>
      <xdr:col>111</xdr:col>
      <xdr:colOff>177800</xdr:colOff>
      <xdr:row>60</xdr:row>
      <xdr:rowOff>34290</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flipV="1">
          <a:off x="20434300" y="103098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170180</xdr:rowOff>
    </xdr:from>
    <xdr:to>
      <xdr:col>102</xdr:col>
      <xdr:colOff>165100</xdr:colOff>
      <xdr:row>60</xdr:row>
      <xdr:rowOff>100330</xdr:rowOff>
    </xdr:to>
    <xdr:sp macro="" textlink="">
      <xdr:nvSpPr>
        <xdr:cNvPr id="722" name="楕円 721">
          <a:extLst>
            <a:ext uri="{FF2B5EF4-FFF2-40B4-BE49-F238E27FC236}">
              <a16:creationId xmlns:a16="http://schemas.microsoft.com/office/drawing/2014/main" id="{00000000-0008-0000-0F00-0000D2020000}"/>
            </a:ext>
          </a:extLst>
        </xdr:cNvPr>
        <xdr:cNvSpPr/>
      </xdr:nvSpPr>
      <xdr:spPr>
        <a:xfrm>
          <a:off x="19494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34290</xdr:rowOff>
    </xdr:from>
    <xdr:to>
      <xdr:col>107</xdr:col>
      <xdr:colOff>50800</xdr:colOff>
      <xdr:row>60</xdr:row>
      <xdr:rowOff>49530</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flipV="1">
          <a:off x="19545300" y="103212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10160</xdr:rowOff>
    </xdr:from>
    <xdr:to>
      <xdr:col>98</xdr:col>
      <xdr:colOff>38100</xdr:colOff>
      <xdr:row>60</xdr:row>
      <xdr:rowOff>111760</xdr:rowOff>
    </xdr:to>
    <xdr:sp macro="" textlink="">
      <xdr:nvSpPr>
        <xdr:cNvPr id="724" name="楕円 723">
          <a:extLst>
            <a:ext uri="{FF2B5EF4-FFF2-40B4-BE49-F238E27FC236}">
              <a16:creationId xmlns:a16="http://schemas.microsoft.com/office/drawing/2014/main" id="{00000000-0008-0000-0F00-0000D4020000}"/>
            </a:ext>
          </a:extLst>
        </xdr:cNvPr>
        <xdr:cNvSpPr/>
      </xdr:nvSpPr>
      <xdr:spPr>
        <a:xfrm>
          <a:off x="18605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49530</xdr:rowOff>
    </xdr:from>
    <xdr:to>
      <xdr:col>102</xdr:col>
      <xdr:colOff>114300</xdr:colOff>
      <xdr:row>60</xdr:row>
      <xdr:rowOff>60960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flipV="1">
          <a:off x="18656300" y="103365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106697</xdr:rowOff>
    </xdr:from>
    <xdr:ext cx="469744" cy="259045"/>
    <xdr:sp macro="" textlink="">
      <xdr:nvSpPr>
        <xdr:cNvPr id="726" name="n_1aveValue【保健センター・保健所】&#10;一人当たり面積">
          <a:extLst>
            <a:ext uri="{FF2B5EF4-FFF2-40B4-BE49-F238E27FC236}">
              <a16:creationId xmlns:a16="http://schemas.microsoft.com/office/drawing/2014/main" id="{00000000-0008-0000-0F00-0000D6020000}"/>
            </a:ext>
          </a:extLst>
        </xdr:cNvPr>
        <xdr:cNvSpPr txBox="1"/>
      </xdr:nvSpPr>
      <xdr:spPr>
        <a:xfrm>
          <a:off x="210757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110507</xdr:rowOff>
    </xdr:from>
    <xdr:ext cx="469744" cy="259045"/>
    <xdr:sp macro="" textlink="">
      <xdr:nvSpPr>
        <xdr:cNvPr id="727" name="n_2aveValue【保健センター・保健所】&#10;一人当たり面積">
          <a:extLst>
            <a:ext uri="{FF2B5EF4-FFF2-40B4-BE49-F238E27FC236}">
              <a16:creationId xmlns:a16="http://schemas.microsoft.com/office/drawing/2014/main" id="{00000000-0008-0000-0F00-0000D7020000}"/>
            </a:ext>
          </a:extLst>
        </xdr:cNvPr>
        <xdr:cNvSpPr txBox="1"/>
      </xdr:nvSpPr>
      <xdr:spPr>
        <a:xfrm>
          <a:off x="20199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728" name="n_3aveValue【保健センター・保健所】&#10;一人当たり面積">
          <a:extLst>
            <a:ext uri="{FF2B5EF4-FFF2-40B4-BE49-F238E27FC236}">
              <a16:creationId xmlns:a16="http://schemas.microsoft.com/office/drawing/2014/main" id="{00000000-0008-0000-0F00-0000D8020000}"/>
            </a:ext>
          </a:extLst>
        </xdr:cNvPr>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83837</xdr:rowOff>
    </xdr:from>
    <xdr:ext cx="469744" cy="259045"/>
    <xdr:sp macro="" textlink="">
      <xdr:nvSpPr>
        <xdr:cNvPr id="729" name="n_4aveValue【保健センター・保健所】&#10;一人当たり面積">
          <a:extLst>
            <a:ext uri="{FF2B5EF4-FFF2-40B4-BE49-F238E27FC236}">
              <a16:creationId xmlns:a16="http://schemas.microsoft.com/office/drawing/2014/main" id="{00000000-0008-0000-0F00-0000D9020000}"/>
            </a:ext>
          </a:extLst>
        </xdr:cNvPr>
        <xdr:cNvSpPr txBox="1"/>
      </xdr:nvSpPr>
      <xdr:spPr>
        <a:xfrm>
          <a:off x="18421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90187</xdr:rowOff>
    </xdr:from>
    <xdr:ext cx="469744" cy="259045"/>
    <xdr:sp macro="" textlink="">
      <xdr:nvSpPr>
        <xdr:cNvPr id="730" name="n_1mainValue【保健センター・保健所】&#10;一人当たり面積">
          <a:extLst>
            <a:ext uri="{FF2B5EF4-FFF2-40B4-BE49-F238E27FC236}">
              <a16:creationId xmlns:a16="http://schemas.microsoft.com/office/drawing/2014/main" id="{00000000-0008-0000-0F00-0000DA020000}"/>
            </a:ext>
          </a:extLst>
        </xdr:cNvPr>
        <xdr:cNvSpPr txBox="1"/>
      </xdr:nvSpPr>
      <xdr:spPr>
        <a:xfrm>
          <a:off x="210757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101617</xdr:rowOff>
    </xdr:from>
    <xdr:ext cx="469744" cy="259045"/>
    <xdr:sp macro="" textlink="">
      <xdr:nvSpPr>
        <xdr:cNvPr id="731" name="n_2mainValue【保健センター・保健所】&#10;一人当たり面積">
          <a:extLst>
            <a:ext uri="{FF2B5EF4-FFF2-40B4-BE49-F238E27FC236}">
              <a16:creationId xmlns:a16="http://schemas.microsoft.com/office/drawing/2014/main" id="{00000000-0008-0000-0F00-0000DB020000}"/>
            </a:ext>
          </a:extLst>
        </xdr:cNvPr>
        <xdr:cNvSpPr txBox="1"/>
      </xdr:nvSpPr>
      <xdr:spPr>
        <a:xfrm>
          <a:off x="201994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116857</xdr:rowOff>
    </xdr:from>
    <xdr:ext cx="469744" cy="259045"/>
    <xdr:sp macro="" textlink="">
      <xdr:nvSpPr>
        <xdr:cNvPr id="732" name="n_3mainValue【保健センター・保健所】&#10;一人当たり面積">
          <a:extLst>
            <a:ext uri="{FF2B5EF4-FFF2-40B4-BE49-F238E27FC236}">
              <a16:creationId xmlns:a16="http://schemas.microsoft.com/office/drawing/2014/main" id="{00000000-0008-0000-0F00-0000DC020000}"/>
            </a:ext>
          </a:extLst>
        </xdr:cNvPr>
        <xdr:cNvSpPr txBox="1"/>
      </xdr:nvSpPr>
      <xdr:spPr>
        <a:xfrm>
          <a:off x="19310427" y="1006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128287</xdr:rowOff>
    </xdr:from>
    <xdr:ext cx="469744" cy="259045"/>
    <xdr:sp macro="" textlink="">
      <xdr:nvSpPr>
        <xdr:cNvPr id="733" name="n_4mainValue【保健センター・保健所】&#10;一人当たり面積">
          <a:extLst>
            <a:ext uri="{FF2B5EF4-FFF2-40B4-BE49-F238E27FC236}">
              <a16:creationId xmlns:a16="http://schemas.microsoft.com/office/drawing/2014/main" id="{00000000-0008-0000-0F00-0000DD020000}"/>
            </a:ext>
          </a:extLst>
        </xdr:cNvPr>
        <xdr:cNvSpPr txBox="1"/>
      </xdr:nvSpPr>
      <xdr:spPr>
        <a:xfrm>
          <a:off x="18421427" y="1007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7" name="【消防施設】&#10;有形固定資産減価償却率グラフ枠">
          <a:extLst>
            <a:ext uri="{FF2B5EF4-FFF2-40B4-BE49-F238E27FC236}">
              <a16:creationId xmlns:a16="http://schemas.microsoft.com/office/drawing/2014/main" id="{00000000-0008-0000-0F00-0000F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flipV="1">
          <a:off x="16318864"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759" name="【消防施設】&#10;有形固定資産減価償却率最小値テキスト">
          <a:extLst>
            <a:ext uri="{FF2B5EF4-FFF2-40B4-BE49-F238E27FC236}">
              <a16:creationId xmlns:a16="http://schemas.microsoft.com/office/drawing/2014/main" id="{00000000-0008-0000-0F00-0000F7020000}"/>
            </a:ext>
          </a:extLst>
        </xdr:cNvPr>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761" name="【消防施設】&#10;有形固定資産減価償却率最大値テキスト">
          <a:extLst>
            <a:ext uri="{FF2B5EF4-FFF2-40B4-BE49-F238E27FC236}">
              <a16:creationId xmlns:a16="http://schemas.microsoft.com/office/drawing/2014/main" id="{00000000-0008-0000-0F00-0000F9020000}"/>
            </a:ext>
          </a:extLst>
        </xdr:cNvPr>
        <xdr:cNvSpPr txBox="1"/>
      </xdr:nvSpPr>
      <xdr:spPr>
        <a:xfrm>
          <a:off x="16357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120666</xdr:rowOff>
    </xdr:from>
    <xdr:ext cx="405111" cy="259045"/>
    <xdr:sp macro="" textlink="">
      <xdr:nvSpPr>
        <xdr:cNvPr id="763" name="【消防施設】&#10;有形固定資産減価償却率平均値テキスト">
          <a:extLst>
            <a:ext uri="{FF2B5EF4-FFF2-40B4-BE49-F238E27FC236}">
              <a16:creationId xmlns:a16="http://schemas.microsoft.com/office/drawing/2014/main" id="{00000000-0008-0000-0F00-0000FB020000}"/>
            </a:ext>
          </a:extLst>
        </xdr:cNvPr>
        <xdr:cNvSpPr txBox="1"/>
      </xdr:nvSpPr>
      <xdr:spPr>
        <a:xfrm>
          <a:off x="16357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764" name="フローチャート: 判断 763">
          <a:extLst>
            <a:ext uri="{FF2B5EF4-FFF2-40B4-BE49-F238E27FC236}">
              <a16:creationId xmlns:a16="http://schemas.microsoft.com/office/drawing/2014/main" id="{00000000-0008-0000-0F00-0000FC020000}"/>
            </a:ext>
          </a:extLst>
        </xdr:cNvPr>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765" name="フローチャート: 判断 764">
          <a:extLst>
            <a:ext uri="{FF2B5EF4-FFF2-40B4-BE49-F238E27FC236}">
              <a16:creationId xmlns:a16="http://schemas.microsoft.com/office/drawing/2014/main" id="{00000000-0008-0000-0F00-0000FD020000}"/>
            </a:ext>
          </a:extLst>
        </xdr:cNvPr>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766" name="フローチャート: 判断 765">
          <a:extLst>
            <a:ext uri="{FF2B5EF4-FFF2-40B4-BE49-F238E27FC236}">
              <a16:creationId xmlns:a16="http://schemas.microsoft.com/office/drawing/2014/main" id="{00000000-0008-0000-0F00-0000FE020000}"/>
            </a:ext>
          </a:extLst>
        </xdr:cNvPr>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767" name="フローチャート: 判断 766">
          <a:extLst>
            <a:ext uri="{FF2B5EF4-FFF2-40B4-BE49-F238E27FC236}">
              <a16:creationId xmlns:a16="http://schemas.microsoft.com/office/drawing/2014/main" id="{00000000-0008-0000-0F00-0000FF020000}"/>
            </a:ext>
          </a:extLst>
        </xdr:cNvPr>
        <xdr:cNvSpPr/>
      </xdr:nvSpPr>
      <xdr:spPr>
        <a:xfrm>
          <a:off x="13652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59689</xdr:rowOff>
    </xdr:from>
    <xdr:to>
      <xdr:col>67</xdr:col>
      <xdr:colOff>101600</xdr:colOff>
      <xdr:row>81</xdr:row>
      <xdr:rowOff>161289</xdr:rowOff>
    </xdr:to>
    <xdr:sp macro="" textlink="">
      <xdr:nvSpPr>
        <xdr:cNvPr id="768" name="フローチャート: 判断 767">
          <a:extLst>
            <a:ext uri="{FF2B5EF4-FFF2-40B4-BE49-F238E27FC236}">
              <a16:creationId xmlns:a16="http://schemas.microsoft.com/office/drawing/2014/main" id="{00000000-0008-0000-0F00-000000030000}"/>
            </a:ext>
          </a:extLst>
        </xdr:cNvPr>
        <xdr:cNvSpPr/>
      </xdr:nvSpPr>
      <xdr:spPr>
        <a:xfrm>
          <a:off x="12763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00000000-0008-0000-0F00-00000103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00000000-0008-0000-0F00-00000303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12064</xdr:rowOff>
    </xdr:from>
    <xdr:to>
      <xdr:col>85</xdr:col>
      <xdr:colOff>177800</xdr:colOff>
      <xdr:row>83</xdr:row>
      <xdr:rowOff>113664</xdr:rowOff>
    </xdr:to>
    <xdr:sp macro="" textlink="">
      <xdr:nvSpPr>
        <xdr:cNvPr id="774" name="楕円 773">
          <a:extLst>
            <a:ext uri="{FF2B5EF4-FFF2-40B4-BE49-F238E27FC236}">
              <a16:creationId xmlns:a16="http://schemas.microsoft.com/office/drawing/2014/main" id="{00000000-0008-0000-0F00-000006030000}"/>
            </a:ext>
          </a:extLst>
        </xdr:cNvPr>
        <xdr:cNvSpPr/>
      </xdr:nvSpPr>
      <xdr:spPr>
        <a:xfrm>
          <a:off x="162687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161941</xdr:rowOff>
    </xdr:from>
    <xdr:ext cx="405111" cy="259045"/>
    <xdr:sp macro="" textlink="">
      <xdr:nvSpPr>
        <xdr:cNvPr id="775" name="【消防施設】&#10;有形固定資産減価償却率該当値テキスト">
          <a:extLst>
            <a:ext uri="{FF2B5EF4-FFF2-40B4-BE49-F238E27FC236}">
              <a16:creationId xmlns:a16="http://schemas.microsoft.com/office/drawing/2014/main" id="{00000000-0008-0000-0F00-000007030000}"/>
            </a:ext>
          </a:extLst>
        </xdr:cNvPr>
        <xdr:cNvSpPr txBox="1"/>
      </xdr:nvSpPr>
      <xdr:spPr>
        <a:xfrm>
          <a:off x="16357600"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149225</xdr:rowOff>
    </xdr:from>
    <xdr:to>
      <xdr:col>81</xdr:col>
      <xdr:colOff>101600</xdr:colOff>
      <xdr:row>83</xdr:row>
      <xdr:rowOff>79375</xdr:rowOff>
    </xdr:to>
    <xdr:sp macro="" textlink="">
      <xdr:nvSpPr>
        <xdr:cNvPr id="776" name="楕円 775">
          <a:extLst>
            <a:ext uri="{FF2B5EF4-FFF2-40B4-BE49-F238E27FC236}">
              <a16:creationId xmlns:a16="http://schemas.microsoft.com/office/drawing/2014/main" id="{00000000-0008-0000-0F00-000008030000}"/>
            </a:ext>
          </a:extLst>
        </xdr:cNvPr>
        <xdr:cNvSpPr/>
      </xdr:nvSpPr>
      <xdr:spPr>
        <a:xfrm>
          <a:off x="15430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28575</xdr:rowOff>
    </xdr:from>
    <xdr:to>
      <xdr:col>85</xdr:col>
      <xdr:colOff>127000</xdr:colOff>
      <xdr:row>83</xdr:row>
      <xdr:rowOff>62864</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a:off x="15481300" y="1425892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130175</xdr:rowOff>
    </xdr:from>
    <xdr:to>
      <xdr:col>76</xdr:col>
      <xdr:colOff>165100</xdr:colOff>
      <xdr:row>83</xdr:row>
      <xdr:rowOff>60325</xdr:rowOff>
    </xdr:to>
    <xdr:sp macro="" textlink="">
      <xdr:nvSpPr>
        <xdr:cNvPr id="778" name="楕円 777">
          <a:extLst>
            <a:ext uri="{FF2B5EF4-FFF2-40B4-BE49-F238E27FC236}">
              <a16:creationId xmlns:a16="http://schemas.microsoft.com/office/drawing/2014/main" id="{00000000-0008-0000-0F00-00000A030000}"/>
            </a:ext>
          </a:extLst>
        </xdr:cNvPr>
        <xdr:cNvSpPr/>
      </xdr:nvSpPr>
      <xdr:spPr>
        <a:xfrm>
          <a:off x="14541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9525</xdr:rowOff>
    </xdr:from>
    <xdr:to>
      <xdr:col>81</xdr:col>
      <xdr:colOff>50800</xdr:colOff>
      <xdr:row>83</xdr:row>
      <xdr:rowOff>28575</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4592300" y="142398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59689</xdr:rowOff>
    </xdr:from>
    <xdr:to>
      <xdr:col>72</xdr:col>
      <xdr:colOff>38100</xdr:colOff>
      <xdr:row>82</xdr:row>
      <xdr:rowOff>161289</xdr:rowOff>
    </xdr:to>
    <xdr:sp macro="" textlink="">
      <xdr:nvSpPr>
        <xdr:cNvPr id="780" name="楕円 779">
          <a:extLst>
            <a:ext uri="{FF2B5EF4-FFF2-40B4-BE49-F238E27FC236}">
              <a16:creationId xmlns:a16="http://schemas.microsoft.com/office/drawing/2014/main" id="{00000000-0008-0000-0F00-00000C030000}"/>
            </a:ext>
          </a:extLst>
        </xdr:cNvPr>
        <xdr:cNvSpPr/>
      </xdr:nvSpPr>
      <xdr:spPr>
        <a:xfrm>
          <a:off x="13652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110489</xdr:rowOff>
    </xdr:from>
    <xdr:to>
      <xdr:col>76</xdr:col>
      <xdr:colOff>114300</xdr:colOff>
      <xdr:row>83</xdr:row>
      <xdr:rowOff>9525</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a:off x="13703300" y="14169389"/>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6366</xdr:rowOff>
    </xdr:from>
    <xdr:ext cx="405111" cy="259045"/>
    <xdr:sp macro="" textlink="">
      <xdr:nvSpPr>
        <xdr:cNvPr id="782" name="n_1aveValue【消防施設】&#10;有形固定資産減価償却率">
          <a:extLst>
            <a:ext uri="{FF2B5EF4-FFF2-40B4-BE49-F238E27FC236}">
              <a16:creationId xmlns:a16="http://schemas.microsoft.com/office/drawing/2014/main" id="{00000000-0008-0000-0F00-00000E030000}"/>
            </a:ext>
          </a:extLst>
        </xdr:cNvPr>
        <xdr:cNvSpPr txBox="1"/>
      </xdr:nvSpPr>
      <xdr:spPr>
        <a:xfrm>
          <a:off x="15266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783" name="n_2aveValue【消防施設】&#10;有形固定資産減価償却率">
          <a:extLst>
            <a:ext uri="{FF2B5EF4-FFF2-40B4-BE49-F238E27FC236}">
              <a16:creationId xmlns:a16="http://schemas.microsoft.com/office/drawing/2014/main" id="{00000000-0008-0000-0F00-00000F030000}"/>
            </a:ext>
          </a:extLst>
        </xdr:cNvPr>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33038</xdr:rowOff>
    </xdr:from>
    <xdr:ext cx="405111" cy="259045"/>
    <xdr:sp macro="" textlink="">
      <xdr:nvSpPr>
        <xdr:cNvPr id="784" name="n_3aveValue【消防施設】&#10;有形固定資産減価償却率">
          <a:extLst>
            <a:ext uri="{FF2B5EF4-FFF2-40B4-BE49-F238E27FC236}">
              <a16:creationId xmlns:a16="http://schemas.microsoft.com/office/drawing/2014/main" id="{00000000-0008-0000-0F00-000010030000}"/>
            </a:ext>
          </a:extLst>
        </xdr:cNvPr>
        <xdr:cNvSpPr txBox="1"/>
      </xdr:nvSpPr>
      <xdr:spPr>
        <a:xfrm>
          <a:off x="13500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6366</xdr:rowOff>
    </xdr:from>
    <xdr:ext cx="405111" cy="259045"/>
    <xdr:sp macro="" textlink="">
      <xdr:nvSpPr>
        <xdr:cNvPr id="785" name="n_4aveValue【消防施設】&#10;有形固定資産減価償却率">
          <a:extLst>
            <a:ext uri="{FF2B5EF4-FFF2-40B4-BE49-F238E27FC236}">
              <a16:creationId xmlns:a16="http://schemas.microsoft.com/office/drawing/2014/main" id="{00000000-0008-0000-0F00-000011030000}"/>
            </a:ext>
          </a:extLst>
        </xdr:cNvPr>
        <xdr:cNvSpPr txBox="1"/>
      </xdr:nvSpPr>
      <xdr:spPr>
        <a:xfrm>
          <a:off x="12611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70502</xdr:rowOff>
    </xdr:from>
    <xdr:ext cx="405111" cy="259045"/>
    <xdr:sp macro="" textlink="">
      <xdr:nvSpPr>
        <xdr:cNvPr id="786" name="n_1mainValue【消防施設】&#10;有形固定資産減価償却率">
          <a:extLst>
            <a:ext uri="{FF2B5EF4-FFF2-40B4-BE49-F238E27FC236}">
              <a16:creationId xmlns:a16="http://schemas.microsoft.com/office/drawing/2014/main" id="{00000000-0008-0000-0F00-000012030000}"/>
            </a:ext>
          </a:extLst>
        </xdr:cNvPr>
        <xdr:cNvSpPr txBox="1"/>
      </xdr:nvSpPr>
      <xdr:spPr>
        <a:xfrm>
          <a:off x="152660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51452</xdr:rowOff>
    </xdr:from>
    <xdr:ext cx="405111" cy="259045"/>
    <xdr:sp macro="" textlink="">
      <xdr:nvSpPr>
        <xdr:cNvPr id="787" name="n_2mainValue【消防施設】&#10;有形固定資産減価償却率">
          <a:extLst>
            <a:ext uri="{FF2B5EF4-FFF2-40B4-BE49-F238E27FC236}">
              <a16:creationId xmlns:a16="http://schemas.microsoft.com/office/drawing/2014/main" id="{00000000-0008-0000-0F00-000013030000}"/>
            </a:ext>
          </a:extLst>
        </xdr:cNvPr>
        <xdr:cNvSpPr txBox="1"/>
      </xdr:nvSpPr>
      <xdr:spPr>
        <a:xfrm>
          <a:off x="14389744"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152416</xdr:rowOff>
    </xdr:from>
    <xdr:ext cx="405111" cy="259045"/>
    <xdr:sp macro="" textlink="">
      <xdr:nvSpPr>
        <xdr:cNvPr id="788" name="n_3mainValue【消防施設】&#10;有形固定資産減価償却率">
          <a:extLst>
            <a:ext uri="{FF2B5EF4-FFF2-40B4-BE49-F238E27FC236}">
              <a16:creationId xmlns:a16="http://schemas.microsoft.com/office/drawing/2014/main" id="{00000000-0008-0000-0F00-000014030000}"/>
            </a:ext>
          </a:extLst>
        </xdr:cNvPr>
        <xdr:cNvSpPr txBox="1"/>
      </xdr:nvSpPr>
      <xdr:spPr>
        <a:xfrm>
          <a:off x="13500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4" name="正方形/長方形 793">
          <a:extLst>
            <a:ext uri="{FF2B5EF4-FFF2-40B4-BE49-F238E27FC236}">
              <a16:creationId xmlns:a16="http://schemas.microsoft.com/office/drawing/2014/main" id="{00000000-0008-0000-0F00-00001A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5" name="正方形/長方形 794">
          <a:extLst>
            <a:ext uri="{FF2B5EF4-FFF2-40B4-BE49-F238E27FC236}">
              <a16:creationId xmlns:a16="http://schemas.microsoft.com/office/drawing/2014/main" id="{00000000-0008-0000-0F00-00001B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1" name="【消防施設】&#10;一人当たり面積グラフ枠">
          <a:extLst>
            <a:ext uri="{FF2B5EF4-FFF2-40B4-BE49-F238E27FC236}">
              <a16:creationId xmlns:a16="http://schemas.microsoft.com/office/drawing/2014/main" id="{00000000-0008-0000-0F00-00002B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813" name="【消防施設】&#10;一人当たり面積最小値テキスト">
          <a:extLst>
            <a:ext uri="{FF2B5EF4-FFF2-40B4-BE49-F238E27FC236}">
              <a16:creationId xmlns:a16="http://schemas.microsoft.com/office/drawing/2014/main" id="{00000000-0008-0000-0F00-00002D030000}"/>
            </a:ext>
          </a:extLst>
        </xdr:cNvPr>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815" name="【消防施設】&#10;一人当たり面積最大値テキスト">
          <a:extLst>
            <a:ext uri="{FF2B5EF4-FFF2-40B4-BE49-F238E27FC236}">
              <a16:creationId xmlns:a16="http://schemas.microsoft.com/office/drawing/2014/main" id="{00000000-0008-0000-0F00-00002F030000}"/>
            </a:ext>
          </a:extLst>
        </xdr:cNvPr>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817" name="【消防施設】&#10;一人当たり面積平均値テキスト">
          <a:extLst>
            <a:ext uri="{FF2B5EF4-FFF2-40B4-BE49-F238E27FC236}">
              <a16:creationId xmlns:a16="http://schemas.microsoft.com/office/drawing/2014/main" id="{00000000-0008-0000-0F00-000031030000}"/>
            </a:ext>
          </a:extLst>
        </xdr:cNvPr>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818" name="フローチャート: 判断 817">
          <a:extLst>
            <a:ext uri="{FF2B5EF4-FFF2-40B4-BE49-F238E27FC236}">
              <a16:creationId xmlns:a16="http://schemas.microsoft.com/office/drawing/2014/main" id="{00000000-0008-0000-0F00-000032030000}"/>
            </a:ext>
          </a:extLst>
        </xdr:cNvPr>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819" name="フローチャート: 判断 818">
          <a:extLst>
            <a:ext uri="{FF2B5EF4-FFF2-40B4-BE49-F238E27FC236}">
              <a16:creationId xmlns:a16="http://schemas.microsoft.com/office/drawing/2014/main" id="{00000000-0008-0000-0F00-000033030000}"/>
            </a:ext>
          </a:extLst>
        </xdr:cNvPr>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820" name="フローチャート: 判断 819">
          <a:extLst>
            <a:ext uri="{FF2B5EF4-FFF2-40B4-BE49-F238E27FC236}">
              <a16:creationId xmlns:a16="http://schemas.microsoft.com/office/drawing/2014/main" id="{00000000-0008-0000-0F00-000034030000}"/>
            </a:ext>
          </a:extLst>
        </xdr:cNvPr>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821" name="フローチャート: 判断 820">
          <a:extLst>
            <a:ext uri="{FF2B5EF4-FFF2-40B4-BE49-F238E27FC236}">
              <a16:creationId xmlns:a16="http://schemas.microsoft.com/office/drawing/2014/main" id="{00000000-0008-0000-0F00-000035030000}"/>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138430</xdr:rowOff>
    </xdr:from>
    <xdr:to>
      <xdr:col>98</xdr:col>
      <xdr:colOff>38100</xdr:colOff>
      <xdr:row>86</xdr:row>
      <xdr:rowOff>68580</xdr:rowOff>
    </xdr:to>
    <xdr:sp macro="" textlink="">
      <xdr:nvSpPr>
        <xdr:cNvPr id="822" name="フローチャート: 判断 821">
          <a:extLst>
            <a:ext uri="{FF2B5EF4-FFF2-40B4-BE49-F238E27FC236}">
              <a16:creationId xmlns:a16="http://schemas.microsoft.com/office/drawing/2014/main" id="{00000000-0008-0000-0F00-000036030000}"/>
            </a:ext>
          </a:extLst>
        </xdr:cNvPr>
        <xdr:cNvSpPr/>
      </xdr:nvSpPr>
      <xdr:spPr>
        <a:xfrm>
          <a:off x="18605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00000000-0008-0000-0F00-000037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00000000-0008-0000-0F00-000038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00000000-0008-0000-0F00-000039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00000000-0008-0000-0F00-00003A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7" name="テキスト ボックス 826">
          <a:extLst>
            <a:ext uri="{FF2B5EF4-FFF2-40B4-BE49-F238E27FC236}">
              <a16:creationId xmlns:a16="http://schemas.microsoft.com/office/drawing/2014/main" id="{00000000-0008-0000-0F00-00003B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119380</xdr:rowOff>
    </xdr:from>
    <xdr:to>
      <xdr:col>116</xdr:col>
      <xdr:colOff>114300</xdr:colOff>
      <xdr:row>86</xdr:row>
      <xdr:rowOff>49530</xdr:rowOff>
    </xdr:to>
    <xdr:sp macro="" textlink="">
      <xdr:nvSpPr>
        <xdr:cNvPr id="828" name="楕円 827">
          <a:extLst>
            <a:ext uri="{FF2B5EF4-FFF2-40B4-BE49-F238E27FC236}">
              <a16:creationId xmlns:a16="http://schemas.microsoft.com/office/drawing/2014/main" id="{00000000-0008-0000-0F00-00003C030000}"/>
            </a:ext>
          </a:extLst>
        </xdr:cNvPr>
        <xdr:cNvSpPr/>
      </xdr:nvSpPr>
      <xdr:spPr>
        <a:xfrm>
          <a:off x="22110700" y="1469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59707</xdr:rowOff>
    </xdr:from>
    <xdr:ext cx="469744" cy="259045"/>
    <xdr:sp macro="" textlink="">
      <xdr:nvSpPr>
        <xdr:cNvPr id="829" name="【消防施設】&#10;一人当たり面積該当値テキスト">
          <a:extLst>
            <a:ext uri="{FF2B5EF4-FFF2-40B4-BE49-F238E27FC236}">
              <a16:creationId xmlns:a16="http://schemas.microsoft.com/office/drawing/2014/main" id="{00000000-0008-0000-0F00-00003D030000}"/>
            </a:ext>
          </a:extLst>
        </xdr:cNvPr>
        <xdr:cNvSpPr txBox="1"/>
      </xdr:nvSpPr>
      <xdr:spPr>
        <a:xfrm>
          <a:off x="22199600" y="1463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830" name="楕円 829">
          <a:extLst>
            <a:ext uri="{FF2B5EF4-FFF2-40B4-BE49-F238E27FC236}">
              <a16:creationId xmlns:a16="http://schemas.microsoft.com/office/drawing/2014/main" id="{00000000-0008-0000-0F00-00003E030000}"/>
            </a:ext>
          </a:extLst>
        </xdr:cNvPr>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170180</xdr:rowOff>
    </xdr:from>
    <xdr:to>
      <xdr:col>116</xdr:col>
      <xdr:colOff>63500</xdr:colOff>
      <xdr:row>86</xdr:row>
      <xdr:rowOff>0</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flipV="1">
          <a:off x="21323300" y="1474343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123189</xdr:rowOff>
    </xdr:from>
    <xdr:to>
      <xdr:col>107</xdr:col>
      <xdr:colOff>101600</xdr:colOff>
      <xdr:row>86</xdr:row>
      <xdr:rowOff>53339</xdr:rowOff>
    </xdr:to>
    <xdr:sp macro="" textlink="">
      <xdr:nvSpPr>
        <xdr:cNvPr id="832" name="楕円 831">
          <a:extLst>
            <a:ext uri="{FF2B5EF4-FFF2-40B4-BE49-F238E27FC236}">
              <a16:creationId xmlns:a16="http://schemas.microsoft.com/office/drawing/2014/main" id="{00000000-0008-0000-0F00-000040030000}"/>
            </a:ext>
          </a:extLst>
        </xdr:cNvPr>
        <xdr:cNvSpPr/>
      </xdr:nvSpPr>
      <xdr:spPr>
        <a:xfrm>
          <a:off x="20383500" y="1469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2539</xdr:rowOff>
    </xdr:to>
    <xdr:cxnSp macro="">
      <xdr:nvCxnSpPr>
        <xdr:cNvPr id="833" name="直線コネクタ 832">
          <a:extLst>
            <a:ext uri="{FF2B5EF4-FFF2-40B4-BE49-F238E27FC236}">
              <a16:creationId xmlns:a16="http://schemas.microsoft.com/office/drawing/2014/main" id="{00000000-0008-0000-0F00-000041030000}"/>
            </a:ext>
          </a:extLst>
        </xdr:cNvPr>
        <xdr:cNvCxnSpPr/>
      </xdr:nvCxnSpPr>
      <xdr:spPr>
        <a:xfrm flipV="1">
          <a:off x="20434300" y="1474470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125730</xdr:rowOff>
    </xdr:from>
    <xdr:to>
      <xdr:col>102</xdr:col>
      <xdr:colOff>165100</xdr:colOff>
      <xdr:row>86</xdr:row>
      <xdr:rowOff>55880</xdr:rowOff>
    </xdr:to>
    <xdr:sp macro="" textlink="">
      <xdr:nvSpPr>
        <xdr:cNvPr id="834" name="楕円 833">
          <a:extLst>
            <a:ext uri="{FF2B5EF4-FFF2-40B4-BE49-F238E27FC236}">
              <a16:creationId xmlns:a16="http://schemas.microsoft.com/office/drawing/2014/main" id="{00000000-0008-0000-0F00-000042030000}"/>
            </a:ext>
          </a:extLst>
        </xdr:cNvPr>
        <xdr:cNvSpPr/>
      </xdr:nvSpPr>
      <xdr:spPr>
        <a:xfrm>
          <a:off x="194945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2539</xdr:rowOff>
    </xdr:from>
    <xdr:to>
      <xdr:col>107</xdr:col>
      <xdr:colOff>50800</xdr:colOff>
      <xdr:row>86</xdr:row>
      <xdr:rowOff>5080</xdr:rowOff>
    </xdr:to>
    <xdr:cxnSp macro="">
      <xdr:nvCxnSpPr>
        <xdr:cNvPr id="835" name="直線コネクタ 834">
          <a:extLst>
            <a:ext uri="{FF2B5EF4-FFF2-40B4-BE49-F238E27FC236}">
              <a16:creationId xmlns:a16="http://schemas.microsoft.com/office/drawing/2014/main" id="{00000000-0008-0000-0F00-000043030000}"/>
            </a:ext>
          </a:extLst>
        </xdr:cNvPr>
        <xdr:cNvCxnSpPr/>
      </xdr:nvCxnSpPr>
      <xdr:spPr>
        <a:xfrm flipV="1">
          <a:off x="19545300" y="1474723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836" name="n_1aveValue【消防施設】&#10;一人当たり面積">
          <a:extLst>
            <a:ext uri="{FF2B5EF4-FFF2-40B4-BE49-F238E27FC236}">
              <a16:creationId xmlns:a16="http://schemas.microsoft.com/office/drawing/2014/main" id="{00000000-0008-0000-0F00-000044030000}"/>
            </a:ext>
          </a:extLst>
        </xdr:cNvPr>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31766</xdr:rowOff>
    </xdr:from>
    <xdr:ext cx="469744" cy="259045"/>
    <xdr:sp macro="" textlink="">
      <xdr:nvSpPr>
        <xdr:cNvPr id="837" name="n_2aveValue【消防施設】&#10;一人当たり面積">
          <a:extLst>
            <a:ext uri="{FF2B5EF4-FFF2-40B4-BE49-F238E27FC236}">
              <a16:creationId xmlns:a16="http://schemas.microsoft.com/office/drawing/2014/main" id="{00000000-0008-0000-0F00-000045030000}"/>
            </a:ext>
          </a:extLst>
        </xdr:cNvPr>
        <xdr:cNvSpPr txBox="1"/>
      </xdr:nvSpPr>
      <xdr:spPr>
        <a:xfrm>
          <a:off x="201994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838" name="n_3aveValue【消防施設】&#10;一人当たり面積">
          <a:extLst>
            <a:ext uri="{FF2B5EF4-FFF2-40B4-BE49-F238E27FC236}">
              <a16:creationId xmlns:a16="http://schemas.microsoft.com/office/drawing/2014/main" id="{00000000-0008-0000-0F00-000046030000}"/>
            </a:ext>
          </a:extLst>
        </xdr:cNvPr>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85107</xdr:rowOff>
    </xdr:from>
    <xdr:ext cx="469744" cy="259045"/>
    <xdr:sp macro="" textlink="">
      <xdr:nvSpPr>
        <xdr:cNvPr id="839" name="n_4aveValue【消防施設】&#10;一人当たり面積">
          <a:extLst>
            <a:ext uri="{FF2B5EF4-FFF2-40B4-BE49-F238E27FC236}">
              <a16:creationId xmlns:a16="http://schemas.microsoft.com/office/drawing/2014/main" id="{00000000-0008-0000-0F00-000047030000}"/>
            </a:ext>
          </a:extLst>
        </xdr:cNvPr>
        <xdr:cNvSpPr txBox="1"/>
      </xdr:nvSpPr>
      <xdr:spPr>
        <a:xfrm>
          <a:off x="18421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840" name="n_1mainValue【消防施設】&#10;一人当たり面積">
          <a:extLst>
            <a:ext uri="{FF2B5EF4-FFF2-40B4-BE49-F238E27FC236}">
              <a16:creationId xmlns:a16="http://schemas.microsoft.com/office/drawing/2014/main" id="{00000000-0008-0000-0F00-000048030000}"/>
            </a:ext>
          </a:extLst>
        </xdr:cNvPr>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44466</xdr:rowOff>
    </xdr:from>
    <xdr:ext cx="469744" cy="259045"/>
    <xdr:sp macro="" textlink="">
      <xdr:nvSpPr>
        <xdr:cNvPr id="841" name="n_2mainValue【消防施設】&#10;一人当たり面積">
          <a:extLst>
            <a:ext uri="{FF2B5EF4-FFF2-40B4-BE49-F238E27FC236}">
              <a16:creationId xmlns:a16="http://schemas.microsoft.com/office/drawing/2014/main" id="{00000000-0008-0000-0F00-000049030000}"/>
            </a:ext>
          </a:extLst>
        </xdr:cNvPr>
        <xdr:cNvSpPr txBox="1"/>
      </xdr:nvSpPr>
      <xdr:spPr>
        <a:xfrm>
          <a:off x="20199427" y="1478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47007</xdr:rowOff>
    </xdr:from>
    <xdr:ext cx="469744" cy="259045"/>
    <xdr:sp macro="" textlink="">
      <xdr:nvSpPr>
        <xdr:cNvPr id="842" name="n_3mainValue【消防施設】&#10;一人当たり面積">
          <a:extLst>
            <a:ext uri="{FF2B5EF4-FFF2-40B4-BE49-F238E27FC236}">
              <a16:creationId xmlns:a16="http://schemas.microsoft.com/office/drawing/2014/main" id="{00000000-0008-0000-0F00-00004A030000}"/>
            </a:ext>
          </a:extLst>
        </xdr:cNvPr>
        <xdr:cNvSpPr txBox="1"/>
      </xdr:nvSpPr>
      <xdr:spPr>
        <a:xfrm>
          <a:off x="19310427" y="1479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a:extLst>
            <a:ext uri="{FF2B5EF4-FFF2-40B4-BE49-F238E27FC236}">
              <a16:creationId xmlns:a16="http://schemas.microsoft.com/office/drawing/2014/main" id="{00000000-0008-0000-0F00-000050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a:extLst>
            <a:ext uri="{FF2B5EF4-FFF2-40B4-BE49-F238E27FC236}">
              <a16:creationId xmlns:a16="http://schemas.microsoft.com/office/drawing/2014/main" id="{00000000-0008-0000-0F00-000051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a:extLst>
            <a:ext uri="{FF2B5EF4-FFF2-40B4-BE49-F238E27FC236}">
              <a16:creationId xmlns:a16="http://schemas.microsoft.com/office/drawing/2014/main" id="{00000000-0008-0000-0F00-000052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3" name="テキスト ボックス 862">
          <a:extLst>
            <a:ext uri="{FF2B5EF4-FFF2-40B4-BE49-F238E27FC236}">
              <a16:creationId xmlns:a16="http://schemas.microsoft.com/office/drawing/2014/main" id="{00000000-0008-0000-0F00-00005F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5" name="テキスト ボックス 864">
          <a:extLst>
            <a:ext uri="{FF2B5EF4-FFF2-40B4-BE49-F238E27FC236}">
              <a16:creationId xmlns:a16="http://schemas.microsoft.com/office/drawing/2014/main" id="{00000000-0008-0000-0F00-000061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6" name="直線コネクタ 865">
          <a:extLst>
            <a:ext uri="{FF2B5EF4-FFF2-40B4-BE49-F238E27FC236}">
              <a16:creationId xmlns:a16="http://schemas.microsoft.com/office/drawing/2014/main" id="{00000000-0008-0000-0F00-000062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a:extLst>
            <a:ext uri="{FF2B5EF4-FFF2-40B4-BE49-F238E27FC236}">
              <a16:creationId xmlns:a16="http://schemas.microsoft.com/office/drawing/2014/main" id="{00000000-0008-0000-0F00-000063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868" name="直線コネクタ 867">
          <a:extLst>
            <a:ext uri="{FF2B5EF4-FFF2-40B4-BE49-F238E27FC236}">
              <a16:creationId xmlns:a16="http://schemas.microsoft.com/office/drawing/2014/main" id="{00000000-0008-0000-0F00-000064030000}"/>
            </a:ext>
          </a:extLst>
        </xdr:cNvPr>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869" name="【庁舎】&#10;有形固定資産減価償却率最小値テキスト">
          <a:extLst>
            <a:ext uri="{FF2B5EF4-FFF2-40B4-BE49-F238E27FC236}">
              <a16:creationId xmlns:a16="http://schemas.microsoft.com/office/drawing/2014/main" id="{00000000-0008-0000-0F00-000065030000}"/>
            </a:ext>
          </a:extLst>
        </xdr:cNvPr>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870" name="直線コネクタ 869">
          <a:extLst>
            <a:ext uri="{FF2B5EF4-FFF2-40B4-BE49-F238E27FC236}">
              <a16:creationId xmlns:a16="http://schemas.microsoft.com/office/drawing/2014/main" id="{00000000-0008-0000-0F00-000066030000}"/>
            </a:ext>
          </a:extLst>
        </xdr:cNvPr>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71" name="【庁舎】&#10;有形固定資産減価償却率最大値テキスト">
          <a:extLst>
            <a:ext uri="{FF2B5EF4-FFF2-40B4-BE49-F238E27FC236}">
              <a16:creationId xmlns:a16="http://schemas.microsoft.com/office/drawing/2014/main" id="{00000000-0008-0000-0F00-000067030000}"/>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72" name="直線コネクタ 871">
          <a:extLst>
            <a:ext uri="{FF2B5EF4-FFF2-40B4-BE49-F238E27FC236}">
              <a16:creationId xmlns:a16="http://schemas.microsoft.com/office/drawing/2014/main" id="{00000000-0008-0000-0F00-000068030000}"/>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873" name="【庁舎】&#10;有形固定資産減価償却率平均値テキスト">
          <a:extLst>
            <a:ext uri="{FF2B5EF4-FFF2-40B4-BE49-F238E27FC236}">
              <a16:creationId xmlns:a16="http://schemas.microsoft.com/office/drawing/2014/main" id="{00000000-0008-0000-0F00-000069030000}"/>
            </a:ext>
          </a:extLst>
        </xdr:cNvPr>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74" name="フローチャート: 判断 873">
          <a:extLst>
            <a:ext uri="{FF2B5EF4-FFF2-40B4-BE49-F238E27FC236}">
              <a16:creationId xmlns:a16="http://schemas.microsoft.com/office/drawing/2014/main" id="{00000000-0008-0000-0F00-00006A030000}"/>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875" name="フローチャート: 判断 874">
          <a:extLst>
            <a:ext uri="{FF2B5EF4-FFF2-40B4-BE49-F238E27FC236}">
              <a16:creationId xmlns:a16="http://schemas.microsoft.com/office/drawing/2014/main" id="{00000000-0008-0000-0F00-00006B030000}"/>
            </a:ext>
          </a:extLst>
        </xdr:cNvPr>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876" name="フローチャート: 判断 875">
          <a:extLst>
            <a:ext uri="{FF2B5EF4-FFF2-40B4-BE49-F238E27FC236}">
              <a16:creationId xmlns:a16="http://schemas.microsoft.com/office/drawing/2014/main" id="{00000000-0008-0000-0F00-00006C030000}"/>
            </a:ext>
          </a:extLst>
        </xdr:cNvPr>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877" name="フローチャート: 判断 876">
          <a:extLst>
            <a:ext uri="{FF2B5EF4-FFF2-40B4-BE49-F238E27FC236}">
              <a16:creationId xmlns:a16="http://schemas.microsoft.com/office/drawing/2014/main" id="{00000000-0008-0000-0F00-00006D030000}"/>
            </a:ext>
          </a:extLst>
        </xdr:cNvPr>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878" name="フローチャート: 判断 877">
          <a:extLst>
            <a:ext uri="{FF2B5EF4-FFF2-40B4-BE49-F238E27FC236}">
              <a16:creationId xmlns:a16="http://schemas.microsoft.com/office/drawing/2014/main" id="{00000000-0008-0000-0F00-00006E030000}"/>
            </a:ext>
          </a:extLst>
        </xdr:cNvPr>
        <xdr:cNvSpPr/>
      </xdr:nvSpPr>
      <xdr:spPr>
        <a:xfrm>
          <a:off x="12763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F00-00006F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F00-000070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F00-000071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F00-000072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F00-000073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90714</xdr:rowOff>
    </xdr:from>
    <xdr:to>
      <xdr:col>85</xdr:col>
      <xdr:colOff>177800</xdr:colOff>
      <xdr:row>104</xdr:row>
      <xdr:rowOff>20864</xdr:rowOff>
    </xdr:to>
    <xdr:sp macro="" textlink="">
      <xdr:nvSpPr>
        <xdr:cNvPr id="884" name="楕円 883">
          <a:extLst>
            <a:ext uri="{FF2B5EF4-FFF2-40B4-BE49-F238E27FC236}">
              <a16:creationId xmlns:a16="http://schemas.microsoft.com/office/drawing/2014/main" id="{00000000-0008-0000-0F00-000074030000}"/>
            </a:ext>
          </a:extLst>
        </xdr:cNvPr>
        <xdr:cNvSpPr/>
      </xdr:nvSpPr>
      <xdr:spPr>
        <a:xfrm>
          <a:off x="162687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113591</xdr:rowOff>
    </xdr:from>
    <xdr:ext cx="405111" cy="259045"/>
    <xdr:sp macro="" textlink="">
      <xdr:nvSpPr>
        <xdr:cNvPr id="885" name="【庁舎】&#10;有形固定資産減価償却率該当値テキスト">
          <a:extLst>
            <a:ext uri="{FF2B5EF4-FFF2-40B4-BE49-F238E27FC236}">
              <a16:creationId xmlns:a16="http://schemas.microsoft.com/office/drawing/2014/main" id="{00000000-0008-0000-0F00-000075030000}"/>
            </a:ext>
          </a:extLst>
        </xdr:cNvPr>
        <xdr:cNvSpPr txBox="1"/>
      </xdr:nvSpPr>
      <xdr:spPr>
        <a:xfrm>
          <a:off x="16357600" y="1760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87449</xdr:rowOff>
    </xdr:from>
    <xdr:to>
      <xdr:col>81</xdr:col>
      <xdr:colOff>101600</xdr:colOff>
      <xdr:row>105</xdr:row>
      <xdr:rowOff>17599</xdr:rowOff>
    </xdr:to>
    <xdr:sp macro="" textlink="">
      <xdr:nvSpPr>
        <xdr:cNvPr id="886" name="楕円 885">
          <a:extLst>
            <a:ext uri="{FF2B5EF4-FFF2-40B4-BE49-F238E27FC236}">
              <a16:creationId xmlns:a16="http://schemas.microsoft.com/office/drawing/2014/main" id="{00000000-0008-0000-0F00-000076030000}"/>
            </a:ext>
          </a:extLst>
        </xdr:cNvPr>
        <xdr:cNvSpPr/>
      </xdr:nvSpPr>
      <xdr:spPr>
        <a:xfrm>
          <a:off x="15430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141514</xdr:rowOff>
    </xdr:from>
    <xdr:to>
      <xdr:col>85</xdr:col>
      <xdr:colOff>127000</xdr:colOff>
      <xdr:row>104</xdr:row>
      <xdr:rowOff>138249</xdr:rowOff>
    </xdr:to>
    <xdr:cxnSp macro="">
      <xdr:nvCxnSpPr>
        <xdr:cNvPr id="887" name="直線コネクタ 886">
          <a:extLst>
            <a:ext uri="{FF2B5EF4-FFF2-40B4-BE49-F238E27FC236}">
              <a16:creationId xmlns:a16="http://schemas.microsoft.com/office/drawing/2014/main" id="{00000000-0008-0000-0F00-000077030000}"/>
            </a:ext>
          </a:extLst>
        </xdr:cNvPr>
        <xdr:cNvCxnSpPr/>
      </xdr:nvCxnSpPr>
      <xdr:spPr>
        <a:xfrm flipV="1">
          <a:off x="15481300" y="17800864"/>
          <a:ext cx="838200" cy="16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49893</xdr:rowOff>
    </xdr:from>
    <xdr:to>
      <xdr:col>76</xdr:col>
      <xdr:colOff>165100</xdr:colOff>
      <xdr:row>104</xdr:row>
      <xdr:rowOff>151493</xdr:rowOff>
    </xdr:to>
    <xdr:sp macro="" textlink="">
      <xdr:nvSpPr>
        <xdr:cNvPr id="888" name="楕円 887">
          <a:extLst>
            <a:ext uri="{FF2B5EF4-FFF2-40B4-BE49-F238E27FC236}">
              <a16:creationId xmlns:a16="http://schemas.microsoft.com/office/drawing/2014/main" id="{00000000-0008-0000-0F00-000078030000}"/>
            </a:ext>
          </a:extLst>
        </xdr:cNvPr>
        <xdr:cNvSpPr/>
      </xdr:nvSpPr>
      <xdr:spPr>
        <a:xfrm>
          <a:off x="145415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100693</xdr:rowOff>
    </xdr:from>
    <xdr:to>
      <xdr:col>81</xdr:col>
      <xdr:colOff>50800</xdr:colOff>
      <xdr:row>104</xdr:row>
      <xdr:rowOff>138249</xdr:rowOff>
    </xdr:to>
    <xdr:cxnSp macro="">
      <xdr:nvCxnSpPr>
        <xdr:cNvPr id="889" name="直線コネクタ 888">
          <a:extLst>
            <a:ext uri="{FF2B5EF4-FFF2-40B4-BE49-F238E27FC236}">
              <a16:creationId xmlns:a16="http://schemas.microsoft.com/office/drawing/2014/main" id="{00000000-0008-0000-0F00-000079030000}"/>
            </a:ext>
          </a:extLst>
        </xdr:cNvPr>
        <xdr:cNvCxnSpPr/>
      </xdr:nvCxnSpPr>
      <xdr:spPr>
        <a:xfrm>
          <a:off x="14592300" y="1793149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10705</xdr:rowOff>
    </xdr:from>
    <xdr:to>
      <xdr:col>72</xdr:col>
      <xdr:colOff>38100</xdr:colOff>
      <xdr:row>104</xdr:row>
      <xdr:rowOff>112305</xdr:rowOff>
    </xdr:to>
    <xdr:sp macro="" textlink="">
      <xdr:nvSpPr>
        <xdr:cNvPr id="890" name="楕円 889">
          <a:extLst>
            <a:ext uri="{FF2B5EF4-FFF2-40B4-BE49-F238E27FC236}">
              <a16:creationId xmlns:a16="http://schemas.microsoft.com/office/drawing/2014/main" id="{00000000-0008-0000-0F00-00007A030000}"/>
            </a:ext>
          </a:extLst>
        </xdr:cNvPr>
        <xdr:cNvSpPr/>
      </xdr:nvSpPr>
      <xdr:spPr>
        <a:xfrm>
          <a:off x="13652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61505</xdr:rowOff>
    </xdr:from>
    <xdr:to>
      <xdr:col>76</xdr:col>
      <xdr:colOff>114300</xdr:colOff>
      <xdr:row>104</xdr:row>
      <xdr:rowOff>100693</xdr:rowOff>
    </xdr:to>
    <xdr:cxnSp macro="">
      <xdr:nvCxnSpPr>
        <xdr:cNvPr id="891" name="直線コネクタ 890">
          <a:extLst>
            <a:ext uri="{FF2B5EF4-FFF2-40B4-BE49-F238E27FC236}">
              <a16:creationId xmlns:a16="http://schemas.microsoft.com/office/drawing/2014/main" id="{00000000-0008-0000-0F00-00007B030000}"/>
            </a:ext>
          </a:extLst>
        </xdr:cNvPr>
        <xdr:cNvCxnSpPr/>
      </xdr:nvCxnSpPr>
      <xdr:spPr>
        <a:xfrm>
          <a:off x="13703300" y="1789230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142966</xdr:rowOff>
    </xdr:from>
    <xdr:to>
      <xdr:col>67</xdr:col>
      <xdr:colOff>101600</xdr:colOff>
      <xdr:row>104</xdr:row>
      <xdr:rowOff>73116</xdr:rowOff>
    </xdr:to>
    <xdr:sp macro="" textlink="">
      <xdr:nvSpPr>
        <xdr:cNvPr id="892" name="楕円 891">
          <a:extLst>
            <a:ext uri="{FF2B5EF4-FFF2-40B4-BE49-F238E27FC236}">
              <a16:creationId xmlns:a16="http://schemas.microsoft.com/office/drawing/2014/main" id="{00000000-0008-0000-0F00-00007C030000}"/>
            </a:ext>
          </a:extLst>
        </xdr:cNvPr>
        <xdr:cNvSpPr/>
      </xdr:nvSpPr>
      <xdr:spPr>
        <a:xfrm>
          <a:off x="12763500" y="1780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22316</xdr:rowOff>
    </xdr:from>
    <xdr:to>
      <xdr:col>71</xdr:col>
      <xdr:colOff>177800</xdr:colOff>
      <xdr:row>104</xdr:row>
      <xdr:rowOff>61505</xdr:rowOff>
    </xdr:to>
    <xdr:cxnSp macro="">
      <xdr:nvCxnSpPr>
        <xdr:cNvPr id="893" name="直線コネクタ 892">
          <a:extLst>
            <a:ext uri="{FF2B5EF4-FFF2-40B4-BE49-F238E27FC236}">
              <a16:creationId xmlns:a16="http://schemas.microsoft.com/office/drawing/2014/main" id="{00000000-0008-0000-0F00-00007D030000}"/>
            </a:ext>
          </a:extLst>
        </xdr:cNvPr>
        <xdr:cNvCxnSpPr/>
      </xdr:nvCxnSpPr>
      <xdr:spPr>
        <a:xfrm>
          <a:off x="12814300" y="1785311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119759</xdr:rowOff>
    </xdr:from>
    <xdr:ext cx="405111" cy="259045"/>
    <xdr:sp macro="" textlink="">
      <xdr:nvSpPr>
        <xdr:cNvPr id="894" name="n_1aveValue【庁舎】&#10;有形固定資産減価償却率">
          <a:extLst>
            <a:ext uri="{FF2B5EF4-FFF2-40B4-BE49-F238E27FC236}">
              <a16:creationId xmlns:a16="http://schemas.microsoft.com/office/drawing/2014/main" id="{00000000-0008-0000-0F00-00007E030000}"/>
            </a:ext>
          </a:extLst>
        </xdr:cNvPr>
        <xdr:cNvSpPr txBox="1"/>
      </xdr:nvSpPr>
      <xdr:spPr>
        <a:xfrm>
          <a:off x="152660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98533</xdr:rowOff>
    </xdr:from>
    <xdr:ext cx="405111" cy="259045"/>
    <xdr:sp macro="" textlink="">
      <xdr:nvSpPr>
        <xdr:cNvPr id="895" name="n_2aveValue【庁舎】&#10;有形固定資産減価償却率">
          <a:extLst>
            <a:ext uri="{FF2B5EF4-FFF2-40B4-BE49-F238E27FC236}">
              <a16:creationId xmlns:a16="http://schemas.microsoft.com/office/drawing/2014/main" id="{00000000-0008-0000-0F00-00007F030000}"/>
            </a:ext>
          </a:extLst>
        </xdr:cNvPr>
        <xdr:cNvSpPr txBox="1"/>
      </xdr:nvSpPr>
      <xdr:spPr>
        <a:xfrm>
          <a:off x="14389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132822</xdr:rowOff>
    </xdr:from>
    <xdr:ext cx="405111" cy="259045"/>
    <xdr:sp macro="" textlink="">
      <xdr:nvSpPr>
        <xdr:cNvPr id="896" name="n_3aveValue【庁舎】&#10;有形固定資産減価償却率">
          <a:extLst>
            <a:ext uri="{FF2B5EF4-FFF2-40B4-BE49-F238E27FC236}">
              <a16:creationId xmlns:a16="http://schemas.microsoft.com/office/drawing/2014/main" id="{00000000-0008-0000-0F00-000080030000}"/>
            </a:ext>
          </a:extLst>
        </xdr:cNvPr>
        <xdr:cNvSpPr txBox="1"/>
      </xdr:nvSpPr>
      <xdr:spPr>
        <a:xfrm>
          <a:off x="13500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75672</xdr:rowOff>
    </xdr:from>
    <xdr:ext cx="405111" cy="259045"/>
    <xdr:sp macro="" textlink="">
      <xdr:nvSpPr>
        <xdr:cNvPr id="897" name="n_4aveValue【庁舎】&#10;有形固定資産減価償却率">
          <a:extLst>
            <a:ext uri="{FF2B5EF4-FFF2-40B4-BE49-F238E27FC236}">
              <a16:creationId xmlns:a16="http://schemas.microsoft.com/office/drawing/2014/main" id="{00000000-0008-0000-0F00-000081030000}"/>
            </a:ext>
          </a:extLst>
        </xdr:cNvPr>
        <xdr:cNvSpPr txBox="1"/>
      </xdr:nvSpPr>
      <xdr:spPr>
        <a:xfrm>
          <a:off x="12611744"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34126</xdr:rowOff>
    </xdr:from>
    <xdr:ext cx="405111" cy="259045"/>
    <xdr:sp macro="" textlink="">
      <xdr:nvSpPr>
        <xdr:cNvPr id="898" name="n_1mainValue【庁舎】&#10;有形固定資産減価償却率">
          <a:extLst>
            <a:ext uri="{FF2B5EF4-FFF2-40B4-BE49-F238E27FC236}">
              <a16:creationId xmlns:a16="http://schemas.microsoft.com/office/drawing/2014/main" id="{00000000-0008-0000-0F00-000082030000}"/>
            </a:ext>
          </a:extLst>
        </xdr:cNvPr>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168020</xdr:rowOff>
    </xdr:from>
    <xdr:ext cx="405111" cy="259045"/>
    <xdr:sp macro="" textlink="">
      <xdr:nvSpPr>
        <xdr:cNvPr id="899" name="n_2mainValue【庁舎】&#10;有形固定資産減価償却率">
          <a:extLst>
            <a:ext uri="{FF2B5EF4-FFF2-40B4-BE49-F238E27FC236}">
              <a16:creationId xmlns:a16="http://schemas.microsoft.com/office/drawing/2014/main" id="{00000000-0008-0000-0F00-000083030000}"/>
            </a:ext>
          </a:extLst>
        </xdr:cNvPr>
        <xdr:cNvSpPr txBox="1"/>
      </xdr:nvSpPr>
      <xdr:spPr>
        <a:xfrm>
          <a:off x="14389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128832</xdr:rowOff>
    </xdr:from>
    <xdr:ext cx="405111" cy="259045"/>
    <xdr:sp macro="" textlink="">
      <xdr:nvSpPr>
        <xdr:cNvPr id="900" name="n_3mainValue【庁舎】&#10;有形固定資産減価償却率">
          <a:extLst>
            <a:ext uri="{FF2B5EF4-FFF2-40B4-BE49-F238E27FC236}">
              <a16:creationId xmlns:a16="http://schemas.microsoft.com/office/drawing/2014/main" id="{00000000-0008-0000-0F00-000084030000}"/>
            </a:ext>
          </a:extLst>
        </xdr:cNvPr>
        <xdr:cNvSpPr txBox="1"/>
      </xdr:nvSpPr>
      <xdr:spPr>
        <a:xfrm>
          <a:off x="13500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89643</xdr:rowOff>
    </xdr:from>
    <xdr:ext cx="405111" cy="259045"/>
    <xdr:sp macro="" textlink="">
      <xdr:nvSpPr>
        <xdr:cNvPr id="901" name="n_4mainValue【庁舎】&#10;有形固定資産減価償却率">
          <a:extLst>
            <a:ext uri="{FF2B5EF4-FFF2-40B4-BE49-F238E27FC236}">
              <a16:creationId xmlns:a16="http://schemas.microsoft.com/office/drawing/2014/main" id="{00000000-0008-0000-0F00-000085030000}"/>
            </a:ext>
          </a:extLst>
        </xdr:cNvPr>
        <xdr:cNvSpPr txBox="1"/>
      </xdr:nvSpPr>
      <xdr:spPr>
        <a:xfrm>
          <a:off x="126117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a:extLst>
            <a:ext uri="{FF2B5EF4-FFF2-40B4-BE49-F238E27FC236}">
              <a16:creationId xmlns:a16="http://schemas.microsoft.com/office/drawing/2014/main" id="{00000000-0008-0000-0F00-00008A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a:extLst>
            <a:ext uri="{FF2B5EF4-FFF2-40B4-BE49-F238E27FC236}">
              <a16:creationId xmlns:a16="http://schemas.microsoft.com/office/drawing/2014/main" id="{00000000-0008-0000-0F00-00008B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a:extLst>
            <a:ext uri="{FF2B5EF4-FFF2-40B4-BE49-F238E27FC236}">
              <a16:creationId xmlns:a16="http://schemas.microsoft.com/office/drawing/2014/main" id="{00000000-0008-0000-0F00-00008C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a:extLst>
            <a:ext uri="{FF2B5EF4-FFF2-40B4-BE49-F238E27FC236}">
              <a16:creationId xmlns:a16="http://schemas.microsoft.com/office/drawing/2014/main" id="{00000000-0008-0000-0F00-00008D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3" name="テキスト ボックス 912">
          <a:extLst>
            <a:ext uri="{FF2B5EF4-FFF2-40B4-BE49-F238E27FC236}">
              <a16:creationId xmlns:a16="http://schemas.microsoft.com/office/drawing/2014/main" id="{00000000-0008-0000-0F00-000091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4" name="直線コネクタ 913">
          <a:extLst>
            <a:ext uri="{FF2B5EF4-FFF2-40B4-BE49-F238E27FC236}">
              <a16:creationId xmlns:a16="http://schemas.microsoft.com/office/drawing/2014/main" id="{00000000-0008-0000-0F00-000092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5" name="テキスト ボックス 914">
          <a:extLst>
            <a:ext uri="{FF2B5EF4-FFF2-40B4-BE49-F238E27FC236}">
              <a16:creationId xmlns:a16="http://schemas.microsoft.com/office/drawing/2014/main" id="{00000000-0008-0000-0F00-000093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6" name="直線コネクタ 915">
          <a:extLst>
            <a:ext uri="{FF2B5EF4-FFF2-40B4-BE49-F238E27FC236}">
              <a16:creationId xmlns:a16="http://schemas.microsoft.com/office/drawing/2014/main" id="{00000000-0008-0000-0F00-000094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7" name="テキスト ボックス 916">
          <a:extLst>
            <a:ext uri="{FF2B5EF4-FFF2-40B4-BE49-F238E27FC236}">
              <a16:creationId xmlns:a16="http://schemas.microsoft.com/office/drawing/2014/main" id="{00000000-0008-0000-0F00-000095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8" name="直線コネクタ 917">
          <a:extLst>
            <a:ext uri="{FF2B5EF4-FFF2-40B4-BE49-F238E27FC236}">
              <a16:creationId xmlns:a16="http://schemas.microsoft.com/office/drawing/2014/main" id="{00000000-0008-0000-0F00-000096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9" name="テキスト ボックス 918">
          <a:extLst>
            <a:ext uri="{FF2B5EF4-FFF2-40B4-BE49-F238E27FC236}">
              <a16:creationId xmlns:a16="http://schemas.microsoft.com/office/drawing/2014/main" id="{00000000-0008-0000-0F00-000097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00000000-0008-0000-0F00-00009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923" name="直線コネクタ 922">
          <a:extLst>
            <a:ext uri="{FF2B5EF4-FFF2-40B4-BE49-F238E27FC236}">
              <a16:creationId xmlns:a16="http://schemas.microsoft.com/office/drawing/2014/main" id="{00000000-0008-0000-0F00-00009B030000}"/>
            </a:ext>
          </a:extLst>
        </xdr:cNvPr>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924" name="【庁舎】&#10;一人当たり面積最小値テキスト">
          <a:extLst>
            <a:ext uri="{FF2B5EF4-FFF2-40B4-BE49-F238E27FC236}">
              <a16:creationId xmlns:a16="http://schemas.microsoft.com/office/drawing/2014/main" id="{00000000-0008-0000-0F00-00009C030000}"/>
            </a:ext>
          </a:extLst>
        </xdr:cNvPr>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925" name="直線コネクタ 924">
          <a:extLst>
            <a:ext uri="{FF2B5EF4-FFF2-40B4-BE49-F238E27FC236}">
              <a16:creationId xmlns:a16="http://schemas.microsoft.com/office/drawing/2014/main" id="{00000000-0008-0000-0F00-00009D030000}"/>
            </a:ext>
          </a:extLst>
        </xdr:cNvPr>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926" name="【庁舎】&#10;一人当たり面積最大値テキスト">
          <a:extLst>
            <a:ext uri="{FF2B5EF4-FFF2-40B4-BE49-F238E27FC236}">
              <a16:creationId xmlns:a16="http://schemas.microsoft.com/office/drawing/2014/main" id="{00000000-0008-0000-0F00-00009E030000}"/>
            </a:ext>
          </a:extLst>
        </xdr:cNvPr>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927" name="直線コネクタ 926">
          <a:extLst>
            <a:ext uri="{FF2B5EF4-FFF2-40B4-BE49-F238E27FC236}">
              <a16:creationId xmlns:a16="http://schemas.microsoft.com/office/drawing/2014/main" id="{00000000-0008-0000-0F00-00009F030000}"/>
            </a:ext>
          </a:extLst>
        </xdr:cNvPr>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928" name="【庁舎】&#10;一人当たり面積平均値テキスト">
          <a:extLst>
            <a:ext uri="{FF2B5EF4-FFF2-40B4-BE49-F238E27FC236}">
              <a16:creationId xmlns:a16="http://schemas.microsoft.com/office/drawing/2014/main" id="{00000000-0008-0000-0F00-0000A0030000}"/>
            </a:ext>
          </a:extLst>
        </xdr:cNvPr>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929" name="フローチャート: 判断 928">
          <a:extLst>
            <a:ext uri="{FF2B5EF4-FFF2-40B4-BE49-F238E27FC236}">
              <a16:creationId xmlns:a16="http://schemas.microsoft.com/office/drawing/2014/main" id="{00000000-0008-0000-0F00-0000A1030000}"/>
            </a:ext>
          </a:extLst>
        </xdr:cNvPr>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930" name="フローチャート: 判断 929">
          <a:extLst>
            <a:ext uri="{FF2B5EF4-FFF2-40B4-BE49-F238E27FC236}">
              <a16:creationId xmlns:a16="http://schemas.microsoft.com/office/drawing/2014/main" id="{00000000-0008-0000-0F00-0000A2030000}"/>
            </a:ext>
          </a:extLst>
        </xdr:cNvPr>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931" name="フローチャート: 判断 930">
          <a:extLst>
            <a:ext uri="{FF2B5EF4-FFF2-40B4-BE49-F238E27FC236}">
              <a16:creationId xmlns:a16="http://schemas.microsoft.com/office/drawing/2014/main" id="{00000000-0008-0000-0F00-0000A3030000}"/>
            </a:ext>
          </a:extLst>
        </xdr:cNvPr>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932" name="フローチャート: 判断 931">
          <a:extLst>
            <a:ext uri="{FF2B5EF4-FFF2-40B4-BE49-F238E27FC236}">
              <a16:creationId xmlns:a16="http://schemas.microsoft.com/office/drawing/2014/main" id="{00000000-0008-0000-0F00-0000A4030000}"/>
            </a:ext>
          </a:extLst>
        </xdr:cNvPr>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87122</xdr:rowOff>
    </xdr:from>
    <xdr:to>
      <xdr:col>98</xdr:col>
      <xdr:colOff>38100</xdr:colOff>
      <xdr:row>105</xdr:row>
      <xdr:rowOff>17272</xdr:rowOff>
    </xdr:to>
    <xdr:sp macro="" textlink="">
      <xdr:nvSpPr>
        <xdr:cNvPr id="933" name="フローチャート: 判断 932">
          <a:extLst>
            <a:ext uri="{FF2B5EF4-FFF2-40B4-BE49-F238E27FC236}">
              <a16:creationId xmlns:a16="http://schemas.microsoft.com/office/drawing/2014/main" id="{00000000-0008-0000-0F00-0000A5030000}"/>
            </a:ext>
          </a:extLst>
        </xdr:cNvPr>
        <xdr:cNvSpPr/>
      </xdr:nvSpPr>
      <xdr:spPr>
        <a:xfrm>
          <a:off x="18605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F00-0000A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F00-0000A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F00-0000A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F00-0000A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F00-0000A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84837</xdr:rowOff>
    </xdr:from>
    <xdr:to>
      <xdr:col>116</xdr:col>
      <xdr:colOff>114300</xdr:colOff>
      <xdr:row>102</xdr:row>
      <xdr:rowOff>14987</xdr:rowOff>
    </xdr:to>
    <xdr:sp macro="" textlink="">
      <xdr:nvSpPr>
        <xdr:cNvPr id="939" name="楕円 938">
          <a:extLst>
            <a:ext uri="{FF2B5EF4-FFF2-40B4-BE49-F238E27FC236}">
              <a16:creationId xmlns:a16="http://schemas.microsoft.com/office/drawing/2014/main" id="{00000000-0008-0000-0F00-0000AB030000}"/>
            </a:ext>
          </a:extLst>
        </xdr:cNvPr>
        <xdr:cNvSpPr/>
      </xdr:nvSpPr>
      <xdr:spPr>
        <a:xfrm>
          <a:off x="22110700" y="1740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107714</xdr:rowOff>
    </xdr:from>
    <xdr:ext cx="469744" cy="259045"/>
    <xdr:sp macro="" textlink="">
      <xdr:nvSpPr>
        <xdr:cNvPr id="940" name="【庁舎】&#10;一人当たり面積該当値テキスト">
          <a:extLst>
            <a:ext uri="{FF2B5EF4-FFF2-40B4-BE49-F238E27FC236}">
              <a16:creationId xmlns:a16="http://schemas.microsoft.com/office/drawing/2014/main" id="{00000000-0008-0000-0F00-0000AC030000}"/>
            </a:ext>
          </a:extLst>
        </xdr:cNvPr>
        <xdr:cNvSpPr txBox="1"/>
      </xdr:nvSpPr>
      <xdr:spPr>
        <a:xfrm>
          <a:off x="22199600" y="1725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80263</xdr:rowOff>
    </xdr:from>
    <xdr:to>
      <xdr:col>112</xdr:col>
      <xdr:colOff>38100</xdr:colOff>
      <xdr:row>102</xdr:row>
      <xdr:rowOff>10413</xdr:rowOff>
    </xdr:to>
    <xdr:sp macro="" textlink="">
      <xdr:nvSpPr>
        <xdr:cNvPr id="941" name="楕円 940">
          <a:extLst>
            <a:ext uri="{FF2B5EF4-FFF2-40B4-BE49-F238E27FC236}">
              <a16:creationId xmlns:a16="http://schemas.microsoft.com/office/drawing/2014/main" id="{00000000-0008-0000-0F00-0000AD030000}"/>
            </a:ext>
          </a:extLst>
        </xdr:cNvPr>
        <xdr:cNvSpPr/>
      </xdr:nvSpPr>
      <xdr:spPr>
        <a:xfrm>
          <a:off x="21272500" y="1739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131063</xdr:rowOff>
    </xdr:from>
    <xdr:to>
      <xdr:col>116</xdr:col>
      <xdr:colOff>63500</xdr:colOff>
      <xdr:row>101</xdr:row>
      <xdr:rowOff>135637</xdr:rowOff>
    </xdr:to>
    <xdr:cxnSp macro="">
      <xdr:nvCxnSpPr>
        <xdr:cNvPr id="942" name="直線コネクタ 941">
          <a:extLst>
            <a:ext uri="{FF2B5EF4-FFF2-40B4-BE49-F238E27FC236}">
              <a16:creationId xmlns:a16="http://schemas.microsoft.com/office/drawing/2014/main" id="{00000000-0008-0000-0F00-0000AE030000}"/>
            </a:ext>
          </a:extLst>
        </xdr:cNvPr>
        <xdr:cNvCxnSpPr/>
      </xdr:nvCxnSpPr>
      <xdr:spPr>
        <a:xfrm>
          <a:off x="21323300" y="1744751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100837</xdr:rowOff>
    </xdr:from>
    <xdr:to>
      <xdr:col>107</xdr:col>
      <xdr:colOff>101600</xdr:colOff>
      <xdr:row>102</xdr:row>
      <xdr:rowOff>30987</xdr:rowOff>
    </xdr:to>
    <xdr:sp macro="" textlink="">
      <xdr:nvSpPr>
        <xdr:cNvPr id="943" name="楕円 942">
          <a:extLst>
            <a:ext uri="{FF2B5EF4-FFF2-40B4-BE49-F238E27FC236}">
              <a16:creationId xmlns:a16="http://schemas.microsoft.com/office/drawing/2014/main" id="{00000000-0008-0000-0F00-0000AF030000}"/>
            </a:ext>
          </a:extLst>
        </xdr:cNvPr>
        <xdr:cNvSpPr/>
      </xdr:nvSpPr>
      <xdr:spPr>
        <a:xfrm>
          <a:off x="20383500" y="1741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131063</xdr:rowOff>
    </xdr:from>
    <xdr:to>
      <xdr:col>111</xdr:col>
      <xdr:colOff>177800</xdr:colOff>
      <xdr:row>101</xdr:row>
      <xdr:rowOff>151637</xdr:rowOff>
    </xdr:to>
    <xdr:cxnSp macro="">
      <xdr:nvCxnSpPr>
        <xdr:cNvPr id="944" name="直線コネクタ 943">
          <a:extLst>
            <a:ext uri="{FF2B5EF4-FFF2-40B4-BE49-F238E27FC236}">
              <a16:creationId xmlns:a16="http://schemas.microsoft.com/office/drawing/2014/main" id="{00000000-0008-0000-0F00-0000B0030000}"/>
            </a:ext>
          </a:extLst>
        </xdr:cNvPr>
        <xdr:cNvCxnSpPr/>
      </xdr:nvCxnSpPr>
      <xdr:spPr>
        <a:xfrm flipV="1">
          <a:off x="20434300" y="1744751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119126</xdr:rowOff>
    </xdr:from>
    <xdr:to>
      <xdr:col>102</xdr:col>
      <xdr:colOff>165100</xdr:colOff>
      <xdr:row>102</xdr:row>
      <xdr:rowOff>49276</xdr:rowOff>
    </xdr:to>
    <xdr:sp macro="" textlink="">
      <xdr:nvSpPr>
        <xdr:cNvPr id="945" name="楕円 944">
          <a:extLst>
            <a:ext uri="{FF2B5EF4-FFF2-40B4-BE49-F238E27FC236}">
              <a16:creationId xmlns:a16="http://schemas.microsoft.com/office/drawing/2014/main" id="{00000000-0008-0000-0F00-0000B1030000}"/>
            </a:ext>
          </a:extLst>
        </xdr:cNvPr>
        <xdr:cNvSpPr/>
      </xdr:nvSpPr>
      <xdr:spPr>
        <a:xfrm>
          <a:off x="19494500" y="1743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151637</xdr:rowOff>
    </xdr:from>
    <xdr:to>
      <xdr:col>107</xdr:col>
      <xdr:colOff>50800</xdr:colOff>
      <xdr:row>101</xdr:row>
      <xdr:rowOff>169926</xdr:rowOff>
    </xdr:to>
    <xdr:cxnSp macro="">
      <xdr:nvCxnSpPr>
        <xdr:cNvPr id="946" name="直線コネクタ 945">
          <a:extLst>
            <a:ext uri="{FF2B5EF4-FFF2-40B4-BE49-F238E27FC236}">
              <a16:creationId xmlns:a16="http://schemas.microsoft.com/office/drawing/2014/main" id="{00000000-0008-0000-0F00-0000B2030000}"/>
            </a:ext>
          </a:extLst>
        </xdr:cNvPr>
        <xdr:cNvCxnSpPr/>
      </xdr:nvCxnSpPr>
      <xdr:spPr>
        <a:xfrm flipV="1">
          <a:off x="19545300" y="174680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139700</xdr:rowOff>
    </xdr:from>
    <xdr:to>
      <xdr:col>98</xdr:col>
      <xdr:colOff>38100</xdr:colOff>
      <xdr:row>102</xdr:row>
      <xdr:rowOff>69850</xdr:rowOff>
    </xdr:to>
    <xdr:sp macro="" textlink="">
      <xdr:nvSpPr>
        <xdr:cNvPr id="947" name="楕円 946">
          <a:extLst>
            <a:ext uri="{FF2B5EF4-FFF2-40B4-BE49-F238E27FC236}">
              <a16:creationId xmlns:a16="http://schemas.microsoft.com/office/drawing/2014/main" id="{00000000-0008-0000-0F00-0000B3030000}"/>
            </a:ext>
          </a:extLst>
        </xdr:cNvPr>
        <xdr:cNvSpPr/>
      </xdr:nvSpPr>
      <xdr:spPr>
        <a:xfrm>
          <a:off x="18605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169926</xdr:rowOff>
    </xdr:from>
    <xdr:to>
      <xdr:col>102</xdr:col>
      <xdr:colOff>114300</xdr:colOff>
      <xdr:row>102</xdr:row>
      <xdr:rowOff>19050</xdr:rowOff>
    </xdr:to>
    <xdr:cxnSp macro="">
      <xdr:nvCxnSpPr>
        <xdr:cNvPr id="948" name="直線コネクタ 947">
          <a:extLst>
            <a:ext uri="{FF2B5EF4-FFF2-40B4-BE49-F238E27FC236}">
              <a16:creationId xmlns:a16="http://schemas.microsoft.com/office/drawing/2014/main" id="{00000000-0008-0000-0F00-0000B4030000}"/>
            </a:ext>
          </a:extLst>
        </xdr:cNvPr>
        <xdr:cNvCxnSpPr/>
      </xdr:nvCxnSpPr>
      <xdr:spPr>
        <a:xfrm flipV="1">
          <a:off x="18656300" y="1748637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67835</xdr:rowOff>
    </xdr:from>
    <xdr:ext cx="469744" cy="259045"/>
    <xdr:sp macro="" textlink="">
      <xdr:nvSpPr>
        <xdr:cNvPr id="949" name="n_1aveValue【庁舎】&#10;一人当たり面積">
          <a:extLst>
            <a:ext uri="{FF2B5EF4-FFF2-40B4-BE49-F238E27FC236}">
              <a16:creationId xmlns:a16="http://schemas.microsoft.com/office/drawing/2014/main" id="{00000000-0008-0000-0F00-0000B5030000}"/>
            </a:ext>
          </a:extLst>
        </xdr:cNvPr>
        <xdr:cNvSpPr txBox="1"/>
      </xdr:nvSpPr>
      <xdr:spPr>
        <a:xfrm>
          <a:off x="21075727" y="1807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74692</xdr:rowOff>
    </xdr:from>
    <xdr:ext cx="469744" cy="259045"/>
    <xdr:sp macro="" textlink="">
      <xdr:nvSpPr>
        <xdr:cNvPr id="950" name="n_2aveValue【庁舎】&#10;一人当たり面積">
          <a:extLst>
            <a:ext uri="{FF2B5EF4-FFF2-40B4-BE49-F238E27FC236}">
              <a16:creationId xmlns:a16="http://schemas.microsoft.com/office/drawing/2014/main" id="{00000000-0008-0000-0F00-0000B6030000}"/>
            </a:ext>
          </a:extLst>
        </xdr:cNvPr>
        <xdr:cNvSpPr txBox="1"/>
      </xdr:nvSpPr>
      <xdr:spPr>
        <a:xfrm>
          <a:off x="201994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134129</xdr:rowOff>
    </xdr:from>
    <xdr:ext cx="469744" cy="259045"/>
    <xdr:sp macro="" textlink="">
      <xdr:nvSpPr>
        <xdr:cNvPr id="951" name="n_3aveValue【庁舎】&#10;一人当たり面積">
          <a:extLst>
            <a:ext uri="{FF2B5EF4-FFF2-40B4-BE49-F238E27FC236}">
              <a16:creationId xmlns:a16="http://schemas.microsoft.com/office/drawing/2014/main" id="{00000000-0008-0000-0F00-0000B7030000}"/>
            </a:ext>
          </a:extLst>
        </xdr:cNvPr>
        <xdr:cNvSpPr txBox="1"/>
      </xdr:nvSpPr>
      <xdr:spPr>
        <a:xfrm>
          <a:off x="193104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8399</xdr:rowOff>
    </xdr:from>
    <xdr:ext cx="469744" cy="259045"/>
    <xdr:sp macro="" textlink="">
      <xdr:nvSpPr>
        <xdr:cNvPr id="952" name="n_4aveValue【庁舎】&#10;一人当たり面積">
          <a:extLst>
            <a:ext uri="{FF2B5EF4-FFF2-40B4-BE49-F238E27FC236}">
              <a16:creationId xmlns:a16="http://schemas.microsoft.com/office/drawing/2014/main" id="{00000000-0008-0000-0F00-0000B8030000}"/>
            </a:ext>
          </a:extLst>
        </xdr:cNvPr>
        <xdr:cNvSpPr txBox="1"/>
      </xdr:nvSpPr>
      <xdr:spPr>
        <a:xfrm>
          <a:off x="18421427" y="180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26940</xdr:rowOff>
    </xdr:from>
    <xdr:ext cx="469744" cy="259045"/>
    <xdr:sp macro="" textlink="">
      <xdr:nvSpPr>
        <xdr:cNvPr id="953" name="n_1mainValue【庁舎】&#10;一人当たり面積">
          <a:extLst>
            <a:ext uri="{FF2B5EF4-FFF2-40B4-BE49-F238E27FC236}">
              <a16:creationId xmlns:a16="http://schemas.microsoft.com/office/drawing/2014/main" id="{00000000-0008-0000-0F00-0000B9030000}"/>
            </a:ext>
          </a:extLst>
        </xdr:cNvPr>
        <xdr:cNvSpPr txBox="1"/>
      </xdr:nvSpPr>
      <xdr:spPr>
        <a:xfrm>
          <a:off x="21075727" y="1717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47514</xdr:rowOff>
    </xdr:from>
    <xdr:ext cx="469744" cy="259045"/>
    <xdr:sp macro="" textlink="">
      <xdr:nvSpPr>
        <xdr:cNvPr id="954" name="n_2mainValue【庁舎】&#10;一人当たり面積">
          <a:extLst>
            <a:ext uri="{FF2B5EF4-FFF2-40B4-BE49-F238E27FC236}">
              <a16:creationId xmlns:a16="http://schemas.microsoft.com/office/drawing/2014/main" id="{00000000-0008-0000-0F00-0000BA030000}"/>
            </a:ext>
          </a:extLst>
        </xdr:cNvPr>
        <xdr:cNvSpPr txBox="1"/>
      </xdr:nvSpPr>
      <xdr:spPr>
        <a:xfrm>
          <a:off x="20199427" y="171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65803</xdr:rowOff>
    </xdr:from>
    <xdr:ext cx="469744" cy="259045"/>
    <xdr:sp macro="" textlink="">
      <xdr:nvSpPr>
        <xdr:cNvPr id="955" name="n_3mainValue【庁舎】&#10;一人当たり面積">
          <a:extLst>
            <a:ext uri="{FF2B5EF4-FFF2-40B4-BE49-F238E27FC236}">
              <a16:creationId xmlns:a16="http://schemas.microsoft.com/office/drawing/2014/main" id="{00000000-0008-0000-0F00-0000BB030000}"/>
            </a:ext>
          </a:extLst>
        </xdr:cNvPr>
        <xdr:cNvSpPr txBox="1"/>
      </xdr:nvSpPr>
      <xdr:spPr>
        <a:xfrm>
          <a:off x="19310427" y="1721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86377</xdr:rowOff>
    </xdr:from>
    <xdr:ext cx="469744" cy="259045"/>
    <xdr:sp macro="" textlink="">
      <xdr:nvSpPr>
        <xdr:cNvPr id="956" name="n_4mainValue【庁舎】&#10;一人当たり面積">
          <a:extLst>
            <a:ext uri="{FF2B5EF4-FFF2-40B4-BE49-F238E27FC236}">
              <a16:creationId xmlns:a16="http://schemas.microsoft.com/office/drawing/2014/main" id="{00000000-0008-0000-0F00-0000BC030000}"/>
            </a:ext>
          </a:extLst>
        </xdr:cNvPr>
        <xdr:cNvSpPr txBox="1"/>
      </xdr:nvSpPr>
      <xdr:spPr>
        <a:xfrm>
          <a:off x="18421427" y="1723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00000000-0008-0000-0F00-0000B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00000000-0008-0000-0F00-0000B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00000000-0008-0000-0F00-0000B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福祉施設、消防施設については、有形固定資産減価償却率が類似団体と比較しても高い状況で、施設の老朽化が進んでいることから、施設の長寿命化や更新を検討していく必要ある。体育館・プールについては、類似団体平均と比較して大きく高い状況ではないが、有形固定資産減価償却率は</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％近い比率となっており、これらの施設も長寿命化や更新を検討していく必要がある。市民会館についても、施設の一部改修を行ったことにより、平成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年度に比べ有形固定資産減価償却率は改善しているが、類似団体平均と比較すると、依然として高い状況であるため、引き続き施設の長寿命化や更新を検討していく必要がある。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庁舎の有形固定資産減価償却率については、公共施設の集約化により複合施設を建設したことで、</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％の減少となった。今後も計画的に、施設の集約化・更新を進めていく。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37,331
37,071
658.54
25,603,408
24,643,499
598,820
14,748,109
31,075,757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人口の減少や高齢化に加え、市内に中心となる産業が少ないことにより、財政基盤が弱く、類似団体平均より低い水準となっている。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地域創生総合戦略に基づき、人口減少を最小限に留める施策の推進や、林業再生など地場産業の強化、および中小企業対策をはじめとした活力ある地域づくりなど、市税の徴収率向上対策とあわせ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135467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877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115358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115358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115358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積極的な繰上償還により公債費は大幅に減少した一方で、社会保障関係経費の増加により扶助費が増加し、経常収支比率は昨年度より</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％悪化した。</a:t>
          </a:r>
        </a:p>
        <a:p>
          <a:r>
            <a:rPr kumimoji="1" lang="ja-JP" altLang="en-US" sz="1200">
              <a:latin typeface="ＭＳ Ｐゴシック" panose="020B0600070205080204" pitchFamily="50" charset="-128"/>
              <a:ea typeface="ＭＳ Ｐゴシック" panose="020B0600070205080204" pitchFamily="50" charset="-128"/>
            </a:rPr>
            <a:t>　今後は、市税の減少や普通交付税の縮減、また、社会保障関係経費が増加傾向であることから、引き続き、事務事業の見直しや繰上償還の積極的な実施などにより、経常経費の抑制に努める。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62</xdr:row>
      <xdr:rowOff>87884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65022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5351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153162</xdr:rowOff>
    </xdr:from>
    <xdr:to>
      <xdr:col>19</xdr:col>
      <xdr:colOff>133350</xdr:colOff>
      <xdr:row>62</xdr:row>
      <xdr:rowOff>20320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61161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66819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153162</xdr:rowOff>
    </xdr:from>
    <xdr:to>
      <xdr:col>15</xdr:col>
      <xdr:colOff>82550</xdr:colOff>
      <xdr:row>62</xdr:row>
      <xdr:rowOff>44450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61161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46245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95250</xdr:rowOff>
    </xdr:from>
    <xdr:to>
      <xdr:col>11</xdr:col>
      <xdr:colOff>31750</xdr:colOff>
      <xdr:row>62</xdr:row>
      <xdr:rowOff>44450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5537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74185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9161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3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55897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68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102362</xdr:rowOff>
    </xdr:from>
    <xdr:to>
      <xdr:col>15</xdr:col>
      <xdr:colOff>133350</xdr:colOff>
      <xdr:row>62</xdr:row>
      <xdr:rowOff>32512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42689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80027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44450</xdr:rowOff>
    </xdr:from>
    <xdr:to>
      <xdr:col>7</xdr:col>
      <xdr:colOff>31750</xdr:colOff>
      <xdr:row>61</xdr:row>
      <xdr:rowOff>146050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130827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[169,645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人件費の増加に加えて、物件費等では、学校教育の</a:t>
          </a:r>
          <a:r>
            <a:rPr kumimoji="1" lang="en-US" altLang="ja-JP" sz="1200">
              <a:latin typeface="ＭＳ Ｐゴシック" panose="020B0600070205080204" pitchFamily="50" charset="-128"/>
              <a:ea typeface="ＭＳ Ｐゴシック" panose="020B0600070205080204" pitchFamily="50" charset="-128"/>
            </a:rPr>
            <a:t>ICT</a:t>
          </a:r>
          <a:r>
            <a:rPr kumimoji="1" lang="ja-JP" altLang="en-US" sz="1200">
              <a:latin typeface="ＭＳ Ｐゴシック" panose="020B0600070205080204" pitchFamily="50" charset="-128"/>
              <a:ea typeface="ＭＳ Ｐゴシック" panose="020B0600070205080204" pitchFamily="50" charset="-128"/>
            </a:rPr>
            <a:t>化推進のための端末の整備や各施設の維持管理経費が増加しており、類似団体と比較し高い数値となっている。</a:t>
          </a:r>
        </a:p>
        <a:p>
          <a:r>
            <a:rPr kumimoji="1" lang="ja-JP" altLang="en-US" sz="1200">
              <a:latin typeface="ＭＳ Ｐゴシック" panose="020B0600070205080204" pitchFamily="50" charset="-128"/>
              <a:ea typeface="ＭＳ Ｐゴシック" panose="020B0600070205080204" pitchFamily="50" charset="-128"/>
            </a:rPr>
            <a:t>　今後は、適正な職員の定員管理とともに、公共施設等総合管理計画に基づき、施設の集約化を含め維持管理経費の削減に向けた取組みを進めていく。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95368</xdr:rowOff>
    </xdr:from>
    <xdr:to>
      <xdr:col>23</xdr:col>
      <xdr:colOff>133350</xdr:colOff>
      <xdr:row>84</xdr:row>
      <xdr:rowOff>151513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497168"/>
          <a:ext cx="838200" cy="5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46262</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05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59916</xdr:rowOff>
    </xdr:from>
    <xdr:to>
      <xdr:col>19</xdr:col>
      <xdr:colOff>133350</xdr:colOff>
      <xdr:row>84</xdr:row>
      <xdr:rowOff>95368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461716"/>
          <a:ext cx="889000" cy="3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90684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7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30333</xdr:rowOff>
    </xdr:from>
    <xdr:to>
      <xdr:col>15</xdr:col>
      <xdr:colOff>82550</xdr:colOff>
      <xdr:row>84</xdr:row>
      <xdr:rowOff>59916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432133"/>
          <a:ext cx="889000" cy="2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115943</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0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27312</xdr:rowOff>
    </xdr:from>
    <xdr:to>
      <xdr:col>11</xdr:col>
      <xdr:colOff>31750</xdr:colOff>
      <xdr:row>84</xdr:row>
      <xdr:rowOff>30333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429112"/>
          <a:ext cx="889000" cy="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81002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96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115412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100713</xdr:rowOff>
    </xdr:from>
    <xdr:to>
      <xdr:col>23</xdr:col>
      <xdr:colOff>184150</xdr:colOff>
      <xdr:row>85</xdr:row>
      <xdr:rowOff>30863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50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72790</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474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44568</xdr:rowOff>
    </xdr:from>
    <xdr:to>
      <xdr:col>19</xdr:col>
      <xdr:colOff>184150</xdr:colOff>
      <xdr:row>84</xdr:row>
      <xdr:rowOff>146168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44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130945</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532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9116</xdr:rowOff>
    </xdr:from>
    <xdr:to>
      <xdr:col>15</xdr:col>
      <xdr:colOff>133350</xdr:colOff>
      <xdr:row>84</xdr:row>
      <xdr:rowOff>110716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95493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497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150983</xdr:rowOff>
    </xdr:from>
    <xdr:to>
      <xdr:col>11</xdr:col>
      <xdr:colOff>82550</xdr:colOff>
      <xdr:row>84</xdr:row>
      <xdr:rowOff>81133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38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65910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4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147962</xdr:rowOff>
    </xdr:from>
    <xdr:to>
      <xdr:col>7</xdr:col>
      <xdr:colOff>31750</xdr:colOff>
      <xdr:row>84</xdr:row>
      <xdr:rowOff>78112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37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62889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46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給料表については国の制度に準拠しており、兵庫県内では７級制を超える団体がほとんどである中、宍粟市では６級制を継続している。</a:t>
          </a:r>
        </a:p>
        <a:p>
          <a:r>
            <a:rPr kumimoji="1" lang="ja-JP" altLang="en-US" sz="1200">
              <a:latin typeface="ＭＳ Ｐゴシック" panose="020B0600070205080204" pitchFamily="50" charset="-128"/>
              <a:ea typeface="ＭＳ Ｐゴシック" panose="020B0600070205080204" pitchFamily="50" charset="-128"/>
            </a:rPr>
            <a:t>　毎年度、人事院勧告や県の人事委員会勧告に準拠した対応をしており、今後においても国及び県の動向に留意し給与水準の維持に努める。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169636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72565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86</xdr:row>
      <xdr:rowOff>32657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7428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32657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7256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85</xdr:row>
      <xdr:rowOff>152400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6739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合併による市発足以降、退職者の</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補充を原則とした職員数の削減をすすめてきたが、類似団体内では依然として高い数値となっている。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市の面積が広大で、類似団体と比較し、支所や出先機関などを多く配置していることから、今後における急減を見込むことが難しい現状にある。</a:t>
          </a:r>
        </a:p>
        <a:p>
          <a:r>
            <a:rPr kumimoji="1" lang="ja-JP" altLang="en-US" sz="1200">
              <a:latin typeface="ＭＳ Ｐゴシック" panose="020B0600070205080204" pitchFamily="50" charset="-128"/>
              <a:ea typeface="ＭＳ Ｐゴシック" panose="020B0600070205080204" pitchFamily="50" charset="-128"/>
            </a:rPr>
            <a:t>　今後においては、公共施設等総合管理計画に基づき施設の集約化も含め、一定の市民サービスを維持しつつ事務事業の効率化を推進し、増え続ける行政需要のなかで適正な定員管理に努める。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129812</xdr:rowOff>
    </xdr:from>
    <xdr:to>
      <xdr:col>81</xdr:col>
      <xdr:colOff>44450</xdr:colOff>
      <xdr:row>64</xdr:row>
      <xdr:rowOff>34199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931162"/>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10177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69487</xdr:rowOff>
    </xdr:from>
    <xdr:to>
      <xdr:col>77</xdr:col>
      <xdr:colOff>44450</xdr:colOff>
      <xdr:row>63</xdr:row>
      <xdr:rowOff>129812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87083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67763</xdr:rowOff>
    </xdr:from>
    <xdr:to>
      <xdr:col>72</xdr:col>
      <xdr:colOff>203200</xdr:colOff>
      <xdr:row>63</xdr:row>
      <xdr:rowOff>69487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869113"/>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55699</xdr:rowOff>
    </xdr:from>
    <xdr:to>
      <xdr:col>68</xdr:col>
      <xdr:colOff>152400</xdr:colOff>
      <xdr:row>63</xdr:row>
      <xdr:rowOff>67763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857049"/>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154849</xdr:rowOff>
    </xdr:from>
    <xdr:to>
      <xdr:col>81</xdr:col>
      <xdr:colOff>95250</xdr:colOff>
      <xdr:row>64</xdr:row>
      <xdr:rowOff>84999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95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126926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92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79012</xdr:rowOff>
    </xdr:from>
    <xdr:to>
      <xdr:col>77</xdr:col>
      <xdr:colOff>95250</xdr:colOff>
      <xdr:row>64</xdr:row>
      <xdr:rowOff>9162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88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165389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966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18687</xdr:rowOff>
    </xdr:from>
    <xdr:to>
      <xdr:col>73</xdr:col>
      <xdr:colOff>44450</xdr:colOff>
      <xdr:row>63</xdr:row>
      <xdr:rowOff>120287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105064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90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16963</xdr:rowOff>
    </xdr:from>
    <xdr:to>
      <xdr:col>68</xdr:col>
      <xdr:colOff>203200</xdr:colOff>
      <xdr:row>63</xdr:row>
      <xdr:rowOff>118563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8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103340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90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4899</xdr:rowOff>
    </xdr:from>
    <xdr:to>
      <xdr:col>64</xdr:col>
      <xdr:colOff>152400</xdr:colOff>
      <xdr:row>63</xdr:row>
      <xdr:rowOff>106499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91276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積極的な繰上償還の実施と公営企業債の発行抑制により、実質公債費比率は</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％改善したが、地理的な要因により上下水道などの生活基盤整備に係る事業費が嵩むことから、類似団体平均より</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％高い数値となっている。</a:t>
          </a:r>
        </a:p>
        <a:p>
          <a:r>
            <a:rPr kumimoji="1" lang="ja-JP" altLang="en-US" sz="1200">
              <a:latin typeface="ＭＳ Ｐゴシック" panose="020B0600070205080204" pitchFamily="50" charset="-128"/>
              <a:ea typeface="ＭＳ Ｐゴシック" panose="020B0600070205080204" pitchFamily="50" charset="-128"/>
            </a:rPr>
            <a:t>　今後は、繰上償還の影響による改善はあるものの、公共施設の集約化による複合施設建設事業や幼保一元化によるこども園建設などの大型事業が控えているため、引き続き公債費負担の適正管理に取り組む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110913</xdr:rowOff>
    </xdr:from>
    <xdr:to>
      <xdr:col>81</xdr:col>
      <xdr:colOff>44450</xdr:colOff>
      <xdr:row>41</xdr:row>
      <xdr:rowOff>76200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6968913"/>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42</xdr:row>
      <xdr:rowOff>57573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10565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57573</xdr:rowOff>
    </xdr:from>
    <xdr:to>
      <xdr:col>72</xdr:col>
      <xdr:colOff>203200</xdr:colOff>
      <xdr:row>42</xdr:row>
      <xdr:rowOff>146050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25847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146050</xdr:rowOff>
    </xdr:from>
    <xdr:to>
      <xdr:col>68</xdr:col>
      <xdr:colOff>152400</xdr:colOff>
      <xdr:row>43</xdr:row>
      <xdr:rowOff>14817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3469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60113</xdr:rowOff>
    </xdr:from>
    <xdr:to>
      <xdr:col>81</xdr:col>
      <xdr:colOff>95250</xdr:colOff>
      <xdr:row>40</xdr:row>
      <xdr:rowOff>161713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32190</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89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6773</xdr:rowOff>
    </xdr:from>
    <xdr:to>
      <xdr:col>73</xdr:col>
      <xdr:colOff>44450</xdr:colOff>
      <xdr:row>42</xdr:row>
      <xdr:rowOff>108373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93150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95250</xdr:rowOff>
    </xdr:from>
    <xdr:to>
      <xdr:col>68</xdr:col>
      <xdr:colOff>203200</xdr:colOff>
      <xdr:row>43</xdr:row>
      <xdr:rowOff>25400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10177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135467</xdr:rowOff>
    </xdr:from>
    <xdr:to>
      <xdr:col>64</xdr:col>
      <xdr:colOff>152400</xdr:colOff>
      <xdr:row>43</xdr:row>
      <xdr:rowOff>65617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50394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共施設の集約化による複合施設建設事業、小中学校の施設整備や災害復旧など、起債の発行により一般会計の地方債残高が増加した。また、都市計画税の廃止に伴う充当可能財源等の減少により、比率は昨年度から</a:t>
          </a:r>
          <a:r>
            <a:rPr kumimoji="1" lang="en-US" altLang="ja-JP" sz="1200">
              <a:latin typeface="ＭＳ Ｐゴシック" panose="020B0600070205080204" pitchFamily="50" charset="-128"/>
              <a:ea typeface="ＭＳ Ｐゴシック" panose="020B0600070205080204" pitchFamily="50" charset="-128"/>
            </a:rPr>
            <a:t>13.7</a:t>
          </a:r>
          <a:r>
            <a:rPr kumimoji="1" lang="ja-JP" altLang="en-US" sz="1200">
              <a:latin typeface="ＭＳ Ｐゴシック" panose="020B0600070205080204" pitchFamily="50" charset="-128"/>
              <a:ea typeface="ＭＳ Ｐゴシック" panose="020B0600070205080204" pitchFamily="50" charset="-128"/>
            </a:rPr>
            <a:t>％悪化した。</a:t>
          </a:r>
        </a:p>
        <a:p>
          <a:r>
            <a:rPr kumimoji="1" lang="ja-JP" altLang="en-US" sz="1200">
              <a:latin typeface="ＭＳ Ｐゴシック" panose="020B0600070205080204" pitchFamily="50" charset="-128"/>
              <a:ea typeface="ＭＳ Ｐゴシック" panose="020B0600070205080204" pitchFamily="50" charset="-128"/>
            </a:rPr>
            <a:t>　類似団体と比較すると、依然将来負担額が大きい状況にあり、今後においても地方債の発行抑制、発行する場合は交付税算入率の高い有利な地方債の活用および過去の借入金の積極的な繰上償還により、比率の抑制と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109813</xdr:rowOff>
    </xdr:from>
    <xdr:to>
      <xdr:col>81</xdr:col>
      <xdr:colOff>44450</xdr:colOff>
      <xdr:row>19</xdr:row>
      <xdr:rowOff>48556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179800" y="3195913"/>
          <a:ext cx="838200" cy="11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164397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56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109813</xdr:rowOff>
    </xdr:from>
    <xdr:to>
      <xdr:col>77</xdr:col>
      <xdr:colOff>44450</xdr:colOff>
      <xdr:row>19</xdr:row>
      <xdr:rowOff>6731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3195913"/>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112327</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51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2710</xdr:rowOff>
    </xdr:from>
    <xdr:to>
      <xdr:col>72</xdr:col>
      <xdr:colOff>203200</xdr:colOff>
      <xdr:row>19</xdr:row>
      <xdr:rowOff>6731</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4401800" y="326026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134044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2710</xdr:rowOff>
    </xdr:from>
    <xdr:to>
      <xdr:col>68</xdr:col>
      <xdr:colOff>152400</xdr:colOff>
      <xdr:row>19</xdr:row>
      <xdr:rowOff>100838</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3260260"/>
          <a:ext cx="889000" cy="9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168783</xdr:rowOff>
    </xdr:from>
    <xdr:to>
      <xdr:col>68</xdr:col>
      <xdr:colOff>203200</xdr:colOff>
      <xdr:row>16</xdr:row>
      <xdr:rowOff>98933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109110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145305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169206</xdr:rowOff>
    </xdr:from>
    <xdr:to>
      <xdr:col>81</xdr:col>
      <xdr:colOff>95250</xdr:colOff>
      <xdr:row>19</xdr:row>
      <xdr:rowOff>99356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325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141283</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3227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59013</xdr:rowOff>
    </xdr:from>
    <xdr:to>
      <xdr:col>77</xdr:col>
      <xdr:colOff>95250</xdr:colOff>
      <xdr:row>18</xdr:row>
      <xdr:rowOff>160613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314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145390</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231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127381</xdr:rowOff>
    </xdr:from>
    <xdr:to>
      <xdr:col>73</xdr:col>
      <xdr:colOff>44450</xdr:colOff>
      <xdr:row>19</xdr:row>
      <xdr:rowOff>57531</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321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42308</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29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123359</xdr:rowOff>
    </xdr:from>
    <xdr:to>
      <xdr:col>68</xdr:col>
      <xdr:colOff>203200</xdr:colOff>
      <xdr:row>19</xdr:row>
      <xdr:rowOff>53509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320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38287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2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50038</xdr:rowOff>
    </xdr:from>
    <xdr:to>
      <xdr:col>64</xdr:col>
      <xdr:colOff>152400</xdr:colOff>
      <xdr:row>19</xdr:row>
      <xdr:rowOff>151638</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30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136415</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39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37,331
37,071
658.54
25,603,408
24,643,499
598,820
14,748,109
31,075,757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人件費は、給料が増加したことにより前年度より</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％上昇したものの、類似団体平均</a:t>
          </a:r>
          <a:r>
            <a:rPr kumimoji="1" lang="en-US" altLang="ja-JP" sz="1200">
              <a:latin typeface="ＭＳ Ｐゴシック" panose="020B0600070205080204" pitchFamily="50" charset="-128"/>
              <a:ea typeface="ＭＳ Ｐゴシック" panose="020B0600070205080204" pitchFamily="50" charset="-128"/>
            </a:rPr>
            <a:t>22.3</a:t>
          </a:r>
          <a:r>
            <a:rPr kumimoji="1" lang="ja-JP" altLang="en-US" sz="1200">
              <a:latin typeface="ＭＳ Ｐゴシック" panose="020B0600070205080204" pitchFamily="50" charset="-128"/>
              <a:ea typeface="ＭＳ Ｐゴシック" panose="020B0600070205080204" pitchFamily="50" charset="-128"/>
            </a:rPr>
            <a:t>％、全国平均</a:t>
          </a:r>
          <a:r>
            <a:rPr kumimoji="1" lang="en-US" altLang="ja-JP" sz="1200">
              <a:latin typeface="ＭＳ Ｐゴシック" panose="020B0600070205080204" pitchFamily="50" charset="-128"/>
              <a:ea typeface="ＭＳ Ｐゴシック" panose="020B0600070205080204" pitchFamily="50" charset="-128"/>
            </a:rPr>
            <a:t>25.6</a:t>
          </a:r>
          <a:r>
            <a:rPr kumimoji="1" lang="ja-JP" altLang="en-US" sz="1200">
              <a:latin typeface="ＭＳ Ｐゴシック" panose="020B0600070205080204" pitchFamily="50" charset="-128"/>
              <a:ea typeface="ＭＳ Ｐゴシック" panose="020B0600070205080204" pitchFamily="50" charset="-128"/>
            </a:rPr>
            <a:t>％および兵庫県平均</a:t>
          </a:r>
          <a:r>
            <a:rPr kumimoji="1" lang="en-US" altLang="ja-JP" sz="1200">
              <a:latin typeface="ＭＳ Ｐゴシック" panose="020B0600070205080204" pitchFamily="50" charset="-128"/>
              <a:ea typeface="ＭＳ Ｐゴシック" panose="020B0600070205080204" pitchFamily="50" charset="-128"/>
            </a:rPr>
            <a:t>28.1</a:t>
          </a:r>
          <a:r>
            <a:rPr kumimoji="1" lang="ja-JP" altLang="en-US" sz="1200">
              <a:latin typeface="ＭＳ Ｐゴシック" panose="020B0600070205080204" pitchFamily="50" charset="-128"/>
              <a:ea typeface="ＭＳ Ｐゴシック" panose="020B0600070205080204" pitchFamily="50" charset="-128"/>
            </a:rPr>
            <a:t>％をいずれも下回っている。</a:t>
          </a:r>
        </a:p>
        <a:p>
          <a:r>
            <a:rPr kumimoji="1" lang="ja-JP" altLang="en-US" sz="1200">
              <a:latin typeface="ＭＳ Ｐゴシック" panose="020B0600070205080204" pitchFamily="50" charset="-128"/>
              <a:ea typeface="ＭＳ Ｐゴシック" panose="020B0600070205080204" pitchFamily="50" charset="-128"/>
            </a:rPr>
            <a:t>　今後も、専門職など必要な職員数は現状維持としつ、適正な人員配置を進めるとともに、給与の適正化を図るなかで人件費の削減に努める。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46990</xdr:rowOff>
    </xdr:from>
    <xdr:to>
      <xdr:col>24</xdr:col>
      <xdr:colOff>25400</xdr:colOff>
      <xdr:row>35</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47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46990</xdr:rowOff>
    </xdr:from>
    <xdr:to>
      <xdr:col>19</xdr:col>
      <xdr:colOff>187325</xdr:colOff>
      <xdr:row>35</xdr:row>
      <xdr:rowOff>85090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47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54610</xdr:rowOff>
    </xdr:from>
    <xdr:to>
      <xdr:col>15</xdr:col>
      <xdr:colOff>98425</xdr:colOff>
      <xdr:row>35</xdr:row>
      <xdr:rowOff>85090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55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39370</xdr:rowOff>
    </xdr:from>
    <xdr:to>
      <xdr:col>11</xdr:col>
      <xdr:colOff>9525</xdr:colOff>
      <xdr:row>35</xdr:row>
      <xdr:rowOff>54610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40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167640</xdr:rowOff>
    </xdr:from>
    <xdr:to>
      <xdr:col>20</xdr:col>
      <xdr:colOff>38100</xdr:colOff>
      <xdr:row>35</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107967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34290</xdr:rowOff>
    </xdr:from>
    <xdr:to>
      <xdr:col>15</xdr:col>
      <xdr:colOff>149225</xdr:colOff>
      <xdr:row>35</xdr:row>
      <xdr:rowOff>135890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146067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3810</xdr:rowOff>
    </xdr:from>
    <xdr:to>
      <xdr:col>11</xdr:col>
      <xdr:colOff>60325</xdr:colOff>
      <xdr:row>35</xdr:row>
      <xdr:rowOff>105410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115587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160020</xdr:rowOff>
    </xdr:from>
    <xdr:to>
      <xdr:col>6</xdr:col>
      <xdr:colOff>171450</xdr:colOff>
      <xdr:row>35</xdr:row>
      <xdr:rowOff>90170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100347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物件費は、学校教育の</a:t>
          </a:r>
          <a:r>
            <a:rPr kumimoji="1" lang="en-US" altLang="ja-JP" sz="1200">
              <a:latin typeface="ＭＳ Ｐゴシック" panose="020B0600070205080204" pitchFamily="50" charset="-128"/>
              <a:ea typeface="ＭＳ Ｐゴシック" panose="020B0600070205080204" pitchFamily="50" charset="-128"/>
            </a:rPr>
            <a:t>ICT</a:t>
          </a:r>
          <a:r>
            <a:rPr kumimoji="1" lang="ja-JP" altLang="en-US" sz="1200">
              <a:latin typeface="ＭＳ Ｐゴシック" panose="020B0600070205080204" pitchFamily="50" charset="-128"/>
              <a:ea typeface="ＭＳ Ｐゴシック" panose="020B0600070205080204" pitchFamily="50" charset="-128"/>
            </a:rPr>
            <a:t>化推進のための端末の整備や事務用</a:t>
          </a:r>
          <a:r>
            <a:rPr kumimoji="1" lang="en-US" altLang="ja-JP" sz="1200">
              <a:latin typeface="ＭＳ Ｐゴシック" panose="020B0600070205080204" pitchFamily="50" charset="-128"/>
              <a:ea typeface="ＭＳ Ｐゴシック" panose="020B0600070205080204" pitchFamily="50" charset="-128"/>
            </a:rPr>
            <a:t>PC</a:t>
          </a:r>
          <a:r>
            <a:rPr kumimoji="1" lang="ja-JP" altLang="en-US" sz="1200">
              <a:latin typeface="ＭＳ Ｐゴシック" panose="020B0600070205080204" pitchFamily="50" charset="-128"/>
              <a:ea typeface="ＭＳ Ｐゴシック" panose="020B0600070205080204" pitchFamily="50" charset="-128"/>
            </a:rPr>
            <a:t>の入れ替えなどで増加しており、前年度より</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より低い水準にあるが、市域が広大であることから各種施設が多く、維持管理経費が増加する見込みであるため、引き続き施設の集約化や事業の見直しにより効率的な行財政運営に取り組む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20864</xdr:rowOff>
    </xdr:from>
    <xdr:to>
      <xdr:col>82</xdr:col>
      <xdr:colOff>107950</xdr:colOff>
      <xdr:row>15</xdr:row>
      <xdr:rowOff>42636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926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18143</xdr:rowOff>
    </xdr:from>
    <xdr:to>
      <xdr:col>78</xdr:col>
      <xdr:colOff>69850</xdr:colOff>
      <xdr:row>15</xdr:row>
      <xdr:rowOff>20864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418443"/>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102706</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18143</xdr:rowOff>
    </xdr:from>
    <xdr:to>
      <xdr:col>73</xdr:col>
      <xdr:colOff>180975</xdr:colOff>
      <xdr:row>14</xdr:row>
      <xdr:rowOff>39914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4184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70048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113393</xdr:rowOff>
    </xdr:from>
    <xdr:to>
      <xdr:col>69</xdr:col>
      <xdr:colOff>92075</xdr:colOff>
      <xdr:row>14</xdr:row>
      <xdr:rowOff>39914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3422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26506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8363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141514</xdr:rowOff>
    </xdr:from>
    <xdr:to>
      <xdr:col>78</xdr:col>
      <xdr:colOff>120650</xdr:colOff>
      <xdr:row>15</xdr:row>
      <xdr:rowOff>71664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81841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138793</xdr:rowOff>
    </xdr:from>
    <xdr:to>
      <xdr:col>74</xdr:col>
      <xdr:colOff>31750</xdr:colOff>
      <xdr:row>14</xdr:row>
      <xdr:rowOff>68943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79120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160564</xdr:rowOff>
    </xdr:from>
    <xdr:to>
      <xdr:col>69</xdr:col>
      <xdr:colOff>142875</xdr:colOff>
      <xdr:row>14</xdr:row>
      <xdr:rowOff>90714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100891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62593</xdr:rowOff>
    </xdr:from>
    <xdr:to>
      <xdr:col>65</xdr:col>
      <xdr:colOff>53975</xdr:colOff>
      <xdr:row>13</xdr:row>
      <xdr:rowOff>164193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2920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06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扶助費は、障害福祉サービス費、こども医療費や認可保育所の運営費の増加により前年度より</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より低い水準にあるものの、比率は上昇傾向にあることから、引き続き、生活保護費における資格審査等の適正化や各種手当への独自加算等の見直しを進めていくことで、財政の圧迫に歯止めをかけ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45357</xdr:rowOff>
    </xdr:from>
    <xdr:to>
      <xdr:col>24</xdr:col>
      <xdr:colOff>25400</xdr:colOff>
      <xdr:row>54</xdr:row>
      <xdr:rowOff>94343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3036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45357</xdr:rowOff>
    </xdr:from>
    <xdr:to>
      <xdr:col>19</xdr:col>
      <xdr:colOff>187325</xdr:colOff>
      <xdr:row>54</xdr:row>
      <xdr:rowOff>45357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303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151493</xdr:rowOff>
    </xdr:from>
    <xdr:to>
      <xdr:col>15</xdr:col>
      <xdr:colOff>98425</xdr:colOff>
      <xdr:row>54</xdr:row>
      <xdr:rowOff>45357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2383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86178</xdr:rowOff>
    </xdr:from>
    <xdr:to>
      <xdr:col>11</xdr:col>
      <xdr:colOff>9525</xdr:colOff>
      <xdr:row>53</xdr:row>
      <xdr:rowOff>151493</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1730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146249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166007</xdr:rowOff>
    </xdr:from>
    <xdr:to>
      <xdr:col>20</xdr:col>
      <xdr:colOff>38100</xdr:colOff>
      <xdr:row>54</xdr:row>
      <xdr:rowOff>96157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106334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166007</xdr:rowOff>
    </xdr:from>
    <xdr:to>
      <xdr:col>15</xdr:col>
      <xdr:colOff>149225</xdr:colOff>
      <xdr:row>54</xdr:row>
      <xdr:rowOff>96157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106334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100693</xdr:rowOff>
    </xdr:from>
    <xdr:to>
      <xdr:col>11</xdr:col>
      <xdr:colOff>60325</xdr:colOff>
      <xdr:row>54</xdr:row>
      <xdr:rowOff>30843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41020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35378</xdr:rowOff>
    </xdr:from>
    <xdr:to>
      <xdr:col>6</xdr:col>
      <xdr:colOff>171450</xdr:colOff>
      <xdr:row>53</xdr:row>
      <xdr:rowOff>136978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147155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その他は、介護保険事業特別会計、下水道事業特別会計への繰出金の増加により、前年度より</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類似団体平均より高い比率となっているが、これは地理的要因により生活基盤整備に係る事業費が嵩むことから下水道事業に対する繰出金が高いためである。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なお、下水道事業の繰出金は、令和２年度の公営企業化に伴い無くなることから、その他の比率は大きく減少する見込みである。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122101</xdr:rowOff>
    </xdr:from>
    <xdr:to>
      <xdr:col>82</xdr:col>
      <xdr:colOff>107950</xdr:colOff>
      <xdr:row>57</xdr:row>
      <xdr:rowOff>148227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89475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17615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47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89444</xdr:rowOff>
    </xdr:from>
    <xdr:to>
      <xdr:col>78</xdr:col>
      <xdr:colOff>69850</xdr:colOff>
      <xdr:row>57</xdr:row>
      <xdr:rowOff>122101</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8620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162923</xdr:rowOff>
    </xdr:from>
    <xdr:to>
      <xdr:col>73</xdr:col>
      <xdr:colOff>180975</xdr:colOff>
      <xdr:row>57</xdr:row>
      <xdr:rowOff>89444</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76412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13261</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44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162923</xdr:rowOff>
    </xdr:from>
    <xdr:to>
      <xdr:col>69</xdr:col>
      <xdr:colOff>92075</xdr:colOff>
      <xdr:row>57</xdr:row>
      <xdr:rowOff>30662</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76412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8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69504</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71301</xdr:rowOff>
    </xdr:from>
    <xdr:to>
      <xdr:col>78</xdr:col>
      <xdr:colOff>120650</xdr:colOff>
      <xdr:row>58</xdr:row>
      <xdr:rowOff>1451</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157678</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930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38644</xdr:rowOff>
    </xdr:from>
    <xdr:to>
      <xdr:col>74</xdr:col>
      <xdr:colOff>31750</xdr:colOff>
      <xdr:row>57</xdr:row>
      <xdr:rowOff>140244</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81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125021</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89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112123</xdr:rowOff>
    </xdr:from>
    <xdr:to>
      <xdr:col>69</xdr:col>
      <xdr:colOff>142875</xdr:colOff>
      <xdr:row>57</xdr:row>
      <xdr:rowOff>42273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7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27050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799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151312</xdr:rowOff>
    </xdr:from>
    <xdr:to>
      <xdr:col>65</xdr:col>
      <xdr:colOff>53975</xdr:colOff>
      <xdr:row>57</xdr:row>
      <xdr:rowOff>81462</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75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66239</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8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補助費等は、公営企業への補助や企業誘致に係る補助金が減少したものの、比率の分母となる歳入が減少したことで前年度より</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％上昇した。</a:t>
          </a:r>
        </a:p>
        <a:p>
          <a:r>
            <a:rPr kumimoji="1" lang="ja-JP" altLang="en-US" sz="1100">
              <a:latin typeface="ＭＳ Ｐゴシック" panose="020B0600070205080204" pitchFamily="50" charset="-128"/>
              <a:ea typeface="ＭＳ Ｐゴシック" panose="020B0600070205080204" pitchFamily="50" charset="-128"/>
            </a:rPr>
            <a:t>　令和２年度から下水道事業が公営企業になり、補助金が増加することから比率が増加する見込みである。</a:t>
          </a:r>
        </a:p>
        <a:p>
          <a:r>
            <a:rPr kumimoji="1" lang="ja-JP" altLang="en-US" sz="1100">
              <a:latin typeface="ＭＳ Ｐゴシック" panose="020B0600070205080204" pitchFamily="50" charset="-128"/>
              <a:ea typeface="ＭＳ Ｐゴシック" panose="020B0600070205080204" pitchFamily="50" charset="-128"/>
            </a:rPr>
            <a:t>　今後は、公営企業に対する補助については、経営戦略や新公立病院改革プランに基づく施策のなかで、一般会計負担を抑制し適切な補助額となるよう見直しを行うとともに、その他の補助金についてもその効果を踏まえ見直しを行う。</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37</xdr:row>
      <xdr:rowOff>120142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4592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106426</xdr:rowOff>
    </xdr:from>
    <xdr:to>
      <xdr:col>78</xdr:col>
      <xdr:colOff>69850</xdr:colOff>
      <xdr:row>37</xdr:row>
      <xdr:rowOff>115570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450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106426</xdr:rowOff>
    </xdr:from>
    <xdr:to>
      <xdr:col>73</xdr:col>
      <xdr:colOff>180975</xdr:colOff>
      <xdr:row>37</xdr:row>
      <xdr:rowOff>143002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4500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42418</xdr:rowOff>
    </xdr:from>
    <xdr:to>
      <xdr:col>69</xdr:col>
      <xdr:colOff>92075</xdr:colOff>
      <xdr:row>37</xdr:row>
      <xdr:rowOff>143002</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3860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69342</xdr:rowOff>
    </xdr:from>
    <xdr:to>
      <xdr:col>82</xdr:col>
      <xdr:colOff>158750</xdr:colOff>
      <xdr:row>37</xdr:row>
      <xdr:rowOff>170942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41419</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55626</xdr:rowOff>
    </xdr:from>
    <xdr:to>
      <xdr:col>74</xdr:col>
      <xdr:colOff>31750</xdr:colOff>
      <xdr:row>37</xdr:row>
      <xdr:rowOff>157226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142003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92202</xdr:rowOff>
    </xdr:from>
    <xdr:to>
      <xdr:col>69</xdr:col>
      <xdr:colOff>142875</xdr:colOff>
      <xdr:row>38</xdr:row>
      <xdr:rowOff>22352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7129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公債費は、積極的な繰上償還の継続実施で減少しているが、　比率の分母となる歳入が減少したことから、前年度より</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％上昇した。</a:t>
          </a:r>
        </a:p>
        <a:p>
          <a:r>
            <a:rPr kumimoji="1" lang="ja-JP" altLang="en-US" sz="1200">
              <a:latin typeface="ＭＳ Ｐゴシック" panose="020B0600070205080204" pitchFamily="50" charset="-128"/>
              <a:ea typeface="ＭＳ Ｐゴシック" panose="020B0600070205080204" pitchFamily="50" charset="-128"/>
            </a:rPr>
            <a:t>　財政力指数が低く、広大な市域の生活基盤の整備には起債の依存度が高いことから、引き続き繰上償還の実施、予算編成及び実施計画における事業の整理などにより、公債費の抑制に向けた財政運営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30662</xdr:rowOff>
    </xdr:from>
    <xdr:to>
      <xdr:col>24</xdr:col>
      <xdr:colOff>25400</xdr:colOff>
      <xdr:row>77</xdr:row>
      <xdr:rowOff>37193</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987800" y="1323231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142983</xdr:rowOff>
    </xdr:from>
    <xdr:ext cx="762000" cy="259045"/>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317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30662</xdr:rowOff>
    </xdr:from>
    <xdr:to>
      <xdr:col>19</xdr:col>
      <xdr:colOff>187325</xdr:colOff>
      <xdr:row>77</xdr:row>
      <xdr:rowOff>95976</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098800" y="1323231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72770</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95976</xdr:rowOff>
    </xdr:from>
    <xdr:to>
      <xdr:col>15</xdr:col>
      <xdr:colOff>98425</xdr:colOff>
      <xdr:row>78</xdr:row>
      <xdr:rowOff>94343</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2209800" y="13297626"/>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117764</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94343</xdr:rowOff>
    </xdr:from>
    <xdr:to>
      <xdr:col>11</xdr:col>
      <xdr:colOff>9525</xdr:colOff>
      <xdr:row>78</xdr:row>
      <xdr:rowOff>133531</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flipV="1">
          <a:off x="1320800" y="134674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124296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117764</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2920</xdr:rowOff>
    </xdr:from>
    <xdr:ext cx="762000" cy="259045"/>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151312</xdr:rowOff>
    </xdr:from>
    <xdr:to>
      <xdr:col>20</xdr:col>
      <xdr:colOff>38100</xdr:colOff>
      <xdr:row>77</xdr:row>
      <xdr:rowOff>81462</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31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91639</xdr:rowOff>
    </xdr:from>
    <xdr:ext cx="7366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295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45176</xdr:rowOff>
    </xdr:from>
    <xdr:to>
      <xdr:col>15</xdr:col>
      <xdr:colOff>149225</xdr:colOff>
      <xdr:row>77</xdr:row>
      <xdr:rowOff>146776</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131553</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333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43543</xdr:rowOff>
    </xdr:from>
    <xdr:to>
      <xdr:col>11</xdr:col>
      <xdr:colOff>60325</xdr:colOff>
      <xdr:row>78</xdr:row>
      <xdr:rowOff>145143</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129920</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82731</xdr:rowOff>
    </xdr:from>
    <xdr:to>
      <xdr:col>6</xdr:col>
      <xdr:colOff>171450</xdr:colOff>
      <xdr:row>79</xdr:row>
      <xdr:rowOff>12881</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169108</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比率の分母となる歳入が減少したことなどから、前年度より</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また、施設等の維持管理経費や維持補修費の増加、他会計への補助金や繰出金などの負担が増加していることが経常収支比率を押し上げる要因となっている。</a:t>
          </a:r>
        </a:p>
        <a:p>
          <a:r>
            <a:rPr kumimoji="1" lang="ja-JP" altLang="en-US" sz="1200">
              <a:latin typeface="ＭＳ Ｐゴシック" panose="020B0600070205080204" pitchFamily="50" charset="-128"/>
              <a:ea typeface="ＭＳ Ｐゴシック" panose="020B0600070205080204" pitchFamily="50" charset="-128"/>
            </a:rPr>
            <a:t>　今後も経営戦略等に基づき他会計の歳出削減等に努めるとともに、補助金等の見直しや施設の集約化などコストの削減により財政健全化に取り組む。</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74422</xdr:rowOff>
    </xdr:from>
    <xdr:to>
      <xdr:col>82</xdr:col>
      <xdr:colOff>107950</xdr:colOff>
      <xdr:row>77</xdr:row>
      <xdr:rowOff>133858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27607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163576</xdr:rowOff>
    </xdr:from>
    <xdr:to>
      <xdr:col>78</xdr:col>
      <xdr:colOff>69850</xdr:colOff>
      <xdr:row>77</xdr:row>
      <xdr:rowOff>74422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4782800" y="131937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76</xdr:row>
      <xdr:rowOff>163576</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313433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133858</xdr:rowOff>
    </xdr:from>
    <xdr:to>
      <xdr:col>69</xdr:col>
      <xdr:colOff>92075</xdr:colOff>
      <xdr:row>76</xdr:row>
      <xdr:rowOff>104139</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2992608"/>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55135</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23622</xdr:rowOff>
    </xdr:from>
    <xdr:to>
      <xdr:col>78</xdr:col>
      <xdr:colOff>120650</xdr:colOff>
      <xdr:row>77</xdr:row>
      <xdr:rowOff>125222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109999</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112776</xdr:rowOff>
    </xdr:from>
    <xdr:to>
      <xdr:col>74</xdr:col>
      <xdr:colOff>31750</xdr:colOff>
      <xdr:row>77</xdr:row>
      <xdr:rowOff>42926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53103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165117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142049</xdr:rowOff>
    </xdr:from>
    <xdr:to>
      <xdr:col>29</xdr:col>
      <xdr:colOff>127000</xdr:colOff>
      <xdr:row>13</xdr:row>
      <xdr:rowOff>50805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247074"/>
          <a:ext cx="647700" cy="80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144382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6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50805</xdr:rowOff>
    </xdr:from>
    <xdr:to>
      <xdr:col>26</xdr:col>
      <xdr:colOff>50800</xdr:colOff>
      <xdr:row>13</xdr:row>
      <xdr:rowOff>143862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327280"/>
          <a:ext cx="698500" cy="93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111790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02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124006</xdr:rowOff>
    </xdr:from>
    <xdr:to>
      <xdr:col>22</xdr:col>
      <xdr:colOff>114300</xdr:colOff>
      <xdr:row>13</xdr:row>
      <xdr:rowOff>143862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400481"/>
          <a:ext cx="698500" cy="19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126583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124006</xdr:rowOff>
    </xdr:from>
    <xdr:to>
      <xdr:col>18</xdr:col>
      <xdr:colOff>177800</xdr:colOff>
      <xdr:row>13</xdr:row>
      <xdr:rowOff>146132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400481"/>
          <a:ext cx="698500" cy="22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144104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107675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91249</xdr:rowOff>
    </xdr:from>
    <xdr:to>
      <xdr:col>29</xdr:col>
      <xdr:colOff>177800</xdr:colOff>
      <xdr:row>13</xdr:row>
      <xdr:rowOff>21399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196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107776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04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5</xdr:rowOff>
    </xdr:from>
    <xdr:to>
      <xdr:col>26</xdr:col>
      <xdr:colOff>101600</xdr:colOff>
      <xdr:row>13</xdr:row>
      <xdr:rowOff>101605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276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111782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04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93062</xdr:rowOff>
    </xdr:from>
    <xdr:to>
      <xdr:col>22</xdr:col>
      <xdr:colOff>165100</xdr:colOff>
      <xdr:row>14</xdr:row>
      <xdr:rowOff>23212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369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33389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13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73206</xdr:rowOff>
    </xdr:from>
    <xdr:to>
      <xdr:col>19</xdr:col>
      <xdr:colOff>38100</xdr:colOff>
      <xdr:row>14</xdr:row>
      <xdr:rowOff>3356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349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13533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118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95332</xdr:rowOff>
    </xdr:from>
    <xdr:to>
      <xdr:col>15</xdr:col>
      <xdr:colOff>101600</xdr:colOff>
      <xdr:row>14</xdr:row>
      <xdr:rowOff>25482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371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35659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140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a:extLst>
            <a:ext uri="{FF2B5EF4-FFF2-40B4-BE49-F238E27FC236}">
              <a16:creationId xmlns:a16="http://schemas.microsoft.com/office/drawing/2014/main" id="{00000000-0008-0000-0500-00006E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a:extLst>
            <a:ext uri="{FF2B5EF4-FFF2-40B4-BE49-F238E27FC236}">
              <a16:creationId xmlns:a16="http://schemas.microsoft.com/office/drawing/2014/main" id="{00000000-0008-0000-0500-000070000000}"/>
            </a:ext>
          </a:extLst>
        </xdr:cNvPr>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a:extLst>
            <a:ext uri="{FF2B5EF4-FFF2-40B4-BE49-F238E27FC236}">
              <a16:creationId xmlns:a16="http://schemas.microsoft.com/office/drawing/2014/main" id="{00000000-0008-0000-0500-000072000000}"/>
            </a:ext>
          </a:extLst>
        </xdr:cNvPr>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101952</xdr:rowOff>
    </xdr:from>
    <xdr:to>
      <xdr:col>29</xdr:col>
      <xdr:colOff>127000</xdr:colOff>
      <xdr:row>35</xdr:row>
      <xdr:rowOff>128012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003800" y="6712302"/>
          <a:ext cx="647700" cy="26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227630</xdr:rowOff>
    </xdr:from>
    <xdr:ext cx="762000" cy="259045"/>
    <xdr:sp macro="" textlink="">
      <xdr:nvSpPr>
        <xdr:cNvPr id="117" name="人口1人当たり決算額の推移平均値テキスト445">
          <a:extLst>
            <a:ext uri="{FF2B5EF4-FFF2-40B4-BE49-F238E27FC236}">
              <a16:creationId xmlns:a16="http://schemas.microsoft.com/office/drawing/2014/main" id="{00000000-0008-0000-0500-000075000000}"/>
            </a:ext>
          </a:extLst>
        </xdr:cNvPr>
        <xdr:cNvSpPr txBox="1"/>
      </xdr:nvSpPr>
      <xdr:spPr>
        <a:xfrm>
          <a:off x="5740400" y="6837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242247</xdr:rowOff>
    </xdr:from>
    <xdr:to>
      <xdr:col>26</xdr:col>
      <xdr:colOff>50800</xdr:colOff>
      <xdr:row>35</xdr:row>
      <xdr:rowOff>101952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4305300" y="6509697"/>
          <a:ext cx="698500" cy="202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4876</xdr:rowOff>
    </xdr:from>
    <xdr:ext cx="7366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622800" y="6958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311219</xdr:rowOff>
    </xdr:from>
    <xdr:to>
      <xdr:col>22</xdr:col>
      <xdr:colOff>114300</xdr:colOff>
      <xdr:row>34</xdr:row>
      <xdr:rowOff>242247</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3606800" y="6235769"/>
          <a:ext cx="698500" cy="273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323675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924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257890</xdr:rowOff>
    </xdr:from>
    <xdr:to>
      <xdr:col>18</xdr:col>
      <xdr:colOff>177800</xdr:colOff>
      <xdr:row>33</xdr:row>
      <xdr:rowOff>311219</xdr:rowOff>
    </xdr:to>
    <xdr:cxnSp macro="">
      <xdr:nvCxnSpPr>
        <xdr:cNvPr id="125" name="直線コネクタ 124">
          <a:extLst>
            <a:ext uri="{FF2B5EF4-FFF2-40B4-BE49-F238E27FC236}">
              <a16:creationId xmlns:a16="http://schemas.microsoft.com/office/drawing/2014/main" id="{00000000-0008-0000-0500-00007D000000}"/>
            </a:ext>
          </a:extLst>
        </xdr:cNvPr>
        <xdr:cNvCxnSpPr/>
      </xdr:nvCxnSpPr>
      <xdr:spPr bwMode="auto">
        <a:xfrm>
          <a:off x="2908300" y="6182440"/>
          <a:ext cx="698500" cy="53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293140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2258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296863</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5273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77212</xdr:rowOff>
    </xdr:from>
    <xdr:to>
      <xdr:col>29</xdr:col>
      <xdr:colOff>177800</xdr:colOff>
      <xdr:row>35</xdr:row>
      <xdr:rowOff>178812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5600700" y="6687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265189</xdr:rowOff>
    </xdr:from>
    <xdr:ext cx="762000" cy="259045"/>
    <xdr:sp macro="" textlink="">
      <xdr:nvSpPr>
        <xdr:cNvPr id="136" name="人口1人当たり決算額の推移該当値テキスト445">
          <a:extLst>
            <a:ext uri="{FF2B5EF4-FFF2-40B4-BE49-F238E27FC236}">
              <a16:creationId xmlns:a16="http://schemas.microsoft.com/office/drawing/2014/main" id="{00000000-0008-0000-0500-000088000000}"/>
            </a:ext>
          </a:extLst>
        </xdr:cNvPr>
        <xdr:cNvSpPr txBox="1"/>
      </xdr:nvSpPr>
      <xdr:spPr>
        <a:xfrm>
          <a:off x="5740400" y="653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51152</xdr:rowOff>
    </xdr:from>
    <xdr:to>
      <xdr:col>26</xdr:col>
      <xdr:colOff>101600</xdr:colOff>
      <xdr:row>35</xdr:row>
      <xdr:rowOff>152752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953000" y="6661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162929</xdr:rowOff>
    </xdr:from>
    <xdr:ext cx="7366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4622800" y="6430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191447</xdr:rowOff>
    </xdr:from>
    <xdr:to>
      <xdr:col>22</xdr:col>
      <xdr:colOff>165100</xdr:colOff>
      <xdr:row>34</xdr:row>
      <xdr:rowOff>293047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254500" y="6458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303224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924300" y="6227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260419</xdr:rowOff>
    </xdr:from>
    <xdr:to>
      <xdr:col>19</xdr:col>
      <xdr:colOff>38100</xdr:colOff>
      <xdr:row>34</xdr:row>
      <xdr:rowOff>19119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3556000" y="6184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29296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225800" y="5953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207090</xdr:rowOff>
    </xdr:from>
    <xdr:to>
      <xdr:col>15</xdr:col>
      <xdr:colOff>101600</xdr:colOff>
      <xdr:row>33</xdr:row>
      <xdr:rowOff>308690</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2857500" y="6131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147417</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2527300" y="590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37,331
37,071
658.54
25,603,408
24,643,499
598,820
14,748,109
31,075,757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23323</xdr:rowOff>
    </xdr:from>
    <xdr:to>
      <xdr:col>24</xdr:col>
      <xdr:colOff>63500</xdr:colOff>
      <xdr:row>34</xdr:row>
      <xdr:rowOff>65977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52623"/>
          <a:ext cx="838200" cy="4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74375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75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50527</xdr:rowOff>
    </xdr:from>
    <xdr:to>
      <xdr:col>19</xdr:col>
      <xdr:colOff>177800</xdr:colOff>
      <xdr:row>34</xdr:row>
      <xdr:rowOff>65977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879827"/>
          <a:ext cx="889000" cy="1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37838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50527</xdr:rowOff>
    </xdr:from>
    <xdr:to>
      <xdr:col>15</xdr:col>
      <xdr:colOff>50800</xdr:colOff>
      <xdr:row>34</xdr:row>
      <xdr:rowOff>58033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79827"/>
          <a:ext cx="889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48277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42564</xdr:rowOff>
    </xdr:from>
    <xdr:to>
      <xdr:col>10</xdr:col>
      <xdr:colOff>114300</xdr:colOff>
      <xdr:row>34</xdr:row>
      <xdr:rowOff>58033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871864"/>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64755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164177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143973</xdr:rowOff>
    </xdr:from>
    <xdr:to>
      <xdr:col>24</xdr:col>
      <xdr:colOff>114300</xdr:colOff>
      <xdr:row>34</xdr:row>
      <xdr:rowOff>74123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0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166850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5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15177</xdr:rowOff>
    </xdr:from>
    <xdr:to>
      <xdr:col>20</xdr:col>
      <xdr:colOff>38100</xdr:colOff>
      <xdr:row>34</xdr:row>
      <xdr:rowOff>116777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4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133304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1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171177</xdr:rowOff>
    </xdr:from>
    <xdr:to>
      <xdr:col>15</xdr:col>
      <xdr:colOff>101600</xdr:colOff>
      <xdr:row>34</xdr:row>
      <xdr:rowOff>101327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2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117854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0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7233</xdr:rowOff>
    </xdr:from>
    <xdr:to>
      <xdr:col>10</xdr:col>
      <xdr:colOff>165100</xdr:colOff>
      <xdr:row>34</xdr:row>
      <xdr:rowOff>108833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3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125360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1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163214</xdr:rowOff>
    </xdr:from>
    <xdr:to>
      <xdr:col>6</xdr:col>
      <xdr:colOff>38100</xdr:colOff>
      <xdr:row>34</xdr:row>
      <xdr:rowOff>93364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2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109891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59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32987</xdr:rowOff>
    </xdr:from>
    <xdr:to>
      <xdr:col>24</xdr:col>
      <xdr:colOff>63500</xdr:colOff>
      <xdr:row>56</xdr:row>
      <xdr:rowOff>72339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34187"/>
          <a:ext cx="838200" cy="3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71159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72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72339</xdr:rowOff>
    </xdr:from>
    <xdr:to>
      <xdr:col>19</xdr:col>
      <xdr:colOff>177800</xdr:colOff>
      <xdr:row>56</xdr:row>
      <xdr:rowOff>98824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73539"/>
          <a:ext cx="889000" cy="2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61503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98824</xdr:rowOff>
    </xdr:from>
    <xdr:to>
      <xdr:col>15</xdr:col>
      <xdr:colOff>50800</xdr:colOff>
      <xdr:row>56</xdr:row>
      <xdr:rowOff>115273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00024"/>
          <a:ext cx="889000" cy="1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43977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115273</xdr:rowOff>
    </xdr:from>
    <xdr:to>
      <xdr:col>10</xdr:col>
      <xdr:colOff>114300</xdr:colOff>
      <xdr:row>56</xdr:row>
      <xdr:rowOff>121205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16473"/>
          <a:ext cx="889000" cy="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54057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46470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1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153637</xdr:rowOff>
    </xdr:from>
    <xdr:to>
      <xdr:col>24</xdr:col>
      <xdr:colOff>114300</xdr:colOff>
      <xdr:row>56</xdr:row>
      <xdr:rowOff>83787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8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5064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3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21539</xdr:rowOff>
    </xdr:from>
    <xdr:to>
      <xdr:col>20</xdr:col>
      <xdr:colOff>38100</xdr:colOff>
      <xdr:row>56</xdr:row>
      <xdr:rowOff>123139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2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139666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3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48024</xdr:rowOff>
    </xdr:from>
    <xdr:to>
      <xdr:col>15</xdr:col>
      <xdr:colOff>101600</xdr:colOff>
      <xdr:row>56</xdr:row>
      <xdr:rowOff>149624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4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166151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2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64473</xdr:rowOff>
    </xdr:from>
    <xdr:to>
      <xdr:col>10</xdr:col>
      <xdr:colOff>165100</xdr:colOff>
      <xdr:row>56</xdr:row>
      <xdr:rowOff>166073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6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11150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4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70405</xdr:rowOff>
    </xdr:from>
    <xdr:to>
      <xdr:col>6</xdr:col>
      <xdr:colOff>38100</xdr:colOff>
      <xdr:row>57</xdr:row>
      <xdr:rowOff>555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7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17082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4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166523</xdr:rowOff>
    </xdr:from>
    <xdr:to>
      <xdr:col>24</xdr:col>
      <xdr:colOff>63500</xdr:colOff>
      <xdr:row>78</xdr:row>
      <xdr:rowOff>12827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68173"/>
          <a:ext cx="8382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120896</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22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12827</xdr:rowOff>
    </xdr:from>
    <xdr:to>
      <xdr:col>19</xdr:col>
      <xdr:colOff>177800</xdr:colOff>
      <xdr:row>78</xdr:row>
      <xdr:rowOff>62891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85927"/>
          <a:ext cx="889000" cy="5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70781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62891</xdr:rowOff>
    </xdr:from>
    <xdr:to>
      <xdr:col>15</xdr:col>
      <xdr:colOff>50800</xdr:colOff>
      <xdr:row>78</xdr:row>
      <xdr:rowOff>89370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35991"/>
          <a:ext cx="8890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88264</xdr:rowOff>
    </xdr:from>
    <xdr:to>
      <xdr:col>10</xdr:col>
      <xdr:colOff>114300</xdr:colOff>
      <xdr:row>78</xdr:row>
      <xdr:rowOff>89370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61364"/>
          <a:ext cx="8890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67085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70896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115723</xdr:rowOff>
    </xdr:from>
    <xdr:to>
      <xdr:col>24</xdr:col>
      <xdr:colOff>114300</xdr:colOff>
      <xdr:row>78</xdr:row>
      <xdr:rowOff>45873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1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138600</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6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133477</xdr:rowOff>
    </xdr:from>
    <xdr:to>
      <xdr:col>20</xdr:col>
      <xdr:colOff>38100</xdr:colOff>
      <xdr:row>78</xdr:row>
      <xdr:rowOff>63627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3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54754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2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12091</xdr:rowOff>
    </xdr:from>
    <xdr:to>
      <xdr:col>15</xdr:col>
      <xdr:colOff>101600</xdr:colOff>
      <xdr:row>78</xdr:row>
      <xdr:rowOff>113691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8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104818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7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38570</xdr:rowOff>
    </xdr:from>
    <xdr:to>
      <xdr:col>10</xdr:col>
      <xdr:colOff>165100</xdr:colOff>
      <xdr:row>78</xdr:row>
      <xdr:rowOff>140170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1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131297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0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37464</xdr:rowOff>
    </xdr:from>
    <xdr:to>
      <xdr:col>6</xdr:col>
      <xdr:colOff>38100</xdr:colOff>
      <xdr:row>78</xdr:row>
      <xdr:rowOff>139064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1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130191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0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75532</xdr:rowOff>
    </xdr:from>
    <xdr:to>
      <xdr:col>24</xdr:col>
      <xdr:colOff>63500</xdr:colOff>
      <xdr:row>94</xdr:row>
      <xdr:rowOff>144272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191832"/>
          <a:ext cx="838200" cy="6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75237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62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134465</xdr:rowOff>
    </xdr:from>
    <xdr:to>
      <xdr:col>19</xdr:col>
      <xdr:colOff>177800</xdr:colOff>
      <xdr:row>94</xdr:row>
      <xdr:rowOff>144272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250765"/>
          <a:ext cx="8890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108383</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6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134465</xdr:rowOff>
    </xdr:from>
    <xdr:to>
      <xdr:col>15</xdr:col>
      <xdr:colOff>50800</xdr:colOff>
      <xdr:row>95</xdr:row>
      <xdr:rowOff>31938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250765"/>
          <a:ext cx="889000" cy="6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92839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55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31938</xdr:rowOff>
    </xdr:from>
    <xdr:to>
      <xdr:col>10</xdr:col>
      <xdr:colOff>114300</xdr:colOff>
      <xdr:row>95</xdr:row>
      <xdr:rowOff>106462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319688"/>
          <a:ext cx="8890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113802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57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25813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5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24732</xdr:rowOff>
    </xdr:from>
    <xdr:to>
      <xdr:col>24</xdr:col>
      <xdr:colOff>114300</xdr:colOff>
      <xdr:row>94</xdr:row>
      <xdr:rowOff>126332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14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47609</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99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93472</xdr:rowOff>
    </xdr:from>
    <xdr:to>
      <xdr:col>20</xdr:col>
      <xdr:colOff>38100</xdr:colOff>
      <xdr:row>95</xdr:row>
      <xdr:rowOff>23622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40149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59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83665</xdr:rowOff>
    </xdr:from>
    <xdr:to>
      <xdr:col>15</xdr:col>
      <xdr:colOff>101600</xdr:colOff>
      <xdr:row>95</xdr:row>
      <xdr:rowOff>13815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19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30342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597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152588</xdr:rowOff>
    </xdr:from>
    <xdr:to>
      <xdr:col>10</xdr:col>
      <xdr:colOff>165100</xdr:colOff>
      <xdr:row>95</xdr:row>
      <xdr:rowOff>82738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2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99265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04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55662</xdr:rowOff>
    </xdr:from>
    <xdr:to>
      <xdr:col>6</xdr:col>
      <xdr:colOff>38100</xdr:colOff>
      <xdr:row>95</xdr:row>
      <xdr:rowOff>157262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3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2339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11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96860</xdr:rowOff>
    </xdr:from>
    <xdr:to>
      <xdr:col>55</xdr:col>
      <xdr:colOff>0</xdr:colOff>
      <xdr:row>34</xdr:row>
      <xdr:rowOff>98727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926160"/>
          <a:ext cx="8382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138810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39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80356</xdr:rowOff>
    </xdr:from>
    <xdr:to>
      <xdr:col>50</xdr:col>
      <xdr:colOff>114300</xdr:colOff>
      <xdr:row>34</xdr:row>
      <xdr:rowOff>96860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909656"/>
          <a:ext cx="889000" cy="1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129323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80356</xdr:rowOff>
    </xdr:from>
    <xdr:to>
      <xdr:col>45</xdr:col>
      <xdr:colOff>177800</xdr:colOff>
      <xdr:row>34</xdr:row>
      <xdr:rowOff>149301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909656"/>
          <a:ext cx="889000" cy="6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151627</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32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149301</xdr:rowOff>
    </xdr:from>
    <xdr:to>
      <xdr:col>41</xdr:col>
      <xdr:colOff>50800</xdr:colOff>
      <xdr:row>34</xdr:row>
      <xdr:rowOff>166400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5978601"/>
          <a:ext cx="8890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158508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167202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47927</xdr:rowOff>
    </xdr:from>
    <xdr:to>
      <xdr:col>55</xdr:col>
      <xdr:colOff>50800</xdr:colOff>
      <xdr:row>34</xdr:row>
      <xdr:rowOff>149527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87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70804</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72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46060</xdr:rowOff>
    </xdr:from>
    <xdr:to>
      <xdr:col>50</xdr:col>
      <xdr:colOff>165100</xdr:colOff>
      <xdr:row>34</xdr:row>
      <xdr:rowOff>147660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87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164187</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650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29556</xdr:rowOff>
    </xdr:from>
    <xdr:to>
      <xdr:col>46</xdr:col>
      <xdr:colOff>38100</xdr:colOff>
      <xdr:row>34</xdr:row>
      <xdr:rowOff>131156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85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147683</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63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98501</xdr:rowOff>
    </xdr:from>
    <xdr:to>
      <xdr:col>41</xdr:col>
      <xdr:colOff>101600</xdr:colOff>
      <xdr:row>35</xdr:row>
      <xdr:rowOff>28651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592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45178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70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115600</xdr:rowOff>
    </xdr:from>
    <xdr:to>
      <xdr:col>36</xdr:col>
      <xdr:colOff>165100</xdr:colOff>
      <xdr:row>35</xdr:row>
      <xdr:rowOff>45750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594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62277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7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137814</xdr:rowOff>
    </xdr:from>
    <xdr:to>
      <xdr:col>55</xdr:col>
      <xdr:colOff>0</xdr:colOff>
      <xdr:row>57</xdr:row>
      <xdr:rowOff>139274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910464"/>
          <a:ext cx="838200" cy="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68285</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40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132858</xdr:rowOff>
    </xdr:from>
    <xdr:to>
      <xdr:col>50</xdr:col>
      <xdr:colOff>114300</xdr:colOff>
      <xdr:row>57</xdr:row>
      <xdr:rowOff>137814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905508"/>
          <a:ext cx="889000" cy="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22227</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96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132858</xdr:rowOff>
    </xdr:from>
    <xdr:to>
      <xdr:col>45</xdr:col>
      <xdr:colOff>177800</xdr:colOff>
      <xdr:row>57</xdr:row>
      <xdr:rowOff>167719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905508"/>
          <a:ext cx="8890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25109</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135974</xdr:rowOff>
    </xdr:from>
    <xdr:to>
      <xdr:col>41</xdr:col>
      <xdr:colOff>50800</xdr:colOff>
      <xdr:row>57</xdr:row>
      <xdr:rowOff>167719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908624"/>
          <a:ext cx="889000" cy="3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56435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20105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88474</xdr:rowOff>
    </xdr:from>
    <xdr:to>
      <xdr:col>55</xdr:col>
      <xdr:colOff>50800</xdr:colOff>
      <xdr:row>58</xdr:row>
      <xdr:rowOff>18624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111351</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71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87014</xdr:rowOff>
    </xdr:from>
    <xdr:to>
      <xdr:col>50</xdr:col>
      <xdr:colOff>165100</xdr:colOff>
      <xdr:row>58</xdr:row>
      <xdr:rowOff>17164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5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33691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63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82058</xdr:rowOff>
    </xdr:from>
    <xdr:to>
      <xdr:col>46</xdr:col>
      <xdr:colOff>38100</xdr:colOff>
      <xdr:row>58</xdr:row>
      <xdr:rowOff>12208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5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28735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62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116919</xdr:rowOff>
    </xdr:from>
    <xdr:to>
      <xdr:col>41</xdr:col>
      <xdr:colOff>101600</xdr:colOff>
      <xdr:row>58</xdr:row>
      <xdr:rowOff>47069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8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38196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98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85174</xdr:rowOff>
    </xdr:from>
    <xdr:to>
      <xdr:col>36</xdr:col>
      <xdr:colOff>165100</xdr:colOff>
      <xdr:row>58</xdr:row>
      <xdr:rowOff>15324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8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6451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95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122158</xdr:rowOff>
    </xdr:from>
    <xdr:to>
      <xdr:col>55</xdr:col>
      <xdr:colOff>0</xdr:colOff>
      <xdr:row>78</xdr:row>
      <xdr:rowOff>169339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495258"/>
          <a:ext cx="838200" cy="4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108858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1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122158</xdr:rowOff>
    </xdr:from>
    <xdr:to>
      <xdr:col>50</xdr:col>
      <xdr:colOff>114300</xdr:colOff>
      <xdr:row>79</xdr:row>
      <xdr:rowOff>16165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495258"/>
          <a:ext cx="889000" cy="6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8329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5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153789</xdr:rowOff>
    </xdr:from>
    <xdr:to>
      <xdr:col>45</xdr:col>
      <xdr:colOff>177800</xdr:colOff>
      <xdr:row>79</xdr:row>
      <xdr:rowOff>16165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526889"/>
          <a:ext cx="889000" cy="3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20443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62959</xdr:rowOff>
    </xdr:from>
    <xdr:to>
      <xdr:col>41</xdr:col>
      <xdr:colOff>50800</xdr:colOff>
      <xdr:row>78</xdr:row>
      <xdr:rowOff>153789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436059"/>
          <a:ext cx="889000" cy="9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29047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2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127402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118539</xdr:rowOff>
    </xdr:from>
    <xdr:to>
      <xdr:col>55</xdr:col>
      <xdr:colOff>50800</xdr:colOff>
      <xdr:row>79</xdr:row>
      <xdr:rowOff>48689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9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64410</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3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71358</xdr:rowOff>
    </xdr:from>
    <xdr:to>
      <xdr:col>50</xdr:col>
      <xdr:colOff>165100</xdr:colOff>
      <xdr:row>79</xdr:row>
      <xdr:rowOff>1508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4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18035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2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136815</xdr:rowOff>
    </xdr:from>
    <xdr:to>
      <xdr:col>46</xdr:col>
      <xdr:colOff>38100</xdr:colOff>
      <xdr:row>79</xdr:row>
      <xdr:rowOff>66965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0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58092</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60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102989</xdr:rowOff>
    </xdr:from>
    <xdr:to>
      <xdr:col>41</xdr:col>
      <xdr:colOff>101600</xdr:colOff>
      <xdr:row>79</xdr:row>
      <xdr:rowOff>33139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7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24266</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5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12159</xdr:rowOff>
    </xdr:from>
    <xdr:to>
      <xdr:col>36</xdr:col>
      <xdr:colOff>165100</xdr:colOff>
      <xdr:row>78</xdr:row>
      <xdr:rowOff>113759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38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104886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47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29330</xdr:rowOff>
    </xdr:from>
    <xdr:to>
      <xdr:col>55</xdr:col>
      <xdr:colOff>0</xdr:colOff>
      <xdr:row>97</xdr:row>
      <xdr:rowOff>101795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488530"/>
          <a:ext cx="838200" cy="24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71528</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158076</xdr:rowOff>
    </xdr:from>
    <xdr:to>
      <xdr:col>50</xdr:col>
      <xdr:colOff>114300</xdr:colOff>
      <xdr:row>97</xdr:row>
      <xdr:rowOff>101795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445826"/>
          <a:ext cx="889000" cy="28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94817</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158076</xdr:rowOff>
    </xdr:from>
    <xdr:to>
      <xdr:col>45</xdr:col>
      <xdr:colOff>177800</xdr:colOff>
      <xdr:row>97</xdr:row>
      <xdr:rowOff>66363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445826"/>
          <a:ext cx="889000" cy="25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124271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7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66363</xdr:rowOff>
    </xdr:from>
    <xdr:to>
      <xdr:col>41</xdr:col>
      <xdr:colOff>50800</xdr:colOff>
      <xdr:row>97</xdr:row>
      <xdr:rowOff>160861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697013"/>
          <a:ext cx="889000" cy="9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124204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75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28829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8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149980</xdr:rowOff>
    </xdr:from>
    <xdr:to>
      <xdr:col>55</xdr:col>
      <xdr:colOff>50800</xdr:colOff>
      <xdr:row>96</xdr:row>
      <xdr:rowOff>80130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43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1407</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28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50995</xdr:rowOff>
    </xdr:from>
    <xdr:to>
      <xdr:col>50</xdr:col>
      <xdr:colOff>165100</xdr:colOff>
      <xdr:row>97</xdr:row>
      <xdr:rowOff>152595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68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143722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77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107276</xdr:rowOff>
    </xdr:from>
    <xdr:to>
      <xdr:col>46</xdr:col>
      <xdr:colOff>38100</xdr:colOff>
      <xdr:row>96</xdr:row>
      <xdr:rowOff>37426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39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53953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17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15563</xdr:rowOff>
    </xdr:from>
    <xdr:to>
      <xdr:col>41</xdr:col>
      <xdr:colOff>101600</xdr:colOff>
      <xdr:row>97</xdr:row>
      <xdr:rowOff>117163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64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133690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42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110061</xdr:rowOff>
    </xdr:from>
    <xdr:to>
      <xdr:col>36</xdr:col>
      <xdr:colOff>165100</xdr:colOff>
      <xdr:row>98</xdr:row>
      <xdr:rowOff>40211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4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31338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166078</xdr:rowOff>
    </xdr:from>
    <xdr:to>
      <xdr:col>85</xdr:col>
      <xdr:colOff>127000</xdr:colOff>
      <xdr:row>37</xdr:row>
      <xdr:rowOff>135115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338278"/>
          <a:ext cx="838200" cy="14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62120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77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135115</xdr:rowOff>
    </xdr:from>
    <xdr:to>
      <xdr:col>81</xdr:col>
      <xdr:colOff>50800</xdr:colOff>
      <xdr:row>39</xdr:row>
      <xdr:rowOff>40678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478765"/>
          <a:ext cx="889000" cy="2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14406</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70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40678</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27228"/>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40742</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27292"/>
          <a:ext cx="88900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74706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1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115278</xdr:rowOff>
    </xdr:from>
    <xdr:to>
      <xdr:col>85</xdr:col>
      <xdr:colOff>177800</xdr:colOff>
      <xdr:row>37</xdr:row>
      <xdr:rowOff>45428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28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138155</xdr:rowOff>
    </xdr:from>
    <xdr:ext cx="534377"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13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84315</xdr:rowOff>
    </xdr:from>
    <xdr:to>
      <xdr:col>81</xdr:col>
      <xdr:colOff>101600</xdr:colOff>
      <xdr:row>38</xdr:row>
      <xdr:rowOff>14466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4279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30992</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14111" y="620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161328</xdr:rowOff>
    </xdr:from>
    <xdr:to>
      <xdr:col>76</xdr:col>
      <xdr:colOff>165100</xdr:colOff>
      <xdr:row>39</xdr:row>
      <xdr:rowOff>91478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82605</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3017" y="6769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161392</xdr:rowOff>
    </xdr:from>
    <xdr:to>
      <xdr:col>67</xdr:col>
      <xdr:colOff>101600</xdr:colOff>
      <xdr:row>39</xdr:row>
      <xdr:rowOff>91542</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82669</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69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76632</xdr:rowOff>
    </xdr:from>
    <xdr:to>
      <xdr:col>85</xdr:col>
      <xdr:colOff>127000</xdr:colOff>
      <xdr:row>73</xdr:row>
      <xdr:rowOff>113068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2592482"/>
          <a:ext cx="838200" cy="3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3776</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862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53873</xdr:rowOff>
    </xdr:from>
    <xdr:to>
      <xdr:col>81</xdr:col>
      <xdr:colOff>50800</xdr:colOff>
      <xdr:row>73</xdr:row>
      <xdr:rowOff>76632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2569723"/>
          <a:ext cx="889000" cy="2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132593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17526</xdr:rowOff>
    </xdr:from>
    <xdr:to>
      <xdr:col>76</xdr:col>
      <xdr:colOff>114300</xdr:colOff>
      <xdr:row>73</xdr:row>
      <xdr:rowOff>53873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2361926"/>
          <a:ext cx="889000" cy="20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125468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105956</xdr:rowOff>
    </xdr:from>
    <xdr:to>
      <xdr:col>71</xdr:col>
      <xdr:colOff>177800</xdr:colOff>
      <xdr:row>72</xdr:row>
      <xdr:rowOff>17526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2278906"/>
          <a:ext cx="889000" cy="8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103802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9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72267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9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62268</xdr:rowOff>
    </xdr:from>
    <xdr:to>
      <xdr:col>85</xdr:col>
      <xdr:colOff>177800</xdr:colOff>
      <xdr:row>73</xdr:row>
      <xdr:rowOff>163868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57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85145</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42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25832</xdr:rowOff>
    </xdr:from>
    <xdr:to>
      <xdr:col>81</xdr:col>
      <xdr:colOff>101600</xdr:colOff>
      <xdr:row>73</xdr:row>
      <xdr:rowOff>127432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54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143959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31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3073</xdr:rowOff>
    </xdr:from>
    <xdr:to>
      <xdr:col>76</xdr:col>
      <xdr:colOff>165100</xdr:colOff>
      <xdr:row>73</xdr:row>
      <xdr:rowOff>104673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51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121200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29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138176</xdr:rowOff>
    </xdr:from>
    <xdr:to>
      <xdr:col>72</xdr:col>
      <xdr:colOff>38100</xdr:colOff>
      <xdr:row>72</xdr:row>
      <xdr:rowOff>68326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31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84853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08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55156</xdr:rowOff>
    </xdr:from>
    <xdr:to>
      <xdr:col>67</xdr:col>
      <xdr:colOff>101600</xdr:colOff>
      <xdr:row>71</xdr:row>
      <xdr:rowOff>156756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22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1833</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14795" y="12003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108432</xdr:rowOff>
    </xdr:from>
    <xdr:to>
      <xdr:col>85</xdr:col>
      <xdr:colOff>127000</xdr:colOff>
      <xdr:row>98</xdr:row>
      <xdr:rowOff>122734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910532"/>
          <a:ext cx="838200" cy="1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41587</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72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122734</xdr:rowOff>
    </xdr:from>
    <xdr:to>
      <xdr:col>81</xdr:col>
      <xdr:colOff>50800</xdr:colOff>
      <xdr:row>98</xdr:row>
      <xdr:rowOff>124704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924834"/>
          <a:ext cx="889000" cy="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146938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123475</xdr:rowOff>
    </xdr:from>
    <xdr:to>
      <xdr:col>76</xdr:col>
      <xdr:colOff>114300</xdr:colOff>
      <xdr:row>98</xdr:row>
      <xdr:rowOff>124704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925575"/>
          <a:ext cx="889000" cy="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145035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6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100468</xdr:rowOff>
    </xdr:from>
    <xdr:to>
      <xdr:col>71</xdr:col>
      <xdr:colOff>177800</xdr:colOff>
      <xdr:row>98</xdr:row>
      <xdr:rowOff>123475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902568"/>
          <a:ext cx="889000" cy="2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151043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6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142753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57632</xdr:rowOff>
    </xdr:from>
    <xdr:to>
      <xdr:col>85</xdr:col>
      <xdr:colOff>177800</xdr:colOff>
      <xdr:row>98</xdr:row>
      <xdr:rowOff>159232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5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168588</xdr:rowOff>
    </xdr:from>
    <xdr:ext cx="469744"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9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71934</xdr:rowOff>
    </xdr:from>
    <xdr:to>
      <xdr:col>81</xdr:col>
      <xdr:colOff>101600</xdr:colOff>
      <xdr:row>99</xdr:row>
      <xdr:rowOff>2084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7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164661</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696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73904</xdr:rowOff>
    </xdr:from>
    <xdr:to>
      <xdr:col>76</xdr:col>
      <xdr:colOff>165100</xdr:colOff>
      <xdr:row>99</xdr:row>
      <xdr:rowOff>4054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7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166631</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696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72675</xdr:rowOff>
    </xdr:from>
    <xdr:to>
      <xdr:col>72</xdr:col>
      <xdr:colOff>38100</xdr:colOff>
      <xdr:row>99</xdr:row>
      <xdr:rowOff>2825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165402</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696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49668</xdr:rowOff>
    </xdr:from>
    <xdr:to>
      <xdr:col>67</xdr:col>
      <xdr:colOff>101600</xdr:colOff>
      <xdr:row>98</xdr:row>
      <xdr:rowOff>151268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5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142395</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69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74419</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60969"/>
          <a:ext cx="889000" cy="2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95830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23619</xdr:rowOff>
    </xdr:from>
    <xdr:to>
      <xdr:col>98</xdr:col>
      <xdr:colOff>38100</xdr:colOff>
      <xdr:row>39</xdr:row>
      <xdr:rowOff>125219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71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116346</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7017" y="6802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67645</xdr:rowOff>
    </xdr:from>
    <xdr:to>
      <xdr:col>116</xdr:col>
      <xdr:colOff>63500</xdr:colOff>
      <xdr:row>56</xdr:row>
      <xdr:rowOff>72309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9668845"/>
          <a:ext cx="8382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12326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78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67645</xdr:rowOff>
    </xdr:from>
    <xdr:to>
      <xdr:col>111</xdr:col>
      <xdr:colOff>177800</xdr:colOff>
      <xdr:row>56</xdr:row>
      <xdr:rowOff>86527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9668845"/>
          <a:ext cx="889000" cy="1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124751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9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86527</xdr:rowOff>
    </xdr:from>
    <xdr:to>
      <xdr:col>107</xdr:col>
      <xdr:colOff>50800</xdr:colOff>
      <xdr:row>56</xdr:row>
      <xdr:rowOff>93386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968772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101114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93386</xdr:rowOff>
    </xdr:from>
    <xdr:to>
      <xdr:col>102</xdr:col>
      <xdr:colOff>114300</xdr:colOff>
      <xdr:row>56</xdr:row>
      <xdr:rowOff>100289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9694586"/>
          <a:ext cx="889000" cy="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45016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35551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21509</xdr:rowOff>
    </xdr:from>
    <xdr:to>
      <xdr:col>116</xdr:col>
      <xdr:colOff>114300</xdr:colOff>
      <xdr:row>56</xdr:row>
      <xdr:rowOff>123109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6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44386</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474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16845</xdr:rowOff>
    </xdr:from>
    <xdr:to>
      <xdr:col>112</xdr:col>
      <xdr:colOff>38100</xdr:colOff>
      <xdr:row>56</xdr:row>
      <xdr:rowOff>118445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6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134972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39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35727</xdr:rowOff>
    </xdr:from>
    <xdr:to>
      <xdr:col>107</xdr:col>
      <xdr:colOff>101600</xdr:colOff>
      <xdr:row>56</xdr:row>
      <xdr:rowOff>137327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63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153854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41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42586</xdr:rowOff>
    </xdr:from>
    <xdr:to>
      <xdr:col>102</xdr:col>
      <xdr:colOff>165100</xdr:colOff>
      <xdr:row>56</xdr:row>
      <xdr:rowOff>144186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64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160713</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4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49489</xdr:rowOff>
    </xdr:from>
    <xdr:to>
      <xdr:col>98</xdr:col>
      <xdr:colOff>38100</xdr:colOff>
      <xdr:row>56</xdr:row>
      <xdr:rowOff>151089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65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167616</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42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97313</xdr:rowOff>
    </xdr:from>
    <xdr:to>
      <xdr:col>116</xdr:col>
      <xdr:colOff>63500</xdr:colOff>
      <xdr:row>71</xdr:row>
      <xdr:rowOff>118059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270263"/>
          <a:ext cx="838200" cy="2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112513</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71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118059</xdr:rowOff>
    </xdr:from>
    <xdr:to>
      <xdr:col>111</xdr:col>
      <xdr:colOff>177800</xdr:colOff>
      <xdr:row>72</xdr:row>
      <xdr:rowOff>32868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291009"/>
          <a:ext cx="889000" cy="8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32103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169113</xdr:rowOff>
    </xdr:from>
    <xdr:to>
      <xdr:col>107</xdr:col>
      <xdr:colOff>50800</xdr:colOff>
      <xdr:row>72</xdr:row>
      <xdr:rowOff>32868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342063"/>
          <a:ext cx="889000" cy="3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159111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169113</xdr:rowOff>
    </xdr:from>
    <xdr:to>
      <xdr:col>102</xdr:col>
      <xdr:colOff>114300</xdr:colOff>
      <xdr:row>72</xdr:row>
      <xdr:rowOff>129546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342063"/>
          <a:ext cx="889000" cy="13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135469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137831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46513</xdr:rowOff>
    </xdr:from>
    <xdr:to>
      <xdr:col>116</xdr:col>
      <xdr:colOff>114300</xdr:colOff>
      <xdr:row>71</xdr:row>
      <xdr:rowOff>148113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2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132890</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13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67259</xdr:rowOff>
    </xdr:from>
    <xdr:to>
      <xdr:col>112</xdr:col>
      <xdr:colOff>38100</xdr:colOff>
      <xdr:row>71</xdr:row>
      <xdr:rowOff>168859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24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13936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01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153518</xdr:rowOff>
    </xdr:from>
    <xdr:to>
      <xdr:col>107</xdr:col>
      <xdr:colOff>101600</xdr:colOff>
      <xdr:row>72</xdr:row>
      <xdr:rowOff>83668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32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100195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10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118313</xdr:rowOff>
    </xdr:from>
    <xdr:to>
      <xdr:col>102</xdr:col>
      <xdr:colOff>165100</xdr:colOff>
      <xdr:row>72</xdr:row>
      <xdr:rowOff>48463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29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64990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06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78746</xdr:rowOff>
    </xdr:from>
    <xdr:to>
      <xdr:col>98</xdr:col>
      <xdr:colOff>38100</xdr:colOff>
      <xdr:row>73</xdr:row>
      <xdr:rowOff>8896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42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25423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19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686</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千円となっており、殆どの構成項目において類似団体平均を上回っている。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災害復旧費については、平成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7</a:t>
          </a:r>
          <a:r>
            <a:rPr kumimoji="1" lang="ja-JP" altLang="en-US" sz="1300">
              <a:solidFill>
                <a:schemeClr val="tx1"/>
              </a:solidFill>
              <a:latin typeface="ＭＳ Ｐゴシック" panose="020B0600070205080204" pitchFamily="50" charset="-128"/>
              <a:ea typeface="ＭＳ Ｐゴシック" panose="020B0600070205080204" pitchFamily="50" charset="-128"/>
            </a:rPr>
            <a:t>月豪雨からの復旧工事により大幅に増加したことから類似団体平均を大きく上回った。普通建設事業費では、災害復旧を優先的に実施するために建設事業を抑制したが、公共施設の集約化による複合施設建設事業や小中学校の施設整備を実施したことから更新整備は類似団体平均を上回った。</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また、補助費等・公債費・繰出金が類似団体平均と比較して一人当たりコストが高くなっているが、類似団体のなかでも広大な面積を有し、中山間地域が多くを占めるなどの地理的要因により、施設等の整備に多額の経費を要していること、下水道をはじめ過去の資本費整備コストが嵩んでいることが大きな要因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税収等一般財源の減収により、一人当たりのコストは高くなることが見込まれることから、事業の見直しや公共施設等総合管理計画に基づいた適正な施設等の管理により経費の削減に取り組む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37,331
37,071
658.54
25,603,408
24,643,499
598,820
14,748,109
31,075,757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39769</xdr:rowOff>
    </xdr:from>
    <xdr:to>
      <xdr:col>24</xdr:col>
      <xdr:colOff>63500</xdr:colOff>
      <xdr:row>37</xdr:row>
      <xdr:rowOff>61649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383419"/>
          <a:ext cx="8382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34706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5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23440</xdr:rowOff>
    </xdr:from>
    <xdr:to>
      <xdr:col>19</xdr:col>
      <xdr:colOff>177800</xdr:colOff>
      <xdr:row>37</xdr:row>
      <xdr:rowOff>61649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367090"/>
          <a:ext cx="889000" cy="3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138120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119452</xdr:rowOff>
    </xdr:from>
    <xdr:to>
      <xdr:col>15</xdr:col>
      <xdr:colOff>50800</xdr:colOff>
      <xdr:row>37</xdr:row>
      <xdr:rowOff>23440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291652"/>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126037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28339</xdr:rowOff>
    </xdr:from>
    <xdr:to>
      <xdr:col>10</xdr:col>
      <xdr:colOff>114300</xdr:colOff>
      <xdr:row>36</xdr:row>
      <xdr:rowOff>119452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200539"/>
          <a:ext cx="889000" cy="9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113628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634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160419</xdr:rowOff>
    </xdr:from>
    <xdr:to>
      <xdr:col>24</xdr:col>
      <xdr:colOff>114300</xdr:colOff>
      <xdr:row>37</xdr:row>
      <xdr:rowOff>90569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3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138846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1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10849</xdr:rowOff>
    </xdr:from>
    <xdr:to>
      <xdr:col>20</xdr:col>
      <xdr:colOff>38100</xdr:colOff>
      <xdr:row>37</xdr:row>
      <xdr:rowOff>112449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5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103576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47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144090</xdr:rowOff>
    </xdr:from>
    <xdr:to>
      <xdr:col>15</xdr:col>
      <xdr:colOff>101600</xdr:colOff>
      <xdr:row>37</xdr:row>
      <xdr:rowOff>74240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1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65367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0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68652</xdr:rowOff>
    </xdr:from>
    <xdr:to>
      <xdr:col>10</xdr:col>
      <xdr:colOff>165100</xdr:colOff>
      <xdr:row>36</xdr:row>
      <xdr:rowOff>170252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4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161379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3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148989</xdr:rowOff>
    </xdr:from>
    <xdr:to>
      <xdr:col>6</xdr:col>
      <xdr:colOff>38100</xdr:colOff>
      <xdr:row>36</xdr:row>
      <xdr:rowOff>79139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4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70266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4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120200</xdr:rowOff>
    </xdr:from>
    <xdr:to>
      <xdr:col>24</xdr:col>
      <xdr:colOff>63500</xdr:colOff>
      <xdr:row>58</xdr:row>
      <xdr:rowOff>9689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892850"/>
          <a:ext cx="838200" cy="6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121342</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893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9689</xdr:rowOff>
    </xdr:from>
    <xdr:to>
      <xdr:col>19</xdr:col>
      <xdr:colOff>177800</xdr:colOff>
      <xdr:row>58</xdr:row>
      <xdr:rowOff>72282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953789"/>
          <a:ext cx="889000" cy="6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90912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56118</xdr:rowOff>
    </xdr:from>
    <xdr:to>
      <xdr:col>15</xdr:col>
      <xdr:colOff>50800</xdr:colOff>
      <xdr:row>58</xdr:row>
      <xdr:rowOff>72282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10000218"/>
          <a:ext cx="889000" cy="1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128447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45004</xdr:rowOff>
    </xdr:from>
    <xdr:to>
      <xdr:col>10</xdr:col>
      <xdr:colOff>114300</xdr:colOff>
      <xdr:row>58</xdr:row>
      <xdr:rowOff>56118</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9989104"/>
          <a:ext cx="889000" cy="1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122400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93842</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1003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69400</xdr:rowOff>
    </xdr:from>
    <xdr:to>
      <xdr:col>24</xdr:col>
      <xdr:colOff>114300</xdr:colOff>
      <xdr:row>57</xdr:row>
      <xdr:rowOff>171000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8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92277</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69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130339</xdr:rowOff>
    </xdr:from>
    <xdr:to>
      <xdr:col>20</xdr:col>
      <xdr:colOff>38100</xdr:colOff>
      <xdr:row>58</xdr:row>
      <xdr:rowOff>60489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0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77016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967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21482</xdr:rowOff>
    </xdr:from>
    <xdr:to>
      <xdr:col>15</xdr:col>
      <xdr:colOff>101600</xdr:colOff>
      <xdr:row>58</xdr:row>
      <xdr:rowOff>123082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6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114209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05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5318</xdr:rowOff>
    </xdr:from>
    <xdr:to>
      <xdr:col>10</xdr:col>
      <xdr:colOff>165100</xdr:colOff>
      <xdr:row>58</xdr:row>
      <xdr:rowOff>106918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4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98045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4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165654</xdr:rowOff>
    </xdr:from>
    <xdr:to>
      <xdr:col>6</xdr:col>
      <xdr:colOff>38100</xdr:colOff>
      <xdr:row>58</xdr:row>
      <xdr:rowOff>95804</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3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112331</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971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13317</xdr:rowOff>
    </xdr:from>
    <xdr:to>
      <xdr:col>24</xdr:col>
      <xdr:colOff>63500</xdr:colOff>
      <xdr:row>74</xdr:row>
      <xdr:rowOff>15423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2700617"/>
          <a:ext cx="838200" cy="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26652</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30568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15423</xdr:rowOff>
    </xdr:from>
    <xdr:to>
      <xdr:col>19</xdr:col>
      <xdr:colOff>177800</xdr:colOff>
      <xdr:row>75</xdr:row>
      <xdr:rowOff>15766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2702723"/>
          <a:ext cx="889000" cy="17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46606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15766</xdr:rowOff>
    </xdr:from>
    <xdr:to>
      <xdr:col>15</xdr:col>
      <xdr:colOff>50800</xdr:colOff>
      <xdr:row>75</xdr:row>
      <xdr:rowOff>93702</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2874516"/>
          <a:ext cx="889000" cy="7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9067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93702</xdr:rowOff>
    </xdr:from>
    <xdr:to>
      <xdr:col>10</xdr:col>
      <xdr:colOff>114300</xdr:colOff>
      <xdr:row>75</xdr:row>
      <xdr:rowOff>151750</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2952452"/>
          <a:ext cx="889000" cy="5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12332</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77271</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27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133967</xdr:rowOff>
    </xdr:from>
    <xdr:to>
      <xdr:col>24</xdr:col>
      <xdr:colOff>114300</xdr:colOff>
      <xdr:row>74</xdr:row>
      <xdr:rowOff>64117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264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156844</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2501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136073</xdr:rowOff>
    </xdr:from>
    <xdr:to>
      <xdr:col>20</xdr:col>
      <xdr:colOff>38100</xdr:colOff>
      <xdr:row>74</xdr:row>
      <xdr:rowOff>66223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265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82750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2427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136416</xdr:rowOff>
    </xdr:from>
    <xdr:to>
      <xdr:col>15</xdr:col>
      <xdr:colOff>101600</xdr:colOff>
      <xdr:row>75</xdr:row>
      <xdr:rowOff>66566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282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83093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259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42902</xdr:rowOff>
    </xdr:from>
    <xdr:to>
      <xdr:col>10</xdr:col>
      <xdr:colOff>165100</xdr:colOff>
      <xdr:row>75</xdr:row>
      <xdr:rowOff>144502</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29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161029</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2676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100950</xdr:rowOff>
    </xdr:from>
    <xdr:to>
      <xdr:col>6</xdr:col>
      <xdr:colOff>38100</xdr:colOff>
      <xdr:row>76</xdr:row>
      <xdr:rowOff>31100</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295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47627</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2734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3972</xdr:rowOff>
    </xdr:from>
    <xdr:to>
      <xdr:col>24</xdr:col>
      <xdr:colOff>63500</xdr:colOff>
      <xdr:row>96</xdr:row>
      <xdr:rowOff>15227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3797300" y="16463172"/>
          <a:ext cx="838200" cy="1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124111</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583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161317</xdr:rowOff>
    </xdr:from>
    <xdr:to>
      <xdr:col>19</xdr:col>
      <xdr:colOff>177800</xdr:colOff>
      <xdr:row>96</xdr:row>
      <xdr:rowOff>3972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908300" y="16449067"/>
          <a:ext cx="889000" cy="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93113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72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161317</xdr:rowOff>
    </xdr:from>
    <xdr:to>
      <xdr:col>15</xdr:col>
      <xdr:colOff>50800</xdr:colOff>
      <xdr:row>95</xdr:row>
      <xdr:rowOff>168215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449067"/>
          <a:ext cx="889000" cy="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123196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7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168215</xdr:rowOff>
    </xdr:from>
    <xdr:to>
      <xdr:col>10</xdr:col>
      <xdr:colOff>114300</xdr:colOff>
      <xdr:row>96</xdr:row>
      <xdr:rowOff>69292</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455965"/>
          <a:ext cx="889000" cy="7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117032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74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91422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72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135877</xdr:rowOff>
    </xdr:from>
    <xdr:to>
      <xdr:col>24</xdr:col>
      <xdr:colOff>114300</xdr:colOff>
      <xdr:row>96</xdr:row>
      <xdr:rowOff>66027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42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158754</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27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124622</xdr:rowOff>
    </xdr:from>
    <xdr:to>
      <xdr:col>20</xdr:col>
      <xdr:colOff>38100</xdr:colOff>
      <xdr:row>96</xdr:row>
      <xdr:rowOff>54772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41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71299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18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110517</xdr:rowOff>
    </xdr:from>
    <xdr:to>
      <xdr:col>15</xdr:col>
      <xdr:colOff>101600</xdr:colOff>
      <xdr:row>96</xdr:row>
      <xdr:rowOff>40667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39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57194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17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117415</xdr:rowOff>
    </xdr:from>
    <xdr:to>
      <xdr:col>10</xdr:col>
      <xdr:colOff>165100</xdr:colOff>
      <xdr:row>96</xdr:row>
      <xdr:rowOff>47565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40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64092</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18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18492</xdr:rowOff>
    </xdr:from>
    <xdr:to>
      <xdr:col>6</xdr:col>
      <xdr:colOff>38100</xdr:colOff>
      <xdr:row>96</xdr:row>
      <xdr:rowOff>120092</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47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136619</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25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65242</xdr:rowOff>
    </xdr:from>
    <xdr:to>
      <xdr:col>55</xdr:col>
      <xdr:colOff>0</xdr:colOff>
      <xdr:row>38</xdr:row>
      <xdr:rowOff>155049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9639300" y="6580342"/>
          <a:ext cx="8382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78793</xdr:rowOff>
    </xdr:from>
    <xdr:ext cx="469744"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250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155049</xdr:rowOff>
    </xdr:from>
    <xdr:to>
      <xdr:col>50</xdr:col>
      <xdr:colOff>114300</xdr:colOff>
      <xdr:row>39</xdr:row>
      <xdr:rowOff>65895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8750300" y="6670149"/>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156735</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04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65895</xdr:rowOff>
    </xdr:from>
    <xdr:to>
      <xdr:col>45</xdr:col>
      <xdr:colOff>177800</xdr:colOff>
      <xdr:row>39</xdr:row>
      <xdr:rowOff>84836</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7861300" y="6752445"/>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117546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15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84836</xdr:rowOff>
    </xdr:from>
    <xdr:to>
      <xdr:col>41</xdr:col>
      <xdr:colOff>50800</xdr:colOff>
      <xdr:row>39</xdr:row>
      <xdr:rowOff>95613</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flipV="1">
          <a:off x="6972300" y="6771386"/>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14442</xdr:rowOff>
    </xdr:from>
    <xdr:to>
      <xdr:col>55</xdr:col>
      <xdr:colOff>50800</xdr:colOff>
      <xdr:row>38</xdr:row>
      <xdr:rowOff>116042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52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164319</xdr:rowOff>
    </xdr:from>
    <xdr:ext cx="378565"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50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104249</xdr:rowOff>
    </xdr:from>
    <xdr:to>
      <xdr:col>50</xdr:col>
      <xdr:colOff>165100</xdr:colOff>
      <xdr:row>39</xdr:row>
      <xdr:rowOff>34399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61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25526</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50017" y="6712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15095</xdr:rowOff>
    </xdr:from>
    <xdr:to>
      <xdr:col>46</xdr:col>
      <xdr:colOff>38100</xdr:colOff>
      <xdr:row>39</xdr:row>
      <xdr:rowOff>116695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70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107822</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61017" y="6794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34036</xdr:rowOff>
    </xdr:from>
    <xdr:to>
      <xdr:col>41</xdr:col>
      <xdr:colOff>101600</xdr:colOff>
      <xdr:row>39</xdr:row>
      <xdr:rowOff>135636</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72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126763</xdr:rowOff>
    </xdr:from>
    <xdr:ext cx="313932"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704333" y="68133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44813</xdr:rowOff>
    </xdr:from>
    <xdr:to>
      <xdr:col>36</xdr:col>
      <xdr:colOff>165100</xdr:colOff>
      <xdr:row>39</xdr:row>
      <xdr:rowOff>146413</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137540</xdr:rowOff>
    </xdr:from>
    <xdr:ext cx="31393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815333" y="68240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61849</xdr:rowOff>
    </xdr:from>
    <xdr:to>
      <xdr:col>55</xdr:col>
      <xdr:colOff>0</xdr:colOff>
      <xdr:row>56</xdr:row>
      <xdr:rowOff>63271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9639300" y="9663049"/>
          <a:ext cx="8382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40505</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813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25781</xdr:rowOff>
    </xdr:from>
    <xdr:to>
      <xdr:col>50</xdr:col>
      <xdr:colOff>114300</xdr:colOff>
      <xdr:row>56</xdr:row>
      <xdr:rowOff>61849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8750300" y="9626981"/>
          <a:ext cx="889000" cy="3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6316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9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25781</xdr:rowOff>
    </xdr:from>
    <xdr:to>
      <xdr:col>45</xdr:col>
      <xdr:colOff>177800</xdr:colOff>
      <xdr:row>56</xdr:row>
      <xdr:rowOff>48019</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7861300" y="9626981"/>
          <a:ext cx="889000" cy="2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2722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9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48019</xdr:rowOff>
    </xdr:from>
    <xdr:to>
      <xdr:col>41</xdr:col>
      <xdr:colOff>50800</xdr:colOff>
      <xdr:row>56</xdr:row>
      <xdr:rowOff>97041</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flipV="1">
          <a:off x="6972300" y="9649219"/>
          <a:ext cx="889000" cy="4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6596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9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167632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12471</xdr:rowOff>
    </xdr:from>
    <xdr:to>
      <xdr:col>55</xdr:col>
      <xdr:colOff>50800</xdr:colOff>
      <xdr:row>56</xdr:row>
      <xdr:rowOff>114071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61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35348</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46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11049</xdr:rowOff>
    </xdr:from>
    <xdr:to>
      <xdr:col>50</xdr:col>
      <xdr:colOff>165100</xdr:colOff>
      <xdr:row>56</xdr:row>
      <xdr:rowOff>112649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61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129176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938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146431</xdr:rowOff>
    </xdr:from>
    <xdr:to>
      <xdr:col>46</xdr:col>
      <xdr:colOff>38100</xdr:colOff>
      <xdr:row>56</xdr:row>
      <xdr:rowOff>76581</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57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93108</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935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168669</xdr:rowOff>
    </xdr:from>
    <xdr:to>
      <xdr:col>41</xdr:col>
      <xdr:colOff>101600</xdr:colOff>
      <xdr:row>56</xdr:row>
      <xdr:rowOff>98819</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59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115346</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937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46241</xdr:rowOff>
    </xdr:from>
    <xdr:to>
      <xdr:col>36</xdr:col>
      <xdr:colOff>165100</xdr:colOff>
      <xdr:row>56</xdr:row>
      <xdr:rowOff>147841</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64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164368</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94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a:extLst>
            <a:ext uri="{FF2B5EF4-FFF2-40B4-BE49-F238E27FC236}">
              <a16:creationId xmlns:a16="http://schemas.microsoft.com/office/drawing/2014/main" id="{00000000-0008-0000-0700-00009A010000}"/>
            </a:ext>
          </a:extLst>
        </xdr:cNvPr>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a:extLst>
            <a:ext uri="{FF2B5EF4-FFF2-40B4-BE49-F238E27FC236}">
              <a16:creationId xmlns:a16="http://schemas.microsoft.com/office/drawing/2014/main" id="{00000000-0008-0000-0700-00009C010000}"/>
            </a:ext>
          </a:extLst>
        </xdr:cNvPr>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34610</xdr:rowOff>
    </xdr:from>
    <xdr:to>
      <xdr:col>55</xdr:col>
      <xdr:colOff>0</xdr:colOff>
      <xdr:row>75</xdr:row>
      <xdr:rowOff>88494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9639300" y="12893360"/>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53089</xdr:rowOff>
    </xdr:from>
    <xdr:ext cx="534377" cy="259045"/>
    <xdr:sp macro="" textlink="">
      <xdr:nvSpPr>
        <xdr:cNvPr id="415" name="商工費平均値テキスト">
          <a:extLst>
            <a:ext uri="{FF2B5EF4-FFF2-40B4-BE49-F238E27FC236}">
              <a16:creationId xmlns:a16="http://schemas.microsoft.com/office/drawing/2014/main" id="{00000000-0008-0000-0700-00009F010000}"/>
            </a:ext>
          </a:extLst>
        </xdr:cNvPr>
        <xdr:cNvSpPr txBox="1"/>
      </xdr:nvSpPr>
      <xdr:spPr>
        <a:xfrm>
          <a:off x="10528300" y="1308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88494</xdr:rowOff>
    </xdr:from>
    <xdr:to>
      <xdr:col>50</xdr:col>
      <xdr:colOff>114300</xdr:colOff>
      <xdr:row>75</xdr:row>
      <xdr:rowOff>141398</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8750300" y="12947244"/>
          <a:ext cx="889000" cy="5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27126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32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141398</xdr:rowOff>
    </xdr:from>
    <xdr:to>
      <xdr:col>45</xdr:col>
      <xdr:colOff>177800</xdr:colOff>
      <xdr:row>75</xdr:row>
      <xdr:rowOff>149530</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7861300" y="13000148"/>
          <a:ext cx="889000" cy="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143614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7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149530</xdr:rowOff>
    </xdr:from>
    <xdr:to>
      <xdr:col>41</xdr:col>
      <xdr:colOff>50800</xdr:colOff>
      <xdr:row>76</xdr:row>
      <xdr:rowOff>24126</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flipV="1">
          <a:off x="6972300" y="13008280"/>
          <a:ext cx="889000" cy="4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161183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319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131563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3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155260</xdr:rowOff>
    </xdr:from>
    <xdr:to>
      <xdr:col>55</xdr:col>
      <xdr:colOff>50800</xdr:colOff>
      <xdr:row>75</xdr:row>
      <xdr:rowOff>85410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10426700" y="1284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6687</xdr:rowOff>
    </xdr:from>
    <xdr:ext cx="534377" cy="259045"/>
    <xdr:sp macro="" textlink="">
      <xdr:nvSpPr>
        <xdr:cNvPr id="434" name="商工費該当値テキスト">
          <a:extLst>
            <a:ext uri="{FF2B5EF4-FFF2-40B4-BE49-F238E27FC236}">
              <a16:creationId xmlns:a16="http://schemas.microsoft.com/office/drawing/2014/main" id="{00000000-0008-0000-0700-0000B2010000}"/>
            </a:ext>
          </a:extLst>
        </xdr:cNvPr>
        <xdr:cNvSpPr txBox="1"/>
      </xdr:nvSpPr>
      <xdr:spPr>
        <a:xfrm>
          <a:off x="10528300" y="126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37694</xdr:rowOff>
    </xdr:from>
    <xdr:to>
      <xdr:col>50</xdr:col>
      <xdr:colOff>165100</xdr:colOff>
      <xdr:row>75</xdr:row>
      <xdr:rowOff>139294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9588500" y="1289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155821</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9372111" y="1267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90598</xdr:rowOff>
    </xdr:from>
    <xdr:to>
      <xdr:col>46</xdr:col>
      <xdr:colOff>38100</xdr:colOff>
      <xdr:row>76</xdr:row>
      <xdr:rowOff>20749</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8699500" y="129493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37275</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8483111" y="1272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98730</xdr:rowOff>
    </xdr:from>
    <xdr:to>
      <xdr:col>41</xdr:col>
      <xdr:colOff>101600</xdr:colOff>
      <xdr:row>76</xdr:row>
      <xdr:rowOff>28879</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7810500" y="129574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45407</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7594111" y="1273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144776</xdr:rowOff>
    </xdr:from>
    <xdr:to>
      <xdr:col>36</xdr:col>
      <xdr:colOff>165100</xdr:colOff>
      <xdr:row>76</xdr:row>
      <xdr:rowOff>74926</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6921500" y="1300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91453</xdr:rowOff>
    </xdr:from>
    <xdr:ext cx="534377"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705111" y="1277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71320</xdr:rowOff>
    </xdr:from>
    <xdr:to>
      <xdr:col>55</xdr:col>
      <xdr:colOff>0</xdr:colOff>
      <xdr:row>98</xdr:row>
      <xdr:rowOff>121278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9639300" y="16873420"/>
          <a:ext cx="838200" cy="4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73849</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62953</xdr:rowOff>
    </xdr:from>
    <xdr:to>
      <xdr:col>50</xdr:col>
      <xdr:colOff>114300</xdr:colOff>
      <xdr:row>98</xdr:row>
      <xdr:rowOff>71320</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8750300" y="16865053"/>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134797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9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62953</xdr:rowOff>
    </xdr:from>
    <xdr:to>
      <xdr:col>45</xdr:col>
      <xdr:colOff>177800</xdr:colOff>
      <xdr:row>98</xdr:row>
      <xdr:rowOff>93418</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865053"/>
          <a:ext cx="889000" cy="3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124699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92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87948</xdr:rowOff>
    </xdr:from>
    <xdr:to>
      <xdr:col>41</xdr:col>
      <xdr:colOff>50800</xdr:colOff>
      <xdr:row>98</xdr:row>
      <xdr:rowOff>93418</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a:off x="6972300" y="16890048"/>
          <a:ext cx="889000" cy="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144933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94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142918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70478</xdr:rowOff>
    </xdr:from>
    <xdr:to>
      <xdr:col>55</xdr:col>
      <xdr:colOff>50800</xdr:colOff>
      <xdr:row>99</xdr:row>
      <xdr:rowOff>628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87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29399</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83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20520</xdr:rowOff>
    </xdr:from>
    <xdr:to>
      <xdr:col>50</xdr:col>
      <xdr:colOff>165100</xdr:colOff>
      <xdr:row>98</xdr:row>
      <xdr:rowOff>122120</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8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138647</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59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12153</xdr:rowOff>
    </xdr:from>
    <xdr:to>
      <xdr:col>46</xdr:col>
      <xdr:colOff>38100</xdr:colOff>
      <xdr:row>98</xdr:row>
      <xdr:rowOff>113753</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81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130280</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58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42618</xdr:rowOff>
    </xdr:from>
    <xdr:to>
      <xdr:col>41</xdr:col>
      <xdr:colOff>101600</xdr:colOff>
      <xdr:row>98</xdr:row>
      <xdr:rowOff>144218</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84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160745</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61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37148</xdr:rowOff>
    </xdr:from>
    <xdr:to>
      <xdr:col>36</xdr:col>
      <xdr:colOff>165100</xdr:colOff>
      <xdr:row>98</xdr:row>
      <xdr:rowOff>138748</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83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129875</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9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a:extLst>
            <a:ext uri="{FF2B5EF4-FFF2-40B4-BE49-F238E27FC236}">
              <a16:creationId xmlns:a16="http://schemas.microsoft.com/office/drawing/2014/main" id="{00000000-0008-0000-0700-00000F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a:extLst>
            <a:ext uri="{FF2B5EF4-FFF2-40B4-BE49-F238E27FC236}">
              <a16:creationId xmlns:a16="http://schemas.microsoft.com/office/drawing/2014/main" id="{00000000-0008-0000-0700-000011020000}"/>
            </a:ext>
          </a:extLst>
        </xdr:cNvPr>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a:extLst>
            <a:ext uri="{FF2B5EF4-FFF2-40B4-BE49-F238E27FC236}">
              <a16:creationId xmlns:a16="http://schemas.microsoft.com/office/drawing/2014/main" id="{00000000-0008-0000-0700-000013020000}"/>
            </a:ext>
          </a:extLst>
        </xdr:cNvPr>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86502</xdr:rowOff>
    </xdr:from>
    <xdr:to>
      <xdr:col>85</xdr:col>
      <xdr:colOff>127000</xdr:colOff>
      <xdr:row>36</xdr:row>
      <xdr:rowOff>109394</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5481300" y="6258702"/>
          <a:ext cx="838200" cy="2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13769</xdr:rowOff>
    </xdr:from>
    <xdr:ext cx="534377" cy="259045"/>
    <xdr:sp macro="" textlink="">
      <xdr:nvSpPr>
        <xdr:cNvPr id="534" name="消防費平均値テキスト">
          <a:extLst>
            <a:ext uri="{FF2B5EF4-FFF2-40B4-BE49-F238E27FC236}">
              <a16:creationId xmlns:a16="http://schemas.microsoft.com/office/drawing/2014/main" id="{00000000-0008-0000-0700-000016020000}"/>
            </a:ext>
          </a:extLst>
        </xdr:cNvPr>
        <xdr:cNvSpPr txBox="1"/>
      </xdr:nvSpPr>
      <xdr:spPr>
        <a:xfrm>
          <a:off x="16370300" y="635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86502</xdr:rowOff>
    </xdr:from>
    <xdr:to>
      <xdr:col>81</xdr:col>
      <xdr:colOff>50800</xdr:colOff>
      <xdr:row>36</xdr:row>
      <xdr:rowOff>107924</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4592300" y="6258702"/>
          <a:ext cx="889000" cy="2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1653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51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44864</xdr:rowOff>
    </xdr:from>
    <xdr:to>
      <xdr:col>76</xdr:col>
      <xdr:colOff>114300</xdr:colOff>
      <xdr:row>36</xdr:row>
      <xdr:rowOff>107924</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3703300" y="6217064"/>
          <a:ext cx="889000" cy="6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169054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51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153481</xdr:rowOff>
    </xdr:from>
    <xdr:to>
      <xdr:col>71</xdr:col>
      <xdr:colOff>177800</xdr:colOff>
      <xdr:row>36</xdr:row>
      <xdr:rowOff>44864</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814300" y="5982781"/>
          <a:ext cx="889000" cy="23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170425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a:extLst>
            <a:ext uri="{FF2B5EF4-FFF2-40B4-BE49-F238E27FC236}">
              <a16:creationId xmlns:a16="http://schemas.microsoft.com/office/drawing/2014/main" id="{00000000-0008-0000-0700-000021020000}"/>
            </a:ext>
          </a:extLst>
        </xdr:cNvPr>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111708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58594</xdr:rowOff>
    </xdr:from>
    <xdr:to>
      <xdr:col>85</xdr:col>
      <xdr:colOff>177800</xdr:colOff>
      <xdr:row>36</xdr:row>
      <xdr:rowOff>160194</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6268700" y="623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81471</xdr:rowOff>
    </xdr:from>
    <xdr:ext cx="534377" cy="259045"/>
    <xdr:sp macro="" textlink="">
      <xdr:nvSpPr>
        <xdr:cNvPr id="553" name="消防費該当値テキスト">
          <a:extLst>
            <a:ext uri="{FF2B5EF4-FFF2-40B4-BE49-F238E27FC236}">
              <a16:creationId xmlns:a16="http://schemas.microsoft.com/office/drawing/2014/main" id="{00000000-0008-0000-0700-000029020000}"/>
            </a:ext>
          </a:extLst>
        </xdr:cNvPr>
        <xdr:cNvSpPr txBox="1"/>
      </xdr:nvSpPr>
      <xdr:spPr>
        <a:xfrm>
          <a:off x="16370300" y="608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35702</xdr:rowOff>
    </xdr:from>
    <xdr:to>
      <xdr:col>81</xdr:col>
      <xdr:colOff>101600</xdr:colOff>
      <xdr:row>36</xdr:row>
      <xdr:rowOff>137302</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5430500" y="62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153829</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5214111" y="598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57124</xdr:rowOff>
    </xdr:from>
    <xdr:to>
      <xdr:col>76</xdr:col>
      <xdr:colOff>165100</xdr:colOff>
      <xdr:row>36</xdr:row>
      <xdr:rowOff>158724</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4541500" y="622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3801</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4325111" y="600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165514</xdr:rowOff>
    </xdr:from>
    <xdr:to>
      <xdr:col>72</xdr:col>
      <xdr:colOff>38100</xdr:colOff>
      <xdr:row>36</xdr:row>
      <xdr:rowOff>95664</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3652500" y="61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112191</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3436111" y="594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102681</xdr:rowOff>
    </xdr:from>
    <xdr:to>
      <xdr:col>67</xdr:col>
      <xdr:colOff>101600</xdr:colOff>
      <xdr:row>35</xdr:row>
      <xdr:rowOff>32831</xdr:rowOff>
    </xdr:to>
    <xdr:sp macro="" textlink="">
      <xdr:nvSpPr>
        <xdr:cNvPr id="560" name="楕円 559">
          <a:extLst>
            <a:ext uri="{FF2B5EF4-FFF2-40B4-BE49-F238E27FC236}">
              <a16:creationId xmlns:a16="http://schemas.microsoft.com/office/drawing/2014/main" id="{00000000-0008-0000-0700-000030020000}"/>
            </a:ext>
          </a:extLst>
        </xdr:cNvPr>
        <xdr:cNvSpPr/>
      </xdr:nvSpPr>
      <xdr:spPr>
        <a:xfrm>
          <a:off x="12763500" y="593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49358</xdr:rowOff>
    </xdr:from>
    <xdr:ext cx="534377"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547111" y="570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74320</xdr:rowOff>
    </xdr:from>
    <xdr:to>
      <xdr:col>85</xdr:col>
      <xdr:colOff>127000</xdr:colOff>
      <xdr:row>57</xdr:row>
      <xdr:rowOff>21806</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5481300" y="9675520"/>
          <a:ext cx="838200" cy="11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140695</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74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94170</xdr:rowOff>
    </xdr:from>
    <xdr:to>
      <xdr:col>81</xdr:col>
      <xdr:colOff>50800</xdr:colOff>
      <xdr:row>57</xdr:row>
      <xdr:rowOff>21806</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4592300" y="9523920"/>
          <a:ext cx="889000" cy="27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141355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94170</xdr:rowOff>
    </xdr:from>
    <xdr:to>
      <xdr:col>76</xdr:col>
      <xdr:colOff>114300</xdr:colOff>
      <xdr:row>56</xdr:row>
      <xdr:rowOff>151232</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3703300" y="9523920"/>
          <a:ext cx="889000" cy="22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118673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8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154610</xdr:rowOff>
    </xdr:from>
    <xdr:to>
      <xdr:col>71</xdr:col>
      <xdr:colOff>177800</xdr:colOff>
      <xdr:row>56</xdr:row>
      <xdr:rowOff>151232</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814300" y="9584360"/>
          <a:ext cx="889000" cy="16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144428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1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90936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86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23520</xdr:rowOff>
    </xdr:from>
    <xdr:to>
      <xdr:col>85</xdr:col>
      <xdr:colOff>177800</xdr:colOff>
      <xdr:row>56</xdr:row>
      <xdr:rowOff>125120</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96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46397</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947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142456</xdr:rowOff>
    </xdr:from>
    <xdr:to>
      <xdr:col>81</xdr:col>
      <xdr:colOff>101600</xdr:colOff>
      <xdr:row>57</xdr:row>
      <xdr:rowOff>72606</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974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89133</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951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43370</xdr:rowOff>
    </xdr:from>
    <xdr:to>
      <xdr:col>76</xdr:col>
      <xdr:colOff>165100</xdr:colOff>
      <xdr:row>55</xdr:row>
      <xdr:rowOff>144970</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947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161497</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924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100432</xdr:rowOff>
    </xdr:from>
    <xdr:to>
      <xdr:col>72</xdr:col>
      <xdr:colOff>38100</xdr:colOff>
      <xdr:row>57</xdr:row>
      <xdr:rowOff>30582</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970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47109</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947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103810</xdr:rowOff>
    </xdr:from>
    <xdr:to>
      <xdr:col>67</xdr:col>
      <xdr:colOff>101600</xdr:colOff>
      <xdr:row>56</xdr:row>
      <xdr:rowOff>33960</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95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50487</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930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a:extLst>
            <a:ext uri="{FF2B5EF4-FFF2-40B4-BE49-F238E27FC236}">
              <a16:creationId xmlns:a16="http://schemas.microsoft.com/office/drawing/2014/main" id="{00000000-0008-0000-0700-00008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a:extLst>
            <a:ext uri="{FF2B5EF4-FFF2-40B4-BE49-F238E27FC236}">
              <a16:creationId xmlns:a16="http://schemas.microsoft.com/office/drawing/2014/main" id="{00000000-0008-0000-0700-000086020000}"/>
            </a:ext>
          </a:extLst>
        </xdr:cNvPr>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166078</xdr:rowOff>
    </xdr:from>
    <xdr:to>
      <xdr:col>85</xdr:col>
      <xdr:colOff>127000</xdr:colOff>
      <xdr:row>77</xdr:row>
      <xdr:rowOff>135116</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5481300" y="13196278"/>
          <a:ext cx="838200" cy="14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62006</xdr:rowOff>
    </xdr:from>
    <xdr:ext cx="469744" cy="259045"/>
    <xdr:sp macro="" textlink="">
      <xdr:nvSpPr>
        <xdr:cNvPr id="649" name="災害復旧費平均値テキスト">
          <a:extLst>
            <a:ext uri="{FF2B5EF4-FFF2-40B4-BE49-F238E27FC236}">
              <a16:creationId xmlns:a16="http://schemas.microsoft.com/office/drawing/2014/main" id="{00000000-0008-0000-0700-000089020000}"/>
            </a:ext>
          </a:extLst>
        </xdr:cNvPr>
        <xdr:cNvSpPr txBox="1"/>
      </xdr:nvSpPr>
      <xdr:spPr>
        <a:xfrm>
          <a:off x="16370300" y="13435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135116</xdr:rowOff>
    </xdr:from>
    <xdr:to>
      <xdr:col>81</xdr:col>
      <xdr:colOff>50800</xdr:colOff>
      <xdr:row>79</xdr:row>
      <xdr:rowOff>40678</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4592300" y="13336766"/>
          <a:ext cx="889000" cy="24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14367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55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40678</xdr:rowOff>
    </xdr:from>
    <xdr:to>
      <xdr:col>76</xdr:col>
      <xdr:colOff>114300</xdr:colOff>
      <xdr:row>79</xdr:row>
      <xdr:rowOff>44450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flipV="1">
          <a:off x="13703300" y="13585228"/>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40742</xdr:rowOff>
    </xdr:from>
    <xdr:to>
      <xdr:col>71</xdr:col>
      <xdr:colOff>177800</xdr:colOff>
      <xdr:row>79</xdr:row>
      <xdr:rowOff>44450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814300" y="13585292"/>
          <a:ext cx="88900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a:extLst>
            <a:ext uri="{FF2B5EF4-FFF2-40B4-BE49-F238E27FC236}">
              <a16:creationId xmlns:a16="http://schemas.microsoft.com/office/drawing/2014/main" id="{00000000-0008-0000-0700-000094020000}"/>
            </a:ext>
          </a:extLst>
        </xdr:cNvPr>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74706</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2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115278</xdr:rowOff>
    </xdr:from>
    <xdr:to>
      <xdr:col>85</xdr:col>
      <xdr:colOff>177800</xdr:colOff>
      <xdr:row>77</xdr:row>
      <xdr:rowOff>45428</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6268700" y="1314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138155</xdr:rowOff>
    </xdr:from>
    <xdr:ext cx="534377" cy="259045"/>
    <xdr:sp macro="" textlink="">
      <xdr:nvSpPr>
        <xdr:cNvPr id="668" name="災害復旧費該当値テキスト">
          <a:extLst>
            <a:ext uri="{FF2B5EF4-FFF2-40B4-BE49-F238E27FC236}">
              <a16:creationId xmlns:a16="http://schemas.microsoft.com/office/drawing/2014/main" id="{00000000-0008-0000-0700-00009C020000}"/>
            </a:ext>
          </a:extLst>
        </xdr:cNvPr>
        <xdr:cNvSpPr txBox="1"/>
      </xdr:nvSpPr>
      <xdr:spPr>
        <a:xfrm>
          <a:off x="16370300" y="129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84316</xdr:rowOff>
    </xdr:from>
    <xdr:to>
      <xdr:col>81</xdr:col>
      <xdr:colOff>101600</xdr:colOff>
      <xdr:row>78</xdr:row>
      <xdr:rowOff>14466</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5430500" y="1328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30993</xdr:rowOff>
    </xdr:from>
    <xdr:ext cx="534377"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214111" y="1306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161328</xdr:rowOff>
    </xdr:from>
    <xdr:to>
      <xdr:col>76</xdr:col>
      <xdr:colOff>165100</xdr:colOff>
      <xdr:row>79</xdr:row>
      <xdr:rowOff>91478</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4541500" y="1353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82605</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403017" y="13627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161392</xdr:rowOff>
    </xdr:from>
    <xdr:to>
      <xdr:col>67</xdr:col>
      <xdr:colOff>101600</xdr:colOff>
      <xdr:row>79</xdr:row>
      <xdr:rowOff>91542</xdr:rowOff>
    </xdr:to>
    <xdr:sp macro="" textlink="">
      <xdr:nvSpPr>
        <xdr:cNvPr id="675" name="楕円 674">
          <a:extLst>
            <a:ext uri="{FF2B5EF4-FFF2-40B4-BE49-F238E27FC236}">
              <a16:creationId xmlns:a16="http://schemas.microsoft.com/office/drawing/2014/main" id="{00000000-0008-0000-0700-0000A3020000}"/>
            </a:ext>
          </a:extLst>
        </xdr:cNvPr>
        <xdr:cNvSpPr/>
      </xdr:nvSpPr>
      <xdr:spPr>
        <a:xfrm>
          <a:off x="12763500" y="1353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82669</xdr:rowOff>
    </xdr:from>
    <xdr:ext cx="378565"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625017" y="13627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76543</xdr:rowOff>
    </xdr:from>
    <xdr:to>
      <xdr:col>85</xdr:col>
      <xdr:colOff>127000</xdr:colOff>
      <xdr:row>93</xdr:row>
      <xdr:rowOff>112979</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5481300" y="16021393"/>
          <a:ext cx="838200" cy="3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3776</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291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53784</xdr:rowOff>
    </xdr:from>
    <xdr:to>
      <xdr:col>81</xdr:col>
      <xdr:colOff>50800</xdr:colOff>
      <xdr:row>93</xdr:row>
      <xdr:rowOff>76543</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4592300" y="15998634"/>
          <a:ext cx="889000" cy="2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132554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17438</xdr:rowOff>
    </xdr:from>
    <xdr:to>
      <xdr:col>76</xdr:col>
      <xdr:colOff>114300</xdr:colOff>
      <xdr:row>93</xdr:row>
      <xdr:rowOff>53784</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3703300" y="15790838"/>
          <a:ext cx="889000" cy="20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125468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105868</xdr:rowOff>
    </xdr:from>
    <xdr:to>
      <xdr:col>71</xdr:col>
      <xdr:colOff>177800</xdr:colOff>
      <xdr:row>92</xdr:row>
      <xdr:rowOff>17438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5707818"/>
          <a:ext cx="889000" cy="8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103573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3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71899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3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62179</xdr:rowOff>
    </xdr:from>
    <xdr:to>
      <xdr:col>85</xdr:col>
      <xdr:colOff>177800</xdr:colOff>
      <xdr:row>93</xdr:row>
      <xdr:rowOff>163779</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00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85056</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585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25743</xdr:rowOff>
    </xdr:from>
    <xdr:to>
      <xdr:col>81</xdr:col>
      <xdr:colOff>101600</xdr:colOff>
      <xdr:row>93</xdr:row>
      <xdr:rowOff>127343</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597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143870</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574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2984</xdr:rowOff>
    </xdr:from>
    <xdr:to>
      <xdr:col>76</xdr:col>
      <xdr:colOff>165100</xdr:colOff>
      <xdr:row>93</xdr:row>
      <xdr:rowOff>104584</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594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121111</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572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138088</xdr:rowOff>
    </xdr:from>
    <xdr:to>
      <xdr:col>72</xdr:col>
      <xdr:colOff>38100</xdr:colOff>
      <xdr:row>92</xdr:row>
      <xdr:rowOff>68238</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574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84765</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551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55068</xdr:rowOff>
    </xdr:from>
    <xdr:to>
      <xdr:col>67</xdr:col>
      <xdr:colOff>101600</xdr:colOff>
      <xdr:row>91</xdr:row>
      <xdr:rowOff>156668</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565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1745</xdr:rowOff>
    </xdr:from>
    <xdr:ext cx="599010"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14795" y="15432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a:extLst>
            <a:ext uri="{FF2B5EF4-FFF2-40B4-BE49-F238E27FC236}">
              <a16:creationId xmlns:a16="http://schemas.microsoft.com/office/drawing/2014/main" id="{00000000-0008-0000-0700-00002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a:extLst>
            <a:ext uri="{FF2B5EF4-FFF2-40B4-BE49-F238E27FC236}">
              <a16:creationId xmlns:a16="http://schemas.microsoft.com/office/drawing/2014/main" id="{00000000-0008-0000-0700-00002D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a:extLst>
            <a:ext uri="{FF2B5EF4-FFF2-40B4-BE49-F238E27FC236}">
              <a16:creationId xmlns:a16="http://schemas.microsoft.com/office/drawing/2014/main" id="{00000000-0008-0000-0700-00002F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a:extLst>
            <a:ext uri="{FF2B5EF4-FFF2-40B4-BE49-F238E27FC236}">
              <a16:creationId xmlns:a16="http://schemas.microsoft.com/office/drawing/2014/main" id="{00000000-0008-0000-0700-000032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a:extLst>
            <a:ext uri="{FF2B5EF4-FFF2-40B4-BE49-F238E27FC236}">
              <a16:creationId xmlns:a16="http://schemas.microsoft.com/office/drawing/2014/main" id="{00000000-0008-0000-0700-00003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a:extLst>
            <a:ext uri="{FF2B5EF4-FFF2-40B4-BE49-F238E27FC236}">
              <a16:creationId xmlns:a16="http://schemas.microsoft.com/office/drawing/2014/main" id="{00000000-0008-0000-0700-000045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a:extLst>
            <a:ext uri="{FF2B5EF4-FFF2-40B4-BE49-F238E27FC236}">
              <a16:creationId xmlns:a16="http://schemas.microsoft.com/office/drawing/2014/main" id="{00000000-0008-0000-0700-00004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a:extLst>
            <a:ext uri="{FF2B5EF4-FFF2-40B4-BE49-F238E27FC236}">
              <a16:creationId xmlns:a16="http://schemas.microsoft.com/office/drawing/2014/main" id="{00000000-0008-0000-0700-00005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公共施設の集約化による複合施設建設事業の実施、民生費については、少子高齢化対策・障害福祉サービスの増加、労働費については、無料職業相談所の設置などの就職支援、商工費については、プレミアム商品券の発行、教育費は小中学校の施設整備事業などから数値が上昇している。</a:t>
          </a:r>
        </a:p>
        <a:p>
          <a:r>
            <a:rPr kumimoji="1" lang="ja-JP" altLang="en-US" sz="1300">
              <a:latin typeface="ＭＳ Ｐゴシック" panose="020B0600070205080204" pitchFamily="50" charset="-128"/>
              <a:ea typeface="ＭＳ Ｐゴシック" panose="020B0600070205080204" pitchFamily="50" charset="-128"/>
            </a:rPr>
            <a:t>　また、土木費の減少は、建設事業を抑制し災害復旧を優先したためであり、災害復旧費が大幅に増加している。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施設の整備更新・維持管理については、今後も一定費用を要することが見込まれるため、公共施設等総合管理計画に基づく施設の集約化をはじめ、少子化・人口流出対策に取り組むことで一人当たりのコストの逓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兵庫県宍粟市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財政調整基金は、収入減少や災害など不測の支出増加に備え、長期的視野に立った積立てを行っており、令和元年度は平成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年７月豪雨の復旧事業のために取り崩しを行った。</a:t>
          </a:r>
        </a:p>
        <a:p>
          <a:r>
            <a:rPr kumimoji="1" lang="ja-JP" altLang="en-US" sz="1200">
              <a:latin typeface="ＭＳ ゴシック" pitchFamily="49" charset="-128"/>
              <a:ea typeface="ＭＳ ゴシック" pitchFamily="49" charset="-128"/>
            </a:rPr>
            <a:t>　実質収支額は、例年以上に一般財源ベースでの歳出予算に不用額が生じたことなどから、前年度より</a:t>
          </a:r>
          <a:r>
            <a:rPr kumimoji="1" lang="en-US" altLang="ja-JP" sz="1200">
              <a:latin typeface="ＭＳ ゴシック" pitchFamily="49" charset="-128"/>
              <a:ea typeface="ＭＳ ゴシック" pitchFamily="49" charset="-128"/>
            </a:rPr>
            <a:t>1.6</a:t>
          </a:r>
          <a:r>
            <a:rPr kumimoji="1" lang="ja-JP" altLang="en-US" sz="1200">
              <a:latin typeface="ＭＳ ゴシック" pitchFamily="49" charset="-128"/>
              <a:ea typeface="ＭＳ ゴシック" pitchFamily="49" charset="-128"/>
            </a:rPr>
            <a:t>億円増、標準財政規模に占める割合では</a:t>
          </a:r>
          <a:r>
            <a:rPr kumimoji="1" lang="en-US" altLang="ja-JP" sz="1200">
              <a:latin typeface="ＭＳ ゴシック" pitchFamily="49" charset="-128"/>
              <a:ea typeface="ＭＳ ゴシック" pitchFamily="49" charset="-128"/>
            </a:rPr>
            <a:t>1.11</a:t>
          </a:r>
          <a:r>
            <a:rPr kumimoji="1" lang="ja-JP" altLang="en-US" sz="1200">
              <a:latin typeface="ＭＳ ゴシック" pitchFamily="49" charset="-128"/>
              <a:ea typeface="ＭＳ ゴシック" pitchFamily="49" charset="-128"/>
            </a:rPr>
            <a:t>％増となった。</a:t>
          </a:r>
        </a:p>
        <a:p>
          <a:r>
            <a:rPr kumimoji="1" lang="ja-JP" altLang="en-US" sz="1200">
              <a:latin typeface="ＭＳ ゴシック" pitchFamily="49" charset="-128"/>
              <a:ea typeface="ＭＳ ゴシック" pitchFamily="49" charset="-128"/>
            </a:rPr>
            <a:t>　実質単年度収支は、災害復旧のために財政調整基金を取り崩したことから、前年度より</a:t>
          </a:r>
          <a:r>
            <a:rPr kumimoji="1" lang="en-US" altLang="ja-JP" sz="1200">
              <a:latin typeface="ＭＳ ゴシック" pitchFamily="49" charset="-128"/>
              <a:ea typeface="ＭＳ ゴシック" pitchFamily="49" charset="-128"/>
            </a:rPr>
            <a:t>4.1</a:t>
          </a:r>
          <a:r>
            <a:rPr kumimoji="1" lang="ja-JP" altLang="en-US" sz="1200">
              <a:latin typeface="ＭＳ ゴシック" pitchFamily="49" charset="-128"/>
              <a:ea typeface="ＭＳ ゴシック" pitchFamily="49" charset="-128"/>
            </a:rPr>
            <a:t>億円減、標準財政規模に占める割合では</a:t>
          </a:r>
          <a:r>
            <a:rPr kumimoji="1" lang="en-US" altLang="ja-JP" sz="1200">
              <a:latin typeface="ＭＳ ゴシック" pitchFamily="49" charset="-128"/>
              <a:ea typeface="ＭＳ ゴシック" pitchFamily="49" charset="-128"/>
            </a:rPr>
            <a:t>2.76</a:t>
          </a:r>
          <a:r>
            <a:rPr kumimoji="1" lang="ja-JP" altLang="en-US" sz="1200">
              <a:latin typeface="ＭＳ ゴシック" pitchFamily="49" charset="-128"/>
              <a:ea typeface="ＭＳ ゴシック" pitchFamily="49" charset="-128"/>
            </a:rPr>
            <a:t>％減となった。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兵庫県宍粟市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特別会計（国保・介護特別会計など）や企業会計（水道・病院特別会計など）を含む、全ての会計の赤字額が標準財政規模（市税や普通交付税などの収入）に対してどのくらいの割合になるかを示している。赤字額の数値が大きいほど財政運営が深刻化していることを表している。</a:t>
          </a:r>
        </a:p>
        <a:p>
          <a:r>
            <a:rPr kumimoji="1" lang="ja-JP" altLang="en-US" sz="1400">
              <a:latin typeface="ＭＳ ゴシック" pitchFamily="49" charset="-128"/>
              <a:ea typeface="ＭＳ ゴシック" pitchFamily="49" charset="-128"/>
            </a:rPr>
            <a:t>　平成２７年度に国民健康保険事業特別会計において資金不足が発生したものの、平成２８年度以降は全会計において黒字であり、連結実質赤字は発生していない。</a:t>
          </a:r>
        </a:p>
        <a:p>
          <a:r>
            <a:rPr kumimoji="1" lang="ja-JP" altLang="en-US" sz="1400">
              <a:latin typeface="ＭＳ ゴシック" pitchFamily="49" charset="-128"/>
              <a:ea typeface="ＭＳ ゴシック" pitchFamily="49" charset="-128"/>
            </a:rPr>
            <a:t>　しかしながら、公営企業会計においては年々留保財源を切り崩している状況であることから、経営戦略や新病院改革プランに基づき、水道事業では料金の適正化・施設の統廃合を検討し、病院事業では中長期的な経営改善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election activeCell="L17" sqref="L17"/>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25603408</v>
      </c>
      <c r="BO4" s="462"/>
      <c r="BP4" s="462"/>
      <c r="BQ4" s="462"/>
      <c r="BR4" s="462"/>
      <c r="BS4" s="462"/>
      <c r="BT4" s="462"/>
      <c r="BU4" s="463"/>
      <c r="BV4" s="461">
        <v>24881666</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4.0999999999999996</v>
      </c>
      <c r="CU4" s="646"/>
      <c r="CV4" s="646"/>
      <c r="CW4" s="646"/>
      <c r="CX4" s="646"/>
      <c r="CY4" s="646"/>
      <c r="CZ4" s="646"/>
      <c r="DA4" s="647"/>
      <c r="DB4" s="645">
        <v>2.9</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24643499</v>
      </c>
      <c r="BO5" s="467"/>
      <c r="BP5" s="467"/>
      <c r="BQ5" s="467"/>
      <c r="BR5" s="467"/>
      <c r="BS5" s="467"/>
      <c r="BT5" s="467"/>
      <c r="BU5" s="468"/>
      <c r="BV5" s="466">
        <v>24304868</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93.4</v>
      </c>
      <c r="CU5" s="437"/>
      <c r="CV5" s="437"/>
      <c r="CW5" s="437"/>
      <c r="CX5" s="437"/>
      <c r="CY5" s="437"/>
      <c r="CZ5" s="437"/>
      <c r="DA5" s="438"/>
      <c r="DB5" s="436">
        <v>92</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959909</v>
      </c>
      <c r="BO6" s="467"/>
      <c r="BP6" s="467"/>
      <c r="BQ6" s="467"/>
      <c r="BR6" s="467"/>
      <c r="BS6" s="467"/>
      <c r="BT6" s="467"/>
      <c r="BU6" s="468"/>
      <c r="BV6" s="466">
        <v>576798</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96.9</v>
      </c>
      <c r="CU6" s="620"/>
      <c r="CV6" s="620"/>
      <c r="CW6" s="620"/>
      <c r="CX6" s="620"/>
      <c r="CY6" s="620"/>
      <c r="CZ6" s="620"/>
      <c r="DA6" s="621"/>
      <c r="DB6" s="619">
        <v>96.3</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94</v>
      </c>
      <c r="AV7" s="524"/>
      <c r="AW7" s="524"/>
      <c r="AX7" s="524"/>
      <c r="AY7" s="446" t="s">
        <v>106</v>
      </c>
      <c r="AZ7" s="447"/>
      <c r="BA7" s="447"/>
      <c r="BB7" s="447"/>
      <c r="BC7" s="447"/>
      <c r="BD7" s="447"/>
      <c r="BE7" s="447"/>
      <c r="BF7" s="447"/>
      <c r="BG7" s="447"/>
      <c r="BH7" s="447"/>
      <c r="BI7" s="447"/>
      <c r="BJ7" s="447"/>
      <c r="BK7" s="447"/>
      <c r="BL7" s="447"/>
      <c r="BM7" s="448"/>
      <c r="BN7" s="466">
        <v>361089</v>
      </c>
      <c r="BO7" s="467"/>
      <c r="BP7" s="467"/>
      <c r="BQ7" s="467"/>
      <c r="BR7" s="467"/>
      <c r="BS7" s="467"/>
      <c r="BT7" s="467"/>
      <c r="BU7" s="468"/>
      <c r="BV7" s="466">
        <v>139779</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14748109</v>
      </c>
      <c r="CU7" s="467"/>
      <c r="CV7" s="467"/>
      <c r="CW7" s="467"/>
      <c r="CX7" s="467"/>
      <c r="CY7" s="467"/>
      <c r="CZ7" s="467"/>
      <c r="DA7" s="468"/>
      <c r="DB7" s="466">
        <v>14818977</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598820</v>
      </c>
      <c r="BO8" s="467"/>
      <c r="BP8" s="467"/>
      <c r="BQ8" s="467"/>
      <c r="BR8" s="467"/>
      <c r="BS8" s="467"/>
      <c r="BT8" s="467"/>
      <c r="BU8" s="468"/>
      <c r="BV8" s="466">
        <v>437019</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0.34</v>
      </c>
      <c r="CU8" s="580"/>
      <c r="CV8" s="580"/>
      <c r="CW8" s="580"/>
      <c r="CX8" s="580"/>
      <c r="CY8" s="580"/>
      <c r="CZ8" s="580"/>
      <c r="DA8" s="581"/>
      <c r="DB8" s="579">
        <v>0.35</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37773</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94</v>
      </c>
      <c r="AV9" s="524"/>
      <c r="AW9" s="524"/>
      <c r="AX9" s="524"/>
      <c r="AY9" s="446" t="s">
        <v>116</v>
      </c>
      <c r="AZ9" s="447"/>
      <c r="BA9" s="447"/>
      <c r="BB9" s="447"/>
      <c r="BC9" s="447"/>
      <c r="BD9" s="447"/>
      <c r="BE9" s="447"/>
      <c r="BF9" s="447"/>
      <c r="BG9" s="447"/>
      <c r="BH9" s="447"/>
      <c r="BI9" s="447"/>
      <c r="BJ9" s="447"/>
      <c r="BK9" s="447"/>
      <c r="BL9" s="447"/>
      <c r="BM9" s="448"/>
      <c r="BN9" s="466">
        <v>161801</v>
      </c>
      <c r="BO9" s="467"/>
      <c r="BP9" s="467"/>
      <c r="BQ9" s="467"/>
      <c r="BR9" s="467"/>
      <c r="BS9" s="467"/>
      <c r="BT9" s="467"/>
      <c r="BU9" s="468"/>
      <c r="BV9" s="466">
        <v>-10678</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16.2</v>
      </c>
      <c r="CU9" s="437"/>
      <c r="CV9" s="437"/>
      <c r="CW9" s="437"/>
      <c r="CX9" s="437"/>
      <c r="CY9" s="437"/>
      <c r="CZ9" s="437"/>
      <c r="DA9" s="438"/>
      <c r="DB9" s="436">
        <v>17.399999999999999</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40938</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4995</v>
      </c>
      <c r="BO10" s="467"/>
      <c r="BP10" s="467"/>
      <c r="BQ10" s="467"/>
      <c r="BR10" s="467"/>
      <c r="BS10" s="467"/>
      <c r="BT10" s="467"/>
      <c r="BU10" s="468"/>
      <c r="BV10" s="466">
        <v>6956</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219295</v>
      </c>
      <c r="BO11" s="467"/>
      <c r="BP11" s="467"/>
      <c r="BQ11" s="467"/>
      <c r="BR11" s="467"/>
      <c r="BS11" s="467"/>
      <c r="BT11" s="467"/>
      <c r="BU11" s="468"/>
      <c r="BV11" s="466">
        <v>400000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37331</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102</v>
      </c>
      <c r="AV12" s="524"/>
      <c r="AW12" s="524"/>
      <c r="AX12" s="524"/>
      <c r="AY12" s="446" t="s">
        <v>136</v>
      </c>
      <c r="AZ12" s="447"/>
      <c r="BA12" s="447"/>
      <c r="BB12" s="447"/>
      <c r="BC12" s="447"/>
      <c r="BD12" s="447"/>
      <c r="BE12" s="447"/>
      <c r="BF12" s="447"/>
      <c r="BG12" s="447"/>
      <c r="BH12" s="447"/>
      <c r="BI12" s="447"/>
      <c r="BJ12" s="447"/>
      <c r="BK12" s="447"/>
      <c r="BL12" s="447"/>
      <c r="BM12" s="448"/>
      <c r="BN12" s="466">
        <v>398666</v>
      </c>
      <c r="BO12" s="467"/>
      <c r="BP12" s="467"/>
      <c r="BQ12" s="467"/>
      <c r="BR12" s="467"/>
      <c r="BS12" s="467"/>
      <c r="BT12" s="467"/>
      <c r="BU12" s="468"/>
      <c r="BV12" s="466">
        <v>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37071</v>
      </c>
      <c r="S13" s="570"/>
      <c r="T13" s="570"/>
      <c r="U13" s="570"/>
      <c r="V13" s="571"/>
      <c r="W13" s="557" t="s">
        <v>140</v>
      </c>
      <c r="X13" s="479"/>
      <c r="Y13" s="479"/>
      <c r="Z13" s="479"/>
      <c r="AA13" s="479"/>
      <c r="AB13" s="480"/>
      <c r="AC13" s="442">
        <v>857</v>
      </c>
      <c r="AD13" s="443"/>
      <c r="AE13" s="443"/>
      <c r="AF13" s="443"/>
      <c r="AG13" s="444"/>
      <c r="AH13" s="442">
        <v>992</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-12575</v>
      </c>
      <c r="BO13" s="467"/>
      <c r="BP13" s="467"/>
      <c r="BQ13" s="467"/>
      <c r="BR13" s="467"/>
      <c r="BS13" s="467"/>
      <c r="BT13" s="467"/>
      <c r="BU13" s="468"/>
      <c r="BV13" s="466">
        <v>396278</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9.8000000000000007</v>
      </c>
      <c r="CU13" s="437"/>
      <c r="CV13" s="437"/>
      <c r="CW13" s="437"/>
      <c r="CX13" s="437"/>
      <c r="CY13" s="437"/>
      <c r="CZ13" s="437"/>
      <c r="DA13" s="438"/>
      <c r="DB13" s="436">
        <v>11.5</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38013</v>
      </c>
      <c r="S14" s="570"/>
      <c r="T14" s="570"/>
      <c r="U14" s="570"/>
      <c r="V14" s="571"/>
      <c r="W14" s="572"/>
      <c r="X14" s="482"/>
      <c r="Y14" s="482"/>
      <c r="Z14" s="482"/>
      <c r="AA14" s="482"/>
      <c r="AB14" s="483"/>
      <c r="AC14" s="562">
        <v>4.5999999999999996</v>
      </c>
      <c r="AD14" s="563"/>
      <c r="AE14" s="563"/>
      <c r="AF14" s="563"/>
      <c r="AG14" s="564"/>
      <c r="AH14" s="562">
        <v>5.0999999999999996</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116.3</v>
      </c>
      <c r="CU14" s="574"/>
      <c r="CV14" s="574"/>
      <c r="CW14" s="574"/>
      <c r="CX14" s="574"/>
      <c r="CY14" s="574"/>
      <c r="CZ14" s="574"/>
      <c r="DA14" s="575"/>
      <c r="DB14" s="573">
        <v>102.6</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139</v>
      </c>
      <c r="N15" s="567"/>
      <c r="O15" s="567"/>
      <c r="P15" s="567"/>
      <c r="Q15" s="568"/>
      <c r="R15" s="569">
        <v>37774</v>
      </c>
      <c r="S15" s="570"/>
      <c r="T15" s="570"/>
      <c r="U15" s="570"/>
      <c r="V15" s="571"/>
      <c r="W15" s="557" t="s">
        <v>147</v>
      </c>
      <c r="X15" s="479"/>
      <c r="Y15" s="479"/>
      <c r="Z15" s="479"/>
      <c r="AA15" s="479"/>
      <c r="AB15" s="480"/>
      <c r="AC15" s="442">
        <v>7273</v>
      </c>
      <c r="AD15" s="443"/>
      <c r="AE15" s="443"/>
      <c r="AF15" s="443"/>
      <c r="AG15" s="444"/>
      <c r="AH15" s="442">
        <v>7741</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4347118</v>
      </c>
      <c r="BO15" s="462"/>
      <c r="BP15" s="462"/>
      <c r="BQ15" s="462"/>
      <c r="BR15" s="462"/>
      <c r="BS15" s="462"/>
      <c r="BT15" s="462"/>
      <c r="BU15" s="463"/>
      <c r="BV15" s="461">
        <v>4275680</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39.200000000000003</v>
      </c>
      <c r="AD16" s="563"/>
      <c r="AE16" s="563"/>
      <c r="AF16" s="563"/>
      <c r="AG16" s="564"/>
      <c r="AH16" s="562">
        <v>39.9</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12815602</v>
      </c>
      <c r="BO16" s="467"/>
      <c r="BP16" s="467"/>
      <c r="BQ16" s="467"/>
      <c r="BR16" s="467"/>
      <c r="BS16" s="467"/>
      <c r="BT16" s="467"/>
      <c r="BU16" s="468"/>
      <c r="BV16" s="466">
        <v>12501231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10405</v>
      </c>
      <c r="AD17" s="443"/>
      <c r="AE17" s="443"/>
      <c r="AF17" s="443"/>
      <c r="AG17" s="444"/>
      <c r="AH17" s="442">
        <v>10660</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5508591</v>
      </c>
      <c r="BO17" s="467"/>
      <c r="BP17" s="467"/>
      <c r="BQ17" s="467"/>
      <c r="BR17" s="467"/>
      <c r="BS17" s="467"/>
      <c r="BT17" s="467"/>
      <c r="BU17" s="468"/>
      <c r="BV17" s="466">
        <v>5430702</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658.54</v>
      </c>
      <c r="M18" s="531"/>
      <c r="N18" s="531"/>
      <c r="O18" s="531"/>
      <c r="P18" s="531"/>
      <c r="Q18" s="531"/>
      <c r="R18" s="532"/>
      <c r="S18" s="532"/>
      <c r="T18" s="532"/>
      <c r="U18" s="532"/>
      <c r="V18" s="533"/>
      <c r="W18" s="547"/>
      <c r="X18" s="548"/>
      <c r="Y18" s="548"/>
      <c r="Z18" s="548"/>
      <c r="AA18" s="548"/>
      <c r="AB18" s="558"/>
      <c r="AC18" s="430">
        <v>56.1</v>
      </c>
      <c r="AD18" s="431"/>
      <c r="AE18" s="431"/>
      <c r="AF18" s="431"/>
      <c r="AG18" s="534"/>
      <c r="AH18" s="430">
        <v>55</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13949929</v>
      </c>
      <c r="BO18" s="467"/>
      <c r="BP18" s="467"/>
      <c r="BQ18" s="467"/>
      <c r="BR18" s="467"/>
      <c r="BS18" s="467"/>
      <c r="BT18" s="467"/>
      <c r="BU18" s="468"/>
      <c r="BV18" s="466">
        <v>13753307</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57</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17040269</v>
      </c>
      <c r="BO19" s="467"/>
      <c r="BP19" s="467"/>
      <c r="BQ19" s="467"/>
      <c r="BR19" s="467"/>
      <c r="BS19" s="467"/>
      <c r="BT19" s="467"/>
      <c r="BU19" s="468"/>
      <c r="BV19" s="466">
        <v>16828463</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12723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31075757</v>
      </c>
      <c r="BO23" s="467"/>
      <c r="BP23" s="467"/>
      <c r="BQ23" s="467"/>
      <c r="BR23" s="467"/>
      <c r="BS23" s="467"/>
      <c r="BT23" s="467"/>
      <c r="BU23" s="468"/>
      <c r="BV23" s="466">
        <v>30655062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8800</v>
      </c>
      <c r="R24" s="443"/>
      <c r="S24" s="443"/>
      <c r="T24" s="443"/>
      <c r="U24" s="443"/>
      <c r="V24" s="444"/>
      <c r="W24" s="508"/>
      <c r="X24" s="499"/>
      <c r="Y24" s="500"/>
      <c r="Z24" s="439" t="s">
        <v>171</v>
      </c>
      <c r="AA24" s="440"/>
      <c r="AB24" s="440"/>
      <c r="AC24" s="440"/>
      <c r="AD24" s="440"/>
      <c r="AE24" s="440"/>
      <c r="AF24" s="440"/>
      <c r="AG24" s="441"/>
      <c r="AH24" s="442">
        <v>343</v>
      </c>
      <c r="AI24" s="443"/>
      <c r="AJ24" s="443"/>
      <c r="AK24" s="443"/>
      <c r="AL24" s="444"/>
      <c r="AM24" s="442">
        <v>1069474</v>
      </c>
      <c r="AN24" s="443"/>
      <c r="AO24" s="443"/>
      <c r="AP24" s="443"/>
      <c r="AQ24" s="443"/>
      <c r="AR24" s="444"/>
      <c r="AS24" s="442">
        <v>3118</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18309384</v>
      </c>
      <c r="BO24" s="467"/>
      <c r="BP24" s="467"/>
      <c r="BQ24" s="467"/>
      <c r="BR24" s="467"/>
      <c r="BS24" s="467"/>
      <c r="BT24" s="467"/>
      <c r="BU24" s="468"/>
      <c r="BV24" s="466">
        <v>17745835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7120</v>
      </c>
      <c r="R25" s="443"/>
      <c r="S25" s="443"/>
      <c r="T25" s="443"/>
      <c r="U25" s="443"/>
      <c r="V25" s="444"/>
      <c r="W25" s="508"/>
      <c r="X25" s="499"/>
      <c r="Y25" s="500"/>
      <c r="Z25" s="439" t="s">
        <v>174</v>
      </c>
      <c r="AA25" s="440"/>
      <c r="AB25" s="440"/>
      <c r="AC25" s="440"/>
      <c r="AD25" s="440"/>
      <c r="AE25" s="440"/>
      <c r="AF25" s="440"/>
      <c r="AG25" s="441"/>
      <c r="AH25" s="442" t="s">
        <v>138</v>
      </c>
      <c r="AI25" s="443"/>
      <c r="AJ25" s="443"/>
      <c r="AK25" s="443"/>
      <c r="AL25" s="444"/>
      <c r="AM25" s="442" t="s">
        <v>175</v>
      </c>
      <c r="AN25" s="443"/>
      <c r="AO25" s="443"/>
      <c r="AP25" s="443"/>
      <c r="AQ25" s="443"/>
      <c r="AR25" s="444"/>
      <c r="AS25" s="442" t="s">
        <v>175</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889673</v>
      </c>
      <c r="BO25" s="462"/>
      <c r="BP25" s="462"/>
      <c r="BQ25" s="462"/>
      <c r="BR25" s="462"/>
      <c r="BS25" s="462"/>
      <c r="BT25" s="462"/>
      <c r="BU25" s="463"/>
      <c r="BV25" s="461">
        <v>1329271</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6380</v>
      </c>
      <c r="R26" s="443"/>
      <c r="S26" s="443"/>
      <c r="T26" s="443"/>
      <c r="U26" s="443"/>
      <c r="V26" s="444"/>
      <c r="W26" s="508"/>
      <c r="X26" s="499"/>
      <c r="Y26" s="500"/>
      <c r="Z26" s="439" t="s">
        <v>178</v>
      </c>
      <c r="AA26" s="521"/>
      <c r="AB26" s="521"/>
      <c r="AC26" s="521"/>
      <c r="AD26" s="521"/>
      <c r="AE26" s="521"/>
      <c r="AF26" s="521"/>
      <c r="AG26" s="522"/>
      <c r="AH26" s="442">
        <v>14</v>
      </c>
      <c r="AI26" s="443"/>
      <c r="AJ26" s="443"/>
      <c r="AK26" s="443"/>
      <c r="AL26" s="444"/>
      <c r="AM26" s="442">
        <v>47320</v>
      </c>
      <c r="AN26" s="443"/>
      <c r="AO26" s="443"/>
      <c r="AP26" s="443"/>
      <c r="AQ26" s="443"/>
      <c r="AR26" s="444"/>
      <c r="AS26" s="442">
        <v>3380</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175</v>
      </c>
      <c r="BO26" s="467"/>
      <c r="BP26" s="467"/>
      <c r="BQ26" s="467"/>
      <c r="BR26" s="467"/>
      <c r="BS26" s="467"/>
      <c r="BT26" s="467"/>
      <c r="BU26" s="468"/>
      <c r="BV26" s="466" t="s">
        <v>175</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4480</v>
      </c>
      <c r="R27" s="443"/>
      <c r="S27" s="443"/>
      <c r="T27" s="443"/>
      <c r="U27" s="443"/>
      <c r="V27" s="444"/>
      <c r="W27" s="508"/>
      <c r="X27" s="499"/>
      <c r="Y27" s="500"/>
      <c r="Z27" s="439" t="s">
        <v>181</v>
      </c>
      <c r="AA27" s="440"/>
      <c r="AB27" s="440"/>
      <c r="AC27" s="440"/>
      <c r="AD27" s="440"/>
      <c r="AE27" s="440"/>
      <c r="AF27" s="440"/>
      <c r="AG27" s="441"/>
      <c r="AH27" s="442">
        <v>39</v>
      </c>
      <c r="AI27" s="443"/>
      <c r="AJ27" s="443"/>
      <c r="AK27" s="443"/>
      <c r="AL27" s="444"/>
      <c r="AM27" s="442">
        <v>117684</v>
      </c>
      <c r="AN27" s="443"/>
      <c r="AO27" s="443"/>
      <c r="AP27" s="443"/>
      <c r="AQ27" s="443"/>
      <c r="AR27" s="444"/>
      <c r="AS27" s="442">
        <v>3018</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567015</v>
      </c>
      <c r="BO27" s="470"/>
      <c r="BP27" s="470"/>
      <c r="BQ27" s="470"/>
      <c r="BR27" s="470"/>
      <c r="BS27" s="470"/>
      <c r="BT27" s="470"/>
      <c r="BU27" s="471"/>
      <c r="BV27" s="469">
        <v>566774</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3700</v>
      </c>
      <c r="R28" s="443"/>
      <c r="S28" s="443"/>
      <c r="T28" s="443"/>
      <c r="U28" s="443"/>
      <c r="V28" s="444"/>
      <c r="W28" s="508"/>
      <c r="X28" s="499"/>
      <c r="Y28" s="500"/>
      <c r="Z28" s="439" t="s">
        <v>184</v>
      </c>
      <c r="AA28" s="440"/>
      <c r="AB28" s="440"/>
      <c r="AC28" s="440"/>
      <c r="AD28" s="440"/>
      <c r="AE28" s="440"/>
      <c r="AF28" s="440"/>
      <c r="AG28" s="441"/>
      <c r="AH28" s="442" t="s">
        <v>175</v>
      </c>
      <c r="AI28" s="443"/>
      <c r="AJ28" s="443"/>
      <c r="AK28" s="443"/>
      <c r="AL28" s="444"/>
      <c r="AM28" s="442" t="s">
        <v>138</v>
      </c>
      <c r="AN28" s="443"/>
      <c r="AO28" s="443"/>
      <c r="AP28" s="443"/>
      <c r="AQ28" s="443"/>
      <c r="AR28" s="444"/>
      <c r="AS28" s="442" t="s">
        <v>185</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2716430</v>
      </c>
      <c r="BO28" s="462"/>
      <c r="BP28" s="462"/>
      <c r="BQ28" s="462"/>
      <c r="BR28" s="462"/>
      <c r="BS28" s="462"/>
      <c r="BT28" s="462"/>
      <c r="BU28" s="463"/>
      <c r="BV28" s="461">
        <v>3110101</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187</v>
      </c>
      <c r="F29" s="440"/>
      <c r="G29" s="440"/>
      <c r="H29" s="440"/>
      <c r="I29" s="440"/>
      <c r="J29" s="440"/>
      <c r="K29" s="441"/>
      <c r="L29" s="442">
        <v>16</v>
      </c>
      <c r="M29" s="443"/>
      <c r="N29" s="443"/>
      <c r="O29" s="443"/>
      <c r="P29" s="444"/>
      <c r="Q29" s="442">
        <v>3460</v>
      </c>
      <c r="R29" s="443"/>
      <c r="S29" s="443"/>
      <c r="T29" s="443"/>
      <c r="U29" s="443"/>
      <c r="V29" s="444"/>
      <c r="W29" s="509"/>
      <c r="X29" s="510"/>
      <c r="Y29" s="511"/>
      <c r="Z29" s="439" t="s">
        <v>188</v>
      </c>
      <c r="AA29" s="440"/>
      <c r="AB29" s="440"/>
      <c r="AC29" s="440"/>
      <c r="AD29" s="440"/>
      <c r="AE29" s="440"/>
      <c r="AF29" s="440"/>
      <c r="AG29" s="441"/>
      <c r="AH29" s="442">
        <v>382</v>
      </c>
      <c r="AI29" s="443"/>
      <c r="AJ29" s="443"/>
      <c r="AK29" s="443"/>
      <c r="AL29" s="444"/>
      <c r="AM29" s="442">
        <v>1187158</v>
      </c>
      <c r="AN29" s="443"/>
      <c r="AO29" s="443"/>
      <c r="AP29" s="443"/>
      <c r="AQ29" s="443"/>
      <c r="AR29" s="444"/>
      <c r="AS29" s="442">
        <v>3108</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168923</v>
      </c>
      <c r="BO29" s="467"/>
      <c r="BP29" s="467"/>
      <c r="BQ29" s="467"/>
      <c r="BR29" s="467"/>
      <c r="BS29" s="467"/>
      <c r="BT29" s="467"/>
      <c r="BU29" s="468"/>
      <c r="BV29" s="466">
        <v>176904</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97.7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3990240</v>
      </c>
      <c r="BO30" s="470"/>
      <c r="BP30" s="470"/>
      <c r="BQ30" s="470"/>
      <c r="BR30" s="470"/>
      <c r="BS30" s="470"/>
      <c r="BT30" s="470"/>
      <c r="BU30" s="471"/>
      <c r="BV30" s="469">
        <v>4169877</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199</v>
      </c>
      <c r="V33" s="429"/>
      <c r="W33" s="428" t="s">
        <v>198</v>
      </c>
      <c r="X33" s="428"/>
      <c r="Y33" s="428"/>
      <c r="Z33" s="428"/>
      <c r="AA33" s="428"/>
      <c r="AB33" s="428"/>
      <c r="AC33" s="428"/>
      <c r="AD33" s="428"/>
      <c r="AE33" s="428"/>
      <c r="AF33" s="428"/>
      <c r="AG33" s="428"/>
      <c r="AH33" s="428"/>
      <c r="AI33" s="428"/>
      <c r="AJ33" s="428"/>
      <c r="AK33" s="428"/>
      <c r="AL33" s="216"/>
      <c r="AM33" s="429" t="s">
        <v>200</v>
      </c>
      <c r="AN33" s="429"/>
      <c r="AO33" s="428" t="s">
        <v>201</v>
      </c>
      <c r="AP33" s="428"/>
      <c r="AQ33" s="428"/>
      <c r="AR33" s="428"/>
      <c r="AS33" s="428"/>
      <c r="AT33" s="428"/>
      <c r="AU33" s="428"/>
      <c r="AV33" s="428"/>
      <c r="AW33" s="428"/>
      <c r="AX33" s="428"/>
      <c r="AY33" s="428"/>
      <c r="AZ33" s="428"/>
      <c r="BA33" s="428"/>
      <c r="BB33" s="428"/>
      <c r="BC33" s="428"/>
      <c r="BD33" s="217"/>
      <c r="BE33" s="428" t="s">
        <v>202</v>
      </c>
      <c r="BF33" s="428"/>
      <c r="BG33" s="428" t="s">
        <v>203</v>
      </c>
      <c r="BH33" s="428"/>
      <c r="BI33" s="428"/>
      <c r="BJ33" s="428"/>
      <c r="BK33" s="428"/>
      <c r="BL33" s="428"/>
      <c r="BM33" s="428"/>
      <c r="BN33" s="428"/>
      <c r="BO33" s="428"/>
      <c r="BP33" s="428"/>
      <c r="BQ33" s="428"/>
      <c r="BR33" s="428"/>
      <c r="BS33" s="428"/>
      <c r="BT33" s="428"/>
      <c r="BU33" s="428"/>
      <c r="BV33" s="217"/>
      <c r="BW33" s="429" t="s">
        <v>202</v>
      </c>
      <c r="BX33" s="429"/>
      <c r="BY33" s="428" t="s">
        <v>204</v>
      </c>
      <c r="BZ33" s="428"/>
      <c r="CA33" s="428"/>
      <c r="CB33" s="428"/>
      <c r="CC33" s="428"/>
      <c r="CD33" s="428"/>
      <c r="CE33" s="428"/>
      <c r="CF33" s="428"/>
      <c r="CG33" s="428"/>
      <c r="CH33" s="428"/>
      <c r="CI33" s="428"/>
      <c r="CJ33" s="428"/>
      <c r="CK33" s="428"/>
      <c r="CL33" s="428"/>
      <c r="CM33" s="428"/>
      <c r="CN33" s="216"/>
      <c r="CO33" s="429" t="s">
        <v>197</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IF('各会計、関係団体の財政状況及び健全化判断比率'!B33="","",'各会計、関係団体の財政状況及び健全化判断比率'!B33)</f>
        <v>水道事業特別会計</v>
      </c>
      <c r="AP34" s="424"/>
      <c r="AQ34" s="424"/>
      <c r="AR34" s="424"/>
      <c r="AS34" s="424"/>
      <c r="AT34" s="424"/>
      <c r="AU34" s="424"/>
      <c r="AV34" s="424"/>
      <c r="AW34" s="424"/>
      <c r="AX34" s="424"/>
      <c r="AY34" s="424"/>
      <c r="AZ34" s="424"/>
      <c r="BA34" s="424"/>
      <c r="BB34" s="424"/>
      <c r="BC34" s="424"/>
      <c r="BD34" s="214"/>
      <c r="BE34" s="425">
        <f>IF(BG34="","",MAX(C34:D43,U34:V43,AM34:AN43)+1)</f>
        <v>10</v>
      </c>
      <c r="BF34" s="425"/>
      <c r="BG34" s="424" t="str">
        <f>IF('各会計、関係団体の財政状況及び健全化判断比率'!B36="","",'各会計、関係団体の財政状況及び健全化判断比率'!B36)</f>
        <v>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12</v>
      </c>
      <c r="BX34" s="425"/>
      <c r="BY34" s="424" t="str">
        <f>IF('各会計、関係団体の財政状況及び健全化判断比率'!B68="","",'各会計、関係団体の財政状況及び健全化判断比率'!B68)</f>
        <v>にしはりま環境事務組合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国民健康保険診療所特別会計</v>
      </c>
      <c r="X35" s="424"/>
      <c r="Y35" s="424"/>
      <c r="Z35" s="424"/>
      <c r="AA35" s="424"/>
      <c r="AB35" s="424"/>
      <c r="AC35" s="424"/>
      <c r="AD35" s="424"/>
      <c r="AE35" s="424"/>
      <c r="AF35" s="424"/>
      <c r="AG35" s="424"/>
      <c r="AH35" s="424"/>
      <c r="AI35" s="424"/>
      <c r="AJ35" s="424"/>
      <c r="AK35" s="424"/>
      <c r="AL35" s="214"/>
      <c r="AM35" s="425">
        <f t="shared" ref="AM35:AM43" si="0">IF(AO35="","",AM34+1)</f>
        <v>8</v>
      </c>
      <c r="AN35" s="425"/>
      <c r="AO35" s="424" t="str">
        <f>IF('各会計、関係団体の財政状況及び健全化判断比率'!B34="","",'各会計、関係団体の財政状況及び健全化判断比率'!B34)</f>
        <v>病院事業特別会計</v>
      </c>
      <c r="AP35" s="424"/>
      <c r="AQ35" s="424"/>
      <c r="AR35" s="424"/>
      <c r="AS35" s="424"/>
      <c r="AT35" s="424"/>
      <c r="AU35" s="424"/>
      <c r="AV35" s="424"/>
      <c r="AW35" s="424"/>
      <c r="AX35" s="424"/>
      <c r="AY35" s="424"/>
      <c r="AZ35" s="424"/>
      <c r="BA35" s="424"/>
      <c r="BB35" s="424"/>
      <c r="BC35" s="424"/>
      <c r="BD35" s="214"/>
      <c r="BE35" s="425">
        <f t="shared" ref="BE35:BE43" si="1">IF(BG35="","",BE34+1)</f>
        <v>11</v>
      </c>
      <c r="BF35" s="425"/>
      <c r="BG35" s="424" t="str">
        <f>IF('各会計、関係団体の財政状況及び健全化判断比率'!B37="","",'各会計、関係団体の財政状況及び健全化判断比率'!B37)</f>
        <v>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13</v>
      </c>
      <c r="BX35" s="425"/>
      <c r="BY35" s="424" t="str">
        <f>IF('各会計、関係団体の財政状況及び健全化判断比率'!B69="","",'各会計、関係団体の財政状況及び健全化判断比率'!B69)</f>
        <v>西はりま消防組合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後期高齢者医療事業特別会計</v>
      </c>
      <c r="X36" s="424"/>
      <c r="Y36" s="424"/>
      <c r="Z36" s="424"/>
      <c r="AA36" s="424"/>
      <c r="AB36" s="424"/>
      <c r="AC36" s="424"/>
      <c r="AD36" s="424"/>
      <c r="AE36" s="424"/>
      <c r="AF36" s="424"/>
      <c r="AG36" s="424"/>
      <c r="AH36" s="424"/>
      <c r="AI36" s="424"/>
      <c r="AJ36" s="424"/>
      <c r="AK36" s="424"/>
      <c r="AL36" s="214"/>
      <c r="AM36" s="425">
        <f t="shared" si="0"/>
        <v>9</v>
      </c>
      <c r="AN36" s="425"/>
      <c r="AO36" s="424" t="str">
        <f>IF('各会計、関係団体の財政状況及び健全化判断比率'!B35="","",'各会計、関係団体の財政状況及び健全化判断比率'!B35)</f>
        <v>農業共済事業特別会計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14</v>
      </c>
      <c r="BX36" s="425"/>
      <c r="BY36" s="424" t="str">
        <f>IF('各会計、関係団体の財政状況及び健全化判断比率'!B70="","",'各会計、関係団体の財政状況及び健全化判断比率'!B70)</f>
        <v>兵庫県市町村職員退職手当組合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介護保険事業特別会計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15</v>
      </c>
      <c r="BX37" s="425"/>
      <c r="BY37" s="424" t="str">
        <f>IF('各会計、関係団体の財政状況及び健全化判断比率'!B71="","",'各会計、関係団体の財政状況及び健全化判断比率'!B71)</f>
        <v>兵庫県市町交通災害共済組合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f t="shared" si="4"/>
        <v>6</v>
      </c>
      <c r="V38" s="425"/>
      <c r="W38" s="424" t="str">
        <f>IF('各会計、関係団体の財政状況及び健全化判断比率'!B32="","",'各会計、関係団体の財政状況及び健全化判断比率'!B32)</f>
        <v>訪問看護事業特別会計</v>
      </c>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16</v>
      </c>
      <c r="BX38" s="425"/>
      <c r="BY38" s="424" t="str">
        <f>IF('各会計、関係団体の財政状況及び健全化判断比率'!B72="","",'各会計、関係団体の財政状況及び健全化判断比率'!B72)</f>
        <v>兵庫県町議会議員公務災害補償組合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17</v>
      </c>
      <c r="BX39" s="425"/>
      <c r="BY39" s="424" t="str">
        <f>IF('各会計、関係団体の財政状況及び健全化判断比率'!B73="","",'各会計、関係団体の財政状況及び健全化判断比率'!B73)</f>
        <v>兵庫県後期高齢者医療広域連合（一般会計）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18</v>
      </c>
      <c r="BX40" s="425"/>
      <c r="BY40" s="424" t="str">
        <f>IF('各会計、関係団体の財政状況及び健全化判断比率'!B74="","",'各会計、関係団体の財政状況及び健全化判断比率'!B74)</f>
        <v>兵庫県後期高齢者医療広域連合（特別会計）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KoHj6nCQXnI40DZPtURBQ9psMgIGZIUk12Zvhjg3isgA4dpppCuN05v85LgDSjXVeAqCH4NE6XZWvsbCC29iMg==" saltValue="7tiZTGbZw8NsuX1WE6f05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31" zoomScaleSheetLayoutView="100" workbookViewId="0">
      <selection activeCell="L17" sqref="L1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8" t="s">
        <v>562</v>
      </c>
      <c r="D34" s="1248"/>
      <c r="E34" s="1249"/>
      <c r="F34" s="32">
        <v>6.54</v>
      </c>
      <c r="G34" s="33">
        <v>2.91</v>
      </c>
      <c r="H34" s="33">
        <v>3</v>
      </c>
      <c r="I34" s="33">
        <v>2.94</v>
      </c>
      <c r="J34" s="34">
        <v>4.0599999999999996</v>
      </c>
      <c r="K34" s="22"/>
      <c r="L34" s="22"/>
      <c r="M34" s="22"/>
      <c r="N34" s="22"/>
      <c r="O34" s="22"/>
      <c r="P34" s="22"/>
    </row>
    <row r="35" spans="1:16" ht="39" customHeight="1" x14ac:dyDescent="0.15">
      <c r="A35" s="22"/>
      <c r="B35" s="35"/>
      <c r="C35" s="1242" t="s">
        <v>563</v>
      </c>
      <c r="D35" s="1243"/>
      <c r="E35" s="1244"/>
      <c r="F35" s="36">
        <v>4.9800000000000004</v>
      </c>
      <c r="G35" s="37">
        <v>4.51</v>
      </c>
      <c r="H35" s="37">
        <v>4.3</v>
      </c>
      <c r="I35" s="37">
        <v>3.9</v>
      </c>
      <c r="J35" s="38">
        <v>3.92</v>
      </c>
      <c r="K35" s="22"/>
      <c r="L35" s="22"/>
      <c r="M35" s="22"/>
      <c r="N35" s="22"/>
      <c r="O35" s="22"/>
      <c r="P35" s="22"/>
    </row>
    <row r="36" spans="1:16" ht="39" customHeight="1" x14ac:dyDescent="0.15">
      <c r="A36" s="22"/>
      <c r="B36" s="35"/>
      <c r="C36" s="1242" t="s">
        <v>564</v>
      </c>
      <c r="D36" s="1243"/>
      <c r="E36" s="1244"/>
      <c r="F36" s="36">
        <v>0</v>
      </c>
      <c r="G36" s="37">
        <v>0</v>
      </c>
      <c r="H36" s="37">
        <v>0</v>
      </c>
      <c r="I36" s="37">
        <v>0</v>
      </c>
      <c r="J36" s="38">
        <v>0.45</v>
      </c>
      <c r="K36" s="22"/>
      <c r="L36" s="22"/>
      <c r="M36" s="22"/>
      <c r="N36" s="22"/>
      <c r="O36" s="22"/>
      <c r="P36" s="22"/>
    </row>
    <row r="37" spans="1:16" ht="39" customHeight="1" x14ac:dyDescent="0.15">
      <c r="A37" s="22"/>
      <c r="B37" s="35"/>
      <c r="C37" s="1242" t="s">
        <v>565</v>
      </c>
      <c r="D37" s="1243"/>
      <c r="E37" s="1244"/>
      <c r="F37" s="36">
        <v>0.39</v>
      </c>
      <c r="G37" s="37">
        <v>0.39</v>
      </c>
      <c r="H37" s="37">
        <v>0.4</v>
      </c>
      <c r="I37" s="37">
        <v>0.41</v>
      </c>
      <c r="J37" s="38">
        <v>0.37</v>
      </c>
      <c r="K37" s="22"/>
      <c r="L37" s="22"/>
      <c r="M37" s="22"/>
      <c r="N37" s="22"/>
      <c r="O37" s="22"/>
      <c r="P37" s="22"/>
    </row>
    <row r="38" spans="1:16" ht="39" customHeight="1" x14ac:dyDescent="0.15">
      <c r="A38" s="22"/>
      <c r="B38" s="35"/>
      <c r="C38" s="1242" t="s">
        <v>566</v>
      </c>
      <c r="D38" s="1243"/>
      <c r="E38" s="1244"/>
      <c r="F38" s="36">
        <v>0.47</v>
      </c>
      <c r="G38" s="37">
        <v>0.28000000000000003</v>
      </c>
      <c r="H38" s="37">
        <v>0.41</v>
      </c>
      <c r="I38" s="37">
        <v>0.25</v>
      </c>
      <c r="J38" s="38">
        <v>0.28999999999999998</v>
      </c>
      <c r="K38" s="22"/>
      <c r="L38" s="22"/>
      <c r="M38" s="22"/>
      <c r="N38" s="22"/>
      <c r="O38" s="22"/>
      <c r="P38" s="22"/>
    </row>
    <row r="39" spans="1:16" ht="39" customHeight="1" x14ac:dyDescent="0.15">
      <c r="A39" s="22"/>
      <c r="B39" s="35"/>
      <c r="C39" s="1242" t="s">
        <v>567</v>
      </c>
      <c r="D39" s="1243"/>
      <c r="E39" s="1244"/>
      <c r="F39" s="36" t="s">
        <v>568</v>
      </c>
      <c r="G39" s="37">
        <v>0.09</v>
      </c>
      <c r="H39" s="37">
        <v>1.1599999999999999</v>
      </c>
      <c r="I39" s="37">
        <v>0.63</v>
      </c>
      <c r="J39" s="38">
        <v>0.26</v>
      </c>
      <c r="K39" s="22"/>
      <c r="L39" s="22"/>
      <c r="M39" s="22"/>
      <c r="N39" s="22"/>
      <c r="O39" s="22"/>
      <c r="P39" s="22"/>
    </row>
    <row r="40" spans="1:16" ht="39" customHeight="1" x14ac:dyDescent="0.15">
      <c r="A40" s="22"/>
      <c r="B40" s="35"/>
      <c r="C40" s="1242" t="s">
        <v>569</v>
      </c>
      <c r="D40" s="1243"/>
      <c r="E40" s="1244"/>
      <c r="F40" s="36">
        <v>0</v>
      </c>
      <c r="G40" s="37">
        <v>0</v>
      </c>
      <c r="H40" s="37">
        <v>0</v>
      </c>
      <c r="I40" s="37">
        <v>0</v>
      </c>
      <c r="J40" s="38">
        <v>0.14000000000000001</v>
      </c>
      <c r="K40" s="22"/>
      <c r="L40" s="22"/>
      <c r="M40" s="22"/>
      <c r="N40" s="22"/>
      <c r="O40" s="22"/>
      <c r="P40" s="22"/>
    </row>
    <row r="41" spans="1:16" ht="39" customHeight="1" x14ac:dyDescent="0.15">
      <c r="A41" s="22"/>
      <c r="B41" s="35"/>
      <c r="C41" s="1242" t="s">
        <v>570</v>
      </c>
      <c r="D41" s="1243"/>
      <c r="E41" s="1244"/>
      <c r="F41" s="36">
        <v>0.06</v>
      </c>
      <c r="G41" s="37">
        <v>7.0000000000000007E-2</v>
      </c>
      <c r="H41" s="37">
        <v>0.06</v>
      </c>
      <c r="I41" s="37">
        <v>0.08</v>
      </c>
      <c r="J41" s="38">
        <v>7.0000000000000007E-2</v>
      </c>
      <c r="K41" s="22"/>
      <c r="L41" s="22"/>
      <c r="M41" s="22"/>
      <c r="N41" s="22"/>
      <c r="O41" s="22"/>
      <c r="P41" s="22"/>
    </row>
    <row r="42" spans="1:16" ht="39" customHeight="1" x14ac:dyDescent="0.15">
      <c r="A42" s="22"/>
      <c r="B42" s="39"/>
      <c r="C42" s="1242" t="s">
        <v>571</v>
      </c>
      <c r="D42" s="1243"/>
      <c r="E42" s="1244"/>
      <c r="F42" s="36" t="s">
        <v>515</v>
      </c>
      <c r="G42" s="37" t="s">
        <v>515</v>
      </c>
      <c r="H42" s="37" t="s">
        <v>515</v>
      </c>
      <c r="I42" s="37" t="s">
        <v>515</v>
      </c>
      <c r="J42" s="38" t="s">
        <v>515</v>
      </c>
      <c r="K42" s="22"/>
      <c r="L42" s="22"/>
      <c r="M42" s="22"/>
      <c r="N42" s="22"/>
      <c r="O42" s="22"/>
      <c r="P42" s="22"/>
    </row>
    <row r="43" spans="1:16" ht="39" customHeight="1" thickBot="1" x14ac:dyDescent="0.2">
      <c r="A43" s="22"/>
      <c r="B43" s="40"/>
      <c r="C43" s="1245" t="s">
        <v>572</v>
      </c>
      <c r="D43" s="1246"/>
      <c r="E43" s="1247"/>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WidCVyU5mvy3SYPOKFsGKmzcKnS7L0O2xykW9W9ptVoovIHxfpGsFJ86GS9p2/c5WYFq5r42/VeJnBKl/nzBg==" saltValue="xFpzXyHc2MC5ZLj9VOTe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37" zoomScaleSheetLayoutView="55" workbookViewId="0">
      <selection activeCell="L17" sqref="L1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3408</v>
      </c>
      <c r="L45" s="60">
        <v>3221</v>
      </c>
      <c r="M45" s="60">
        <v>2763</v>
      </c>
      <c r="N45" s="60">
        <v>2581</v>
      </c>
      <c r="O45" s="61">
        <v>2601</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515</v>
      </c>
      <c r="L46" s="64" t="s">
        <v>515</v>
      </c>
      <c r="M46" s="64" t="s">
        <v>515</v>
      </c>
      <c r="N46" s="64" t="s">
        <v>515</v>
      </c>
      <c r="O46" s="65" t="s">
        <v>515</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515</v>
      </c>
      <c r="L47" s="64" t="s">
        <v>515</v>
      </c>
      <c r="M47" s="64" t="s">
        <v>515</v>
      </c>
      <c r="N47" s="64" t="s">
        <v>515</v>
      </c>
      <c r="O47" s="65" t="s">
        <v>515</v>
      </c>
      <c r="P47" s="48"/>
      <c r="Q47" s="48"/>
      <c r="R47" s="48"/>
      <c r="S47" s="48"/>
      <c r="T47" s="48"/>
      <c r="U47" s="48"/>
    </row>
    <row r="48" spans="1:21" ht="30.75" customHeight="1" x14ac:dyDescent="0.15">
      <c r="A48" s="48"/>
      <c r="B48" s="1270"/>
      <c r="C48" s="1271"/>
      <c r="D48" s="62"/>
      <c r="E48" s="1252" t="s">
        <v>15</v>
      </c>
      <c r="F48" s="1252"/>
      <c r="G48" s="1252"/>
      <c r="H48" s="1252"/>
      <c r="I48" s="1252"/>
      <c r="J48" s="1253"/>
      <c r="K48" s="63">
        <v>2105</v>
      </c>
      <c r="L48" s="64">
        <v>1957</v>
      </c>
      <c r="M48" s="64">
        <v>1922</v>
      </c>
      <c r="N48" s="64">
        <v>1883</v>
      </c>
      <c r="O48" s="65">
        <v>1826</v>
      </c>
      <c r="P48" s="48"/>
      <c r="Q48" s="48"/>
      <c r="R48" s="48"/>
      <c r="S48" s="48"/>
      <c r="T48" s="48"/>
      <c r="U48" s="48"/>
    </row>
    <row r="49" spans="1:21" ht="30.75" customHeight="1" x14ac:dyDescent="0.15">
      <c r="A49" s="48"/>
      <c r="B49" s="1270"/>
      <c r="C49" s="1271"/>
      <c r="D49" s="62"/>
      <c r="E49" s="1252" t="s">
        <v>16</v>
      </c>
      <c r="F49" s="1252"/>
      <c r="G49" s="1252"/>
      <c r="H49" s="1252"/>
      <c r="I49" s="1252"/>
      <c r="J49" s="1253"/>
      <c r="K49" s="63">
        <v>108</v>
      </c>
      <c r="L49" s="64">
        <v>212</v>
      </c>
      <c r="M49" s="64">
        <v>213</v>
      </c>
      <c r="N49" s="64">
        <v>213</v>
      </c>
      <c r="O49" s="65">
        <v>213</v>
      </c>
      <c r="P49" s="48"/>
      <c r="Q49" s="48"/>
      <c r="R49" s="48"/>
      <c r="S49" s="48"/>
      <c r="T49" s="48"/>
      <c r="U49" s="48"/>
    </row>
    <row r="50" spans="1:21" ht="30.75" customHeight="1" x14ac:dyDescent="0.15">
      <c r="A50" s="48"/>
      <c r="B50" s="1270"/>
      <c r="C50" s="1271"/>
      <c r="D50" s="62"/>
      <c r="E50" s="1252" t="s">
        <v>17</v>
      </c>
      <c r="F50" s="1252"/>
      <c r="G50" s="1252"/>
      <c r="H50" s="1252"/>
      <c r="I50" s="1252"/>
      <c r="J50" s="1253"/>
      <c r="K50" s="63">
        <v>0</v>
      </c>
      <c r="L50" s="64" t="s">
        <v>515</v>
      </c>
      <c r="M50" s="64" t="s">
        <v>515</v>
      </c>
      <c r="N50" s="64" t="s">
        <v>515</v>
      </c>
      <c r="O50" s="65" t="s">
        <v>515</v>
      </c>
      <c r="P50" s="48"/>
      <c r="Q50" s="48"/>
      <c r="R50" s="48"/>
      <c r="S50" s="48"/>
      <c r="T50" s="48"/>
      <c r="U50" s="48"/>
    </row>
    <row r="51" spans="1:21" ht="30.75" customHeight="1" x14ac:dyDescent="0.15">
      <c r="A51" s="48"/>
      <c r="B51" s="1272"/>
      <c r="C51" s="1273"/>
      <c r="D51" s="66"/>
      <c r="E51" s="1252" t="s">
        <v>18</v>
      </c>
      <c r="F51" s="1252"/>
      <c r="G51" s="1252"/>
      <c r="H51" s="1252"/>
      <c r="I51" s="1252"/>
      <c r="J51" s="1253"/>
      <c r="K51" s="63">
        <v>2</v>
      </c>
      <c r="L51" s="64">
        <v>1</v>
      </c>
      <c r="M51" s="64">
        <v>2</v>
      </c>
      <c r="N51" s="64">
        <v>1</v>
      </c>
      <c r="O51" s="65">
        <v>1</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3870</v>
      </c>
      <c r="L52" s="64">
        <v>3735</v>
      </c>
      <c r="M52" s="64">
        <v>3597</v>
      </c>
      <c r="N52" s="64">
        <v>3632</v>
      </c>
      <c r="O52" s="65">
        <v>3645</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1753</v>
      </c>
      <c r="L53" s="69">
        <v>1656</v>
      </c>
      <c r="M53" s="69">
        <v>1303</v>
      </c>
      <c r="N53" s="69">
        <v>1046</v>
      </c>
      <c r="O53" s="70">
        <v>996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579</v>
      </c>
      <c r="L57" s="84" t="s">
        <v>515</v>
      </c>
      <c r="M57" s="84" t="s">
        <v>515</v>
      </c>
      <c r="N57" s="84" t="s">
        <v>515</v>
      </c>
      <c r="O57" s="85" t="s">
        <v>515</v>
      </c>
    </row>
    <row r="58" spans="1:21" ht="31.5" customHeight="1" thickBot="1" x14ac:dyDescent="0.2">
      <c r="B58" s="1260"/>
      <c r="C58" s="1261"/>
      <c r="D58" s="1265" t="s">
        <v>27</v>
      </c>
      <c r="E58" s="1266"/>
      <c r="F58" s="1266"/>
      <c r="G58" s="1266"/>
      <c r="H58" s="1266"/>
      <c r="I58" s="1266"/>
      <c r="J58" s="1267"/>
      <c r="K58" s="86" t="s">
        <v>580</v>
      </c>
      <c r="L58" s="87" t="s">
        <v>515</v>
      </c>
      <c r="M58" s="87" t="s">
        <v>515</v>
      </c>
      <c r="N58" s="87" t="s">
        <v>515</v>
      </c>
      <c r="O58" s="88" t="s">
        <v>515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r9R/QfcMvau80pLnwPSnqb8/0UwfgYdzS1scW5IAGr8jgqUknEma1WlNYX+VjceyUMDbkZM4G+evWxj6RV8fQ==" saltValue="JVhyvNtHKL+vMTKNT/vv3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J29" zoomScaleSheetLayoutView="100" workbookViewId="0">
      <selection activeCell="L17" sqref="L17"/>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88" t="s">
        <v>30</v>
      </c>
      <c r="C41" s="1289"/>
      <c r="D41" s="102"/>
      <c r="E41" s="1290" t="s">
        <v>31</v>
      </c>
      <c r="F41" s="1290"/>
      <c r="G41" s="1290"/>
      <c r="H41" s="1291"/>
      <c r="I41" s="103">
        <v>31178</v>
      </c>
      <c r="J41" s="104">
        <v>30009</v>
      </c>
      <c r="K41" s="104">
        <v>30258</v>
      </c>
      <c r="L41" s="104">
        <v>30655</v>
      </c>
      <c r="M41" s="105">
        <v>31076</v>
      </c>
    </row>
    <row r="42" spans="2:13" ht="27.75" customHeight="1" x14ac:dyDescent="0.15">
      <c r="B42" s="1278"/>
      <c r="C42" s="1279"/>
      <c r="D42" s="106"/>
      <c r="E42" s="1282" t="s">
        <v>32</v>
      </c>
      <c r="F42" s="1282"/>
      <c r="G42" s="1282"/>
      <c r="H42" s="1283"/>
      <c r="I42" s="107" t="s">
        <v>515</v>
      </c>
      <c r="J42" s="108" t="s">
        <v>515</v>
      </c>
      <c r="K42" s="108" t="s">
        <v>515</v>
      </c>
      <c r="L42" s="108" t="s">
        <v>515</v>
      </c>
      <c r="M42" s="109" t="s">
        <v>515</v>
      </c>
    </row>
    <row r="43" spans="2:13" ht="27.75" customHeight="1" x14ac:dyDescent="0.15">
      <c r="B43" s="1278"/>
      <c r="C43" s="1279"/>
      <c r="D43" s="106"/>
      <c r="E43" s="1282" t="s">
        <v>33</v>
      </c>
      <c r="F43" s="1282"/>
      <c r="G43" s="1282"/>
      <c r="H43" s="1283"/>
      <c r="I43" s="107">
        <v>27004</v>
      </c>
      <c r="J43" s="108">
        <v>25625</v>
      </c>
      <c r="K43" s="108">
        <v>23840</v>
      </c>
      <c r="L43" s="108">
        <v>21797</v>
      </c>
      <c r="M43" s="109">
        <v>20252</v>
      </c>
    </row>
    <row r="44" spans="2:13" ht="27.75" customHeight="1" x14ac:dyDescent="0.15">
      <c r="B44" s="1278"/>
      <c r="C44" s="1279"/>
      <c r="D44" s="106"/>
      <c r="E44" s="1282" t="s">
        <v>34</v>
      </c>
      <c r="F44" s="1282"/>
      <c r="G44" s="1282"/>
      <c r="H44" s="1283"/>
      <c r="I44" s="107">
        <v>2215</v>
      </c>
      <c r="J44" s="108">
        <v>2035</v>
      </c>
      <c r="K44" s="108">
        <v>1839</v>
      </c>
      <c r="L44" s="108">
        <v>1642</v>
      </c>
      <c r="M44" s="109">
        <v>1443</v>
      </c>
    </row>
    <row r="45" spans="2:13" ht="27.75" customHeight="1" x14ac:dyDescent="0.15">
      <c r="B45" s="1278"/>
      <c r="C45" s="1279"/>
      <c r="D45" s="106"/>
      <c r="E45" s="1282" t="s">
        <v>35</v>
      </c>
      <c r="F45" s="1282"/>
      <c r="G45" s="1282"/>
      <c r="H45" s="1283"/>
      <c r="I45" s="107">
        <v>2759</v>
      </c>
      <c r="J45" s="108">
        <v>2773</v>
      </c>
      <c r="K45" s="108">
        <v>2909</v>
      </c>
      <c r="L45" s="108">
        <v>2658</v>
      </c>
      <c r="M45" s="109">
        <v>2720</v>
      </c>
    </row>
    <row r="46" spans="2:13" ht="27.75" customHeight="1" x14ac:dyDescent="0.15">
      <c r="B46" s="1278"/>
      <c r="C46" s="1279"/>
      <c r="D46" s="110"/>
      <c r="E46" s="1282" t="s">
        <v>36</v>
      </c>
      <c r="F46" s="1282"/>
      <c r="G46" s="1282"/>
      <c r="H46" s="1283"/>
      <c r="I46" s="107" t="s">
        <v>515</v>
      </c>
      <c r="J46" s="108" t="s">
        <v>515</v>
      </c>
      <c r="K46" s="108" t="s">
        <v>515</v>
      </c>
      <c r="L46" s="108" t="s">
        <v>515</v>
      </c>
      <c r="M46" s="109" t="s">
        <v>515</v>
      </c>
    </row>
    <row r="47" spans="2:13" ht="27.75" customHeight="1" x14ac:dyDescent="0.15">
      <c r="B47" s="1278"/>
      <c r="C47" s="1279"/>
      <c r="D47" s="111"/>
      <c r="E47" s="1292" t="s">
        <v>37</v>
      </c>
      <c r="F47" s="1293"/>
      <c r="G47" s="1293"/>
      <c r="H47" s="1294"/>
      <c r="I47" s="107" t="s">
        <v>515</v>
      </c>
      <c r="J47" s="108" t="s">
        <v>515</v>
      </c>
      <c r="K47" s="108" t="s">
        <v>515</v>
      </c>
      <c r="L47" s="108" t="s">
        <v>515</v>
      </c>
      <c r="M47" s="109" t="s">
        <v>515</v>
      </c>
    </row>
    <row r="48" spans="2:13" ht="27.75" customHeight="1" x14ac:dyDescent="0.15">
      <c r="B48" s="1278"/>
      <c r="C48" s="1279"/>
      <c r="D48" s="106"/>
      <c r="E48" s="1282" t="s">
        <v>38</v>
      </c>
      <c r="F48" s="1282"/>
      <c r="G48" s="1282"/>
      <c r="H48" s="1283"/>
      <c r="I48" s="107" t="s">
        <v>515</v>
      </c>
      <c r="J48" s="108" t="s">
        <v>515</v>
      </c>
      <c r="K48" s="108" t="s">
        <v>515</v>
      </c>
      <c r="L48" s="108" t="s">
        <v>515</v>
      </c>
      <c r="M48" s="109" t="s">
        <v>515</v>
      </c>
    </row>
    <row r="49" spans="2:13" ht="27.75" customHeight="1" x14ac:dyDescent="0.15">
      <c r="B49" s="1280"/>
      <c r="C49" s="1281"/>
      <c r="D49" s="106"/>
      <c r="E49" s="1282" t="s">
        <v>39</v>
      </c>
      <c r="F49" s="1282"/>
      <c r="G49" s="1282"/>
      <c r="H49" s="1283"/>
      <c r="I49" s="107" t="s">
        <v>515</v>
      </c>
      <c r="J49" s="108" t="s">
        <v>515</v>
      </c>
      <c r="K49" s="108" t="s">
        <v>515</v>
      </c>
      <c r="L49" s="108" t="s">
        <v>515</v>
      </c>
      <c r="M49" s="109" t="s">
        <v>515</v>
      </c>
    </row>
    <row r="50" spans="2:13" ht="27.75" customHeight="1" x14ac:dyDescent="0.15">
      <c r="B50" s="1276" t="s">
        <v>40</v>
      </c>
      <c r="C50" s="1277"/>
      <c r="D50" s="112"/>
      <c r="E50" s="1282" t="s">
        <v>41</v>
      </c>
      <c r="F50" s="1282"/>
      <c r="G50" s="1282"/>
      <c r="H50" s="1283"/>
      <c r="I50" s="107">
        <v>5721</v>
      </c>
      <c r="J50" s="108">
        <v>5688</v>
      </c>
      <c r="K50" s="108">
        <v>5692</v>
      </c>
      <c r="L50" s="108">
        <v>5997</v>
      </c>
      <c r="M50" s="109">
        <v>5628</v>
      </c>
    </row>
    <row r="51" spans="2:13" ht="27.75" customHeight="1" x14ac:dyDescent="0.15">
      <c r="B51" s="1278"/>
      <c r="C51" s="1279"/>
      <c r="D51" s="106"/>
      <c r="E51" s="1282" t="s">
        <v>42</v>
      </c>
      <c r="F51" s="1282"/>
      <c r="G51" s="1282"/>
      <c r="H51" s="1283"/>
      <c r="I51" s="107">
        <v>2486</v>
      </c>
      <c r="J51" s="108">
        <v>2313</v>
      </c>
      <c r="K51" s="108">
        <v>2132</v>
      </c>
      <c r="L51" s="108">
        <v>1956</v>
      </c>
      <c r="M51" s="109">
        <v>571</v>
      </c>
    </row>
    <row r="52" spans="2:13" ht="27.75" customHeight="1" x14ac:dyDescent="0.15">
      <c r="B52" s="1280"/>
      <c r="C52" s="1281"/>
      <c r="D52" s="106"/>
      <c r="E52" s="1282" t="s">
        <v>43</v>
      </c>
      <c r="F52" s="1282"/>
      <c r="G52" s="1282"/>
      <c r="H52" s="1283"/>
      <c r="I52" s="107">
        <v>40449</v>
      </c>
      <c r="J52" s="108">
        <v>39398</v>
      </c>
      <c r="K52" s="108">
        <v>38277</v>
      </c>
      <c r="L52" s="108">
        <v>37151</v>
      </c>
      <c r="M52" s="109">
        <v>36186</v>
      </c>
    </row>
    <row r="53" spans="2:13" ht="27.75" customHeight="1" thickBot="1" x14ac:dyDescent="0.2">
      <c r="B53" s="1284" t="s">
        <v>44</v>
      </c>
      <c r="C53" s="1285"/>
      <c r="D53" s="113"/>
      <c r="E53" s="1286" t="s">
        <v>45</v>
      </c>
      <c r="F53" s="1286"/>
      <c r="G53" s="1286"/>
      <c r="H53" s="1287"/>
      <c r="I53" s="114">
        <v>14501</v>
      </c>
      <c r="J53" s="115">
        <v>13043</v>
      </c>
      <c r="K53" s="115">
        <v>12744</v>
      </c>
      <c r="L53" s="115">
        <v>11647</v>
      </c>
      <c r="M53" s="116">
        <v>13106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FAIgdK80AS4UONJ1ADORw6suEjM3CYpQM/g63yjlfKxMFDoFnh4j3qDZW5ff2vYJBw32lLZLz3miL9LpSnnrA==" saltValue="D/yPM7iWjuZw4eeg2Ke/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election activeCell="L17" sqref="L1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3" t="s">
        <v>48</v>
      </c>
      <c r="D55" s="1303"/>
      <c r="E55" s="1304"/>
      <c r="F55" s="128">
        <v>3103</v>
      </c>
      <c r="G55" s="128">
        <v>3110</v>
      </c>
      <c r="H55" s="129">
        <v>2716</v>
      </c>
    </row>
    <row r="56" spans="2:8" ht="52.5" customHeight="1" x14ac:dyDescent="0.15">
      <c r="B56" s="130"/>
      <c r="C56" s="1305" t="s">
        <v>49</v>
      </c>
      <c r="D56" s="1305"/>
      <c r="E56" s="1306"/>
      <c r="F56" s="131">
        <v>167</v>
      </c>
      <c r="G56" s="131">
        <v>177</v>
      </c>
      <c r="H56" s="132">
        <v>169</v>
      </c>
    </row>
    <row r="57" spans="2:8" ht="53.25" customHeight="1" x14ac:dyDescent="0.15">
      <c r="B57" s="130"/>
      <c r="C57" s="1307" t="s">
        <v>50</v>
      </c>
      <c r="D57" s="1307"/>
      <c r="E57" s="1308"/>
      <c r="F57" s="133">
        <v>4573</v>
      </c>
      <c r="G57" s="133">
        <v>4170</v>
      </c>
      <c r="H57" s="134">
        <v>3990</v>
      </c>
    </row>
    <row r="58" spans="2:8" ht="45.75" customHeight="1" x14ac:dyDescent="0.15">
      <c r="B58" s="135"/>
      <c r="C58" s="1295" t="s">
        <v>581</v>
      </c>
      <c r="D58" s="1296"/>
      <c r="E58" s="1297"/>
      <c r="F58" s="136">
        <v>2506</v>
      </c>
      <c r="G58" s="136">
        <v>2081</v>
      </c>
      <c r="H58" s="137">
        <v>1929</v>
      </c>
    </row>
    <row r="59" spans="2:8" ht="45.75" customHeight="1" x14ac:dyDescent="0.15">
      <c r="B59" s="135"/>
      <c r="C59" s="1295" t="s">
        <v>582</v>
      </c>
      <c r="D59" s="1296"/>
      <c r="E59" s="1297"/>
      <c r="F59" s="136">
        <v>713</v>
      </c>
      <c r="G59" s="136">
        <v>713</v>
      </c>
      <c r="H59" s="137">
        <v>714</v>
      </c>
    </row>
    <row r="60" spans="2:8" ht="45.75" customHeight="1" x14ac:dyDescent="0.15">
      <c r="B60" s="135"/>
      <c r="C60" s="1295" t="s">
        <v>583</v>
      </c>
      <c r="D60" s="1296"/>
      <c r="E60" s="1297"/>
      <c r="F60" s="136">
        <v>638</v>
      </c>
      <c r="G60" s="136">
        <v>641</v>
      </c>
      <c r="H60" s="137">
        <v>607</v>
      </c>
    </row>
    <row r="61" spans="2:8" ht="45.75" customHeight="1" x14ac:dyDescent="0.15">
      <c r="B61" s="135"/>
      <c r="C61" s="1295" t="s">
        <v>584</v>
      </c>
      <c r="D61" s="1296"/>
      <c r="E61" s="1297"/>
      <c r="F61" s="136">
        <v>420</v>
      </c>
      <c r="G61" s="136">
        <v>420</v>
      </c>
      <c r="H61" s="137">
        <v>420</v>
      </c>
    </row>
    <row r="62" spans="2:8" ht="45.75" customHeight="1" thickBot="1" x14ac:dyDescent="0.2">
      <c r="B62" s="138"/>
      <c r="C62" s="1298" t="s">
        <v>585</v>
      </c>
      <c r="D62" s="1299"/>
      <c r="E62" s="1300"/>
      <c r="F62" s="139">
        <v>124</v>
      </c>
      <c r="G62" s="139">
        <v>132</v>
      </c>
      <c r="H62" s="140">
        <v>150</v>
      </c>
    </row>
    <row r="63" spans="2:8" ht="52.5" customHeight="1" thickBot="1" x14ac:dyDescent="0.2">
      <c r="B63" s="141"/>
      <c r="C63" s="1301" t="s">
        <v>51</v>
      </c>
      <c r="D63" s="1301"/>
      <c r="E63" s="1302"/>
      <c r="F63" s="142">
        <v>7843</v>
      </c>
      <c r="G63" s="142">
        <v>7457</v>
      </c>
      <c r="H63" s="143">
        <v>6876</v>
      </c>
    </row>
    <row r="64" spans="2:8" ht="15" customHeight="1" x14ac:dyDescent="0.15"/>
  </sheetData>
  <sheetProtection algorithmName="SHA-512" hashValue="wYuBczmYiO9wYu092DVZGmLqomerRlzvha3kfTX1qWyLcGHLa4RQ5PoWsHi6cRGB6SxBKPIZm+vIsZ4O7SZe1Q==" saltValue="0wv87E8tivueV/udhqP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599</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600</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556</v>
      </c>
      <c r="BQ50" s="1314"/>
      <c r="BR50" s="1314"/>
      <c r="BS50" s="1314"/>
      <c r="BT50" s="1314"/>
      <c r="BU50" s="1314"/>
      <c r="BV50" s="1314"/>
      <c r="BW50" s="1314"/>
      <c r="BX50" s="1314" t="s">
        <v>557</v>
      </c>
      <c r="BY50" s="1314"/>
      <c r="BZ50" s="1314"/>
      <c r="CA50" s="1314"/>
      <c r="CB50" s="1314"/>
      <c r="CC50" s="1314"/>
      <c r="CD50" s="1314"/>
      <c r="CE50" s="1314"/>
      <c r="CF50" s="1314" t="s">
        <v>558</v>
      </c>
      <c r="CG50" s="1314"/>
      <c r="CH50" s="1314"/>
      <c r="CI50" s="1314"/>
      <c r="CJ50" s="1314"/>
      <c r="CK50" s="1314"/>
      <c r="CL50" s="1314"/>
      <c r="CM50" s="1314"/>
      <c r="CN50" s="1314" t="s">
        <v>559</v>
      </c>
      <c r="CO50" s="1314"/>
      <c r="CP50" s="1314"/>
      <c r="CQ50" s="1314"/>
      <c r="CR50" s="1314"/>
      <c r="CS50" s="1314"/>
      <c r="CT50" s="1314"/>
      <c r="CU50" s="1314"/>
      <c r="CV50" s="1314" t="s">
        <v>560</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601</v>
      </c>
      <c r="AO51" s="1312"/>
      <c r="AP51" s="1312"/>
      <c r="AQ51" s="1312"/>
      <c r="AR51" s="1312"/>
      <c r="AS51" s="1312"/>
      <c r="AT51" s="1312"/>
      <c r="AU51" s="1312"/>
      <c r="AV51" s="1312"/>
      <c r="AW51" s="1312"/>
      <c r="AX51" s="1312"/>
      <c r="AY51" s="1312"/>
      <c r="AZ51" s="1312"/>
      <c r="BA51" s="1312"/>
      <c r="BB51" s="1312" t="s">
        <v>602</v>
      </c>
      <c r="BC51" s="1312"/>
      <c r="BD51" s="1312"/>
      <c r="BE51" s="1312"/>
      <c r="BF51" s="1312"/>
      <c r="BG51" s="1312"/>
      <c r="BH51" s="1312"/>
      <c r="BI51" s="1312"/>
      <c r="BJ51" s="1312"/>
      <c r="BK51" s="1312"/>
      <c r="BL51" s="1312"/>
      <c r="BM51" s="1312"/>
      <c r="BN51" s="1312"/>
      <c r="BO51" s="1312"/>
      <c r="BP51" s="1309">
        <v>122.8</v>
      </c>
      <c r="BQ51" s="1309"/>
      <c r="BR51" s="1309"/>
      <c r="BS51" s="1309"/>
      <c r="BT51" s="1309"/>
      <c r="BU51" s="1309"/>
      <c r="BV51" s="1309"/>
      <c r="BW51" s="1309"/>
      <c r="BX51" s="1309">
        <v>110.6</v>
      </c>
      <c r="BY51" s="1309"/>
      <c r="BZ51" s="1309"/>
      <c r="CA51" s="1309"/>
      <c r="CB51" s="1309"/>
      <c r="CC51" s="1309"/>
      <c r="CD51" s="1309"/>
      <c r="CE51" s="1309"/>
      <c r="CF51" s="1309">
        <v>111.1</v>
      </c>
      <c r="CG51" s="1309"/>
      <c r="CH51" s="1309"/>
      <c r="CI51" s="1309"/>
      <c r="CJ51" s="1309"/>
      <c r="CK51" s="1309"/>
      <c r="CL51" s="1309"/>
      <c r="CM51" s="1309"/>
      <c r="CN51" s="1309">
        <v>102.6</v>
      </c>
      <c r="CO51" s="1309"/>
      <c r="CP51" s="1309"/>
      <c r="CQ51" s="1309"/>
      <c r="CR51" s="1309"/>
      <c r="CS51" s="1309"/>
      <c r="CT51" s="1309"/>
      <c r="CU51" s="1309"/>
      <c r="CV51" s="1309">
        <v>116.3</v>
      </c>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603</v>
      </c>
      <c r="BC53" s="1312"/>
      <c r="BD53" s="1312"/>
      <c r="BE53" s="1312"/>
      <c r="BF53" s="1312"/>
      <c r="BG53" s="1312"/>
      <c r="BH53" s="1312"/>
      <c r="BI53" s="1312"/>
      <c r="BJ53" s="1312"/>
      <c r="BK53" s="1312"/>
      <c r="BL53" s="1312"/>
      <c r="BM53" s="1312"/>
      <c r="BN53" s="1312"/>
      <c r="BO53" s="1312"/>
      <c r="BP53" s="1309">
        <v>58.1</v>
      </c>
      <c r="BQ53" s="1309"/>
      <c r="BR53" s="1309"/>
      <c r="BS53" s="1309"/>
      <c r="BT53" s="1309"/>
      <c r="BU53" s="1309"/>
      <c r="BV53" s="1309"/>
      <c r="BW53" s="1309"/>
      <c r="BX53" s="1309">
        <v>59.8</v>
      </c>
      <c r="BY53" s="1309"/>
      <c r="BZ53" s="1309"/>
      <c r="CA53" s="1309"/>
      <c r="CB53" s="1309"/>
      <c r="CC53" s="1309"/>
      <c r="CD53" s="1309"/>
      <c r="CE53" s="1309"/>
      <c r="CF53" s="1309">
        <v>60.5</v>
      </c>
      <c r="CG53" s="1309"/>
      <c r="CH53" s="1309"/>
      <c r="CI53" s="1309"/>
      <c r="CJ53" s="1309"/>
      <c r="CK53" s="1309"/>
      <c r="CL53" s="1309"/>
      <c r="CM53" s="1309"/>
      <c r="CN53" s="1309">
        <v>61.6</v>
      </c>
      <c r="CO53" s="1309"/>
      <c r="CP53" s="1309"/>
      <c r="CQ53" s="1309"/>
      <c r="CR53" s="1309"/>
      <c r="CS53" s="1309"/>
      <c r="CT53" s="1309"/>
      <c r="CU53" s="1309"/>
      <c r="CV53" s="1309">
        <v>61.9</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604</v>
      </c>
      <c r="AO55" s="1314"/>
      <c r="AP55" s="1314"/>
      <c r="AQ55" s="1314"/>
      <c r="AR55" s="1314"/>
      <c r="AS55" s="1314"/>
      <c r="AT55" s="1314"/>
      <c r="AU55" s="1314"/>
      <c r="AV55" s="1314"/>
      <c r="AW55" s="1314"/>
      <c r="AX55" s="1314"/>
      <c r="AY55" s="1314"/>
      <c r="AZ55" s="1314"/>
      <c r="BA55" s="1314"/>
      <c r="BB55" s="1312" t="s">
        <v>602</v>
      </c>
      <c r="BC55" s="1312"/>
      <c r="BD55" s="1312"/>
      <c r="BE55" s="1312"/>
      <c r="BF55" s="1312"/>
      <c r="BG55" s="1312"/>
      <c r="BH55" s="1312"/>
      <c r="BI55" s="1312"/>
      <c r="BJ55" s="1312"/>
      <c r="BK55" s="1312"/>
      <c r="BL55" s="1312"/>
      <c r="BM55" s="1312"/>
      <c r="BN55" s="1312"/>
      <c r="BO55" s="1312"/>
      <c r="BP55" s="1309">
        <v>56.8</v>
      </c>
      <c r="BQ55" s="1309"/>
      <c r="BR55" s="1309"/>
      <c r="BS55" s="1309"/>
      <c r="BT55" s="1309"/>
      <c r="BU55" s="1309"/>
      <c r="BV55" s="1309"/>
      <c r="BW55" s="1309"/>
      <c r="BX55" s="1309">
        <v>52.3</v>
      </c>
      <c r="BY55" s="1309"/>
      <c r="BZ55" s="1309"/>
      <c r="CA55" s="1309"/>
      <c r="CB55" s="1309"/>
      <c r="CC55" s="1309"/>
      <c r="CD55" s="1309"/>
      <c r="CE55" s="1309"/>
      <c r="CF55" s="1309">
        <v>55.4</v>
      </c>
      <c r="CG55" s="1309"/>
      <c r="CH55" s="1309"/>
      <c r="CI55" s="1309"/>
      <c r="CJ55" s="1309"/>
      <c r="CK55" s="1309"/>
      <c r="CL55" s="1309"/>
      <c r="CM55" s="1309"/>
      <c r="CN55" s="1309">
        <v>52.7</v>
      </c>
      <c r="CO55" s="1309"/>
      <c r="CP55" s="1309"/>
      <c r="CQ55" s="1309"/>
      <c r="CR55" s="1309"/>
      <c r="CS55" s="1309"/>
      <c r="CT55" s="1309"/>
      <c r="CU55" s="1309"/>
      <c r="CV55" s="1309">
        <v>49.7</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603</v>
      </c>
      <c r="BC57" s="1312"/>
      <c r="BD57" s="1312"/>
      <c r="BE57" s="1312"/>
      <c r="BF57" s="1312"/>
      <c r="BG57" s="1312"/>
      <c r="BH57" s="1312"/>
      <c r="BI57" s="1312"/>
      <c r="BJ57" s="1312"/>
      <c r="BK57" s="1312"/>
      <c r="BL57" s="1312"/>
      <c r="BM57" s="1312"/>
      <c r="BN57" s="1312"/>
      <c r="BO57" s="1312"/>
      <c r="BP57" s="1309">
        <v>54</v>
      </c>
      <c r="BQ57" s="1309"/>
      <c r="BR57" s="1309"/>
      <c r="BS57" s="1309"/>
      <c r="BT57" s="1309"/>
      <c r="BU57" s="1309"/>
      <c r="BV57" s="1309"/>
      <c r="BW57" s="1309"/>
      <c r="BX57" s="1309">
        <v>57.1</v>
      </c>
      <c r="BY57" s="1309"/>
      <c r="BZ57" s="1309"/>
      <c r="CA57" s="1309"/>
      <c r="CB57" s="1309"/>
      <c r="CC57" s="1309"/>
      <c r="CD57" s="1309"/>
      <c r="CE57" s="1309"/>
      <c r="CF57" s="1309">
        <v>58.7</v>
      </c>
      <c r="CG57" s="1309"/>
      <c r="CH57" s="1309"/>
      <c r="CI57" s="1309"/>
      <c r="CJ57" s="1309"/>
      <c r="CK57" s="1309"/>
      <c r="CL57" s="1309"/>
      <c r="CM57" s="1309"/>
      <c r="CN57" s="1309">
        <v>59.9</v>
      </c>
      <c r="CO57" s="1309"/>
      <c r="CP57" s="1309"/>
      <c r="CQ57" s="1309"/>
      <c r="CR57" s="1309"/>
      <c r="CS57" s="1309"/>
      <c r="CT57" s="1309"/>
      <c r="CU57" s="1309"/>
      <c r="CV57" s="1309">
        <v>60.6</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605</v>
      </c>
    </row>
    <row r="64" spans="1:109" x14ac:dyDescent="0.15">
      <c r="B64" s="395"/>
      <c r="G64" s="402"/>
      <c r="I64" s="415"/>
      <c r="J64" s="415"/>
      <c r="K64" s="415"/>
      <c r="L64" s="415"/>
      <c r="M64" s="415"/>
      <c r="N64" s="416"/>
      <c r="AM64" s="402"/>
      <c r="AN64" s="402" t="s">
        <v>598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606</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600</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556</v>
      </c>
      <c r="BQ72" s="1314"/>
      <c r="BR72" s="1314"/>
      <c r="BS72" s="1314"/>
      <c r="BT72" s="1314"/>
      <c r="BU72" s="1314"/>
      <c r="BV72" s="1314"/>
      <c r="BW72" s="1314"/>
      <c r="BX72" s="1314" t="s">
        <v>557</v>
      </c>
      <c r="BY72" s="1314"/>
      <c r="BZ72" s="1314"/>
      <c r="CA72" s="1314"/>
      <c r="CB72" s="1314"/>
      <c r="CC72" s="1314"/>
      <c r="CD72" s="1314"/>
      <c r="CE72" s="1314"/>
      <c r="CF72" s="1314" t="s">
        <v>558</v>
      </c>
      <c r="CG72" s="1314"/>
      <c r="CH72" s="1314"/>
      <c r="CI72" s="1314"/>
      <c r="CJ72" s="1314"/>
      <c r="CK72" s="1314"/>
      <c r="CL72" s="1314"/>
      <c r="CM72" s="1314"/>
      <c r="CN72" s="1314" t="s">
        <v>559</v>
      </c>
      <c r="CO72" s="1314"/>
      <c r="CP72" s="1314"/>
      <c r="CQ72" s="1314"/>
      <c r="CR72" s="1314"/>
      <c r="CS72" s="1314"/>
      <c r="CT72" s="1314"/>
      <c r="CU72" s="1314"/>
      <c r="CV72" s="1314" t="s">
        <v>560</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601</v>
      </c>
      <c r="AO73" s="1312"/>
      <c r="AP73" s="1312"/>
      <c r="AQ73" s="1312"/>
      <c r="AR73" s="1312"/>
      <c r="AS73" s="1312"/>
      <c r="AT73" s="1312"/>
      <c r="AU73" s="1312"/>
      <c r="AV73" s="1312"/>
      <c r="AW73" s="1312"/>
      <c r="AX73" s="1312"/>
      <c r="AY73" s="1312"/>
      <c r="AZ73" s="1312"/>
      <c r="BA73" s="1312"/>
      <c r="BB73" s="1312" t="s">
        <v>602</v>
      </c>
      <c r="BC73" s="1312"/>
      <c r="BD73" s="1312"/>
      <c r="BE73" s="1312"/>
      <c r="BF73" s="1312"/>
      <c r="BG73" s="1312"/>
      <c r="BH73" s="1312"/>
      <c r="BI73" s="1312"/>
      <c r="BJ73" s="1312"/>
      <c r="BK73" s="1312"/>
      <c r="BL73" s="1312"/>
      <c r="BM73" s="1312"/>
      <c r="BN73" s="1312"/>
      <c r="BO73" s="1312"/>
      <c r="BP73" s="1309">
        <v>122.8</v>
      </c>
      <c r="BQ73" s="1309"/>
      <c r="BR73" s="1309"/>
      <c r="BS73" s="1309"/>
      <c r="BT73" s="1309"/>
      <c r="BU73" s="1309"/>
      <c r="BV73" s="1309"/>
      <c r="BW73" s="1309"/>
      <c r="BX73" s="1309">
        <v>110.6</v>
      </c>
      <c r="BY73" s="1309"/>
      <c r="BZ73" s="1309"/>
      <c r="CA73" s="1309"/>
      <c r="CB73" s="1309"/>
      <c r="CC73" s="1309"/>
      <c r="CD73" s="1309"/>
      <c r="CE73" s="1309"/>
      <c r="CF73" s="1309">
        <v>111.1</v>
      </c>
      <c r="CG73" s="1309"/>
      <c r="CH73" s="1309"/>
      <c r="CI73" s="1309"/>
      <c r="CJ73" s="1309"/>
      <c r="CK73" s="1309"/>
      <c r="CL73" s="1309"/>
      <c r="CM73" s="1309"/>
      <c r="CN73" s="1309">
        <v>102.6</v>
      </c>
      <c r="CO73" s="1309"/>
      <c r="CP73" s="1309"/>
      <c r="CQ73" s="1309"/>
      <c r="CR73" s="1309"/>
      <c r="CS73" s="1309"/>
      <c r="CT73" s="1309"/>
      <c r="CU73" s="1309"/>
      <c r="CV73" s="1309">
        <v>116.3</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607</v>
      </c>
      <c r="BC75" s="1312"/>
      <c r="BD75" s="1312"/>
      <c r="BE75" s="1312"/>
      <c r="BF75" s="1312"/>
      <c r="BG75" s="1312"/>
      <c r="BH75" s="1312"/>
      <c r="BI75" s="1312"/>
      <c r="BJ75" s="1312"/>
      <c r="BK75" s="1312"/>
      <c r="BL75" s="1312"/>
      <c r="BM75" s="1312"/>
      <c r="BN75" s="1312"/>
      <c r="BO75" s="1312"/>
      <c r="BP75" s="1309">
        <v>15</v>
      </c>
      <c r="BQ75" s="1309"/>
      <c r="BR75" s="1309"/>
      <c r="BS75" s="1309"/>
      <c r="BT75" s="1309"/>
      <c r="BU75" s="1309"/>
      <c r="BV75" s="1309"/>
      <c r="BW75" s="1309"/>
      <c r="BX75" s="1309">
        <v>14.5</v>
      </c>
      <c r="BY75" s="1309"/>
      <c r="BZ75" s="1309"/>
      <c r="CA75" s="1309"/>
      <c r="CB75" s="1309"/>
      <c r="CC75" s="1309"/>
      <c r="CD75" s="1309"/>
      <c r="CE75" s="1309"/>
      <c r="CF75" s="1309">
        <v>13.4</v>
      </c>
      <c r="CG75" s="1309"/>
      <c r="CH75" s="1309"/>
      <c r="CI75" s="1309"/>
      <c r="CJ75" s="1309"/>
      <c r="CK75" s="1309"/>
      <c r="CL75" s="1309"/>
      <c r="CM75" s="1309"/>
      <c r="CN75" s="1309">
        <v>11.5</v>
      </c>
      <c r="CO75" s="1309"/>
      <c r="CP75" s="1309"/>
      <c r="CQ75" s="1309"/>
      <c r="CR75" s="1309"/>
      <c r="CS75" s="1309"/>
      <c r="CT75" s="1309"/>
      <c r="CU75" s="1309"/>
      <c r="CV75" s="1309">
        <v>9.8000000000000007</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604</v>
      </c>
      <c r="AO77" s="1314"/>
      <c r="AP77" s="1314"/>
      <c r="AQ77" s="1314"/>
      <c r="AR77" s="1314"/>
      <c r="AS77" s="1314"/>
      <c r="AT77" s="1314"/>
      <c r="AU77" s="1314"/>
      <c r="AV77" s="1314"/>
      <c r="AW77" s="1314"/>
      <c r="AX77" s="1314"/>
      <c r="AY77" s="1314"/>
      <c r="AZ77" s="1314"/>
      <c r="BA77" s="1314"/>
      <c r="BB77" s="1312" t="s">
        <v>602</v>
      </c>
      <c r="BC77" s="1312"/>
      <c r="BD77" s="1312"/>
      <c r="BE77" s="1312"/>
      <c r="BF77" s="1312"/>
      <c r="BG77" s="1312"/>
      <c r="BH77" s="1312"/>
      <c r="BI77" s="1312"/>
      <c r="BJ77" s="1312"/>
      <c r="BK77" s="1312"/>
      <c r="BL77" s="1312"/>
      <c r="BM77" s="1312"/>
      <c r="BN77" s="1312"/>
      <c r="BO77" s="1312"/>
      <c r="BP77" s="1309">
        <v>56.8</v>
      </c>
      <c r="BQ77" s="1309"/>
      <c r="BR77" s="1309"/>
      <c r="BS77" s="1309"/>
      <c r="BT77" s="1309"/>
      <c r="BU77" s="1309"/>
      <c r="BV77" s="1309"/>
      <c r="BW77" s="1309"/>
      <c r="BX77" s="1309">
        <v>52.3</v>
      </c>
      <c r="BY77" s="1309"/>
      <c r="BZ77" s="1309"/>
      <c r="CA77" s="1309"/>
      <c r="CB77" s="1309"/>
      <c r="CC77" s="1309"/>
      <c r="CD77" s="1309"/>
      <c r="CE77" s="1309"/>
      <c r="CF77" s="1309">
        <v>55.4</v>
      </c>
      <c r="CG77" s="1309"/>
      <c r="CH77" s="1309"/>
      <c r="CI77" s="1309"/>
      <c r="CJ77" s="1309"/>
      <c r="CK77" s="1309"/>
      <c r="CL77" s="1309"/>
      <c r="CM77" s="1309"/>
      <c r="CN77" s="1309">
        <v>52.7</v>
      </c>
      <c r="CO77" s="1309"/>
      <c r="CP77" s="1309"/>
      <c r="CQ77" s="1309"/>
      <c r="CR77" s="1309"/>
      <c r="CS77" s="1309"/>
      <c r="CT77" s="1309"/>
      <c r="CU77" s="1309"/>
      <c r="CV77" s="1309">
        <v>49.7</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607</v>
      </c>
      <c r="BC79" s="1312"/>
      <c r="BD79" s="1312"/>
      <c r="BE79" s="1312"/>
      <c r="BF79" s="1312"/>
      <c r="BG79" s="1312"/>
      <c r="BH79" s="1312"/>
      <c r="BI79" s="1312"/>
      <c r="BJ79" s="1312"/>
      <c r="BK79" s="1312"/>
      <c r="BL79" s="1312"/>
      <c r="BM79" s="1312"/>
      <c r="BN79" s="1312"/>
      <c r="BO79" s="1312"/>
      <c r="BP79" s="1309">
        <v>10.199999999999999</v>
      </c>
      <c r="BQ79" s="1309"/>
      <c r="BR79" s="1309"/>
      <c r="BS79" s="1309"/>
      <c r="BT79" s="1309"/>
      <c r="BU79" s="1309"/>
      <c r="BV79" s="1309"/>
      <c r="BW79" s="1309"/>
      <c r="BX79" s="1309">
        <v>10</v>
      </c>
      <c r="BY79" s="1309"/>
      <c r="BZ79" s="1309"/>
      <c r="CA79" s="1309"/>
      <c r="CB79" s="1309"/>
      <c r="CC79" s="1309"/>
      <c r="CD79" s="1309"/>
      <c r="CE79" s="1309"/>
      <c r="CF79" s="1309">
        <v>9.6999999999999993</v>
      </c>
      <c r="CG79" s="1309"/>
      <c r="CH79" s="1309"/>
      <c r="CI79" s="1309"/>
      <c r="CJ79" s="1309"/>
      <c r="CK79" s="1309"/>
      <c r="CL79" s="1309"/>
      <c r="CM79" s="1309"/>
      <c r="CN79" s="1309">
        <v>9.5</v>
      </c>
      <c r="CO79" s="1309"/>
      <c r="CP79" s="1309"/>
      <c r="CQ79" s="1309"/>
      <c r="CR79" s="1309"/>
      <c r="CS79" s="1309"/>
      <c r="CT79" s="1309"/>
      <c r="CU79" s="1309"/>
      <c r="CV79" s="1309">
        <v>9.1999999999999993</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VGOxpbHuisWFdH85CDsQqYOOnsj2K40sOqF2H9/bkTOMsLgMEhewM+6JfhcIcCnXRDDKwxIVE/eOLy7mEtxvGw==" saltValue="ENqP7X4KU6LF8m7DjjzsX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608</v>
      </c>
    </row>
  </sheetData>
  <sheetProtection algorithmName="SHA-512" hashValue="r8vYbcu6EQN09htLk4d18KDudTdBVaH2HN93THjDBPtaGv9gfN0m2SOsNwUDRWLqtrbn8FIZETypaHK0jYO5bQ==" saltValue="khf9j7T8WAeaIQ+7okZWO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609</v>
      </c>
    </row>
  </sheetData>
  <sheetProtection algorithmName="SHA-512" hashValue="N8x+Ph4KnOgOj0iv1RW80u3qhOP8OdBBdbahAGNuDAtyisns2MkShadlP69HhowZrODlvO+9fef0EYqnOPJ1Vw==" saltValue="aCIJHBeobI5mJAy+6VgCT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76630</v>
      </c>
      <c r="E3" s="162"/>
      <c r="F3" s="163">
        <v>81768</v>
      </c>
      <c r="G3" s="164"/>
      <c r="H3" s="165"/>
    </row>
    <row r="4" spans="1:8" x14ac:dyDescent="0.15">
      <c r="A4" s="166"/>
      <c r="B4" s="167"/>
      <c r="C4" s="168"/>
      <c r="D4" s="169">
        <v>52647</v>
      </c>
      <c r="E4" s="170"/>
      <c r="F4" s="171">
        <v>37917</v>
      </c>
      <c r="G4" s="172"/>
      <c r="H4" s="173"/>
    </row>
    <row r="5" spans="1:8" x14ac:dyDescent="0.15">
      <c r="A5" s="154" t="s">
        <v>548</v>
      </c>
      <c r="B5" s="159"/>
      <c r="C5" s="160"/>
      <c r="D5" s="161">
        <v>62743</v>
      </c>
      <c r="E5" s="162"/>
      <c r="F5" s="163">
        <v>65876</v>
      </c>
      <c r="G5" s="164"/>
      <c r="H5" s="165"/>
    </row>
    <row r="6" spans="1:8" x14ac:dyDescent="0.15">
      <c r="A6" s="166"/>
      <c r="B6" s="167"/>
      <c r="C6" s="168"/>
      <c r="D6" s="169">
        <v>46408</v>
      </c>
      <c r="E6" s="170"/>
      <c r="F6" s="171">
        <v>36484</v>
      </c>
      <c r="G6" s="172"/>
      <c r="H6" s="173"/>
    </row>
    <row r="7" spans="1:8" x14ac:dyDescent="0.15">
      <c r="A7" s="154" t="s">
        <v>549</v>
      </c>
      <c r="B7" s="159"/>
      <c r="C7" s="160"/>
      <c r="D7" s="161">
        <v>77993</v>
      </c>
      <c r="E7" s="162"/>
      <c r="F7" s="163">
        <v>68468</v>
      </c>
      <c r="G7" s="164"/>
      <c r="H7" s="165"/>
    </row>
    <row r="8" spans="1:8" x14ac:dyDescent="0.15">
      <c r="A8" s="166"/>
      <c r="B8" s="167"/>
      <c r="C8" s="168"/>
      <c r="D8" s="169">
        <v>46244</v>
      </c>
      <c r="E8" s="170"/>
      <c r="F8" s="171">
        <v>34140</v>
      </c>
      <c r="G8" s="172"/>
      <c r="H8" s="173"/>
    </row>
    <row r="9" spans="1:8" x14ac:dyDescent="0.15">
      <c r="A9" s="154" t="s">
        <v>550</v>
      </c>
      <c r="B9" s="159"/>
      <c r="C9" s="160"/>
      <c r="D9" s="161">
        <v>75825</v>
      </c>
      <c r="E9" s="162"/>
      <c r="F9" s="163">
        <v>69729</v>
      </c>
      <c r="G9" s="164"/>
      <c r="H9" s="165"/>
    </row>
    <row r="10" spans="1:8" x14ac:dyDescent="0.15">
      <c r="A10" s="166"/>
      <c r="B10" s="167"/>
      <c r="C10" s="168"/>
      <c r="D10" s="169">
        <v>55050</v>
      </c>
      <c r="E10" s="170"/>
      <c r="F10" s="171">
        <v>38908</v>
      </c>
      <c r="G10" s="172"/>
      <c r="H10" s="173"/>
    </row>
    <row r="11" spans="1:8" x14ac:dyDescent="0.15">
      <c r="A11" s="154" t="s">
        <v>551</v>
      </c>
      <c r="B11" s="159"/>
      <c r="C11" s="160"/>
      <c r="D11" s="161">
        <v>75186</v>
      </c>
      <c r="E11" s="162"/>
      <c r="F11" s="163">
        <v>74581</v>
      </c>
      <c r="G11" s="164"/>
      <c r="H11" s="165"/>
    </row>
    <row r="12" spans="1:8" x14ac:dyDescent="0.15">
      <c r="A12" s="166"/>
      <c r="B12" s="167"/>
      <c r="C12" s="174"/>
      <c r="D12" s="169">
        <v>61030</v>
      </c>
      <c r="E12" s="170"/>
      <c r="F12" s="171">
        <v>41563</v>
      </c>
      <c r="G12" s="172"/>
      <c r="H12" s="173"/>
    </row>
    <row r="13" spans="1:8" x14ac:dyDescent="0.15">
      <c r="A13" s="154"/>
      <c r="B13" s="159"/>
      <c r="C13" s="175"/>
      <c r="D13" s="176">
        <v>73675</v>
      </c>
      <c r="E13" s="177"/>
      <c r="F13" s="178">
        <v>72084</v>
      </c>
      <c r="G13" s="179"/>
      <c r="H13" s="165"/>
    </row>
    <row r="14" spans="1:8" x14ac:dyDescent="0.15">
      <c r="A14" s="166"/>
      <c r="B14" s="167"/>
      <c r="C14" s="168"/>
      <c r="D14" s="169">
        <v>52276</v>
      </c>
      <c r="E14" s="170"/>
      <c r="F14" s="171">
        <v>37802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6.55</v>
      </c>
      <c r="C19" s="180">
        <f>ROUND(VALUE(SUBSTITUTE(実質収支比率等に係る経年分析!G$48,"▲","-")),2)</f>
        <v>2.92</v>
      </c>
      <c r="D19" s="180">
        <f>ROUND(VALUE(SUBSTITUTE(実質収支比率等に係る経年分析!H$48,"▲","-")),2)</f>
        <v>3.01</v>
      </c>
      <c r="E19" s="180">
        <f>ROUND(VALUE(SUBSTITUTE(実質収支比率等に係る経年分析!I$48,"▲","-")),2)</f>
        <v>2.95</v>
      </c>
      <c r="F19" s="180">
        <f>ROUND(VALUE(SUBSTITUTE(実質収支比率等に係る経年分析!J$48,"▲","-")),2)</f>
        <v>4.0599999999999996</v>
      </c>
    </row>
    <row r="20" spans="1:11" x14ac:dyDescent="0.15">
      <c r="A20" s="180" t="s">
        <v>55</v>
      </c>
      <c r="B20" s="180">
        <f>ROUND(VALUE(SUBSTITUTE(実質収支比率等に係る経年分析!F$47,"▲","-")),2)</f>
        <v>19.93</v>
      </c>
      <c r="C20" s="180">
        <f>ROUND(VALUE(SUBSTITUTE(実質収支比率等に係る経年分析!G$47,"▲","-")),2)</f>
        <v>20.18</v>
      </c>
      <c r="D20" s="180">
        <f>ROUND(VALUE(SUBSTITUTE(実質収支比率等に係る経年分析!H$47,"▲","-")),2)</f>
        <v>20.84</v>
      </c>
      <c r="E20" s="180">
        <f>ROUND(VALUE(SUBSTITUTE(実質収支比率等に係る経年分析!I$47,"▲","-")),2)</f>
        <v>20.99</v>
      </c>
      <c r="F20" s="180">
        <f>ROUND(VALUE(SUBSTITUTE(実質収支比率等に係る経年分析!J$47,"▲","-")),2)</f>
        <v>18.420000000000002</v>
      </c>
    </row>
    <row r="21" spans="1:11" x14ac:dyDescent="0.15">
      <c r="A21" s="180" t="s">
        <v>56</v>
      </c>
      <c r="B21" s="180">
        <f>IF(ISNUMBER(VALUE(SUBSTITUTE(実質収支比率等に係る経年分析!F$49,"▲","-"))),ROUND(VALUE(SUBSTITUTE(実質収支比率等に係る経年分析!F$49,"▲","-")),2),NA())</f>
        <v>6.36</v>
      </c>
      <c r="C21" s="180">
        <f>IF(ISNUMBER(VALUE(SUBSTITUTE(実質収支比率等に係る経年分析!G$49,"▲","-"))),ROUND(VALUE(SUBSTITUTE(実質収支比率等に係る経年分析!G$49,"▲","-")),2),NA())</f>
        <v>0.12</v>
      </c>
      <c r="D21" s="180">
        <f>IF(ISNUMBER(VALUE(SUBSTITUTE(実質収支比率等に係る経年分析!H$49,"▲","-"))),ROUND(VALUE(SUBSTITUTE(実質収支比率等に係る経年分析!H$49,"▲","-")),2),NA())</f>
        <v>2.33</v>
      </c>
      <c r="E21" s="180">
        <f>IF(ISNUMBER(VALUE(SUBSTITUTE(実質収支比率等に係る経年分析!I$49,"▲","-"))),ROUND(VALUE(SUBSTITUTE(実質収支比率等に係る経年分析!I$49,"▲","-")),2),NA())</f>
        <v>2.67</v>
      </c>
      <c r="F21" s="180">
        <f>IF(ISNUMBER(VALUE(SUBSTITUTE(実質収支比率等に係る経年分析!J$49,"▲","-"))),ROUND(VALUE(SUBSTITUTE(実質収支比率等に係る経年分析!J$49,"▲","-")),2),NA())</f>
        <v>-0.09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7.0000000000000007E-2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7.0000000000000007E-2</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0.14000000000000001</v>
      </c>
    </row>
    <row r="31" spans="1:11" x14ac:dyDescent="0.15">
      <c r="A31" s="181" t="str">
        <f>IF(連結実質赤字比率に係る赤字・黒字の構成分析!C$39="",NA(),連結実質赤字比率に係る赤字・黒字の構成分析!C$39)</f>
        <v>国民健康保険事業特別会計</v>
      </c>
      <c r="B31" s="181">
        <f>IF(ROUND(VALUE(SUBSTITUTE(連結実質赤字比率に係る赤字・黒字の構成分析!F$39,"▲", "-")), 2) &lt; 0, ABS(ROUND(VALUE(SUBSTITUTE(連結実質赤字比率に係る赤字・黒字の構成分析!F$39,"▲", "-")), 2)), NA())</f>
        <v>0.98</v>
      </c>
      <c r="C31" s="181" t="e">
        <f>IF(ROUND(VALUE(SUBSTITUTE(連結実質赤字比率に係る赤字・黒字の構成分析!F$39,"▲", "-")), 2) &gt;= 0, ABS(ROUND(VALUE(SUBSTITUTE(連結実質赤字比率に係る赤字・黒字の構成分析!F$39,"▲", "-")), 2)), NA())</f>
        <v>#N/A</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1.1599999999999999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0.26</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0.28000000000000003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0.28999999999999998</v>
      </c>
    </row>
    <row r="33" spans="1:16" x14ac:dyDescent="0.15">
      <c r="A33" s="181" t="str">
        <f>IF(連結実質赤字比率に係る赤字・黒字の構成分析!C$37="",NA(),連結実質赤字比率に係る赤字・黒字の構成分析!C$37)</f>
        <v>農業共済事業特別会計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0.37</v>
      </c>
    </row>
    <row r="34" spans="1:16" x14ac:dyDescent="0.15">
      <c r="A34" s="181" t="str">
        <f>IF(連結実質赤字比率に係る赤字・黒字の構成分析!C$36="",NA(),連結実質赤字比率に係る赤字・黒字の構成分析!C$36)</f>
        <v>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0.45</v>
      </c>
    </row>
    <row r="35" spans="1:16" x14ac:dyDescent="0.15">
      <c r="A35" s="181" t="str">
        <f>IF(連結実質赤字比率に係る赤字・黒字の構成分析!C$35="",NA(),連結実質赤字比率に係る赤字・黒字の構成分析!C$35)</f>
        <v>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4.9800000000000004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4.51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3.92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6.54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2.91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2.94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4.0599999999999996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3870</v>
      </c>
      <c r="E42" s="182"/>
      <c r="F42" s="182"/>
      <c r="G42" s="182">
        <f>'実質公債費比率（分子）の構造'!L$52</f>
        <v>3735</v>
      </c>
      <c r="H42" s="182"/>
      <c r="I42" s="182"/>
      <c r="J42" s="182">
        <f>'実質公債費比率（分子）の構造'!M$52</f>
        <v>3597</v>
      </c>
      <c r="K42" s="182"/>
      <c r="L42" s="182"/>
      <c r="M42" s="182">
        <f>'実質公債費比率（分子）の構造'!N$52</f>
        <v>3632</v>
      </c>
      <c r="N42" s="182"/>
      <c r="O42" s="182"/>
      <c r="P42" s="182">
        <f>'実質公債費比率（分子）の構造'!O$52</f>
        <v>3645</v>
      </c>
    </row>
    <row r="43" spans="1:16" x14ac:dyDescent="0.15">
      <c r="A43" s="182" t="s">
        <v>64</v>
      </c>
      <c r="B43" s="182">
        <f>'実質公債費比率（分子）の構造'!K$51</f>
        <v>2</v>
      </c>
      <c r="C43" s="182"/>
      <c r="D43" s="182"/>
      <c r="E43" s="182">
        <f>'実質公債費比率（分子）の構造'!L$51</f>
        <v>1</v>
      </c>
      <c r="F43" s="182"/>
      <c r="G43" s="182"/>
      <c r="H43" s="182">
        <f>'実質公債費比率（分子）の構造'!M$51</f>
        <v>2</v>
      </c>
      <c r="I43" s="182"/>
      <c r="J43" s="182"/>
      <c r="K43" s="182">
        <f>'実質公債費比率（分子）の構造'!N$51</f>
        <v>1</v>
      </c>
      <c r="L43" s="182"/>
      <c r="M43" s="182"/>
      <c r="N43" s="182">
        <f>'実質公債費比率（分子）の構造'!O$51</f>
        <v>1</v>
      </c>
      <c r="O43" s="182"/>
      <c r="P43" s="182"/>
    </row>
    <row r="44" spans="1:16" x14ac:dyDescent="0.15">
      <c r="A44" s="182" t="s">
        <v>65</v>
      </c>
      <c r="B44" s="182">
        <f>'実質公債費比率（分子）の構造'!K$50</f>
        <v>0</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108</v>
      </c>
      <c r="C45" s="182"/>
      <c r="D45" s="182"/>
      <c r="E45" s="182">
        <f>'実質公債費比率（分子）の構造'!L$49</f>
        <v>212</v>
      </c>
      <c r="F45" s="182"/>
      <c r="G45" s="182"/>
      <c r="H45" s="182">
        <f>'実質公債費比率（分子）の構造'!M$49</f>
        <v>213</v>
      </c>
      <c r="I45" s="182"/>
      <c r="J45" s="182"/>
      <c r="K45" s="182">
        <f>'実質公債費比率（分子）の構造'!N$49</f>
        <v>213</v>
      </c>
      <c r="L45" s="182"/>
      <c r="M45" s="182"/>
      <c r="N45" s="182">
        <f>'実質公債費比率（分子）の構造'!O$49</f>
        <v>213</v>
      </c>
      <c r="O45" s="182"/>
      <c r="P45" s="182"/>
    </row>
    <row r="46" spans="1:16" x14ac:dyDescent="0.15">
      <c r="A46" s="182" t="s">
        <v>67</v>
      </c>
      <c r="B46" s="182">
        <f>'実質公債費比率（分子）の構造'!K$48</f>
        <v>2105</v>
      </c>
      <c r="C46" s="182"/>
      <c r="D46" s="182"/>
      <c r="E46" s="182">
        <f>'実質公債費比率（分子）の構造'!L$48</f>
        <v>1957</v>
      </c>
      <c r="F46" s="182"/>
      <c r="G46" s="182"/>
      <c r="H46" s="182">
        <f>'実質公債費比率（分子）の構造'!M$48</f>
        <v>1922</v>
      </c>
      <c r="I46" s="182"/>
      <c r="J46" s="182"/>
      <c r="K46" s="182">
        <f>'実質公債費比率（分子）の構造'!N$48</f>
        <v>1883</v>
      </c>
      <c r="L46" s="182"/>
      <c r="M46" s="182"/>
      <c r="N46" s="182">
        <f>'実質公債費比率（分子）の構造'!O$48</f>
        <v>1826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3408</v>
      </c>
      <c r="C49" s="182"/>
      <c r="D49" s="182"/>
      <c r="E49" s="182">
        <f>'実質公債費比率（分子）の構造'!L$45</f>
        <v>3221</v>
      </c>
      <c r="F49" s="182"/>
      <c r="G49" s="182"/>
      <c r="H49" s="182">
        <f>'実質公債費比率（分子）の構造'!M$45</f>
        <v>2763</v>
      </c>
      <c r="I49" s="182"/>
      <c r="J49" s="182"/>
      <c r="K49" s="182">
        <f>'実質公債費比率（分子）の構造'!N$45</f>
        <v>2581</v>
      </c>
      <c r="L49" s="182"/>
      <c r="M49" s="182"/>
      <c r="N49" s="182">
        <f>'実質公債費比率（分子）の構造'!O$45</f>
        <v>2601</v>
      </c>
      <c r="O49" s="182"/>
      <c r="P49" s="182"/>
    </row>
    <row r="50" spans="1:16" x14ac:dyDescent="0.15">
      <c r="A50" s="182" t="s">
        <v>71</v>
      </c>
      <c r="B50" s="182" t="e">
        <f>NA()</f>
        <v>#N/A</v>
      </c>
      <c r="C50" s="182">
        <f>IF(ISNUMBER('実質公債費比率（分子）の構造'!K$53),'実質公債費比率（分子）の構造'!K$53,NA())</f>
        <v>1753</v>
      </c>
      <c r="D50" s="182" t="e">
        <f>NA()</f>
        <v>#N/A</v>
      </c>
      <c r="E50" s="182" t="e">
        <f>NA()</f>
        <v>#N/A</v>
      </c>
      <c r="F50" s="182">
        <f>IF(ISNUMBER('実質公債費比率（分子）の構造'!L$53),'実質公債費比率（分子）の構造'!L$53,NA())</f>
        <v>1656</v>
      </c>
      <c r="G50" s="182" t="e">
        <f>NA()</f>
        <v>#N/A</v>
      </c>
      <c r="H50" s="182" t="e">
        <f>NA()</f>
        <v>#N/A</v>
      </c>
      <c r="I50" s="182">
        <f>IF(ISNUMBER('実質公債費比率（分子）の構造'!M$53),'実質公債費比率（分子）の構造'!M$53,NA())</f>
        <v>1303</v>
      </c>
      <c r="J50" s="182" t="e">
        <f>NA()</f>
        <v>#N/A</v>
      </c>
      <c r="K50" s="182" t="e">
        <f>NA()</f>
        <v>#N/A</v>
      </c>
      <c r="L50" s="182">
        <f>IF(ISNUMBER('実質公債費比率（分子）の構造'!N$53),'実質公債費比率（分子）の構造'!N$53,NA())</f>
        <v>1046</v>
      </c>
      <c r="M50" s="182" t="e">
        <f>NA()</f>
        <v>#N/A</v>
      </c>
      <c r="N50" s="182" t="e">
        <f>NA()</f>
        <v>#N/A</v>
      </c>
      <c r="O50" s="182">
        <f>IF(ISNUMBER('実質公債費比率（分子）の構造'!O$53),'実質公債費比率（分子）の構造'!O$53,NA())</f>
        <v>996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40449</v>
      </c>
      <c r="E56" s="181"/>
      <c r="F56" s="181"/>
      <c r="G56" s="181">
        <f>'将来負担比率（分子）の構造'!J$52</f>
        <v>39398</v>
      </c>
      <c r="H56" s="181"/>
      <c r="I56" s="181"/>
      <c r="J56" s="181">
        <f>'将来負担比率（分子）の構造'!K$52</f>
        <v>38277</v>
      </c>
      <c r="K56" s="181"/>
      <c r="L56" s="181"/>
      <c r="M56" s="181">
        <f>'将来負担比率（分子）の構造'!L$52</f>
        <v>37151</v>
      </c>
      <c r="N56" s="181"/>
      <c r="O56" s="181"/>
      <c r="P56" s="181">
        <f>'将来負担比率（分子）の構造'!M$52</f>
        <v>36186</v>
      </c>
    </row>
    <row r="57" spans="1:16" x14ac:dyDescent="0.15">
      <c r="A57" s="181" t="s">
        <v>42</v>
      </c>
      <c r="B57" s="181"/>
      <c r="C57" s="181"/>
      <c r="D57" s="181">
        <f>'将来負担比率（分子）の構造'!I$51</f>
        <v>2486</v>
      </c>
      <c r="E57" s="181"/>
      <c r="F57" s="181"/>
      <c r="G57" s="181">
        <f>'将来負担比率（分子）の構造'!J$51</f>
        <v>2313</v>
      </c>
      <c r="H57" s="181"/>
      <c r="I57" s="181"/>
      <c r="J57" s="181">
        <f>'将来負担比率（分子）の構造'!K$51</f>
        <v>2132</v>
      </c>
      <c r="K57" s="181"/>
      <c r="L57" s="181"/>
      <c r="M57" s="181">
        <f>'将来負担比率（分子）の構造'!L$51</f>
        <v>1956</v>
      </c>
      <c r="N57" s="181"/>
      <c r="O57" s="181"/>
      <c r="P57" s="181">
        <f>'将来負担比率（分子）の構造'!M$51</f>
        <v>571</v>
      </c>
    </row>
    <row r="58" spans="1:16" x14ac:dyDescent="0.15">
      <c r="A58" s="181" t="s">
        <v>41</v>
      </c>
      <c r="B58" s="181"/>
      <c r="C58" s="181"/>
      <c r="D58" s="181">
        <f>'将来負担比率（分子）の構造'!I$50</f>
        <v>5721</v>
      </c>
      <c r="E58" s="181"/>
      <c r="F58" s="181"/>
      <c r="G58" s="181">
        <f>'将来負担比率（分子）の構造'!J$50</f>
        <v>5688</v>
      </c>
      <c r="H58" s="181"/>
      <c r="I58" s="181"/>
      <c r="J58" s="181">
        <f>'将来負担比率（分子）の構造'!K$50</f>
        <v>5692</v>
      </c>
      <c r="K58" s="181"/>
      <c r="L58" s="181"/>
      <c r="M58" s="181">
        <f>'将来負担比率（分子）の構造'!L$50</f>
        <v>5997</v>
      </c>
      <c r="N58" s="181"/>
      <c r="O58" s="181"/>
      <c r="P58" s="181">
        <f>'将来負担比率（分子）の構造'!M$50</f>
        <v>5628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2759</v>
      </c>
      <c r="C62" s="181"/>
      <c r="D62" s="181"/>
      <c r="E62" s="181">
        <f>'将来負担比率（分子）の構造'!J$45</f>
        <v>2773</v>
      </c>
      <c r="F62" s="181"/>
      <c r="G62" s="181"/>
      <c r="H62" s="181">
        <f>'将来負担比率（分子）の構造'!K$45</f>
        <v>2909</v>
      </c>
      <c r="I62" s="181"/>
      <c r="J62" s="181"/>
      <c r="K62" s="181">
        <f>'将来負担比率（分子）の構造'!L$45</f>
        <v>2658</v>
      </c>
      <c r="L62" s="181"/>
      <c r="M62" s="181"/>
      <c r="N62" s="181">
        <f>'将来負担比率（分子）の構造'!M$45</f>
        <v>2720</v>
      </c>
      <c r="O62" s="181"/>
      <c r="P62" s="181"/>
    </row>
    <row r="63" spans="1:16" x14ac:dyDescent="0.15">
      <c r="A63" s="181" t="s">
        <v>34</v>
      </c>
      <c r="B63" s="181">
        <f>'将来負担比率（分子）の構造'!I$44</f>
        <v>2215</v>
      </c>
      <c r="C63" s="181"/>
      <c r="D63" s="181"/>
      <c r="E63" s="181">
        <f>'将来負担比率（分子）の構造'!J$44</f>
        <v>2035</v>
      </c>
      <c r="F63" s="181"/>
      <c r="G63" s="181"/>
      <c r="H63" s="181">
        <f>'将来負担比率（分子）の構造'!K$44</f>
        <v>1839</v>
      </c>
      <c r="I63" s="181"/>
      <c r="J63" s="181"/>
      <c r="K63" s="181">
        <f>'将来負担比率（分子）の構造'!L$44</f>
        <v>1642</v>
      </c>
      <c r="L63" s="181"/>
      <c r="M63" s="181"/>
      <c r="N63" s="181">
        <f>'将来負担比率（分子）の構造'!M$44</f>
        <v>1443</v>
      </c>
      <c r="O63" s="181"/>
      <c r="P63" s="181"/>
    </row>
    <row r="64" spans="1:16" x14ac:dyDescent="0.15">
      <c r="A64" s="181" t="s">
        <v>33</v>
      </c>
      <c r="B64" s="181">
        <f>'将来負担比率（分子）の構造'!I$43</f>
        <v>27004</v>
      </c>
      <c r="C64" s="181"/>
      <c r="D64" s="181"/>
      <c r="E64" s="181">
        <f>'将来負担比率（分子）の構造'!J$43</f>
        <v>25625</v>
      </c>
      <c r="F64" s="181"/>
      <c r="G64" s="181"/>
      <c r="H64" s="181">
        <f>'将来負担比率（分子）の構造'!K$43</f>
        <v>23840</v>
      </c>
      <c r="I64" s="181"/>
      <c r="J64" s="181"/>
      <c r="K64" s="181">
        <f>'将来負担比率（分子）の構造'!L$43</f>
        <v>21797</v>
      </c>
      <c r="L64" s="181"/>
      <c r="M64" s="181"/>
      <c r="N64" s="181">
        <f>'将来負担比率（分子）の構造'!M$43</f>
        <v>20252</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31178</v>
      </c>
      <c r="C66" s="181"/>
      <c r="D66" s="181"/>
      <c r="E66" s="181">
        <f>'将来負担比率（分子）の構造'!J$41</f>
        <v>30009</v>
      </c>
      <c r="F66" s="181"/>
      <c r="G66" s="181"/>
      <c r="H66" s="181">
        <f>'将来負担比率（分子）の構造'!K$41</f>
        <v>30258</v>
      </c>
      <c r="I66" s="181"/>
      <c r="J66" s="181"/>
      <c r="K66" s="181">
        <f>'将来負担比率（分子）の構造'!L$41</f>
        <v>30655</v>
      </c>
      <c r="L66" s="181"/>
      <c r="M66" s="181"/>
      <c r="N66" s="181">
        <f>'将来負担比率（分子）の構造'!M$41</f>
        <v>31076</v>
      </c>
      <c r="O66" s="181"/>
      <c r="P66" s="181"/>
    </row>
    <row r="67" spans="1:16" x14ac:dyDescent="0.15">
      <c r="A67" s="181" t="s">
        <v>75</v>
      </c>
      <c r="B67" s="181" t="e">
        <f>NA()</f>
        <v>#N/A</v>
      </c>
      <c r="C67" s="181">
        <f>IF(ISNUMBER('将来負担比率（分子）の構造'!I$53), IF('将来負担比率（分子）の構造'!I$53 &lt; 0, 0, '将来負担比率（分子）の構造'!I$53), NA())</f>
        <v>14501</v>
      </c>
      <c r="D67" s="181" t="e">
        <f>NA()</f>
        <v>#N/A</v>
      </c>
      <c r="E67" s="181" t="e">
        <f>NA()</f>
        <v>#N/A</v>
      </c>
      <c r="F67" s="181">
        <f>IF(ISNUMBER('将来負担比率（分子）の構造'!J$53), IF('将来負担比率（分子）の構造'!J$53 &lt; 0, 0, '将来負担比率（分子）の構造'!J$53), NA())</f>
        <v>13043</v>
      </c>
      <c r="G67" s="181" t="e">
        <f>NA()</f>
        <v>#N/A</v>
      </c>
      <c r="H67" s="181" t="e">
        <f>NA()</f>
        <v>#N/A</v>
      </c>
      <c r="I67" s="181">
        <f>IF(ISNUMBER('将来負担比率（分子）の構造'!K$53), IF('将来負担比率（分子）の構造'!K$53 &lt; 0, 0, '将来負担比率（分子）の構造'!K$53), NA())</f>
        <v>12744</v>
      </c>
      <c r="J67" s="181" t="e">
        <f>NA()</f>
        <v>#N/A</v>
      </c>
      <c r="K67" s="181" t="e">
        <f>NA()</f>
        <v>#N/A</v>
      </c>
      <c r="L67" s="181">
        <f>IF(ISNUMBER('将来負担比率（分子）の構造'!L$53), IF('将来負担比率（分子）の構造'!L$53 &lt; 0, 0, '将来負担比率（分子）の構造'!L$53), NA())</f>
        <v>11647</v>
      </c>
      <c r="M67" s="181" t="e">
        <f>NA()</f>
        <v>#N/A</v>
      </c>
      <c r="N67" s="181" t="e">
        <f>NA()</f>
        <v>#N/A</v>
      </c>
      <c r="O67" s="181">
        <f>IF(ISNUMBER('将来負担比率（分子）の構造'!M$53), IF('将来負担比率（分子）の構造'!M$53 &lt; 0, 0, '将来負担比率（分子）の構造'!M$53), NA())</f>
        <v>13106</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3103</v>
      </c>
      <c r="C72" s="185">
        <f>基金残高に係る経年分析!G55</f>
        <v>3110</v>
      </c>
      <c r="D72" s="185">
        <f>基金残高に係る経年分析!H55</f>
        <v>2716</v>
      </c>
    </row>
    <row r="73" spans="1:16" x14ac:dyDescent="0.15">
      <c r="A73" s="184" t="s">
        <v>78</v>
      </c>
      <c r="B73" s="185">
        <f>基金残高に係る経年分析!F56</f>
        <v>167</v>
      </c>
      <c r="C73" s="185">
        <f>基金残高に係る経年分析!G56</f>
        <v>177</v>
      </c>
      <c r="D73" s="185">
        <f>基金残高に係る経年分析!H56</f>
        <v>169</v>
      </c>
    </row>
    <row r="74" spans="1:16" x14ac:dyDescent="0.15">
      <c r="A74" s="184" t="s">
        <v>79</v>
      </c>
      <c r="B74" s="185">
        <f>基金残高に係る経年分析!F57</f>
        <v>4573</v>
      </c>
      <c r="C74" s="185">
        <f>基金残高に係る経年分析!G57</f>
        <v>4170</v>
      </c>
      <c r="D74" s="185">
        <f>基金残高に係る経年分析!H57</f>
        <v>3990</v>
      </c>
    </row>
  </sheetData>
  <sheetProtection algorithmName="SHA-512" hashValue="DfrFEmmMzbdkVYgyWfaSdzmnh0fDUyXF+oPIzSJczCd/R49UStn1yP4Mve/a9YVf/2GBrTMQ2T5GKRuDsHRMCQ==" saltValue="FkdXp43wT+12CztTK8AQ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B17" sqref="B17:Q17"/>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215</v>
      </c>
      <c r="DI1" s="798"/>
      <c r="DJ1" s="798"/>
      <c r="DK1" s="798"/>
      <c r="DL1" s="798"/>
      <c r="DM1" s="798"/>
      <c r="DN1" s="799"/>
      <c r="DO1" s="226"/>
      <c r="DP1" s="797" t="s">
        <v>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228</v>
      </c>
      <c r="C5" s="745"/>
      <c r="D5" s="745"/>
      <c r="E5" s="745"/>
      <c r="F5" s="745"/>
      <c r="G5" s="745"/>
      <c r="H5" s="745"/>
      <c r="I5" s="745"/>
      <c r="J5" s="745"/>
      <c r="K5" s="745"/>
      <c r="L5" s="745"/>
      <c r="M5" s="745"/>
      <c r="N5" s="745"/>
      <c r="O5" s="745"/>
      <c r="P5" s="745"/>
      <c r="Q5" s="746"/>
      <c r="R5" s="733">
        <v>4587214</v>
      </c>
      <c r="S5" s="734"/>
      <c r="T5" s="734"/>
      <c r="U5" s="734"/>
      <c r="V5" s="734"/>
      <c r="W5" s="734"/>
      <c r="X5" s="734"/>
      <c r="Y5" s="777"/>
      <c r="Z5" s="795">
        <v>17.899999999999999</v>
      </c>
      <c r="AA5" s="795"/>
      <c r="AB5" s="795"/>
      <c r="AC5" s="795"/>
      <c r="AD5" s="796">
        <v>4478800</v>
      </c>
      <c r="AE5" s="796"/>
      <c r="AF5" s="796"/>
      <c r="AG5" s="796"/>
      <c r="AH5" s="796"/>
      <c r="AI5" s="796"/>
      <c r="AJ5" s="796"/>
      <c r="AK5" s="796"/>
      <c r="AL5" s="778">
        <v>31.1</v>
      </c>
      <c r="AM5" s="749"/>
      <c r="AN5" s="749"/>
      <c r="AO5" s="779"/>
      <c r="AP5" s="744" t="s">
        <v>229</v>
      </c>
      <c r="AQ5" s="745"/>
      <c r="AR5" s="745"/>
      <c r="AS5" s="745"/>
      <c r="AT5" s="745"/>
      <c r="AU5" s="745"/>
      <c r="AV5" s="745"/>
      <c r="AW5" s="745"/>
      <c r="AX5" s="745"/>
      <c r="AY5" s="745"/>
      <c r="AZ5" s="745"/>
      <c r="BA5" s="745"/>
      <c r="BB5" s="745"/>
      <c r="BC5" s="745"/>
      <c r="BD5" s="745"/>
      <c r="BE5" s="745"/>
      <c r="BF5" s="746"/>
      <c r="BG5" s="678">
        <v>4477929</v>
      </c>
      <c r="BH5" s="679"/>
      <c r="BI5" s="679"/>
      <c r="BJ5" s="679"/>
      <c r="BK5" s="679"/>
      <c r="BL5" s="679"/>
      <c r="BM5" s="679"/>
      <c r="BN5" s="680"/>
      <c r="BO5" s="715">
        <v>97.6</v>
      </c>
      <c r="BP5" s="715"/>
      <c r="BQ5" s="715"/>
      <c r="BR5" s="715"/>
      <c r="BS5" s="716" t="s">
        <v>175</v>
      </c>
      <c r="BT5" s="716"/>
      <c r="BU5" s="716"/>
      <c r="BV5" s="716"/>
      <c r="BW5" s="716"/>
      <c r="BX5" s="716"/>
      <c r="BY5" s="716"/>
      <c r="BZ5" s="716"/>
      <c r="CA5" s="716"/>
      <c r="CB5" s="775"/>
      <c r="CD5" s="782" t="s">
        <v>224</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222</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x14ac:dyDescent="0.15">
      <c r="B6" s="675" t="s">
        <v>233</v>
      </c>
      <c r="C6" s="676"/>
      <c r="D6" s="676"/>
      <c r="E6" s="676"/>
      <c r="F6" s="676"/>
      <c r="G6" s="676"/>
      <c r="H6" s="676"/>
      <c r="I6" s="676"/>
      <c r="J6" s="676"/>
      <c r="K6" s="676"/>
      <c r="L6" s="676"/>
      <c r="M6" s="676"/>
      <c r="N6" s="676"/>
      <c r="O6" s="676"/>
      <c r="P6" s="676"/>
      <c r="Q6" s="677"/>
      <c r="R6" s="678">
        <v>233450</v>
      </c>
      <c r="S6" s="679"/>
      <c r="T6" s="679"/>
      <c r="U6" s="679"/>
      <c r="V6" s="679"/>
      <c r="W6" s="679"/>
      <c r="X6" s="679"/>
      <c r="Y6" s="680"/>
      <c r="Z6" s="715">
        <v>0.9</v>
      </c>
      <c r="AA6" s="715"/>
      <c r="AB6" s="715"/>
      <c r="AC6" s="715"/>
      <c r="AD6" s="716">
        <v>233450</v>
      </c>
      <c r="AE6" s="716"/>
      <c r="AF6" s="716"/>
      <c r="AG6" s="716"/>
      <c r="AH6" s="716"/>
      <c r="AI6" s="716"/>
      <c r="AJ6" s="716"/>
      <c r="AK6" s="716"/>
      <c r="AL6" s="681">
        <v>1.6</v>
      </c>
      <c r="AM6" s="682"/>
      <c r="AN6" s="682"/>
      <c r="AO6" s="717"/>
      <c r="AP6" s="675" t="s">
        <v>234</v>
      </c>
      <c r="AQ6" s="676"/>
      <c r="AR6" s="676"/>
      <c r="AS6" s="676"/>
      <c r="AT6" s="676"/>
      <c r="AU6" s="676"/>
      <c r="AV6" s="676"/>
      <c r="AW6" s="676"/>
      <c r="AX6" s="676"/>
      <c r="AY6" s="676"/>
      <c r="AZ6" s="676"/>
      <c r="BA6" s="676"/>
      <c r="BB6" s="676"/>
      <c r="BC6" s="676"/>
      <c r="BD6" s="676"/>
      <c r="BE6" s="676"/>
      <c r="BF6" s="677"/>
      <c r="BG6" s="678">
        <v>4477929</v>
      </c>
      <c r="BH6" s="679"/>
      <c r="BI6" s="679"/>
      <c r="BJ6" s="679"/>
      <c r="BK6" s="679"/>
      <c r="BL6" s="679"/>
      <c r="BM6" s="679"/>
      <c r="BN6" s="680"/>
      <c r="BO6" s="715">
        <v>97.6</v>
      </c>
      <c r="BP6" s="715"/>
      <c r="BQ6" s="715"/>
      <c r="BR6" s="715"/>
      <c r="BS6" s="716" t="s">
        <v>175</v>
      </c>
      <c r="BT6" s="716"/>
      <c r="BU6" s="716"/>
      <c r="BV6" s="716"/>
      <c r="BW6" s="716"/>
      <c r="BX6" s="716"/>
      <c r="BY6" s="716"/>
      <c r="BZ6" s="716"/>
      <c r="CA6" s="716"/>
      <c r="CB6" s="775"/>
      <c r="CD6" s="736" t="s">
        <v>235</v>
      </c>
      <c r="CE6" s="737"/>
      <c r="CF6" s="737"/>
      <c r="CG6" s="737"/>
      <c r="CH6" s="737"/>
      <c r="CI6" s="737"/>
      <c r="CJ6" s="737"/>
      <c r="CK6" s="737"/>
      <c r="CL6" s="737"/>
      <c r="CM6" s="737"/>
      <c r="CN6" s="737"/>
      <c r="CO6" s="737"/>
      <c r="CP6" s="737"/>
      <c r="CQ6" s="738"/>
      <c r="CR6" s="678">
        <v>157936</v>
      </c>
      <c r="CS6" s="679"/>
      <c r="CT6" s="679"/>
      <c r="CU6" s="679"/>
      <c r="CV6" s="679"/>
      <c r="CW6" s="679"/>
      <c r="CX6" s="679"/>
      <c r="CY6" s="680"/>
      <c r="CZ6" s="778">
        <v>0.6</v>
      </c>
      <c r="DA6" s="749"/>
      <c r="DB6" s="749"/>
      <c r="DC6" s="781"/>
      <c r="DD6" s="684" t="s">
        <v>236</v>
      </c>
      <c r="DE6" s="679"/>
      <c r="DF6" s="679"/>
      <c r="DG6" s="679"/>
      <c r="DH6" s="679"/>
      <c r="DI6" s="679"/>
      <c r="DJ6" s="679"/>
      <c r="DK6" s="679"/>
      <c r="DL6" s="679"/>
      <c r="DM6" s="679"/>
      <c r="DN6" s="679"/>
      <c r="DO6" s="679"/>
      <c r="DP6" s="680"/>
      <c r="DQ6" s="684">
        <v>157936</v>
      </c>
      <c r="DR6" s="679"/>
      <c r="DS6" s="679"/>
      <c r="DT6" s="679"/>
      <c r="DU6" s="679"/>
      <c r="DV6" s="679"/>
      <c r="DW6" s="679"/>
      <c r="DX6" s="679"/>
      <c r="DY6" s="679"/>
      <c r="DZ6" s="679"/>
      <c r="EA6" s="679"/>
      <c r="EB6" s="679"/>
      <c r="EC6" s="722"/>
    </row>
    <row r="7" spans="2:143" ht="11.25" customHeight="1" x14ac:dyDescent="0.15">
      <c r="B7" s="675" t="s">
        <v>237</v>
      </c>
      <c r="C7" s="676"/>
      <c r="D7" s="676"/>
      <c r="E7" s="676"/>
      <c r="F7" s="676"/>
      <c r="G7" s="676"/>
      <c r="H7" s="676"/>
      <c r="I7" s="676"/>
      <c r="J7" s="676"/>
      <c r="K7" s="676"/>
      <c r="L7" s="676"/>
      <c r="M7" s="676"/>
      <c r="N7" s="676"/>
      <c r="O7" s="676"/>
      <c r="P7" s="676"/>
      <c r="Q7" s="677"/>
      <c r="R7" s="678">
        <v>4465</v>
      </c>
      <c r="S7" s="679"/>
      <c r="T7" s="679"/>
      <c r="U7" s="679"/>
      <c r="V7" s="679"/>
      <c r="W7" s="679"/>
      <c r="X7" s="679"/>
      <c r="Y7" s="680"/>
      <c r="Z7" s="715">
        <v>0</v>
      </c>
      <c r="AA7" s="715"/>
      <c r="AB7" s="715"/>
      <c r="AC7" s="715"/>
      <c r="AD7" s="716">
        <v>4465</v>
      </c>
      <c r="AE7" s="716"/>
      <c r="AF7" s="716"/>
      <c r="AG7" s="716"/>
      <c r="AH7" s="716"/>
      <c r="AI7" s="716"/>
      <c r="AJ7" s="716"/>
      <c r="AK7" s="716"/>
      <c r="AL7" s="681">
        <v>0</v>
      </c>
      <c r="AM7" s="682"/>
      <c r="AN7" s="682"/>
      <c r="AO7" s="717"/>
      <c r="AP7" s="675" t="s">
        <v>238</v>
      </c>
      <c r="AQ7" s="676"/>
      <c r="AR7" s="676"/>
      <c r="AS7" s="676"/>
      <c r="AT7" s="676"/>
      <c r="AU7" s="676"/>
      <c r="AV7" s="676"/>
      <c r="AW7" s="676"/>
      <c r="AX7" s="676"/>
      <c r="AY7" s="676"/>
      <c r="AZ7" s="676"/>
      <c r="BA7" s="676"/>
      <c r="BB7" s="676"/>
      <c r="BC7" s="676"/>
      <c r="BD7" s="676"/>
      <c r="BE7" s="676"/>
      <c r="BF7" s="677"/>
      <c r="BG7" s="678">
        <v>1774376</v>
      </c>
      <c r="BH7" s="679"/>
      <c r="BI7" s="679"/>
      <c r="BJ7" s="679"/>
      <c r="BK7" s="679"/>
      <c r="BL7" s="679"/>
      <c r="BM7" s="679"/>
      <c r="BN7" s="680"/>
      <c r="BO7" s="715">
        <v>38.700000000000003</v>
      </c>
      <c r="BP7" s="715"/>
      <c r="BQ7" s="715"/>
      <c r="BR7" s="715"/>
      <c r="BS7" s="716" t="s">
        <v>175</v>
      </c>
      <c r="BT7" s="716"/>
      <c r="BU7" s="716"/>
      <c r="BV7" s="716"/>
      <c r="BW7" s="716"/>
      <c r="BX7" s="716"/>
      <c r="BY7" s="716"/>
      <c r="BZ7" s="716"/>
      <c r="CA7" s="716"/>
      <c r="CB7" s="775"/>
      <c r="CD7" s="711" t="s">
        <v>239</v>
      </c>
      <c r="CE7" s="712"/>
      <c r="CF7" s="712"/>
      <c r="CG7" s="712"/>
      <c r="CH7" s="712"/>
      <c r="CI7" s="712"/>
      <c r="CJ7" s="712"/>
      <c r="CK7" s="712"/>
      <c r="CL7" s="712"/>
      <c r="CM7" s="712"/>
      <c r="CN7" s="712"/>
      <c r="CO7" s="712"/>
      <c r="CP7" s="712"/>
      <c r="CQ7" s="713"/>
      <c r="CR7" s="678">
        <v>3676029</v>
      </c>
      <c r="CS7" s="679"/>
      <c r="CT7" s="679"/>
      <c r="CU7" s="679"/>
      <c r="CV7" s="679"/>
      <c r="CW7" s="679"/>
      <c r="CX7" s="679"/>
      <c r="CY7" s="680"/>
      <c r="CZ7" s="715">
        <v>14.9</v>
      </c>
      <c r="DA7" s="715"/>
      <c r="DB7" s="715"/>
      <c r="DC7" s="715"/>
      <c r="DD7" s="684">
        <v>1367307</v>
      </c>
      <c r="DE7" s="679"/>
      <c r="DF7" s="679"/>
      <c r="DG7" s="679"/>
      <c r="DH7" s="679"/>
      <c r="DI7" s="679"/>
      <c r="DJ7" s="679"/>
      <c r="DK7" s="679"/>
      <c r="DL7" s="679"/>
      <c r="DM7" s="679"/>
      <c r="DN7" s="679"/>
      <c r="DO7" s="679"/>
      <c r="DP7" s="680"/>
      <c r="DQ7" s="684">
        <v>1834426</v>
      </c>
      <c r="DR7" s="679"/>
      <c r="DS7" s="679"/>
      <c r="DT7" s="679"/>
      <c r="DU7" s="679"/>
      <c r="DV7" s="679"/>
      <c r="DW7" s="679"/>
      <c r="DX7" s="679"/>
      <c r="DY7" s="679"/>
      <c r="DZ7" s="679"/>
      <c r="EA7" s="679"/>
      <c r="EB7" s="679"/>
      <c r="EC7" s="722"/>
    </row>
    <row r="8" spans="2:143" ht="11.25" customHeight="1" x14ac:dyDescent="0.15">
      <c r="B8" s="675" t="s">
        <v>240</v>
      </c>
      <c r="C8" s="676"/>
      <c r="D8" s="676"/>
      <c r="E8" s="676"/>
      <c r="F8" s="676"/>
      <c r="G8" s="676"/>
      <c r="H8" s="676"/>
      <c r="I8" s="676"/>
      <c r="J8" s="676"/>
      <c r="K8" s="676"/>
      <c r="L8" s="676"/>
      <c r="M8" s="676"/>
      <c r="N8" s="676"/>
      <c r="O8" s="676"/>
      <c r="P8" s="676"/>
      <c r="Q8" s="677"/>
      <c r="R8" s="678">
        <v>28879</v>
      </c>
      <c r="S8" s="679"/>
      <c r="T8" s="679"/>
      <c r="U8" s="679"/>
      <c r="V8" s="679"/>
      <c r="W8" s="679"/>
      <c r="X8" s="679"/>
      <c r="Y8" s="680"/>
      <c r="Z8" s="715">
        <v>0.1</v>
      </c>
      <c r="AA8" s="715"/>
      <c r="AB8" s="715"/>
      <c r="AC8" s="715"/>
      <c r="AD8" s="716">
        <v>28879</v>
      </c>
      <c r="AE8" s="716"/>
      <c r="AF8" s="716"/>
      <c r="AG8" s="716"/>
      <c r="AH8" s="716"/>
      <c r="AI8" s="716"/>
      <c r="AJ8" s="716"/>
      <c r="AK8" s="716"/>
      <c r="AL8" s="681">
        <v>0.2</v>
      </c>
      <c r="AM8" s="682"/>
      <c r="AN8" s="682"/>
      <c r="AO8" s="717"/>
      <c r="AP8" s="675" t="s">
        <v>241</v>
      </c>
      <c r="AQ8" s="676"/>
      <c r="AR8" s="676"/>
      <c r="AS8" s="676"/>
      <c r="AT8" s="676"/>
      <c r="AU8" s="676"/>
      <c r="AV8" s="676"/>
      <c r="AW8" s="676"/>
      <c r="AX8" s="676"/>
      <c r="AY8" s="676"/>
      <c r="AZ8" s="676"/>
      <c r="BA8" s="676"/>
      <c r="BB8" s="676"/>
      <c r="BC8" s="676"/>
      <c r="BD8" s="676"/>
      <c r="BE8" s="676"/>
      <c r="BF8" s="677"/>
      <c r="BG8" s="678">
        <v>67529</v>
      </c>
      <c r="BH8" s="679"/>
      <c r="BI8" s="679"/>
      <c r="BJ8" s="679"/>
      <c r="BK8" s="679"/>
      <c r="BL8" s="679"/>
      <c r="BM8" s="679"/>
      <c r="BN8" s="680"/>
      <c r="BO8" s="715">
        <v>1.5</v>
      </c>
      <c r="BP8" s="715"/>
      <c r="BQ8" s="715"/>
      <c r="BR8" s="715"/>
      <c r="BS8" s="684" t="s">
        <v>236</v>
      </c>
      <c r="BT8" s="679"/>
      <c r="BU8" s="679"/>
      <c r="BV8" s="679"/>
      <c r="BW8" s="679"/>
      <c r="BX8" s="679"/>
      <c r="BY8" s="679"/>
      <c r="BZ8" s="679"/>
      <c r="CA8" s="679"/>
      <c r="CB8" s="722"/>
      <c r="CD8" s="711" t="s">
        <v>242</v>
      </c>
      <c r="CE8" s="712"/>
      <c r="CF8" s="712"/>
      <c r="CG8" s="712"/>
      <c r="CH8" s="712"/>
      <c r="CI8" s="712"/>
      <c r="CJ8" s="712"/>
      <c r="CK8" s="712"/>
      <c r="CL8" s="712"/>
      <c r="CM8" s="712"/>
      <c r="CN8" s="712"/>
      <c r="CO8" s="712"/>
      <c r="CP8" s="712"/>
      <c r="CQ8" s="713"/>
      <c r="CR8" s="678">
        <v>6635197</v>
      </c>
      <c r="CS8" s="679"/>
      <c r="CT8" s="679"/>
      <c r="CU8" s="679"/>
      <c r="CV8" s="679"/>
      <c r="CW8" s="679"/>
      <c r="CX8" s="679"/>
      <c r="CY8" s="680"/>
      <c r="CZ8" s="715">
        <v>26.9</v>
      </c>
      <c r="DA8" s="715"/>
      <c r="DB8" s="715"/>
      <c r="DC8" s="715"/>
      <c r="DD8" s="684">
        <v>379532</v>
      </c>
      <c r="DE8" s="679"/>
      <c r="DF8" s="679"/>
      <c r="DG8" s="679"/>
      <c r="DH8" s="679"/>
      <c r="DI8" s="679"/>
      <c r="DJ8" s="679"/>
      <c r="DK8" s="679"/>
      <c r="DL8" s="679"/>
      <c r="DM8" s="679"/>
      <c r="DN8" s="679"/>
      <c r="DO8" s="679"/>
      <c r="DP8" s="680"/>
      <c r="DQ8" s="684">
        <v>3414428</v>
      </c>
      <c r="DR8" s="679"/>
      <c r="DS8" s="679"/>
      <c r="DT8" s="679"/>
      <c r="DU8" s="679"/>
      <c r="DV8" s="679"/>
      <c r="DW8" s="679"/>
      <c r="DX8" s="679"/>
      <c r="DY8" s="679"/>
      <c r="DZ8" s="679"/>
      <c r="EA8" s="679"/>
      <c r="EB8" s="679"/>
      <c r="EC8" s="722"/>
    </row>
    <row r="9" spans="2:143" ht="11.25" customHeight="1" x14ac:dyDescent="0.15">
      <c r="B9" s="675" t="s">
        <v>243</v>
      </c>
      <c r="C9" s="676"/>
      <c r="D9" s="676"/>
      <c r="E9" s="676"/>
      <c r="F9" s="676"/>
      <c r="G9" s="676"/>
      <c r="H9" s="676"/>
      <c r="I9" s="676"/>
      <c r="J9" s="676"/>
      <c r="K9" s="676"/>
      <c r="L9" s="676"/>
      <c r="M9" s="676"/>
      <c r="N9" s="676"/>
      <c r="O9" s="676"/>
      <c r="P9" s="676"/>
      <c r="Q9" s="677"/>
      <c r="R9" s="678">
        <v>15405</v>
      </c>
      <c r="S9" s="679"/>
      <c r="T9" s="679"/>
      <c r="U9" s="679"/>
      <c r="V9" s="679"/>
      <c r="W9" s="679"/>
      <c r="X9" s="679"/>
      <c r="Y9" s="680"/>
      <c r="Z9" s="715">
        <v>0.1</v>
      </c>
      <c r="AA9" s="715"/>
      <c r="AB9" s="715"/>
      <c r="AC9" s="715"/>
      <c r="AD9" s="716">
        <v>15405</v>
      </c>
      <c r="AE9" s="716"/>
      <c r="AF9" s="716"/>
      <c r="AG9" s="716"/>
      <c r="AH9" s="716"/>
      <c r="AI9" s="716"/>
      <c r="AJ9" s="716"/>
      <c r="AK9" s="716"/>
      <c r="AL9" s="681">
        <v>0.1</v>
      </c>
      <c r="AM9" s="682"/>
      <c r="AN9" s="682"/>
      <c r="AO9" s="717"/>
      <c r="AP9" s="675" t="s">
        <v>244</v>
      </c>
      <c r="AQ9" s="676"/>
      <c r="AR9" s="676"/>
      <c r="AS9" s="676"/>
      <c r="AT9" s="676"/>
      <c r="AU9" s="676"/>
      <c r="AV9" s="676"/>
      <c r="AW9" s="676"/>
      <c r="AX9" s="676"/>
      <c r="AY9" s="676"/>
      <c r="AZ9" s="676"/>
      <c r="BA9" s="676"/>
      <c r="BB9" s="676"/>
      <c r="BC9" s="676"/>
      <c r="BD9" s="676"/>
      <c r="BE9" s="676"/>
      <c r="BF9" s="677"/>
      <c r="BG9" s="678">
        <v>1489332</v>
      </c>
      <c r="BH9" s="679"/>
      <c r="BI9" s="679"/>
      <c r="BJ9" s="679"/>
      <c r="BK9" s="679"/>
      <c r="BL9" s="679"/>
      <c r="BM9" s="679"/>
      <c r="BN9" s="680"/>
      <c r="BO9" s="715">
        <v>32.5</v>
      </c>
      <c r="BP9" s="715"/>
      <c r="BQ9" s="715"/>
      <c r="BR9" s="715"/>
      <c r="BS9" s="684" t="s">
        <v>175</v>
      </c>
      <c r="BT9" s="679"/>
      <c r="BU9" s="679"/>
      <c r="BV9" s="679"/>
      <c r="BW9" s="679"/>
      <c r="BX9" s="679"/>
      <c r="BY9" s="679"/>
      <c r="BZ9" s="679"/>
      <c r="CA9" s="679"/>
      <c r="CB9" s="722"/>
      <c r="CD9" s="711" t="s">
        <v>245</v>
      </c>
      <c r="CE9" s="712"/>
      <c r="CF9" s="712"/>
      <c r="CG9" s="712"/>
      <c r="CH9" s="712"/>
      <c r="CI9" s="712"/>
      <c r="CJ9" s="712"/>
      <c r="CK9" s="712"/>
      <c r="CL9" s="712"/>
      <c r="CM9" s="712"/>
      <c r="CN9" s="712"/>
      <c r="CO9" s="712"/>
      <c r="CP9" s="712"/>
      <c r="CQ9" s="713"/>
      <c r="CR9" s="678">
        <v>2663007</v>
      </c>
      <c r="CS9" s="679"/>
      <c r="CT9" s="679"/>
      <c r="CU9" s="679"/>
      <c r="CV9" s="679"/>
      <c r="CW9" s="679"/>
      <c r="CX9" s="679"/>
      <c r="CY9" s="680"/>
      <c r="CZ9" s="715">
        <v>10.8</v>
      </c>
      <c r="DA9" s="715"/>
      <c r="DB9" s="715"/>
      <c r="DC9" s="715"/>
      <c r="DD9" s="684">
        <v>12673</v>
      </c>
      <c r="DE9" s="679"/>
      <c r="DF9" s="679"/>
      <c r="DG9" s="679"/>
      <c r="DH9" s="679"/>
      <c r="DI9" s="679"/>
      <c r="DJ9" s="679"/>
      <c r="DK9" s="679"/>
      <c r="DL9" s="679"/>
      <c r="DM9" s="679"/>
      <c r="DN9" s="679"/>
      <c r="DO9" s="679"/>
      <c r="DP9" s="680"/>
      <c r="DQ9" s="684">
        <v>2363301</v>
      </c>
      <c r="DR9" s="679"/>
      <c r="DS9" s="679"/>
      <c r="DT9" s="679"/>
      <c r="DU9" s="679"/>
      <c r="DV9" s="679"/>
      <c r="DW9" s="679"/>
      <c r="DX9" s="679"/>
      <c r="DY9" s="679"/>
      <c r="DZ9" s="679"/>
      <c r="EA9" s="679"/>
      <c r="EB9" s="679"/>
      <c r="EC9" s="722"/>
    </row>
    <row r="10" spans="2:143" ht="11.25" customHeight="1" x14ac:dyDescent="0.15">
      <c r="B10" s="675" t="s">
        <v>246</v>
      </c>
      <c r="C10" s="676"/>
      <c r="D10" s="676"/>
      <c r="E10" s="676"/>
      <c r="F10" s="676"/>
      <c r="G10" s="676"/>
      <c r="H10" s="676"/>
      <c r="I10" s="676"/>
      <c r="J10" s="676"/>
      <c r="K10" s="676"/>
      <c r="L10" s="676"/>
      <c r="M10" s="676"/>
      <c r="N10" s="676"/>
      <c r="O10" s="676"/>
      <c r="P10" s="676"/>
      <c r="Q10" s="677"/>
      <c r="R10" s="678" t="s">
        <v>236</v>
      </c>
      <c r="S10" s="679"/>
      <c r="T10" s="679"/>
      <c r="U10" s="679"/>
      <c r="V10" s="679"/>
      <c r="W10" s="679"/>
      <c r="X10" s="679"/>
      <c r="Y10" s="680"/>
      <c r="Z10" s="715" t="s">
        <v>175</v>
      </c>
      <c r="AA10" s="715"/>
      <c r="AB10" s="715"/>
      <c r="AC10" s="715"/>
      <c r="AD10" s="716" t="s">
        <v>175</v>
      </c>
      <c r="AE10" s="716"/>
      <c r="AF10" s="716"/>
      <c r="AG10" s="716"/>
      <c r="AH10" s="716"/>
      <c r="AI10" s="716"/>
      <c r="AJ10" s="716"/>
      <c r="AK10" s="716"/>
      <c r="AL10" s="681" t="s">
        <v>175</v>
      </c>
      <c r="AM10" s="682"/>
      <c r="AN10" s="682"/>
      <c r="AO10" s="717"/>
      <c r="AP10" s="675" t="s">
        <v>247</v>
      </c>
      <c r="AQ10" s="676"/>
      <c r="AR10" s="676"/>
      <c r="AS10" s="676"/>
      <c r="AT10" s="676"/>
      <c r="AU10" s="676"/>
      <c r="AV10" s="676"/>
      <c r="AW10" s="676"/>
      <c r="AX10" s="676"/>
      <c r="AY10" s="676"/>
      <c r="AZ10" s="676"/>
      <c r="BA10" s="676"/>
      <c r="BB10" s="676"/>
      <c r="BC10" s="676"/>
      <c r="BD10" s="676"/>
      <c r="BE10" s="676"/>
      <c r="BF10" s="677"/>
      <c r="BG10" s="678">
        <v>96271</v>
      </c>
      <c r="BH10" s="679"/>
      <c r="BI10" s="679"/>
      <c r="BJ10" s="679"/>
      <c r="BK10" s="679"/>
      <c r="BL10" s="679"/>
      <c r="BM10" s="679"/>
      <c r="BN10" s="680"/>
      <c r="BO10" s="715">
        <v>2.1</v>
      </c>
      <c r="BP10" s="715"/>
      <c r="BQ10" s="715"/>
      <c r="BR10" s="715"/>
      <c r="BS10" s="684" t="s">
        <v>175</v>
      </c>
      <c r="BT10" s="679"/>
      <c r="BU10" s="679"/>
      <c r="BV10" s="679"/>
      <c r="BW10" s="679"/>
      <c r="BX10" s="679"/>
      <c r="BY10" s="679"/>
      <c r="BZ10" s="679"/>
      <c r="CA10" s="679"/>
      <c r="CB10" s="722"/>
      <c r="CD10" s="711" t="s">
        <v>248</v>
      </c>
      <c r="CE10" s="712"/>
      <c r="CF10" s="712"/>
      <c r="CG10" s="712"/>
      <c r="CH10" s="712"/>
      <c r="CI10" s="712"/>
      <c r="CJ10" s="712"/>
      <c r="CK10" s="712"/>
      <c r="CL10" s="712"/>
      <c r="CM10" s="712"/>
      <c r="CN10" s="712"/>
      <c r="CO10" s="712"/>
      <c r="CP10" s="712"/>
      <c r="CQ10" s="713"/>
      <c r="CR10" s="678">
        <v>23456</v>
      </c>
      <c r="CS10" s="679"/>
      <c r="CT10" s="679"/>
      <c r="CU10" s="679"/>
      <c r="CV10" s="679"/>
      <c r="CW10" s="679"/>
      <c r="CX10" s="679"/>
      <c r="CY10" s="680"/>
      <c r="CZ10" s="715">
        <v>0.1</v>
      </c>
      <c r="DA10" s="715"/>
      <c r="DB10" s="715"/>
      <c r="DC10" s="715"/>
      <c r="DD10" s="684" t="s">
        <v>175</v>
      </c>
      <c r="DE10" s="679"/>
      <c r="DF10" s="679"/>
      <c r="DG10" s="679"/>
      <c r="DH10" s="679"/>
      <c r="DI10" s="679"/>
      <c r="DJ10" s="679"/>
      <c r="DK10" s="679"/>
      <c r="DL10" s="679"/>
      <c r="DM10" s="679"/>
      <c r="DN10" s="679"/>
      <c r="DO10" s="679"/>
      <c r="DP10" s="680"/>
      <c r="DQ10" s="684">
        <v>15286</v>
      </c>
      <c r="DR10" s="679"/>
      <c r="DS10" s="679"/>
      <c r="DT10" s="679"/>
      <c r="DU10" s="679"/>
      <c r="DV10" s="679"/>
      <c r="DW10" s="679"/>
      <c r="DX10" s="679"/>
      <c r="DY10" s="679"/>
      <c r="DZ10" s="679"/>
      <c r="EA10" s="679"/>
      <c r="EB10" s="679"/>
      <c r="EC10" s="722"/>
    </row>
    <row r="11" spans="2:143" ht="11.25" customHeight="1" x14ac:dyDescent="0.15">
      <c r="B11" s="675" t="s">
        <v>249</v>
      </c>
      <c r="C11" s="676"/>
      <c r="D11" s="676"/>
      <c r="E11" s="676"/>
      <c r="F11" s="676"/>
      <c r="G11" s="676"/>
      <c r="H11" s="676"/>
      <c r="I11" s="676"/>
      <c r="J11" s="676"/>
      <c r="K11" s="676"/>
      <c r="L11" s="676"/>
      <c r="M11" s="676"/>
      <c r="N11" s="676"/>
      <c r="O11" s="676"/>
      <c r="P11" s="676"/>
      <c r="Q11" s="677"/>
      <c r="R11" s="678">
        <v>649907</v>
      </c>
      <c r="S11" s="679"/>
      <c r="T11" s="679"/>
      <c r="U11" s="679"/>
      <c r="V11" s="679"/>
      <c r="W11" s="679"/>
      <c r="X11" s="679"/>
      <c r="Y11" s="680"/>
      <c r="Z11" s="681">
        <v>2.5</v>
      </c>
      <c r="AA11" s="682"/>
      <c r="AB11" s="682"/>
      <c r="AC11" s="683"/>
      <c r="AD11" s="684">
        <v>649907</v>
      </c>
      <c r="AE11" s="679"/>
      <c r="AF11" s="679"/>
      <c r="AG11" s="679"/>
      <c r="AH11" s="679"/>
      <c r="AI11" s="679"/>
      <c r="AJ11" s="679"/>
      <c r="AK11" s="680"/>
      <c r="AL11" s="681">
        <v>4.5</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121244</v>
      </c>
      <c r="BH11" s="679"/>
      <c r="BI11" s="679"/>
      <c r="BJ11" s="679"/>
      <c r="BK11" s="679"/>
      <c r="BL11" s="679"/>
      <c r="BM11" s="679"/>
      <c r="BN11" s="680"/>
      <c r="BO11" s="715">
        <v>2.6</v>
      </c>
      <c r="BP11" s="715"/>
      <c r="BQ11" s="715"/>
      <c r="BR11" s="715"/>
      <c r="BS11" s="684" t="s">
        <v>236</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1456597</v>
      </c>
      <c r="CS11" s="679"/>
      <c r="CT11" s="679"/>
      <c r="CU11" s="679"/>
      <c r="CV11" s="679"/>
      <c r="CW11" s="679"/>
      <c r="CX11" s="679"/>
      <c r="CY11" s="680"/>
      <c r="CZ11" s="715">
        <v>5.9</v>
      </c>
      <c r="DA11" s="715"/>
      <c r="DB11" s="715"/>
      <c r="DC11" s="715"/>
      <c r="DD11" s="684">
        <v>82243</v>
      </c>
      <c r="DE11" s="679"/>
      <c r="DF11" s="679"/>
      <c r="DG11" s="679"/>
      <c r="DH11" s="679"/>
      <c r="DI11" s="679"/>
      <c r="DJ11" s="679"/>
      <c r="DK11" s="679"/>
      <c r="DL11" s="679"/>
      <c r="DM11" s="679"/>
      <c r="DN11" s="679"/>
      <c r="DO11" s="679"/>
      <c r="DP11" s="680"/>
      <c r="DQ11" s="684">
        <v>1062915</v>
      </c>
      <c r="DR11" s="679"/>
      <c r="DS11" s="679"/>
      <c r="DT11" s="679"/>
      <c r="DU11" s="679"/>
      <c r="DV11" s="679"/>
      <c r="DW11" s="679"/>
      <c r="DX11" s="679"/>
      <c r="DY11" s="679"/>
      <c r="DZ11" s="679"/>
      <c r="EA11" s="679"/>
      <c r="EB11" s="679"/>
      <c r="EC11" s="722"/>
    </row>
    <row r="12" spans="2:143" ht="11.25" customHeight="1" x14ac:dyDescent="0.15">
      <c r="B12" s="675" t="s">
        <v>252</v>
      </c>
      <c r="C12" s="676"/>
      <c r="D12" s="676"/>
      <c r="E12" s="676"/>
      <c r="F12" s="676"/>
      <c r="G12" s="676"/>
      <c r="H12" s="676"/>
      <c r="I12" s="676"/>
      <c r="J12" s="676"/>
      <c r="K12" s="676"/>
      <c r="L12" s="676"/>
      <c r="M12" s="676"/>
      <c r="N12" s="676"/>
      <c r="O12" s="676"/>
      <c r="P12" s="676"/>
      <c r="Q12" s="677"/>
      <c r="R12" s="678">
        <v>6941</v>
      </c>
      <c r="S12" s="679"/>
      <c r="T12" s="679"/>
      <c r="U12" s="679"/>
      <c r="V12" s="679"/>
      <c r="W12" s="679"/>
      <c r="X12" s="679"/>
      <c r="Y12" s="680"/>
      <c r="Z12" s="715">
        <v>0</v>
      </c>
      <c r="AA12" s="715"/>
      <c r="AB12" s="715"/>
      <c r="AC12" s="715"/>
      <c r="AD12" s="716">
        <v>6941</v>
      </c>
      <c r="AE12" s="716"/>
      <c r="AF12" s="716"/>
      <c r="AG12" s="716"/>
      <c r="AH12" s="716"/>
      <c r="AI12" s="716"/>
      <c r="AJ12" s="716"/>
      <c r="AK12" s="716"/>
      <c r="AL12" s="681">
        <v>0</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2273493</v>
      </c>
      <c r="BH12" s="679"/>
      <c r="BI12" s="679"/>
      <c r="BJ12" s="679"/>
      <c r="BK12" s="679"/>
      <c r="BL12" s="679"/>
      <c r="BM12" s="679"/>
      <c r="BN12" s="680"/>
      <c r="BO12" s="715">
        <v>49.6</v>
      </c>
      <c r="BP12" s="715"/>
      <c r="BQ12" s="715"/>
      <c r="BR12" s="715"/>
      <c r="BS12" s="684" t="s">
        <v>175</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857402</v>
      </c>
      <c r="CS12" s="679"/>
      <c r="CT12" s="679"/>
      <c r="CU12" s="679"/>
      <c r="CV12" s="679"/>
      <c r="CW12" s="679"/>
      <c r="CX12" s="679"/>
      <c r="CY12" s="680"/>
      <c r="CZ12" s="715">
        <v>3.5</v>
      </c>
      <c r="DA12" s="715"/>
      <c r="DB12" s="715"/>
      <c r="DC12" s="715"/>
      <c r="DD12" s="684">
        <v>38966</v>
      </c>
      <c r="DE12" s="679"/>
      <c r="DF12" s="679"/>
      <c r="DG12" s="679"/>
      <c r="DH12" s="679"/>
      <c r="DI12" s="679"/>
      <c r="DJ12" s="679"/>
      <c r="DK12" s="679"/>
      <c r="DL12" s="679"/>
      <c r="DM12" s="679"/>
      <c r="DN12" s="679"/>
      <c r="DO12" s="679"/>
      <c r="DP12" s="680"/>
      <c r="DQ12" s="684">
        <v>347019</v>
      </c>
      <c r="DR12" s="679"/>
      <c r="DS12" s="679"/>
      <c r="DT12" s="679"/>
      <c r="DU12" s="679"/>
      <c r="DV12" s="679"/>
      <c r="DW12" s="679"/>
      <c r="DX12" s="679"/>
      <c r="DY12" s="679"/>
      <c r="DZ12" s="679"/>
      <c r="EA12" s="679"/>
      <c r="EB12" s="679"/>
      <c r="EC12" s="722"/>
    </row>
    <row r="13" spans="2:143" ht="11.25" customHeight="1" x14ac:dyDescent="0.15">
      <c r="B13" s="675" t="s">
        <v>255</v>
      </c>
      <c r="C13" s="676"/>
      <c r="D13" s="676"/>
      <c r="E13" s="676"/>
      <c r="F13" s="676"/>
      <c r="G13" s="676"/>
      <c r="H13" s="676"/>
      <c r="I13" s="676"/>
      <c r="J13" s="676"/>
      <c r="K13" s="676"/>
      <c r="L13" s="676"/>
      <c r="M13" s="676"/>
      <c r="N13" s="676"/>
      <c r="O13" s="676"/>
      <c r="P13" s="676"/>
      <c r="Q13" s="677"/>
      <c r="R13" s="678" t="s">
        <v>236</v>
      </c>
      <c r="S13" s="679"/>
      <c r="T13" s="679"/>
      <c r="U13" s="679"/>
      <c r="V13" s="679"/>
      <c r="W13" s="679"/>
      <c r="X13" s="679"/>
      <c r="Y13" s="680"/>
      <c r="Z13" s="715" t="s">
        <v>175</v>
      </c>
      <c r="AA13" s="715"/>
      <c r="AB13" s="715"/>
      <c r="AC13" s="715"/>
      <c r="AD13" s="716" t="s">
        <v>175</v>
      </c>
      <c r="AE13" s="716"/>
      <c r="AF13" s="716"/>
      <c r="AG13" s="716"/>
      <c r="AH13" s="716"/>
      <c r="AI13" s="716"/>
      <c r="AJ13" s="716"/>
      <c r="AK13" s="716"/>
      <c r="AL13" s="681" t="s">
        <v>175</v>
      </c>
      <c r="AM13" s="682"/>
      <c r="AN13" s="682"/>
      <c r="AO13" s="717"/>
      <c r="AP13" s="675" t="s">
        <v>256</v>
      </c>
      <c r="AQ13" s="676"/>
      <c r="AR13" s="676"/>
      <c r="AS13" s="676"/>
      <c r="AT13" s="676"/>
      <c r="AU13" s="676"/>
      <c r="AV13" s="676"/>
      <c r="AW13" s="676"/>
      <c r="AX13" s="676"/>
      <c r="AY13" s="676"/>
      <c r="AZ13" s="676"/>
      <c r="BA13" s="676"/>
      <c r="BB13" s="676"/>
      <c r="BC13" s="676"/>
      <c r="BD13" s="676"/>
      <c r="BE13" s="676"/>
      <c r="BF13" s="677"/>
      <c r="BG13" s="678">
        <v>2232722</v>
      </c>
      <c r="BH13" s="679"/>
      <c r="BI13" s="679"/>
      <c r="BJ13" s="679"/>
      <c r="BK13" s="679"/>
      <c r="BL13" s="679"/>
      <c r="BM13" s="679"/>
      <c r="BN13" s="680"/>
      <c r="BO13" s="715">
        <v>48.7</v>
      </c>
      <c r="BP13" s="715"/>
      <c r="BQ13" s="715"/>
      <c r="BR13" s="715"/>
      <c r="BS13" s="684" t="s">
        <v>175</v>
      </c>
      <c r="BT13" s="679"/>
      <c r="BU13" s="679"/>
      <c r="BV13" s="679"/>
      <c r="BW13" s="679"/>
      <c r="BX13" s="679"/>
      <c r="BY13" s="679"/>
      <c r="BZ13" s="679"/>
      <c r="CA13" s="679"/>
      <c r="CB13" s="722"/>
      <c r="CD13" s="711" t="s">
        <v>257</v>
      </c>
      <c r="CE13" s="712"/>
      <c r="CF13" s="712"/>
      <c r="CG13" s="712"/>
      <c r="CH13" s="712"/>
      <c r="CI13" s="712"/>
      <c r="CJ13" s="712"/>
      <c r="CK13" s="712"/>
      <c r="CL13" s="712"/>
      <c r="CM13" s="712"/>
      <c r="CN13" s="712"/>
      <c r="CO13" s="712"/>
      <c r="CP13" s="712"/>
      <c r="CQ13" s="713"/>
      <c r="CR13" s="678">
        <v>1703809</v>
      </c>
      <c r="CS13" s="679"/>
      <c r="CT13" s="679"/>
      <c r="CU13" s="679"/>
      <c r="CV13" s="679"/>
      <c r="CW13" s="679"/>
      <c r="CX13" s="679"/>
      <c r="CY13" s="680"/>
      <c r="CZ13" s="715">
        <v>6.9</v>
      </c>
      <c r="DA13" s="715"/>
      <c r="DB13" s="715"/>
      <c r="DC13" s="715"/>
      <c r="DD13" s="684">
        <v>215826</v>
      </c>
      <c r="DE13" s="679"/>
      <c r="DF13" s="679"/>
      <c r="DG13" s="679"/>
      <c r="DH13" s="679"/>
      <c r="DI13" s="679"/>
      <c r="DJ13" s="679"/>
      <c r="DK13" s="679"/>
      <c r="DL13" s="679"/>
      <c r="DM13" s="679"/>
      <c r="DN13" s="679"/>
      <c r="DO13" s="679"/>
      <c r="DP13" s="680"/>
      <c r="DQ13" s="684">
        <v>1450125</v>
      </c>
      <c r="DR13" s="679"/>
      <c r="DS13" s="679"/>
      <c r="DT13" s="679"/>
      <c r="DU13" s="679"/>
      <c r="DV13" s="679"/>
      <c r="DW13" s="679"/>
      <c r="DX13" s="679"/>
      <c r="DY13" s="679"/>
      <c r="DZ13" s="679"/>
      <c r="EA13" s="679"/>
      <c r="EB13" s="679"/>
      <c r="EC13" s="722"/>
    </row>
    <row r="14" spans="2:143" ht="11.25" customHeight="1" x14ac:dyDescent="0.15">
      <c r="B14" s="675" t="s">
        <v>258</v>
      </c>
      <c r="C14" s="676"/>
      <c r="D14" s="676"/>
      <c r="E14" s="676"/>
      <c r="F14" s="676"/>
      <c r="G14" s="676"/>
      <c r="H14" s="676"/>
      <c r="I14" s="676"/>
      <c r="J14" s="676"/>
      <c r="K14" s="676"/>
      <c r="L14" s="676"/>
      <c r="M14" s="676"/>
      <c r="N14" s="676"/>
      <c r="O14" s="676"/>
      <c r="P14" s="676"/>
      <c r="Q14" s="677"/>
      <c r="R14" s="678">
        <v>37607</v>
      </c>
      <c r="S14" s="679"/>
      <c r="T14" s="679"/>
      <c r="U14" s="679"/>
      <c r="V14" s="679"/>
      <c r="W14" s="679"/>
      <c r="X14" s="679"/>
      <c r="Y14" s="680"/>
      <c r="Z14" s="715">
        <v>0.1</v>
      </c>
      <c r="AA14" s="715"/>
      <c r="AB14" s="715"/>
      <c r="AC14" s="715"/>
      <c r="AD14" s="716">
        <v>37607</v>
      </c>
      <c r="AE14" s="716"/>
      <c r="AF14" s="716"/>
      <c r="AG14" s="716"/>
      <c r="AH14" s="716"/>
      <c r="AI14" s="716"/>
      <c r="AJ14" s="716"/>
      <c r="AK14" s="716"/>
      <c r="AL14" s="681">
        <v>0.3</v>
      </c>
      <c r="AM14" s="682"/>
      <c r="AN14" s="682"/>
      <c r="AO14" s="717"/>
      <c r="AP14" s="675" t="s">
        <v>259</v>
      </c>
      <c r="AQ14" s="676"/>
      <c r="AR14" s="676"/>
      <c r="AS14" s="676"/>
      <c r="AT14" s="676"/>
      <c r="AU14" s="676"/>
      <c r="AV14" s="676"/>
      <c r="AW14" s="676"/>
      <c r="AX14" s="676"/>
      <c r="AY14" s="676"/>
      <c r="AZ14" s="676"/>
      <c r="BA14" s="676"/>
      <c r="BB14" s="676"/>
      <c r="BC14" s="676"/>
      <c r="BD14" s="676"/>
      <c r="BE14" s="676"/>
      <c r="BF14" s="677"/>
      <c r="BG14" s="678">
        <v>136882</v>
      </c>
      <c r="BH14" s="679"/>
      <c r="BI14" s="679"/>
      <c r="BJ14" s="679"/>
      <c r="BK14" s="679"/>
      <c r="BL14" s="679"/>
      <c r="BM14" s="679"/>
      <c r="BN14" s="680"/>
      <c r="BO14" s="715">
        <v>3</v>
      </c>
      <c r="BP14" s="715"/>
      <c r="BQ14" s="715"/>
      <c r="BR14" s="715"/>
      <c r="BS14" s="684" t="s">
        <v>175</v>
      </c>
      <c r="BT14" s="679"/>
      <c r="BU14" s="679"/>
      <c r="BV14" s="679"/>
      <c r="BW14" s="679"/>
      <c r="BX14" s="679"/>
      <c r="BY14" s="679"/>
      <c r="BZ14" s="679"/>
      <c r="CA14" s="679"/>
      <c r="CB14" s="722"/>
      <c r="CD14" s="711" t="s">
        <v>260</v>
      </c>
      <c r="CE14" s="712"/>
      <c r="CF14" s="712"/>
      <c r="CG14" s="712"/>
      <c r="CH14" s="712"/>
      <c r="CI14" s="712"/>
      <c r="CJ14" s="712"/>
      <c r="CK14" s="712"/>
      <c r="CL14" s="712"/>
      <c r="CM14" s="712"/>
      <c r="CN14" s="712"/>
      <c r="CO14" s="712"/>
      <c r="CP14" s="712"/>
      <c r="CQ14" s="713"/>
      <c r="CR14" s="678">
        <v>949270</v>
      </c>
      <c r="CS14" s="679"/>
      <c r="CT14" s="679"/>
      <c r="CU14" s="679"/>
      <c r="CV14" s="679"/>
      <c r="CW14" s="679"/>
      <c r="CX14" s="679"/>
      <c r="CY14" s="680"/>
      <c r="CZ14" s="715">
        <v>3.9</v>
      </c>
      <c r="DA14" s="715"/>
      <c r="DB14" s="715"/>
      <c r="DC14" s="715"/>
      <c r="DD14" s="684">
        <v>48441</v>
      </c>
      <c r="DE14" s="679"/>
      <c r="DF14" s="679"/>
      <c r="DG14" s="679"/>
      <c r="DH14" s="679"/>
      <c r="DI14" s="679"/>
      <c r="DJ14" s="679"/>
      <c r="DK14" s="679"/>
      <c r="DL14" s="679"/>
      <c r="DM14" s="679"/>
      <c r="DN14" s="679"/>
      <c r="DO14" s="679"/>
      <c r="DP14" s="680"/>
      <c r="DQ14" s="684">
        <v>829738</v>
      </c>
      <c r="DR14" s="679"/>
      <c r="DS14" s="679"/>
      <c r="DT14" s="679"/>
      <c r="DU14" s="679"/>
      <c r="DV14" s="679"/>
      <c r="DW14" s="679"/>
      <c r="DX14" s="679"/>
      <c r="DY14" s="679"/>
      <c r="DZ14" s="679"/>
      <c r="EA14" s="679"/>
      <c r="EB14" s="679"/>
      <c r="EC14" s="722"/>
    </row>
    <row r="15" spans="2:143" ht="11.25" customHeight="1" x14ac:dyDescent="0.15">
      <c r="B15" s="675" t="s">
        <v>261</v>
      </c>
      <c r="C15" s="676"/>
      <c r="D15" s="676"/>
      <c r="E15" s="676"/>
      <c r="F15" s="676"/>
      <c r="G15" s="676"/>
      <c r="H15" s="676"/>
      <c r="I15" s="676"/>
      <c r="J15" s="676"/>
      <c r="K15" s="676"/>
      <c r="L15" s="676"/>
      <c r="M15" s="676"/>
      <c r="N15" s="676"/>
      <c r="O15" s="676"/>
      <c r="P15" s="676"/>
      <c r="Q15" s="677"/>
      <c r="R15" s="678" t="s">
        <v>175</v>
      </c>
      <c r="S15" s="679"/>
      <c r="T15" s="679"/>
      <c r="U15" s="679"/>
      <c r="V15" s="679"/>
      <c r="W15" s="679"/>
      <c r="X15" s="679"/>
      <c r="Y15" s="680"/>
      <c r="Z15" s="715" t="s">
        <v>175</v>
      </c>
      <c r="AA15" s="715"/>
      <c r="AB15" s="715"/>
      <c r="AC15" s="715"/>
      <c r="AD15" s="716" t="s">
        <v>175</v>
      </c>
      <c r="AE15" s="716"/>
      <c r="AF15" s="716"/>
      <c r="AG15" s="716"/>
      <c r="AH15" s="716"/>
      <c r="AI15" s="716"/>
      <c r="AJ15" s="716"/>
      <c r="AK15" s="716"/>
      <c r="AL15" s="681" t="s">
        <v>262</v>
      </c>
      <c r="AM15" s="682"/>
      <c r="AN15" s="682"/>
      <c r="AO15" s="717"/>
      <c r="AP15" s="675" t="s">
        <v>263</v>
      </c>
      <c r="AQ15" s="676"/>
      <c r="AR15" s="676"/>
      <c r="AS15" s="676"/>
      <c r="AT15" s="676"/>
      <c r="AU15" s="676"/>
      <c r="AV15" s="676"/>
      <c r="AW15" s="676"/>
      <c r="AX15" s="676"/>
      <c r="AY15" s="676"/>
      <c r="AZ15" s="676"/>
      <c r="BA15" s="676"/>
      <c r="BB15" s="676"/>
      <c r="BC15" s="676"/>
      <c r="BD15" s="676"/>
      <c r="BE15" s="676"/>
      <c r="BF15" s="677"/>
      <c r="BG15" s="678">
        <v>293178</v>
      </c>
      <c r="BH15" s="679"/>
      <c r="BI15" s="679"/>
      <c r="BJ15" s="679"/>
      <c r="BK15" s="679"/>
      <c r="BL15" s="679"/>
      <c r="BM15" s="679"/>
      <c r="BN15" s="680"/>
      <c r="BO15" s="715">
        <v>6.4</v>
      </c>
      <c r="BP15" s="715"/>
      <c r="BQ15" s="715"/>
      <c r="BR15" s="715"/>
      <c r="BS15" s="684" t="s">
        <v>175</v>
      </c>
      <c r="BT15" s="679"/>
      <c r="BU15" s="679"/>
      <c r="BV15" s="679"/>
      <c r="BW15" s="679"/>
      <c r="BX15" s="679"/>
      <c r="BY15" s="679"/>
      <c r="BZ15" s="679"/>
      <c r="CA15" s="679"/>
      <c r="CB15" s="722"/>
      <c r="CD15" s="711" t="s">
        <v>264</v>
      </c>
      <c r="CE15" s="712"/>
      <c r="CF15" s="712"/>
      <c r="CG15" s="712"/>
      <c r="CH15" s="712"/>
      <c r="CI15" s="712"/>
      <c r="CJ15" s="712"/>
      <c r="CK15" s="712"/>
      <c r="CL15" s="712"/>
      <c r="CM15" s="712"/>
      <c r="CN15" s="712"/>
      <c r="CO15" s="712"/>
      <c r="CP15" s="712"/>
      <c r="CQ15" s="713"/>
      <c r="CR15" s="678">
        <v>2544023</v>
      </c>
      <c r="CS15" s="679"/>
      <c r="CT15" s="679"/>
      <c r="CU15" s="679"/>
      <c r="CV15" s="679"/>
      <c r="CW15" s="679"/>
      <c r="CX15" s="679"/>
      <c r="CY15" s="680"/>
      <c r="CZ15" s="715">
        <v>10.3</v>
      </c>
      <c r="DA15" s="715"/>
      <c r="DB15" s="715"/>
      <c r="DC15" s="715"/>
      <c r="DD15" s="684">
        <v>661764</v>
      </c>
      <c r="DE15" s="679"/>
      <c r="DF15" s="679"/>
      <c r="DG15" s="679"/>
      <c r="DH15" s="679"/>
      <c r="DI15" s="679"/>
      <c r="DJ15" s="679"/>
      <c r="DK15" s="679"/>
      <c r="DL15" s="679"/>
      <c r="DM15" s="679"/>
      <c r="DN15" s="679"/>
      <c r="DO15" s="679"/>
      <c r="DP15" s="680"/>
      <c r="DQ15" s="684">
        <v>1707983</v>
      </c>
      <c r="DR15" s="679"/>
      <c r="DS15" s="679"/>
      <c r="DT15" s="679"/>
      <c r="DU15" s="679"/>
      <c r="DV15" s="679"/>
      <c r="DW15" s="679"/>
      <c r="DX15" s="679"/>
      <c r="DY15" s="679"/>
      <c r="DZ15" s="679"/>
      <c r="EA15" s="679"/>
      <c r="EB15" s="679"/>
      <c r="EC15" s="722"/>
    </row>
    <row r="16" spans="2:143" ht="11.25" customHeight="1" x14ac:dyDescent="0.15">
      <c r="B16" s="675" t="s">
        <v>265</v>
      </c>
      <c r="C16" s="676"/>
      <c r="D16" s="676"/>
      <c r="E16" s="676"/>
      <c r="F16" s="676"/>
      <c r="G16" s="676"/>
      <c r="H16" s="676"/>
      <c r="I16" s="676"/>
      <c r="J16" s="676"/>
      <c r="K16" s="676"/>
      <c r="L16" s="676"/>
      <c r="M16" s="676"/>
      <c r="N16" s="676"/>
      <c r="O16" s="676"/>
      <c r="P16" s="676"/>
      <c r="Q16" s="677"/>
      <c r="R16" s="678">
        <v>10592</v>
      </c>
      <c r="S16" s="679"/>
      <c r="T16" s="679"/>
      <c r="U16" s="679"/>
      <c r="V16" s="679"/>
      <c r="W16" s="679"/>
      <c r="X16" s="679"/>
      <c r="Y16" s="680"/>
      <c r="Z16" s="715">
        <v>0</v>
      </c>
      <c r="AA16" s="715"/>
      <c r="AB16" s="715"/>
      <c r="AC16" s="715"/>
      <c r="AD16" s="716">
        <v>10592</v>
      </c>
      <c r="AE16" s="716"/>
      <c r="AF16" s="716"/>
      <c r="AG16" s="716"/>
      <c r="AH16" s="716"/>
      <c r="AI16" s="716"/>
      <c r="AJ16" s="716"/>
      <c r="AK16" s="716"/>
      <c r="AL16" s="681">
        <v>0.1</v>
      </c>
      <c r="AM16" s="682"/>
      <c r="AN16" s="682"/>
      <c r="AO16" s="717"/>
      <c r="AP16" s="675" t="s">
        <v>266</v>
      </c>
      <c r="AQ16" s="676"/>
      <c r="AR16" s="676"/>
      <c r="AS16" s="676"/>
      <c r="AT16" s="676"/>
      <c r="AU16" s="676"/>
      <c r="AV16" s="676"/>
      <c r="AW16" s="676"/>
      <c r="AX16" s="676"/>
      <c r="AY16" s="676"/>
      <c r="AZ16" s="676"/>
      <c r="BA16" s="676"/>
      <c r="BB16" s="676"/>
      <c r="BC16" s="676"/>
      <c r="BD16" s="676"/>
      <c r="BE16" s="676"/>
      <c r="BF16" s="677"/>
      <c r="BG16" s="678" t="s">
        <v>175</v>
      </c>
      <c r="BH16" s="679"/>
      <c r="BI16" s="679"/>
      <c r="BJ16" s="679"/>
      <c r="BK16" s="679"/>
      <c r="BL16" s="679"/>
      <c r="BM16" s="679"/>
      <c r="BN16" s="680"/>
      <c r="BO16" s="715" t="s">
        <v>175</v>
      </c>
      <c r="BP16" s="715"/>
      <c r="BQ16" s="715"/>
      <c r="BR16" s="715"/>
      <c r="BS16" s="684" t="s">
        <v>175</v>
      </c>
      <c r="BT16" s="679"/>
      <c r="BU16" s="679"/>
      <c r="BV16" s="679"/>
      <c r="BW16" s="679"/>
      <c r="BX16" s="679"/>
      <c r="BY16" s="679"/>
      <c r="BZ16" s="679"/>
      <c r="CA16" s="679"/>
      <c r="CB16" s="722"/>
      <c r="CD16" s="711" t="s">
        <v>267</v>
      </c>
      <c r="CE16" s="712"/>
      <c r="CF16" s="712"/>
      <c r="CG16" s="712"/>
      <c r="CH16" s="712"/>
      <c r="CI16" s="712"/>
      <c r="CJ16" s="712"/>
      <c r="CK16" s="712"/>
      <c r="CL16" s="712"/>
      <c r="CM16" s="712"/>
      <c r="CN16" s="712"/>
      <c r="CO16" s="712"/>
      <c r="CP16" s="712"/>
      <c r="CQ16" s="713"/>
      <c r="CR16" s="678">
        <v>1154391</v>
      </c>
      <c r="CS16" s="679"/>
      <c r="CT16" s="679"/>
      <c r="CU16" s="679"/>
      <c r="CV16" s="679"/>
      <c r="CW16" s="679"/>
      <c r="CX16" s="679"/>
      <c r="CY16" s="680"/>
      <c r="CZ16" s="715">
        <v>4.7</v>
      </c>
      <c r="DA16" s="715"/>
      <c r="DB16" s="715"/>
      <c r="DC16" s="715"/>
      <c r="DD16" s="684" t="s">
        <v>175</v>
      </c>
      <c r="DE16" s="679"/>
      <c r="DF16" s="679"/>
      <c r="DG16" s="679"/>
      <c r="DH16" s="679"/>
      <c r="DI16" s="679"/>
      <c r="DJ16" s="679"/>
      <c r="DK16" s="679"/>
      <c r="DL16" s="679"/>
      <c r="DM16" s="679"/>
      <c r="DN16" s="679"/>
      <c r="DO16" s="679"/>
      <c r="DP16" s="680"/>
      <c r="DQ16" s="684">
        <v>135267</v>
      </c>
      <c r="DR16" s="679"/>
      <c r="DS16" s="679"/>
      <c r="DT16" s="679"/>
      <c r="DU16" s="679"/>
      <c r="DV16" s="679"/>
      <c r="DW16" s="679"/>
      <c r="DX16" s="679"/>
      <c r="DY16" s="679"/>
      <c r="DZ16" s="679"/>
      <c r="EA16" s="679"/>
      <c r="EB16" s="679"/>
      <c r="EC16" s="722"/>
    </row>
    <row r="17" spans="2:133" ht="11.25" customHeight="1" x14ac:dyDescent="0.15">
      <c r="B17" s="675" t="s">
        <v>268</v>
      </c>
      <c r="C17" s="676"/>
      <c r="D17" s="676"/>
      <c r="E17" s="676"/>
      <c r="F17" s="676"/>
      <c r="G17" s="676"/>
      <c r="H17" s="676"/>
      <c r="I17" s="676"/>
      <c r="J17" s="676"/>
      <c r="K17" s="676"/>
      <c r="L17" s="676"/>
      <c r="M17" s="676"/>
      <c r="N17" s="676"/>
      <c r="O17" s="676"/>
      <c r="P17" s="676"/>
      <c r="Q17" s="677"/>
      <c r="R17" s="678">
        <v>75461</v>
      </c>
      <c r="S17" s="679"/>
      <c r="T17" s="679"/>
      <c r="U17" s="679"/>
      <c r="V17" s="679"/>
      <c r="W17" s="679"/>
      <c r="X17" s="679"/>
      <c r="Y17" s="680"/>
      <c r="Z17" s="715">
        <v>0.3</v>
      </c>
      <c r="AA17" s="715"/>
      <c r="AB17" s="715"/>
      <c r="AC17" s="715"/>
      <c r="AD17" s="716">
        <v>75461</v>
      </c>
      <c r="AE17" s="716"/>
      <c r="AF17" s="716"/>
      <c r="AG17" s="716"/>
      <c r="AH17" s="716"/>
      <c r="AI17" s="716"/>
      <c r="AJ17" s="716"/>
      <c r="AK17" s="716"/>
      <c r="AL17" s="681">
        <v>0.5</v>
      </c>
      <c r="AM17" s="682"/>
      <c r="AN17" s="682"/>
      <c r="AO17" s="717"/>
      <c r="AP17" s="675" t="s">
        <v>269</v>
      </c>
      <c r="AQ17" s="676"/>
      <c r="AR17" s="676"/>
      <c r="AS17" s="676"/>
      <c r="AT17" s="676"/>
      <c r="AU17" s="676"/>
      <c r="AV17" s="676"/>
      <c r="AW17" s="676"/>
      <c r="AX17" s="676"/>
      <c r="AY17" s="676"/>
      <c r="AZ17" s="676"/>
      <c r="BA17" s="676"/>
      <c r="BB17" s="676"/>
      <c r="BC17" s="676"/>
      <c r="BD17" s="676"/>
      <c r="BE17" s="676"/>
      <c r="BF17" s="677"/>
      <c r="BG17" s="678" t="s">
        <v>236</v>
      </c>
      <c r="BH17" s="679"/>
      <c r="BI17" s="679"/>
      <c r="BJ17" s="679"/>
      <c r="BK17" s="679"/>
      <c r="BL17" s="679"/>
      <c r="BM17" s="679"/>
      <c r="BN17" s="680"/>
      <c r="BO17" s="715" t="s">
        <v>236</v>
      </c>
      <c r="BP17" s="715"/>
      <c r="BQ17" s="715"/>
      <c r="BR17" s="715"/>
      <c r="BS17" s="684" t="s">
        <v>175</v>
      </c>
      <c r="BT17" s="679"/>
      <c r="BU17" s="679"/>
      <c r="BV17" s="679"/>
      <c r="BW17" s="679"/>
      <c r="BX17" s="679"/>
      <c r="BY17" s="679"/>
      <c r="BZ17" s="679"/>
      <c r="CA17" s="679"/>
      <c r="CB17" s="722"/>
      <c r="CD17" s="711" t="s">
        <v>270</v>
      </c>
      <c r="CE17" s="712"/>
      <c r="CF17" s="712"/>
      <c r="CG17" s="712"/>
      <c r="CH17" s="712"/>
      <c r="CI17" s="712"/>
      <c r="CJ17" s="712"/>
      <c r="CK17" s="712"/>
      <c r="CL17" s="712"/>
      <c r="CM17" s="712"/>
      <c r="CN17" s="712"/>
      <c r="CO17" s="712"/>
      <c r="CP17" s="712"/>
      <c r="CQ17" s="713"/>
      <c r="CR17" s="678">
        <v>2822382</v>
      </c>
      <c r="CS17" s="679"/>
      <c r="CT17" s="679"/>
      <c r="CU17" s="679"/>
      <c r="CV17" s="679"/>
      <c r="CW17" s="679"/>
      <c r="CX17" s="679"/>
      <c r="CY17" s="680"/>
      <c r="CZ17" s="715">
        <v>11.5</v>
      </c>
      <c r="DA17" s="715"/>
      <c r="DB17" s="715"/>
      <c r="DC17" s="715"/>
      <c r="DD17" s="684" t="s">
        <v>175</v>
      </c>
      <c r="DE17" s="679"/>
      <c r="DF17" s="679"/>
      <c r="DG17" s="679"/>
      <c r="DH17" s="679"/>
      <c r="DI17" s="679"/>
      <c r="DJ17" s="679"/>
      <c r="DK17" s="679"/>
      <c r="DL17" s="679"/>
      <c r="DM17" s="679"/>
      <c r="DN17" s="679"/>
      <c r="DO17" s="679"/>
      <c r="DP17" s="680"/>
      <c r="DQ17" s="684">
        <v>2761936</v>
      </c>
      <c r="DR17" s="679"/>
      <c r="DS17" s="679"/>
      <c r="DT17" s="679"/>
      <c r="DU17" s="679"/>
      <c r="DV17" s="679"/>
      <c r="DW17" s="679"/>
      <c r="DX17" s="679"/>
      <c r="DY17" s="679"/>
      <c r="DZ17" s="679"/>
      <c r="EA17" s="679"/>
      <c r="EB17" s="679"/>
      <c r="EC17" s="722"/>
    </row>
    <row r="18" spans="2:133" ht="11.25" customHeight="1" x14ac:dyDescent="0.15">
      <c r="B18" s="675" t="s">
        <v>271</v>
      </c>
      <c r="C18" s="676"/>
      <c r="D18" s="676"/>
      <c r="E18" s="676"/>
      <c r="F18" s="676"/>
      <c r="G18" s="676"/>
      <c r="H18" s="676"/>
      <c r="I18" s="676"/>
      <c r="J18" s="676"/>
      <c r="K18" s="676"/>
      <c r="L18" s="676"/>
      <c r="M18" s="676"/>
      <c r="N18" s="676"/>
      <c r="O18" s="676"/>
      <c r="P18" s="676"/>
      <c r="Q18" s="677"/>
      <c r="R18" s="678">
        <v>23649</v>
      </c>
      <c r="S18" s="679"/>
      <c r="T18" s="679"/>
      <c r="U18" s="679"/>
      <c r="V18" s="679"/>
      <c r="W18" s="679"/>
      <c r="X18" s="679"/>
      <c r="Y18" s="680"/>
      <c r="Z18" s="715">
        <v>0.1</v>
      </c>
      <c r="AA18" s="715"/>
      <c r="AB18" s="715"/>
      <c r="AC18" s="715"/>
      <c r="AD18" s="716">
        <v>23649</v>
      </c>
      <c r="AE18" s="716"/>
      <c r="AF18" s="716"/>
      <c r="AG18" s="716"/>
      <c r="AH18" s="716"/>
      <c r="AI18" s="716"/>
      <c r="AJ18" s="716"/>
      <c r="AK18" s="716"/>
      <c r="AL18" s="681">
        <v>0.2</v>
      </c>
      <c r="AM18" s="682"/>
      <c r="AN18" s="682"/>
      <c r="AO18" s="717"/>
      <c r="AP18" s="675" t="s">
        <v>272</v>
      </c>
      <c r="AQ18" s="676"/>
      <c r="AR18" s="676"/>
      <c r="AS18" s="676"/>
      <c r="AT18" s="676"/>
      <c r="AU18" s="676"/>
      <c r="AV18" s="676"/>
      <c r="AW18" s="676"/>
      <c r="AX18" s="676"/>
      <c r="AY18" s="676"/>
      <c r="AZ18" s="676"/>
      <c r="BA18" s="676"/>
      <c r="BB18" s="676"/>
      <c r="BC18" s="676"/>
      <c r="BD18" s="676"/>
      <c r="BE18" s="676"/>
      <c r="BF18" s="677"/>
      <c r="BG18" s="678" t="s">
        <v>175</v>
      </c>
      <c r="BH18" s="679"/>
      <c r="BI18" s="679"/>
      <c r="BJ18" s="679"/>
      <c r="BK18" s="679"/>
      <c r="BL18" s="679"/>
      <c r="BM18" s="679"/>
      <c r="BN18" s="680"/>
      <c r="BO18" s="715" t="s">
        <v>175</v>
      </c>
      <c r="BP18" s="715"/>
      <c r="BQ18" s="715"/>
      <c r="BR18" s="715"/>
      <c r="BS18" s="684" t="s">
        <v>175</v>
      </c>
      <c r="BT18" s="679"/>
      <c r="BU18" s="679"/>
      <c r="BV18" s="679"/>
      <c r="BW18" s="679"/>
      <c r="BX18" s="679"/>
      <c r="BY18" s="679"/>
      <c r="BZ18" s="679"/>
      <c r="CA18" s="679"/>
      <c r="CB18" s="722"/>
      <c r="CD18" s="711" t="s">
        <v>273</v>
      </c>
      <c r="CE18" s="712"/>
      <c r="CF18" s="712"/>
      <c r="CG18" s="712"/>
      <c r="CH18" s="712"/>
      <c r="CI18" s="712"/>
      <c r="CJ18" s="712"/>
      <c r="CK18" s="712"/>
      <c r="CL18" s="712"/>
      <c r="CM18" s="712"/>
      <c r="CN18" s="712"/>
      <c r="CO18" s="712"/>
      <c r="CP18" s="712"/>
      <c r="CQ18" s="713"/>
      <c r="CR18" s="678" t="s">
        <v>175</v>
      </c>
      <c r="CS18" s="679"/>
      <c r="CT18" s="679"/>
      <c r="CU18" s="679"/>
      <c r="CV18" s="679"/>
      <c r="CW18" s="679"/>
      <c r="CX18" s="679"/>
      <c r="CY18" s="680"/>
      <c r="CZ18" s="715" t="s">
        <v>236</v>
      </c>
      <c r="DA18" s="715"/>
      <c r="DB18" s="715"/>
      <c r="DC18" s="715"/>
      <c r="DD18" s="684" t="s">
        <v>175</v>
      </c>
      <c r="DE18" s="679"/>
      <c r="DF18" s="679"/>
      <c r="DG18" s="679"/>
      <c r="DH18" s="679"/>
      <c r="DI18" s="679"/>
      <c r="DJ18" s="679"/>
      <c r="DK18" s="679"/>
      <c r="DL18" s="679"/>
      <c r="DM18" s="679"/>
      <c r="DN18" s="679"/>
      <c r="DO18" s="679"/>
      <c r="DP18" s="680"/>
      <c r="DQ18" s="684" t="s">
        <v>236</v>
      </c>
      <c r="DR18" s="679"/>
      <c r="DS18" s="679"/>
      <c r="DT18" s="679"/>
      <c r="DU18" s="679"/>
      <c r="DV18" s="679"/>
      <c r="DW18" s="679"/>
      <c r="DX18" s="679"/>
      <c r="DY18" s="679"/>
      <c r="DZ18" s="679"/>
      <c r="EA18" s="679"/>
      <c r="EB18" s="679"/>
      <c r="EC18" s="722"/>
    </row>
    <row r="19" spans="2:133" ht="11.25" customHeight="1" x14ac:dyDescent="0.15">
      <c r="B19" s="675" t="s">
        <v>274</v>
      </c>
      <c r="C19" s="676"/>
      <c r="D19" s="676"/>
      <c r="E19" s="676"/>
      <c r="F19" s="676"/>
      <c r="G19" s="676"/>
      <c r="H19" s="676"/>
      <c r="I19" s="676"/>
      <c r="J19" s="676"/>
      <c r="K19" s="676"/>
      <c r="L19" s="676"/>
      <c r="M19" s="676"/>
      <c r="N19" s="676"/>
      <c r="O19" s="676"/>
      <c r="P19" s="676"/>
      <c r="Q19" s="677"/>
      <c r="R19" s="678">
        <v>6658</v>
      </c>
      <c r="S19" s="679"/>
      <c r="T19" s="679"/>
      <c r="U19" s="679"/>
      <c r="V19" s="679"/>
      <c r="W19" s="679"/>
      <c r="X19" s="679"/>
      <c r="Y19" s="680"/>
      <c r="Z19" s="715">
        <v>0</v>
      </c>
      <c r="AA19" s="715"/>
      <c r="AB19" s="715"/>
      <c r="AC19" s="715"/>
      <c r="AD19" s="716">
        <v>6658</v>
      </c>
      <c r="AE19" s="716"/>
      <c r="AF19" s="716"/>
      <c r="AG19" s="716"/>
      <c r="AH19" s="716"/>
      <c r="AI19" s="716"/>
      <c r="AJ19" s="716"/>
      <c r="AK19" s="716"/>
      <c r="AL19" s="681">
        <v>0</v>
      </c>
      <c r="AM19" s="682"/>
      <c r="AN19" s="682"/>
      <c r="AO19" s="717"/>
      <c r="AP19" s="675" t="s">
        <v>275</v>
      </c>
      <c r="AQ19" s="676"/>
      <c r="AR19" s="676"/>
      <c r="AS19" s="676"/>
      <c r="AT19" s="676"/>
      <c r="AU19" s="676"/>
      <c r="AV19" s="676"/>
      <c r="AW19" s="676"/>
      <c r="AX19" s="676"/>
      <c r="AY19" s="676"/>
      <c r="AZ19" s="676"/>
      <c r="BA19" s="676"/>
      <c r="BB19" s="676"/>
      <c r="BC19" s="676"/>
      <c r="BD19" s="676"/>
      <c r="BE19" s="676"/>
      <c r="BF19" s="677"/>
      <c r="BG19" s="678">
        <v>109285</v>
      </c>
      <c r="BH19" s="679"/>
      <c r="BI19" s="679"/>
      <c r="BJ19" s="679"/>
      <c r="BK19" s="679"/>
      <c r="BL19" s="679"/>
      <c r="BM19" s="679"/>
      <c r="BN19" s="680"/>
      <c r="BO19" s="715">
        <v>2.4</v>
      </c>
      <c r="BP19" s="715"/>
      <c r="BQ19" s="715"/>
      <c r="BR19" s="715"/>
      <c r="BS19" s="684" t="s">
        <v>236</v>
      </c>
      <c r="BT19" s="679"/>
      <c r="BU19" s="679"/>
      <c r="BV19" s="679"/>
      <c r="BW19" s="679"/>
      <c r="BX19" s="679"/>
      <c r="BY19" s="679"/>
      <c r="BZ19" s="679"/>
      <c r="CA19" s="679"/>
      <c r="CB19" s="722"/>
      <c r="CD19" s="711" t="s">
        <v>276</v>
      </c>
      <c r="CE19" s="712"/>
      <c r="CF19" s="712"/>
      <c r="CG19" s="712"/>
      <c r="CH19" s="712"/>
      <c r="CI19" s="712"/>
      <c r="CJ19" s="712"/>
      <c r="CK19" s="712"/>
      <c r="CL19" s="712"/>
      <c r="CM19" s="712"/>
      <c r="CN19" s="712"/>
      <c r="CO19" s="712"/>
      <c r="CP19" s="712"/>
      <c r="CQ19" s="713"/>
      <c r="CR19" s="678" t="s">
        <v>236</v>
      </c>
      <c r="CS19" s="679"/>
      <c r="CT19" s="679"/>
      <c r="CU19" s="679"/>
      <c r="CV19" s="679"/>
      <c r="CW19" s="679"/>
      <c r="CX19" s="679"/>
      <c r="CY19" s="680"/>
      <c r="CZ19" s="715" t="s">
        <v>236</v>
      </c>
      <c r="DA19" s="715"/>
      <c r="DB19" s="715"/>
      <c r="DC19" s="715"/>
      <c r="DD19" s="684" t="s">
        <v>175</v>
      </c>
      <c r="DE19" s="679"/>
      <c r="DF19" s="679"/>
      <c r="DG19" s="679"/>
      <c r="DH19" s="679"/>
      <c r="DI19" s="679"/>
      <c r="DJ19" s="679"/>
      <c r="DK19" s="679"/>
      <c r="DL19" s="679"/>
      <c r="DM19" s="679"/>
      <c r="DN19" s="679"/>
      <c r="DO19" s="679"/>
      <c r="DP19" s="680"/>
      <c r="DQ19" s="684" t="s">
        <v>175</v>
      </c>
      <c r="DR19" s="679"/>
      <c r="DS19" s="679"/>
      <c r="DT19" s="679"/>
      <c r="DU19" s="679"/>
      <c r="DV19" s="679"/>
      <c r="DW19" s="679"/>
      <c r="DX19" s="679"/>
      <c r="DY19" s="679"/>
      <c r="DZ19" s="679"/>
      <c r="EA19" s="679"/>
      <c r="EB19" s="679"/>
      <c r="EC19" s="722"/>
    </row>
    <row r="20" spans="2:133" ht="11.25" customHeight="1" x14ac:dyDescent="0.15">
      <c r="B20" s="675" t="s">
        <v>277</v>
      </c>
      <c r="C20" s="676"/>
      <c r="D20" s="676"/>
      <c r="E20" s="676"/>
      <c r="F20" s="676"/>
      <c r="G20" s="676"/>
      <c r="H20" s="676"/>
      <c r="I20" s="676"/>
      <c r="J20" s="676"/>
      <c r="K20" s="676"/>
      <c r="L20" s="676"/>
      <c r="M20" s="676"/>
      <c r="N20" s="676"/>
      <c r="O20" s="676"/>
      <c r="P20" s="676"/>
      <c r="Q20" s="677"/>
      <c r="R20" s="678">
        <v>1660</v>
      </c>
      <c r="S20" s="679"/>
      <c r="T20" s="679"/>
      <c r="U20" s="679"/>
      <c r="V20" s="679"/>
      <c r="W20" s="679"/>
      <c r="X20" s="679"/>
      <c r="Y20" s="680"/>
      <c r="Z20" s="715">
        <v>0</v>
      </c>
      <c r="AA20" s="715"/>
      <c r="AB20" s="715"/>
      <c r="AC20" s="715"/>
      <c r="AD20" s="716">
        <v>1660</v>
      </c>
      <c r="AE20" s="716"/>
      <c r="AF20" s="716"/>
      <c r="AG20" s="716"/>
      <c r="AH20" s="716"/>
      <c r="AI20" s="716"/>
      <c r="AJ20" s="716"/>
      <c r="AK20" s="716"/>
      <c r="AL20" s="681">
        <v>0</v>
      </c>
      <c r="AM20" s="682"/>
      <c r="AN20" s="682"/>
      <c r="AO20" s="717"/>
      <c r="AP20" s="675" t="s">
        <v>278</v>
      </c>
      <c r="AQ20" s="676"/>
      <c r="AR20" s="676"/>
      <c r="AS20" s="676"/>
      <c r="AT20" s="676"/>
      <c r="AU20" s="676"/>
      <c r="AV20" s="676"/>
      <c r="AW20" s="676"/>
      <c r="AX20" s="676"/>
      <c r="AY20" s="676"/>
      <c r="AZ20" s="676"/>
      <c r="BA20" s="676"/>
      <c r="BB20" s="676"/>
      <c r="BC20" s="676"/>
      <c r="BD20" s="676"/>
      <c r="BE20" s="676"/>
      <c r="BF20" s="677"/>
      <c r="BG20" s="678">
        <v>109285</v>
      </c>
      <c r="BH20" s="679"/>
      <c r="BI20" s="679"/>
      <c r="BJ20" s="679"/>
      <c r="BK20" s="679"/>
      <c r="BL20" s="679"/>
      <c r="BM20" s="679"/>
      <c r="BN20" s="680"/>
      <c r="BO20" s="715">
        <v>2.4</v>
      </c>
      <c r="BP20" s="715"/>
      <c r="BQ20" s="715"/>
      <c r="BR20" s="715"/>
      <c r="BS20" s="684" t="s">
        <v>175</v>
      </c>
      <c r="BT20" s="679"/>
      <c r="BU20" s="679"/>
      <c r="BV20" s="679"/>
      <c r="BW20" s="679"/>
      <c r="BX20" s="679"/>
      <c r="BY20" s="679"/>
      <c r="BZ20" s="679"/>
      <c r="CA20" s="679"/>
      <c r="CB20" s="722"/>
      <c r="CD20" s="711" t="s">
        <v>279</v>
      </c>
      <c r="CE20" s="712"/>
      <c r="CF20" s="712"/>
      <c r="CG20" s="712"/>
      <c r="CH20" s="712"/>
      <c r="CI20" s="712"/>
      <c r="CJ20" s="712"/>
      <c r="CK20" s="712"/>
      <c r="CL20" s="712"/>
      <c r="CM20" s="712"/>
      <c r="CN20" s="712"/>
      <c r="CO20" s="712"/>
      <c r="CP20" s="712"/>
      <c r="CQ20" s="713"/>
      <c r="CR20" s="678">
        <v>24643499</v>
      </c>
      <c r="CS20" s="679"/>
      <c r="CT20" s="679"/>
      <c r="CU20" s="679"/>
      <c r="CV20" s="679"/>
      <c r="CW20" s="679"/>
      <c r="CX20" s="679"/>
      <c r="CY20" s="680"/>
      <c r="CZ20" s="715">
        <v>100</v>
      </c>
      <c r="DA20" s="715"/>
      <c r="DB20" s="715"/>
      <c r="DC20" s="715"/>
      <c r="DD20" s="684">
        <v>2806752</v>
      </c>
      <c r="DE20" s="679"/>
      <c r="DF20" s="679"/>
      <c r="DG20" s="679"/>
      <c r="DH20" s="679"/>
      <c r="DI20" s="679"/>
      <c r="DJ20" s="679"/>
      <c r="DK20" s="679"/>
      <c r="DL20" s="679"/>
      <c r="DM20" s="679"/>
      <c r="DN20" s="679"/>
      <c r="DO20" s="679"/>
      <c r="DP20" s="680"/>
      <c r="DQ20" s="684">
        <v>16080360</v>
      </c>
      <c r="DR20" s="679"/>
      <c r="DS20" s="679"/>
      <c r="DT20" s="679"/>
      <c r="DU20" s="679"/>
      <c r="DV20" s="679"/>
      <c r="DW20" s="679"/>
      <c r="DX20" s="679"/>
      <c r="DY20" s="679"/>
      <c r="DZ20" s="679"/>
      <c r="EA20" s="679"/>
      <c r="EB20" s="679"/>
      <c r="EC20" s="722"/>
    </row>
    <row r="21" spans="2:133" ht="11.25" customHeight="1" x14ac:dyDescent="0.15">
      <c r="B21" s="675" t="s">
        <v>280</v>
      </c>
      <c r="C21" s="676"/>
      <c r="D21" s="676"/>
      <c r="E21" s="676"/>
      <c r="F21" s="676"/>
      <c r="G21" s="676"/>
      <c r="H21" s="676"/>
      <c r="I21" s="676"/>
      <c r="J21" s="676"/>
      <c r="K21" s="676"/>
      <c r="L21" s="676"/>
      <c r="M21" s="676"/>
      <c r="N21" s="676"/>
      <c r="O21" s="676"/>
      <c r="P21" s="676"/>
      <c r="Q21" s="677"/>
      <c r="R21" s="678">
        <v>43494</v>
      </c>
      <c r="S21" s="679"/>
      <c r="T21" s="679"/>
      <c r="U21" s="679"/>
      <c r="V21" s="679"/>
      <c r="W21" s="679"/>
      <c r="X21" s="679"/>
      <c r="Y21" s="680"/>
      <c r="Z21" s="715">
        <v>0.2</v>
      </c>
      <c r="AA21" s="715"/>
      <c r="AB21" s="715"/>
      <c r="AC21" s="715"/>
      <c r="AD21" s="716">
        <v>43494</v>
      </c>
      <c r="AE21" s="716"/>
      <c r="AF21" s="716"/>
      <c r="AG21" s="716"/>
      <c r="AH21" s="716"/>
      <c r="AI21" s="716"/>
      <c r="AJ21" s="716"/>
      <c r="AK21" s="716"/>
      <c r="AL21" s="681">
        <v>0.3</v>
      </c>
      <c r="AM21" s="682"/>
      <c r="AN21" s="682"/>
      <c r="AO21" s="717"/>
      <c r="AP21" s="772" t="s">
        <v>281</v>
      </c>
      <c r="AQ21" s="780"/>
      <c r="AR21" s="780"/>
      <c r="AS21" s="780"/>
      <c r="AT21" s="780"/>
      <c r="AU21" s="780"/>
      <c r="AV21" s="780"/>
      <c r="AW21" s="780"/>
      <c r="AX21" s="780"/>
      <c r="AY21" s="780"/>
      <c r="AZ21" s="780"/>
      <c r="BA21" s="780"/>
      <c r="BB21" s="780"/>
      <c r="BC21" s="780"/>
      <c r="BD21" s="780"/>
      <c r="BE21" s="780"/>
      <c r="BF21" s="774"/>
      <c r="BG21" s="678">
        <v>871</v>
      </c>
      <c r="BH21" s="679"/>
      <c r="BI21" s="679"/>
      <c r="BJ21" s="679"/>
      <c r="BK21" s="679"/>
      <c r="BL21" s="679"/>
      <c r="BM21" s="679"/>
      <c r="BN21" s="680"/>
      <c r="BO21" s="715">
        <v>0</v>
      </c>
      <c r="BP21" s="715"/>
      <c r="BQ21" s="715"/>
      <c r="BR21" s="715"/>
      <c r="BS21" s="684" t="s">
        <v>175</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282</v>
      </c>
      <c r="C22" s="676"/>
      <c r="D22" s="676"/>
      <c r="E22" s="676"/>
      <c r="F22" s="676"/>
      <c r="G22" s="676"/>
      <c r="H22" s="676"/>
      <c r="I22" s="676"/>
      <c r="J22" s="676"/>
      <c r="K22" s="676"/>
      <c r="L22" s="676"/>
      <c r="M22" s="676"/>
      <c r="N22" s="676"/>
      <c r="O22" s="676"/>
      <c r="P22" s="676"/>
      <c r="Q22" s="677"/>
      <c r="R22" s="678">
        <v>9619853</v>
      </c>
      <c r="S22" s="679"/>
      <c r="T22" s="679"/>
      <c r="U22" s="679"/>
      <c r="V22" s="679"/>
      <c r="W22" s="679"/>
      <c r="X22" s="679"/>
      <c r="Y22" s="680"/>
      <c r="Z22" s="715">
        <v>37.6</v>
      </c>
      <c r="AA22" s="715"/>
      <c r="AB22" s="715"/>
      <c r="AC22" s="715"/>
      <c r="AD22" s="716">
        <v>8712498</v>
      </c>
      <c r="AE22" s="716"/>
      <c r="AF22" s="716"/>
      <c r="AG22" s="716"/>
      <c r="AH22" s="716"/>
      <c r="AI22" s="716"/>
      <c r="AJ22" s="716"/>
      <c r="AK22" s="716"/>
      <c r="AL22" s="681">
        <v>60.5</v>
      </c>
      <c r="AM22" s="682"/>
      <c r="AN22" s="682"/>
      <c r="AO22" s="717"/>
      <c r="AP22" s="772" t="s">
        <v>283</v>
      </c>
      <c r="AQ22" s="780"/>
      <c r="AR22" s="780"/>
      <c r="AS22" s="780"/>
      <c r="AT22" s="780"/>
      <c r="AU22" s="780"/>
      <c r="AV22" s="780"/>
      <c r="AW22" s="780"/>
      <c r="AX22" s="780"/>
      <c r="AY22" s="780"/>
      <c r="AZ22" s="780"/>
      <c r="BA22" s="780"/>
      <c r="BB22" s="780"/>
      <c r="BC22" s="780"/>
      <c r="BD22" s="780"/>
      <c r="BE22" s="780"/>
      <c r="BF22" s="774"/>
      <c r="BG22" s="678" t="s">
        <v>175</v>
      </c>
      <c r="BH22" s="679"/>
      <c r="BI22" s="679"/>
      <c r="BJ22" s="679"/>
      <c r="BK22" s="679"/>
      <c r="BL22" s="679"/>
      <c r="BM22" s="679"/>
      <c r="BN22" s="680"/>
      <c r="BO22" s="715" t="s">
        <v>236</v>
      </c>
      <c r="BP22" s="715"/>
      <c r="BQ22" s="715"/>
      <c r="BR22" s="715"/>
      <c r="BS22" s="684" t="s">
        <v>175</v>
      </c>
      <c r="BT22" s="679"/>
      <c r="BU22" s="679"/>
      <c r="BV22" s="679"/>
      <c r="BW22" s="679"/>
      <c r="BX22" s="679"/>
      <c r="BY22" s="679"/>
      <c r="BZ22" s="679"/>
      <c r="CA22" s="679"/>
      <c r="CB22" s="722"/>
      <c r="CD22" s="782" t="s">
        <v>284</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285</v>
      </c>
      <c r="C23" s="676"/>
      <c r="D23" s="676"/>
      <c r="E23" s="676"/>
      <c r="F23" s="676"/>
      <c r="G23" s="676"/>
      <c r="H23" s="676"/>
      <c r="I23" s="676"/>
      <c r="J23" s="676"/>
      <c r="K23" s="676"/>
      <c r="L23" s="676"/>
      <c r="M23" s="676"/>
      <c r="N23" s="676"/>
      <c r="O23" s="676"/>
      <c r="P23" s="676"/>
      <c r="Q23" s="677"/>
      <c r="R23" s="678">
        <v>8712498</v>
      </c>
      <c r="S23" s="679"/>
      <c r="T23" s="679"/>
      <c r="U23" s="679"/>
      <c r="V23" s="679"/>
      <c r="W23" s="679"/>
      <c r="X23" s="679"/>
      <c r="Y23" s="680"/>
      <c r="Z23" s="715">
        <v>34</v>
      </c>
      <c r="AA23" s="715"/>
      <c r="AB23" s="715"/>
      <c r="AC23" s="715"/>
      <c r="AD23" s="716">
        <v>8712498</v>
      </c>
      <c r="AE23" s="716"/>
      <c r="AF23" s="716"/>
      <c r="AG23" s="716"/>
      <c r="AH23" s="716"/>
      <c r="AI23" s="716"/>
      <c r="AJ23" s="716"/>
      <c r="AK23" s="716"/>
      <c r="AL23" s="681">
        <v>60.5</v>
      </c>
      <c r="AM23" s="682"/>
      <c r="AN23" s="682"/>
      <c r="AO23" s="717"/>
      <c r="AP23" s="772" t="s">
        <v>286</v>
      </c>
      <c r="AQ23" s="780"/>
      <c r="AR23" s="780"/>
      <c r="AS23" s="780"/>
      <c r="AT23" s="780"/>
      <c r="AU23" s="780"/>
      <c r="AV23" s="780"/>
      <c r="AW23" s="780"/>
      <c r="AX23" s="780"/>
      <c r="AY23" s="780"/>
      <c r="AZ23" s="780"/>
      <c r="BA23" s="780"/>
      <c r="BB23" s="780"/>
      <c r="BC23" s="780"/>
      <c r="BD23" s="780"/>
      <c r="BE23" s="780"/>
      <c r="BF23" s="774"/>
      <c r="BG23" s="678">
        <v>108414</v>
      </c>
      <c r="BH23" s="679"/>
      <c r="BI23" s="679"/>
      <c r="BJ23" s="679"/>
      <c r="BK23" s="679"/>
      <c r="BL23" s="679"/>
      <c r="BM23" s="679"/>
      <c r="BN23" s="680"/>
      <c r="BO23" s="715">
        <v>2.4</v>
      </c>
      <c r="BP23" s="715"/>
      <c r="BQ23" s="715"/>
      <c r="BR23" s="715"/>
      <c r="BS23" s="684" t="s">
        <v>175</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287</v>
      </c>
      <c r="CS23" s="783"/>
      <c r="CT23" s="783"/>
      <c r="CU23" s="783"/>
      <c r="CV23" s="783"/>
      <c r="CW23" s="783"/>
      <c r="CX23" s="783"/>
      <c r="CY23" s="784"/>
      <c r="CZ23" s="782" t="s">
        <v>288</v>
      </c>
      <c r="DA23" s="783"/>
      <c r="DB23" s="783"/>
      <c r="DC23" s="784"/>
      <c r="DD23" s="782" t="s">
        <v>289</v>
      </c>
      <c r="DE23" s="783"/>
      <c r="DF23" s="783"/>
      <c r="DG23" s="783"/>
      <c r="DH23" s="783"/>
      <c r="DI23" s="783"/>
      <c r="DJ23" s="783"/>
      <c r="DK23" s="784"/>
      <c r="DL23" s="791" t="s">
        <v>290</v>
      </c>
      <c r="DM23" s="792"/>
      <c r="DN23" s="792"/>
      <c r="DO23" s="792"/>
      <c r="DP23" s="792"/>
      <c r="DQ23" s="792"/>
      <c r="DR23" s="792"/>
      <c r="DS23" s="792"/>
      <c r="DT23" s="792"/>
      <c r="DU23" s="792"/>
      <c r="DV23" s="793"/>
      <c r="DW23" s="782" t="s">
        <v>291</v>
      </c>
      <c r="DX23" s="783"/>
      <c r="DY23" s="783"/>
      <c r="DZ23" s="783"/>
      <c r="EA23" s="783"/>
      <c r="EB23" s="783"/>
      <c r="EC23" s="784"/>
    </row>
    <row r="24" spans="2:133" ht="11.25" customHeight="1" x14ac:dyDescent="0.15">
      <c r="B24" s="675" t="s">
        <v>292</v>
      </c>
      <c r="C24" s="676"/>
      <c r="D24" s="676"/>
      <c r="E24" s="676"/>
      <c r="F24" s="676"/>
      <c r="G24" s="676"/>
      <c r="H24" s="676"/>
      <c r="I24" s="676"/>
      <c r="J24" s="676"/>
      <c r="K24" s="676"/>
      <c r="L24" s="676"/>
      <c r="M24" s="676"/>
      <c r="N24" s="676"/>
      <c r="O24" s="676"/>
      <c r="P24" s="676"/>
      <c r="Q24" s="677"/>
      <c r="R24" s="678">
        <v>907355</v>
      </c>
      <c r="S24" s="679"/>
      <c r="T24" s="679"/>
      <c r="U24" s="679"/>
      <c r="V24" s="679"/>
      <c r="W24" s="679"/>
      <c r="X24" s="679"/>
      <c r="Y24" s="680"/>
      <c r="Z24" s="715">
        <v>3.5</v>
      </c>
      <c r="AA24" s="715"/>
      <c r="AB24" s="715"/>
      <c r="AC24" s="715"/>
      <c r="AD24" s="716" t="s">
        <v>175</v>
      </c>
      <c r="AE24" s="716"/>
      <c r="AF24" s="716"/>
      <c r="AG24" s="716"/>
      <c r="AH24" s="716"/>
      <c r="AI24" s="716"/>
      <c r="AJ24" s="716"/>
      <c r="AK24" s="716"/>
      <c r="AL24" s="681" t="s">
        <v>175</v>
      </c>
      <c r="AM24" s="682"/>
      <c r="AN24" s="682"/>
      <c r="AO24" s="717"/>
      <c r="AP24" s="772" t="s">
        <v>293</v>
      </c>
      <c r="AQ24" s="780"/>
      <c r="AR24" s="780"/>
      <c r="AS24" s="780"/>
      <c r="AT24" s="780"/>
      <c r="AU24" s="780"/>
      <c r="AV24" s="780"/>
      <c r="AW24" s="780"/>
      <c r="AX24" s="780"/>
      <c r="AY24" s="780"/>
      <c r="AZ24" s="780"/>
      <c r="BA24" s="780"/>
      <c r="BB24" s="780"/>
      <c r="BC24" s="780"/>
      <c r="BD24" s="780"/>
      <c r="BE24" s="780"/>
      <c r="BF24" s="774"/>
      <c r="BG24" s="678" t="s">
        <v>175</v>
      </c>
      <c r="BH24" s="679"/>
      <c r="BI24" s="679"/>
      <c r="BJ24" s="679"/>
      <c r="BK24" s="679"/>
      <c r="BL24" s="679"/>
      <c r="BM24" s="679"/>
      <c r="BN24" s="680"/>
      <c r="BO24" s="715" t="s">
        <v>175</v>
      </c>
      <c r="BP24" s="715"/>
      <c r="BQ24" s="715"/>
      <c r="BR24" s="715"/>
      <c r="BS24" s="684" t="s">
        <v>175</v>
      </c>
      <c r="BT24" s="679"/>
      <c r="BU24" s="679"/>
      <c r="BV24" s="679"/>
      <c r="BW24" s="679"/>
      <c r="BX24" s="679"/>
      <c r="BY24" s="679"/>
      <c r="BZ24" s="679"/>
      <c r="CA24" s="679"/>
      <c r="CB24" s="722"/>
      <c r="CD24" s="736" t="s">
        <v>294</v>
      </c>
      <c r="CE24" s="737"/>
      <c r="CF24" s="737"/>
      <c r="CG24" s="737"/>
      <c r="CH24" s="737"/>
      <c r="CI24" s="737"/>
      <c r="CJ24" s="737"/>
      <c r="CK24" s="737"/>
      <c r="CL24" s="737"/>
      <c r="CM24" s="737"/>
      <c r="CN24" s="737"/>
      <c r="CO24" s="737"/>
      <c r="CP24" s="737"/>
      <c r="CQ24" s="738"/>
      <c r="CR24" s="733">
        <v>9501205</v>
      </c>
      <c r="CS24" s="734"/>
      <c r="CT24" s="734"/>
      <c r="CU24" s="734"/>
      <c r="CV24" s="734"/>
      <c r="CW24" s="734"/>
      <c r="CX24" s="734"/>
      <c r="CY24" s="777"/>
      <c r="CZ24" s="778">
        <v>38.6</v>
      </c>
      <c r="DA24" s="749"/>
      <c r="DB24" s="749"/>
      <c r="DC24" s="781"/>
      <c r="DD24" s="776">
        <v>7030957</v>
      </c>
      <c r="DE24" s="734"/>
      <c r="DF24" s="734"/>
      <c r="DG24" s="734"/>
      <c r="DH24" s="734"/>
      <c r="DI24" s="734"/>
      <c r="DJ24" s="734"/>
      <c r="DK24" s="777"/>
      <c r="DL24" s="776">
        <v>6804152</v>
      </c>
      <c r="DM24" s="734"/>
      <c r="DN24" s="734"/>
      <c r="DO24" s="734"/>
      <c r="DP24" s="734"/>
      <c r="DQ24" s="734"/>
      <c r="DR24" s="734"/>
      <c r="DS24" s="734"/>
      <c r="DT24" s="734"/>
      <c r="DU24" s="734"/>
      <c r="DV24" s="777"/>
      <c r="DW24" s="778">
        <v>45.6</v>
      </c>
      <c r="DX24" s="749"/>
      <c r="DY24" s="749"/>
      <c r="DZ24" s="749"/>
      <c r="EA24" s="749"/>
      <c r="EB24" s="749"/>
      <c r="EC24" s="779"/>
    </row>
    <row r="25" spans="2:133" ht="11.25" customHeight="1" x14ac:dyDescent="0.15">
      <c r="B25" s="675" t="s">
        <v>295</v>
      </c>
      <c r="C25" s="676"/>
      <c r="D25" s="676"/>
      <c r="E25" s="676"/>
      <c r="F25" s="676"/>
      <c r="G25" s="676"/>
      <c r="H25" s="676"/>
      <c r="I25" s="676"/>
      <c r="J25" s="676"/>
      <c r="K25" s="676"/>
      <c r="L25" s="676"/>
      <c r="M25" s="676"/>
      <c r="N25" s="676"/>
      <c r="O25" s="676"/>
      <c r="P25" s="676"/>
      <c r="Q25" s="677"/>
      <c r="R25" s="678" t="s">
        <v>175</v>
      </c>
      <c r="S25" s="679"/>
      <c r="T25" s="679"/>
      <c r="U25" s="679"/>
      <c r="V25" s="679"/>
      <c r="W25" s="679"/>
      <c r="X25" s="679"/>
      <c r="Y25" s="680"/>
      <c r="Z25" s="715" t="s">
        <v>175</v>
      </c>
      <c r="AA25" s="715"/>
      <c r="AB25" s="715"/>
      <c r="AC25" s="715"/>
      <c r="AD25" s="716" t="s">
        <v>175</v>
      </c>
      <c r="AE25" s="716"/>
      <c r="AF25" s="716"/>
      <c r="AG25" s="716"/>
      <c r="AH25" s="716"/>
      <c r="AI25" s="716"/>
      <c r="AJ25" s="716"/>
      <c r="AK25" s="716"/>
      <c r="AL25" s="681" t="s">
        <v>175</v>
      </c>
      <c r="AM25" s="682"/>
      <c r="AN25" s="682"/>
      <c r="AO25" s="717"/>
      <c r="AP25" s="772" t="s">
        <v>296</v>
      </c>
      <c r="AQ25" s="780"/>
      <c r="AR25" s="780"/>
      <c r="AS25" s="780"/>
      <c r="AT25" s="780"/>
      <c r="AU25" s="780"/>
      <c r="AV25" s="780"/>
      <c r="AW25" s="780"/>
      <c r="AX25" s="780"/>
      <c r="AY25" s="780"/>
      <c r="AZ25" s="780"/>
      <c r="BA25" s="780"/>
      <c r="BB25" s="780"/>
      <c r="BC25" s="780"/>
      <c r="BD25" s="780"/>
      <c r="BE25" s="780"/>
      <c r="BF25" s="774"/>
      <c r="BG25" s="678" t="s">
        <v>175</v>
      </c>
      <c r="BH25" s="679"/>
      <c r="BI25" s="679"/>
      <c r="BJ25" s="679"/>
      <c r="BK25" s="679"/>
      <c r="BL25" s="679"/>
      <c r="BM25" s="679"/>
      <c r="BN25" s="680"/>
      <c r="BO25" s="715" t="s">
        <v>175</v>
      </c>
      <c r="BP25" s="715"/>
      <c r="BQ25" s="715"/>
      <c r="BR25" s="715"/>
      <c r="BS25" s="684" t="s">
        <v>175</v>
      </c>
      <c r="BT25" s="679"/>
      <c r="BU25" s="679"/>
      <c r="BV25" s="679"/>
      <c r="BW25" s="679"/>
      <c r="BX25" s="679"/>
      <c r="BY25" s="679"/>
      <c r="BZ25" s="679"/>
      <c r="CA25" s="679"/>
      <c r="CB25" s="722"/>
      <c r="CD25" s="711" t="s">
        <v>297</v>
      </c>
      <c r="CE25" s="712"/>
      <c r="CF25" s="712"/>
      <c r="CG25" s="712"/>
      <c r="CH25" s="712"/>
      <c r="CI25" s="712"/>
      <c r="CJ25" s="712"/>
      <c r="CK25" s="712"/>
      <c r="CL25" s="712"/>
      <c r="CM25" s="712"/>
      <c r="CN25" s="712"/>
      <c r="CO25" s="712"/>
      <c r="CP25" s="712"/>
      <c r="CQ25" s="713"/>
      <c r="CR25" s="678">
        <v>3214522</v>
      </c>
      <c r="CS25" s="697"/>
      <c r="CT25" s="697"/>
      <c r="CU25" s="697"/>
      <c r="CV25" s="697"/>
      <c r="CW25" s="697"/>
      <c r="CX25" s="697"/>
      <c r="CY25" s="698"/>
      <c r="CZ25" s="681">
        <v>13</v>
      </c>
      <c r="DA25" s="699"/>
      <c r="DB25" s="699"/>
      <c r="DC25" s="700"/>
      <c r="DD25" s="684">
        <v>3075057</v>
      </c>
      <c r="DE25" s="697"/>
      <c r="DF25" s="697"/>
      <c r="DG25" s="697"/>
      <c r="DH25" s="697"/>
      <c r="DI25" s="697"/>
      <c r="DJ25" s="697"/>
      <c r="DK25" s="698"/>
      <c r="DL25" s="684">
        <v>3067837</v>
      </c>
      <c r="DM25" s="697"/>
      <c r="DN25" s="697"/>
      <c r="DO25" s="697"/>
      <c r="DP25" s="697"/>
      <c r="DQ25" s="697"/>
      <c r="DR25" s="697"/>
      <c r="DS25" s="697"/>
      <c r="DT25" s="697"/>
      <c r="DU25" s="697"/>
      <c r="DV25" s="698"/>
      <c r="DW25" s="681">
        <v>20.5</v>
      </c>
      <c r="DX25" s="699"/>
      <c r="DY25" s="699"/>
      <c r="DZ25" s="699"/>
      <c r="EA25" s="699"/>
      <c r="EB25" s="699"/>
      <c r="EC25" s="714"/>
    </row>
    <row r="26" spans="2:133" ht="11.25" customHeight="1" x14ac:dyDescent="0.15">
      <c r="B26" s="675" t="s">
        <v>298</v>
      </c>
      <c r="C26" s="676"/>
      <c r="D26" s="676"/>
      <c r="E26" s="676"/>
      <c r="F26" s="676"/>
      <c r="G26" s="676"/>
      <c r="H26" s="676"/>
      <c r="I26" s="676"/>
      <c r="J26" s="676"/>
      <c r="K26" s="676"/>
      <c r="L26" s="676"/>
      <c r="M26" s="676"/>
      <c r="N26" s="676"/>
      <c r="O26" s="676"/>
      <c r="P26" s="676"/>
      <c r="Q26" s="677"/>
      <c r="R26" s="678">
        <v>15269774</v>
      </c>
      <c r="S26" s="679"/>
      <c r="T26" s="679"/>
      <c r="U26" s="679"/>
      <c r="V26" s="679"/>
      <c r="W26" s="679"/>
      <c r="X26" s="679"/>
      <c r="Y26" s="680"/>
      <c r="Z26" s="715">
        <v>59.6</v>
      </c>
      <c r="AA26" s="715"/>
      <c r="AB26" s="715"/>
      <c r="AC26" s="715"/>
      <c r="AD26" s="716">
        <v>14254005</v>
      </c>
      <c r="AE26" s="716"/>
      <c r="AF26" s="716"/>
      <c r="AG26" s="716"/>
      <c r="AH26" s="716"/>
      <c r="AI26" s="716"/>
      <c r="AJ26" s="716"/>
      <c r="AK26" s="716"/>
      <c r="AL26" s="681">
        <v>99</v>
      </c>
      <c r="AM26" s="682"/>
      <c r="AN26" s="682"/>
      <c r="AO26" s="717"/>
      <c r="AP26" s="772" t="s">
        <v>299</v>
      </c>
      <c r="AQ26" s="773"/>
      <c r="AR26" s="773"/>
      <c r="AS26" s="773"/>
      <c r="AT26" s="773"/>
      <c r="AU26" s="773"/>
      <c r="AV26" s="773"/>
      <c r="AW26" s="773"/>
      <c r="AX26" s="773"/>
      <c r="AY26" s="773"/>
      <c r="AZ26" s="773"/>
      <c r="BA26" s="773"/>
      <c r="BB26" s="773"/>
      <c r="BC26" s="773"/>
      <c r="BD26" s="773"/>
      <c r="BE26" s="773"/>
      <c r="BF26" s="774"/>
      <c r="BG26" s="678" t="s">
        <v>175</v>
      </c>
      <c r="BH26" s="679"/>
      <c r="BI26" s="679"/>
      <c r="BJ26" s="679"/>
      <c r="BK26" s="679"/>
      <c r="BL26" s="679"/>
      <c r="BM26" s="679"/>
      <c r="BN26" s="680"/>
      <c r="BO26" s="715" t="s">
        <v>175</v>
      </c>
      <c r="BP26" s="715"/>
      <c r="BQ26" s="715"/>
      <c r="BR26" s="715"/>
      <c r="BS26" s="684" t="s">
        <v>175</v>
      </c>
      <c r="BT26" s="679"/>
      <c r="BU26" s="679"/>
      <c r="BV26" s="679"/>
      <c r="BW26" s="679"/>
      <c r="BX26" s="679"/>
      <c r="BY26" s="679"/>
      <c r="BZ26" s="679"/>
      <c r="CA26" s="679"/>
      <c r="CB26" s="722"/>
      <c r="CD26" s="711" t="s">
        <v>300</v>
      </c>
      <c r="CE26" s="712"/>
      <c r="CF26" s="712"/>
      <c r="CG26" s="712"/>
      <c r="CH26" s="712"/>
      <c r="CI26" s="712"/>
      <c r="CJ26" s="712"/>
      <c r="CK26" s="712"/>
      <c r="CL26" s="712"/>
      <c r="CM26" s="712"/>
      <c r="CN26" s="712"/>
      <c r="CO26" s="712"/>
      <c r="CP26" s="712"/>
      <c r="CQ26" s="713"/>
      <c r="CR26" s="678">
        <v>2219581</v>
      </c>
      <c r="CS26" s="679"/>
      <c r="CT26" s="679"/>
      <c r="CU26" s="679"/>
      <c r="CV26" s="679"/>
      <c r="CW26" s="679"/>
      <c r="CX26" s="679"/>
      <c r="CY26" s="680"/>
      <c r="CZ26" s="681">
        <v>9</v>
      </c>
      <c r="DA26" s="699"/>
      <c r="DB26" s="699"/>
      <c r="DC26" s="700"/>
      <c r="DD26" s="684">
        <v>2106482</v>
      </c>
      <c r="DE26" s="679"/>
      <c r="DF26" s="679"/>
      <c r="DG26" s="679"/>
      <c r="DH26" s="679"/>
      <c r="DI26" s="679"/>
      <c r="DJ26" s="679"/>
      <c r="DK26" s="680"/>
      <c r="DL26" s="684" t="s">
        <v>175</v>
      </c>
      <c r="DM26" s="679"/>
      <c r="DN26" s="679"/>
      <c r="DO26" s="679"/>
      <c r="DP26" s="679"/>
      <c r="DQ26" s="679"/>
      <c r="DR26" s="679"/>
      <c r="DS26" s="679"/>
      <c r="DT26" s="679"/>
      <c r="DU26" s="679"/>
      <c r="DV26" s="680"/>
      <c r="DW26" s="681" t="s">
        <v>236</v>
      </c>
      <c r="DX26" s="699"/>
      <c r="DY26" s="699"/>
      <c r="DZ26" s="699"/>
      <c r="EA26" s="699"/>
      <c r="EB26" s="699"/>
      <c r="EC26" s="714"/>
    </row>
    <row r="27" spans="2:133" ht="11.25" customHeight="1" x14ac:dyDescent="0.15">
      <c r="B27" s="675" t="s">
        <v>301</v>
      </c>
      <c r="C27" s="676"/>
      <c r="D27" s="676"/>
      <c r="E27" s="676"/>
      <c r="F27" s="676"/>
      <c r="G27" s="676"/>
      <c r="H27" s="676"/>
      <c r="I27" s="676"/>
      <c r="J27" s="676"/>
      <c r="K27" s="676"/>
      <c r="L27" s="676"/>
      <c r="M27" s="676"/>
      <c r="N27" s="676"/>
      <c r="O27" s="676"/>
      <c r="P27" s="676"/>
      <c r="Q27" s="677"/>
      <c r="R27" s="678">
        <v>6235</v>
      </c>
      <c r="S27" s="679"/>
      <c r="T27" s="679"/>
      <c r="U27" s="679"/>
      <c r="V27" s="679"/>
      <c r="W27" s="679"/>
      <c r="X27" s="679"/>
      <c r="Y27" s="680"/>
      <c r="Z27" s="715">
        <v>0</v>
      </c>
      <c r="AA27" s="715"/>
      <c r="AB27" s="715"/>
      <c r="AC27" s="715"/>
      <c r="AD27" s="716">
        <v>6235</v>
      </c>
      <c r="AE27" s="716"/>
      <c r="AF27" s="716"/>
      <c r="AG27" s="716"/>
      <c r="AH27" s="716"/>
      <c r="AI27" s="716"/>
      <c r="AJ27" s="716"/>
      <c r="AK27" s="716"/>
      <c r="AL27" s="681">
        <v>0</v>
      </c>
      <c r="AM27" s="682"/>
      <c r="AN27" s="682"/>
      <c r="AO27" s="717"/>
      <c r="AP27" s="675" t="s">
        <v>302</v>
      </c>
      <c r="AQ27" s="676"/>
      <c r="AR27" s="676"/>
      <c r="AS27" s="676"/>
      <c r="AT27" s="676"/>
      <c r="AU27" s="676"/>
      <c r="AV27" s="676"/>
      <c r="AW27" s="676"/>
      <c r="AX27" s="676"/>
      <c r="AY27" s="676"/>
      <c r="AZ27" s="676"/>
      <c r="BA27" s="676"/>
      <c r="BB27" s="676"/>
      <c r="BC27" s="676"/>
      <c r="BD27" s="676"/>
      <c r="BE27" s="676"/>
      <c r="BF27" s="677"/>
      <c r="BG27" s="678">
        <v>4587214</v>
      </c>
      <c r="BH27" s="679"/>
      <c r="BI27" s="679"/>
      <c r="BJ27" s="679"/>
      <c r="BK27" s="679"/>
      <c r="BL27" s="679"/>
      <c r="BM27" s="679"/>
      <c r="BN27" s="680"/>
      <c r="BO27" s="715">
        <v>100</v>
      </c>
      <c r="BP27" s="715"/>
      <c r="BQ27" s="715"/>
      <c r="BR27" s="715"/>
      <c r="BS27" s="684" t="s">
        <v>236</v>
      </c>
      <c r="BT27" s="679"/>
      <c r="BU27" s="679"/>
      <c r="BV27" s="679"/>
      <c r="BW27" s="679"/>
      <c r="BX27" s="679"/>
      <c r="BY27" s="679"/>
      <c r="BZ27" s="679"/>
      <c r="CA27" s="679"/>
      <c r="CB27" s="722"/>
      <c r="CD27" s="711" t="s">
        <v>303</v>
      </c>
      <c r="CE27" s="712"/>
      <c r="CF27" s="712"/>
      <c r="CG27" s="712"/>
      <c r="CH27" s="712"/>
      <c r="CI27" s="712"/>
      <c r="CJ27" s="712"/>
      <c r="CK27" s="712"/>
      <c r="CL27" s="712"/>
      <c r="CM27" s="712"/>
      <c r="CN27" s="712"/>
      <c r="CO27" s="712"/>
      <c r="CP27" s="712"/>
      <c r="CQ27" s="713"/>
      <c r="CR27" s="678">
        <v>3464578</v>
      </c>
      <c r="CS27" s="697"/>
      <c r="CT27" s="697"/>
      <c r="CU27" s="697"/>
      <c r="CV27" s="697"/>
      <c r="CW27" s="697"/>
      <c r="CX27" s="697"/>
      <c r="CY27" s="698"/>
      <c r="CZ27" s="681">
        <v>14.1</v>
      </c>
      <c r="DA27" s="699"/>
      <c r="DB27" s="699"/>
      <c r="DC27" s="700"/>
      <c r="DD27" s="684">
        <v>1194241</v>
      </c>
      <c r="DE27" s="697"/>
      <c r="DF27" s="697"/>
      <c r="DG27" s="697"/>
      <c r="DH27" s="697"/>
      <c r="DI27" s="697"/>
      <c r="DJ27" s="697"/>
      <c r="DK27" s="698"/>
      <c r="DL27" s="684">
        <v>1193951</v>
      </c>
      <c r="DM27" s="697"/>
      <c r="DN27" s="697"/>
      <c r="DO27" s="697"/>
      <c r="DP27" s="697"/>
      <c r="DQ27" s="697"/>
      <c r="DR27" s="697"/>
      <c r="DS27" s="697"/>
      <c r="DT27" s="697"/>
      <c r="DU27" s="697"/>
      <c r="DV27" s="698"/>
      <c r="DW27" s="681">
        <v>8</v>
      </c>
      <c r="DX27" s="699"/>
      <c r="DY27" s="699"/>
      <c r="DZ27" s="699"/>
      <c r="EA27" s="699"/>
      <c r="EB27" s="699"/>
      <c r="EC27" s="714"/>
    </row>
    <row r="28" spans="2:133" ht="11.25" customHeight="1" x14ac:dyDescent="0.15">
      <c r="B28" s="675" t="s">
        <v>304</v>
      </c>
      <c r="C28" s="676"/>
      <c r="D28" s="676"/>
      <c r="E28" s="676"/>
      <c r="F28" s="676"/>
      <c r="G28" s="676"/>
      <c r="H28" s="676"/>
      <c r="I28" s="676"/>
      <c r="J28" s="676"/>
      <c r="K28" s="676"/>
      <c r="L28" s="676"/>
      <c r="M28" s="676"/>
      <c r="N28" s="676"/>
      <c r="O28" s="676"/>
      <c r="P28" s="676"/>
      <c r="Q28" s="677"/>
      <c r="R28" s="678">
        <v>170042</v>
      </c>
      <c r="S28" s="679"/>
      <c r="T28" s="679"/>
      <c r="U28" s="679"/>
      <c r="V28" s="679"/>
      <c r="W28" s="679"/>
      <c r="X28" s="679"/>
      <c r="Y28" s="680"/>
      <c r="Z28" s="715">
        <v>0.7</v>
      </c>
      <c r="AA28" s="715"/>
      <c r="AB28" s="715"/>
      <c r="AC28" s="715"/>
      <c r="AD28" s="716">
        <v>11306</v>
      </c>
      <c r="AE28" s="716"/>
      <c r="AF28" s="716"/>
      <c r="AG28" s="716"/>
      <c r="AH28" s="716"/>
      <c r="AI28" s="716"/>
      <c r="AJ28" s="716"/>
      <c r="AK28" s="716"/>
      <c r="AL28" s="681">
        <v>0.1</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305</v>
      </c>
      <c r="CE28" s="712"/>
      <c r="CF28" s="712"/>
      <c r="CG28" s="712"/>
      <c r="CH28" s="712"/>
      <c r="CI28" s="712"/>
      <c r="CJ28" s="712"/>
      <c r="CK28" s="712"/>
      <c r="CL28" s="712"/>
      <c r="CM28" s="712"/>
      <c r="CN28" s="712"/>
      <c r="CO28" s="712"/>
      <c r="CP28" s="712"/>
      <c r="CQ28" s="713"/>
      <c r="CR28" s="678">
        <v>2822105</v>
      </c>
      <c r="CS28" s="679"/>
      <c r="CT28" s="679"/>
      <c r="CU28" s="679"/>
      <c r="CV28" s="679"/>
      <c r="CW28" s="679"/>
      <c r="CX28" s="679"/>
      <c r="CY28" s="680"/>
      <c r="CZ28" s="681">
        <v>11.5</v>
      </c>
      <c r="DA28" s="699"/>
      <c r="DB28" s="699"/>
      <c r="DC28" s="700"/>
      <c r="DD28" s="684">
        <v>2761659</v>
      </c>
      <c r="DE28" s="679"/>
      <c r="DF28" s="679"/>
      <c r="DG28" s="679"/>
      <c r="DH28" s="679"/>
      <c r="DI28" s="679"/>
      <c r="DJ28" s="679"/>
      <c r="DK28" s="680"/>
      <c r="DL28" s="684">
        <v>2542364</v>
      </c>
      <c r="DM28" s="679"/>
      <c r="DN28" s="679"/>
      <c r="DO28" s="679"/>
      <c r="DP28" s="679"/>
      <c r="DQ28" s="679"/>
      <c r="DR28" s="679"/>
      <c r="DS28" s="679"/>
      <c r="DT28" s="679"/>
      <c r="DU28" s="679"/>
      <c r="DV28" s="680"/>
      <c r="DW28" s="681">
        <v>17</v>
      </c>
      <c r="DX28" s="699"/>
      <c r="DY28" s="699"/>
      <c r="DZ28" s="699"/>
      <c r="EA28" s="699"/>
      <c r="EB28" s="699"/>
      <c r="EC28" s="714"/>
    </row>
    <row r="29" spans="2:133" ht="11.25" customHeight="1" x14ac:dyDescent="0.15">
      <c r="B29" s="675" t="s">
        <v>306</v>
      </c>
      <c r="C29" s="676"/>
      <c r="D29" s="676"/>
      <c r="E29" s="676"/>
      <c r="F29" s="676"/>
      <c r="G29" s="676"/>
      <c r="H29" s="676"/>
      <c r="I29" s="676"/>
      <c r="J29" s="676"/>
      <c r="K29" s="676"/>
      <c r="L29" s="676"/>
      <c r="M29" s="676"/>
      <c r="N29" s="676"/>
      <c r="O29" s="676"/>
      <c r="P29" s="676"/>
      <c r="Q29" s="677"/>
      <c r="R29" s="678">
        <v>281539</v>
      </c>
      <c r="S29" s="679"/>
      <c r="T29" s="679"/>
      <c r="U29" s="679"/>
      <c r="V29" s="679"/>
      <c r="W29" s="679"/>
      <c r="X29" s="679"/>
      <c r="Y29" s="680"/>
      <c r="Z29" s="715">
        <v>1.1000000000000001</v>
      </c>
      <c r="AA29" s="715"/>
      <c r="AB29" s="715"/>
      <c r="AC29" s="715"/>
      <c r="AD29" s="716">
        <v>25267</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307</v>
      </c>
      <c r="CE29" s="764"/>
      <c r="CF29" s="711" t="s">
        <v>308</v>
      </c>
      <c r="CG29" s="712"/>
      <c r="CH29" s="712"/>
      <c r="CI29" s="712"/>
      <c r="CJ29" s="712"/>
      <c r="CK29" s="712"/>
      <c r="CL29" s="712"/>
      <c r="CM29" s="712"/>
      <c r="CN29" s="712"/>
      <c r="CO29" s="712"/>
      <c r="CP29" s="712"/>
      <c r="CQ29" s="713"/>
      <c r="CR29" s="678">
        <v>2820341</v>
      </c>
      <c r="CS29" s="697"/>
      <c r="CT29" s="697"/>
      <c r="CU29" s="697"/>
      <c r="CV29" s="697"/>
      <c r="CW29" s="697"/>
      <c r="CX29" s="697"/>
      <c r="CY29" s="698"/>
      <c r="CZ29" s="681">
        <v>11.4</v>
      </c>
      <c r="DA29" s="699"/>
      <c r="DB29" s="699"/>
      <c r="DC29" s="700"/>
      <c r="DD29" s="684">
        <v>2759895</v>
      </c>
      <c r="DE29" s="697"/>
      <c r="DF29" s="697"/>
      <c r="DG29" s="697"/>
      <c r="DH29" s="697"/>
      <c r="DI29" s="697"/>
      <c r="DJ29" s="697"/>
      <c r="DK29" s="698"/>
      <c r="DL29" s="684">
        <v>2540600</v>
      </c>
      <c r="DM29" s="697"/>
      <c r="DN29" s="697"/>
      <c r="DO29" s="697"/>
      <c r="DP29" s="697"/>
      <c r="DQ29" s="697"/>
      <c r="DR29" s="697"/>
      <c r="DS29" s="697"/>
      <c r="DT29" s="697"/>
      <c r="DU29" s="697"/>
      <c r="DV29" s="698"/>
      <c r="DW29" s="681">
        <v>17</v>
      </c>
      <c r="DX29" s="699"/>
      <c r="DY29" s="699"/>
      <c r="DZ29" s="699"/>
      <c r="EA29" s="699"/>
      <c r="EB29" s="699"/>
      <c r="EC29" s="714"/>
    </row>
    <row r="30" spans="2:133" ht="11.25" customHeight="1" x14ac:dyDescent="0.15">
      <c r="B30" s="675" t="s">
        <v>309</v>
      </c>
      <c r="C30" s="676"/>
      <c r="D30" s="676"/>
      <c r="E30" s="676"/>
      <c r="F30" s="676"/>
      <c r="G30" s="676"/>
      <c r="H30" s="676"/>
      <c r="I30" s="676"/>
      <c r="J30" s="676"/>
      <c r="K30" s="676"/>
      <c r="L30" s="676"/>
      <c r="M30" s="676"/>
      <c r="N30" s="676"/>
      <c r="O30" s="676"/>
      <c r="P30" s="676"/>
      <c r="Q30" s="677"/>
      <c r="R30" s="678">
        <v>91827</v>
      </c>
      <c r="S30" s="679"/>
      <c r="T30" s="679"/>
      <c r="U30" s="679"/>
      <c r="V30" s="679"/>
      <c r="W30" s="679"/>
      <c r="X30" s="679"/>
      <c r="Y30" s="680"/>
      <c r="Z30" s="715">
        <v>0.4</v>
      </c>
      <c r="AA30" s="715"/>
      <c r="AB30" s="715"/>
      <c r="AC30" s="715"/>
      <c r="AD30" s="716" t="s">
        <v>175</v>
      </c>
      <c r="AE30" s="716"/>
      <c r="AF30" s="716"/>
      <c r="AG30" s="716"/>
      <c r="AH30" s="716"/>
      <c r="AI30" s="716"/>
      <c r="AJ30" s="716"/>
      <c r="AK30" s="716"/>
      <c r="AL30" s="681" t="s">
        <v>175</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310</v>
      </c>
      <c r="BH30" s="752"/>
      <c r="BI30" s="752"/>
      <c r="BJ30" s="752"/>
      <c r="BK30" s="752"/>
      <c r="BL30" s="752"/>
      <c r="BM30" s="752"/>
      <c r="BN30" s="752"/>
      <c r="BO30" s="752"/>
      <c r="BP30" s="752"/>
      <c r="BQ30" s="753"/>
      <c r="BR30" s="739" t="s">
        <v>311</v>
      </c>
      <c r="BS30" s="752"/>
      <c r="BT30" s="752"/>
      <c r="BU30" s="752"/>
      <c r="BV30" s="752"/>
      <c r="BW30" s="752"/>
      <c r="BX30" s="752"/>
      <c r="BY30" s="752"/>
      <c r="BZ30" s="752"/>
      <c r="CA30" s="752"/>
      <c r="CB30" s="753"/>
      <c r="CD30" s="765"/>
      <c r="CE30" s="766"/>
      <c r="CF30" s="711" t="s">
        <v>312</v>
      </c>
      <c r="CG30" s="712"/>
      <c r="CH30" s="712"/>
      <c r="CI30" s="712"/>
      <c r="CJ30" s="712"/>
      <c r="CK30" s="712"/>
      <c r="CL30" s="712"/>
      <c r="CM30" s="712"/>
      <c r="CN30" s="712"/>
      <c r="CO30" s="712"/>
      <c r="CP30" s="712"/>
      <c r="CQ30" s="713"/>
      <c r="CR30" s="678">
        <v>2652125</v>
      </c>
      <c r="CS30" s="679"/>
      <c r="CT30" s="679"/>
      <c r="CU30" s="679"/>
      <c r="CV30" s="679"/>
      <c r="CW30" s="679"/>
      <c r="CX30" s="679"/>
      <c r="CY30" s="680"/>
      <c r="CZ30" s="681">
        <v>10.8</v>
      </c>
      <c r="DA30" s="699"/>
      <c r="DB30" s="699"/>
      <c r="DC30" s="700"/>
      <c r="DD30" s="684">
        <v>2591679</v>
      </c>
      <c r="DE30" s="679"/>
      <c r="DF30" s="679"/>
      <c r="DG30" s="679"/>
      <c r="DH30" s="679"/>
      <c r="DI30" s="679"/>
      <c r="DJ30" s="679"/>
      <c r="DK30" s="680"/>
      <c r="DL30" s="684">
        <v>2372384</v>
      </c>
      <c r="DM30" s="679"/>
      <c r="DN30" s="679"/>
      <c r="DO30" s="679"/>
      <c r="DP30" s="679"/>
      <c r="DQ30" s="679"/>
      <c r="DR30" s="679"/>
      <c r="DS30" s="679"/>
      <c r="DT30" s="679"/>
      <c r="DU30" s="679"/>
      <c r="DV30" s="680"/>
      <c r="DW30" s="681">
        <v>15.9</v>
      </c>
      <c r="DX30" s="699"/>
      <c r="DY30" s="699"/>
      <c r="DZ30" s="699"/>
      <c r="EA30" s="699"/>
      <c r="EB30" s="699"/>
      <c r="EC30" s="714"/>
    </row>
    <row r="31" spans="2:133" ht="11.25" customHeight="1" x14ac:dyDescent="0.15">
      <c r="B31" s="675" t="s">
        <v>313</v>
      </c>
      <c r="C31" s="676"/>
      <c r="D31" s="676"/>
      <c r="E31" s="676"/>
      <c r="F31" s="676"/>
      <c r="G31" s="676"/>
      <c r="H31" s="676"/>
      <c r="I31" s="676"/>
      <c r="J31" s="676"/>
      <c r="K31" s="676"/>
      <c r="L31" s="676"/>
      <c r="M31" s="676"/>
      <c r="N31" s="676"/>
      <c r="O31" s="676"/>
      <c r="P31" s="676"/>
      <c r="Q31" s="677"/>
      <c r="R31" s="678">
        <v>2607995</v>
      </c>
      <c r="S31" s="679"/>
      <c r="T31" s="679"/>
      <c r="U31" s="679"/>
      <c r="V31" s="679"/>
      <c r="W31" s="679"/>
      <c r="X31" s="679"/>
      <c r="Y31" s="680"/>
      <c r="Z31" s="715">
        <v>10.199999999999999</v>
      </c>
      <c r="AA31" s="715"/>
      <c r="AB31" s="715"/>
      <c r="AC31" s="715"/>
      <c r="AD31" s="716" t="s">
        <v>175</v>
      </c>
      <c r="AE31" s="716"/>
      <c r="AF31" s="716"/>
      <c r="AG31" s="716"/>
      <c r="AH31" s="716"/>
      <c r="AI31" s="716"/>
      <c r="AJ31" s="716"/>
      <c r="AK31" s="716"/>
      <c r="AL31" s="681" t="s">
        <v>175</v>
      </c>
      <c r="AM31" s="682"/>
      <c r="AN31" s="682"/>
      <c r="AO31" s="717"/>
      <c r="AP31" s="754" t="s">
        <v>314</v>
      </c>
      <c r="AQ31" s="755"/>
      <c r="AR31" s="755"/>
      <c r="AS31" s="755"/>
      <c r="AT31" s="760" t="s">
        <v>315</v>
      </c>
      <c r="AU31" s="231"/>
      <c r="AV31" s="231"/>
      <c r="AW31" s="231"/>
      <c r="AX31" s="744" t="s">
        <v>188</v>
      </c>
      <c r="AY31" s="745"/>
      <c r="AZ31" s="745"/>
      <c r="BA31" s="745"/>
      <c r="BB31" s="745"/>
      <c r="BC31" s="745"/>
      <c r="BD31" s="745"/>
      <c r="BE31" s="745"/>
      <c r="BF31" s="746"/>
      <c r="BG31" s="747">
        <v>98.7</v>
      </c>
      <c r="BH31" s="748"/>
      <c r="BI31" s="748"/>
      <c r="BJ31" s="748"/>
      <c r="BK31" s="748"/>
      <c r="BL31" s="748"/>
      <c r="BM31" s="749">
        <v>93.4</v>
      </c>
      <c r="BN31" s="748"/>
      <c r="BO31" s="748"/>
      <c r="BP31" s="748"/>
      <c r="BQ31" s="750"/>
      <c r="BR31" s="747">
        <v>98.6</v>
      </c>
      <c r="BS31" s="748"/>
      <c r="BT31" s="748"/>
      <c r="BU31" s="748"/>
      <c r="BV31" s="748"/>
      <c r="BW31" s="748"/>
      <c r="BX31" s="749">
        <v>92.6</v>
      </c>
      <c r="BY31" s="748"/>
      <c r="BZ31" s="748"/>
      <c r="CA31" s="748"/>
      <c r="CB31" s="750"/>
      <c r="CD31" s="765"/>
      <c r="CE31" s="766"/>
      <c r="CF31" s="711" t="s">
        <v>316</v>
      </c>
      <c r="CG31" s="712"/>
      <c r="CH31" s="712"/>
      <c r="CI31" s="712"/>
      <c r="CJ31" s="712"/>
      <c r="CK31" s="712"/>
      <c r="CL31" s="712"/>
      <c r="CM31" s="712"/>
      <c r="CN31" s="712"/>
      <c r="CO31" s="712"/>
      <c r="CP31" s="712"/>
      <c r="CQ31" s="713"/>
      <c r="CR31" s="678">
        <v>168216</v>
      </c>
      <c r="CS31" s="697"/>
      <c r="CT31" s="697"/>
      <c r="CU31" s="697"/>
      <c r="CV31" s="697"/>
      <c r="CW31" s="697"/>
      <c r="CX31" s="697"/>
      <c r="CY31" s="698"/>
      <c r="CZ31" s="681">
        <v>0.7</v>
      </c>
      <c r="DA31" s="699"/>
      <c r="DB31" s="699"/>
      <c r="DC31" s="700"/>
      <c r="DD31" s="684">
        <v>168216</v>
      </c>
      <c r="DE31" s="697"/>
      <c r="DF31" s="697"/>
      <c r="DG31" s="697"/>
      <c r="DH31" s="697"/>
      <c r="DI31" s="697"/>
      <c r="DJ31" s="697"/>
      <c r="DK31" s="698"/>
      <c r="DL31" s="684">
        <v>168216</v>
      </c>
      <c r="DM31" s="697"/>
      <c r="DN31" s="697"/>
      <c r="DO31" s="697"/>
      <c r="DP31" s="697"/>
      <c r="DQ31" s="697"/>
      <c r="DR31" s="697"/>
      <c r="DS31" s="697"/>
      <c r="DT31" s="697"/>
      <c r="DU31" s="697"/>
      <c r="DV31" s="698"/>
      <c r="DW31" s="681">
        <v>1.1000000000000001</v>
      </c>
      <c r="DX31" s="699"/>
      <c r="DY31" s="699"/>
      <c r="DZ31" s="699"/>
      <c r="EA31" s="699"/>
      <c r="EB31" s="699"/>
      <c r="EC31" s="714"/>
    </row>
    <row r="32" spans="2:133" ht="11.25" customHeight="1" x14ac:dyDescent="0.15">
      <c r="B32" s="769" t="s">
        <v>317</v>
      </c>
      <c r="C32" s="770"/>
      <c r="D32" s="770"/>
      <c r="E32" s="770"/>
      <c r="F32" s="770"/>
      <c r="G32" s="770"/>
      <c r="H32" s="770"/>
      <c r="I32" s="770"/>
      <c r="J32" s="770"/>
      <c r="K32" s="770"/>
      <c r="L32" s="770"/>
      <c r="M32" s="770"/>
      <c r="N32" s="770"/>
      <c r="O32" s="770"/>
      <c r="P32" s="770"/>
      <c r="Q32" s="771"/>
      <c r="R32" s="678" t="s">
        <v>236</v>
      </c>
      <c r="S32" s="679"/>
      <c r="T32" s="679"/>
      <c r="U32" s="679"/>
      <c r="V32" s="679"/>
      <c r="W32" s="679"/>
      <c r="X32" s="679"/>
      <c r="Y32" s="680"/>
      <c r="Z32" s="715" t="s">
        <v>175</v>
      </c>
      <c r="AA32" s="715"/>
      <c r="AB32" s="715"/>
      <c r="AC32" s="715"/>
      <c r="AD32" s="716" t="s">
        <v>175</v>
      </c>
      <c r="AE32" s="716"/>
      <c r="AF32" s="716"/>
      <c r="AG32" s="716"/>
      <c r="AH32" s="716"/>
      <c r="AI32" s="716"/>
      <c r="AJ32" s="716"/>
      <c r="AK32" s="716"/>
      <c r="AL32" s="681" t="s">
        <v>175</v>
      </c>
      <c r="AM32" s="682"/>
      <c r="AN32" s="682"/>
      <c r="AO32" s="717"/>
      <c r="AP32" s="756"/>
      <c r="AQ32" s="757"/>
      <c r="AR32" s="757"/>
      <c r="AS32" s="757"/>
      <c r="AT32" s="761"/>
      <c r="AU32" s="230" t="s">
        <v>318</v>
      </c>
      <c r="AV32" s="230"/>
      <c r="AW32" s="230"/>
      <c r="AX32" s="675" t="s">
        <v>319</v>
      </c>
      <c r="AY32" s="676"/>
      <c r="AZ32" s="676"/>
      <c r="BA32" s="676"/>
      <c r="BB32" s="676"/>
      <c r="BC32" s="676"/>
      <c r="BD32" s="676"/>
      <c r="BE32" s="676"/>
      <c r="BF32" s="677"/>
      <c r="BG32" s="751">
        <v>99</v>
      </c>
      <c r="BH32" s="697"/>
      <c r="BI32" s="697"/>
      <c r="BJ32" s="697"/>
      <c r="BK32" s="697"/>
      <c r="BL32" s="697"/>
      <c r="BM32" s="682">
        <v>95.5</v>
      </c>
      <c r="BN32" s="743"/>
      <c r="BO32" s="743"/>
      <c r="BP32" s="743"/>
      <c r="BQ32" s="721"/>
      <c r="BR32" s="751">
        <v>98.9</v>
      </c>
      <c r="BS32" s="697"/>
      <c r="BT32" s="697"/>
      <c r="BU32" s="697"/>
      <c r="BV32" s="697"/>
      <c r="BW32" s="697"/>
      <c r="BX32" s="682">
        <v>95</v>
      </c>
      <c r="BY32" s="743"/>
      <c r="BZ32" s="743"/>
      <c r="CA32" s="743"/>
      <c r="CB32" s="721"/>
      <c r="CD32" s="767"/>
      <c r="CE32" s="768"/>
      <c r="CF32" s="711" t="s">
        <v>320</v>
      </c>
      <c r="CG32" s="712"/>
      <c r="CH32" s="712"/>
      <c r="CI32" s="712"/>
      <c r="CJ32" s="712"/>
      <c r="CK32" s="712"/>
      <c r="CL32" s="712"/>
      <c r="CM32" s="712"/>
      <c r="CN32" s="712"/>
      <c r="CO32" s="712"/>
      <c r="CP32" s="712"/>
      <c r="CQ32" s="713"/>
      <c r="CR32" s="678">
        <v>1764</v>
      </c>
      <c r="CS32" s="679"/>
      <c r="CT32" s="679"/>
      <c r="CU32" s="679"/>
      <c r="CV32" s="679"/>
      <c r="CW32" s="679"/>
      <c r="CX32" s="679"/>
      <c r="CY32" s="680"/>
      <c r="CZ32" s="681">
        <v>0</v>
      </c>
      <c r="DA32" s="699"/>
      <c r="DB32" s="699"/>
      <c r="DC32" s="700"/>
      <c r="DD32" s="684">
        <v>1764</v>
      </c>
      <c r="DE32" s="679"/>
      <c r="DF32" s="679"/>
      <c r="DG32" s="679"/>
      <c r="DH32" s="679"/>
      <c r="DI32" s="679"/>
      <c r="DJ32" s="679"/>
      <c r="DK32" s="680"/>
      <c r="DL32" s="684">
        <v>1764</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321</v>
      </c>
      <c r="C33" s="676"/>
      <c r="D33" s="676"/>
      <c r="E33" s="676"/>
      <c r="F33" s="676"/>
      <c r="G33" s="676"/>
      <c r="H33" s="676"/>
      <c r="I33" s="676"/>
      <c r="J33" s="676"/>
      <c r="K33" s="676"/>
      <c r="L33" s="676"/>
      <c r="M33" s="676"/>
      <c r="N33" s="676"/>
      <c r="O33" s="676"/>
      <c r="P33" s="676"/>
      <c r="Q33" s="677"/>
      <c r="R33" s="678">
        <v>1579014</v>
      </c>
      <c r="S33" s="679"/>
      <c r="T33" s="679"/>
      <c r="U33" s="679"/>
      <c r="V33" s="679"/>
      <c r="W33" s="679"/>
      <c r="X33" s="679"/>
      <c r="Y33" s="680"/>
      <c r="Z33" s="715">
        <v>6.2</v>
      </c>
      <c r="AA33" s="715"/>
      <c r="AB33" s="715"/>
      <c r="AC33" s="715"/>
      <c r="AD33" s="716" t="s">
        <v>175</v>
      </c>
      <c r="AE33" s="716"/>
      <c r="AF33" s="716"/>
      <c r="AG33" s="716"/>
      <c r="AH33" s="716"/>
      <c r="AI33" s="716"/>
      <c r="AJ33" s="716"/>
      <c r="AK33" s="716"/>
      <c r="AL33" s="681" t="s">
        <v>175</v>
      </c>
      <c r="AM33" s="682"/>
      <c r="AN33" s="682"/>
      <c r="AO33" s="717"/>
      <c r="AP33" s="758"/>
      <c r="AQ33" s="759"/>
      <c r="AR33" s="759"/>
      <c r="AS33" s="759"/>
      <c r="AT33" s="762"/>
      <c r="AU33" s="232"/>
      <c r="AV33" s="232"/>
      <c r="AW33" s="232"/>
      <c r="AX33" s="659" t="s">
        <v>322</v>
      </c>
      <c r="AY33" s="660"/>
      <c r="AZ33" s="660"/>
      <c r="BA33" s="660"/>
      <c r="BB33" s="660"/>
      <c r="BC33" s="660"/>
      <c r="BD33" s="660"/>
      <c r="BE33" s="660"/>
      <c r="BF33" s="661"/>
      <c r="BG33" s="742">
        <v>98.3</v>
      </c>
      <c r="BH33" s="663"/>
      <c r="BI33" s="663"/>
      <c r="BJ33" s="663"/>
      <c r="BK33" s="663"/>
      <c r="BL33" s="663"/>
      <c r="BM33" s="706">
        <v>91</v>
      </c>
      <c r="BN33" s="663"/>
      <c r="BO33" s="663"/>
      <c r="BP33" s="663"/>
      <c r="BQ33" s="727"/>
      <c r="BR33" s="742">
        <v>98.2</v>
      </c>
      <c r="BS33" s="663"/>
      <c r="BT33" s="663"/>
      <c r="BU33" s="663"/>
      <c r="BV33" s="663"/>
      <c r="BW33" s="663"/>
      <c r="BX33" s="706">
        <v>90</v>
      </c>
      <c r="BY33" s="663"/>
      <c r="BZ33" s="663"/>
      <c r="CA33" s="663"/>
      <c r="CB33" s="727"/>
      <c r="CD33" s="711" t="s">
        <v>323</v>
      </c>
      <c r="CE33" s="712"/>
      <c r="CF33" s="712"/>
      <c r="CG33" s="712"/>
      <c r="CH33" s="712"/>
      <c r="CI33" s="712"/>
      <c r="CJ33" s="712"/>
      <c r="CK33" s="712"/>
      <c r="CL33" s="712"/>
      <c r="CM33" s="712"/>
      <c r="CN33" s="712"/>
      <c r="CO33" s="712"/>
      <c r="CP33" s="712"/>
      <c r="CQ33" s="713"/>
      <c r="CR33" s="678">
        <v>11181151</v>
      </c>
      <c r="CS33" s="697"/>
      <c r="CT33" s="697"/>
      <c r="CU33" s="697"/>
      <c r="CV33" s="697"/>
      <c r="CW33" s="697"/>
      <c r="CX33" s="697"/>
      <c r="CY33" s="698"/>
      <c r="CZ33" s="681">
        <v>45.4</v>
      </c>
      <c r="DA33" s="699"/>
      <c r="DB33" s="699"/>
      <c r="DC33" s="700"/>
      <c r="DD33" s="684">
        <v>8672345</v>
      </c>
      <c r="DE33" s="697"/>
      <c r="DF33" s="697"/>
      <c r="DG33" s="697"/>
      <c r="DH33" s="697"/>
      <c r="DI33" s="697"/>
      <c r="DJ33" s="697"/>
      <c r="DK33" s="698"/>
      <c r="DL33" s="684">
        <v>7145777</v>
      </c>
      <c r="DM33" s="697"/>
      <c r="DN33" s="697"/>
      <c r="DO33" s="697"/>
      <c r="DP33" s="697"/>
      <c r="DQ33" s="697"/>
      <c r="DR33" s="697"/>
      <c r="DS33" s="697"/>
      <c r="DT33" s="697"/>
      <c r="DU33" s="697"/>
      <c r="DV33" s="698"/>
      <c r="DW33" s="681">
        <v>47.9</v>
      </c>
      <c r="DX33" s="699"/>
      <c r="DY33" s="699"/>
      <c r="DZ33" s="699"/>
      <c r="EA33" s="699"/>
      <c r="EB33" s="699"/>
      <c r="EC33" s="714"/>
    </row>
    <row r="34" spans="2:133" ht="11.25" customHeight="1" x14ac:dyDescent="0.15">
      <c r="B34" s="675" t="s">
        <v>324</v>
      </c>
      <c r="C34" s="676"/>
      <c r="D34" s="676"/>
      <c r="E34" s="676"/>
      <c r="F34" s="676"/>
      <c r="G34" s="676"/>
      <c r="H34" s="676"/>
      <c r="I34" s="676"/>
      <c r="J34" s="676"/>
      <c r="K34" s="676"/>
      <c r="L34" s="676"/>
      <c r="M34" s="676"/>
      <c r="N34" s="676"/>
      <c r="O34" s="676"/>
      <c r="P34" s="676"/>
      <c r="Q34" s="677"/>
      <c r="R34" s="678">
        <v>190284</v>
      </c>
      <c r="S34" s="679"/>
      <c r="T34" s="679"/>
      <c r="U34" s="679"/>
      <c r="V34" s="679"/>
      <c r="W34" s="679"/>
      <c r="X34" s="679"/>
      <c r="Y34" s="680"/>
      <c r="Z34" s="715">
        <v>0.7</v>
      </c>
      <c r="AA34" s="715"/>
      <c r="AB34" s="715"/>
      <c r="AC34" s="715"/>
      <c r="AD34" s="716">
        <v>63612</v>
      </c>
      <c r="AE34" s="716"/>
      <c r="AF34" s="716"/>
      <c r="AG34" s="716"/>
      <c r="AH34" s="716"/>
      <c r="AI34" s="716"/>
      <c r="AJ34" s="716"/>
      <c r="AK34" s="716"/>
      <c r="AL34" s="681">
        <v>0.4</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325</v>
      </c>
      <c r="CE34" s="712"/>
      <c r="CF34" s="712"/>
      <c r="CG34" s="712"/>
      <c r="CH34" s="712"/>
      <c r="CI34" s="712"/>
      <c r="CJ34" s="712"/>
      <c r="CK34" s="712"/>
      <c r="CL34" s="712"/>
      <c r="CM34" s="712"/>
      <c r="CN34" s="712"/>
      <c r="CO34" s="712"/>
      <c r="CP34" s="712"/>
      <c r="CQ34" s="713"/>
      <c r="CR34" s="678">
        <v>3109766</v>
      </c>
      <c r="CS34" s="679"/>
      <c r="CT34" s="679"/>
      <c r="CU34" s="679"/>
      <c r="CV34" s="679"/>
      <c r="CW34" s="679"/>
      <c r="CX34" s="679"/>
      <c r="CY34" s="680"/>
      <c r="CZ34" s="681">
        <v>12.6</v>
      </c>
      <c r="DA34" s="699"/>
      <c r="DB34" s="699"/>
      <c r="DC34" s="700"/>
      <c r="DD34" s="684">
        <v>2152206</v>
      </c>
      <c r="DE34" s="679"/>
      <c r="DF34" s="679"/>
      <c r="DG34" s="679"/>
      <c r="DH34" s="679"/>
      <c r="DI34" s="679"/>
      <c r="DJ34" s="679"/>
      <c r="DK34" s="680"/>
      <c r="DL34" s="684">
        <v>1960296</v>
      </c>
      <c r="DM34" s="679"/>
      <c r="DN34" s="679"/>
      <c r="DO34" s="679"/>
      <c r="DP34" s="679"/>
      <c r="DQ34" s="679"/>
      <c r="DR34" s="679"/>
      <c r="DS34" s="679"/>
      <c r="DT34" s="679"/>
      <c r="DU34" s="679"/>
      <c r="DV34" s="680"/>
      <c r="DW34" s="681">
        <v>13.1</v>
      </c>
      <c r="DX34" s="699"/>
      <c r="DY34" s="699"/>
      <c r="DZ34" s="699"/>
      <c r="EA34" s="699"/>
      <c r="EB34" s="699"/>
      <c r="EC34" s="714"/>
    </row>
    <row r="35" spans="2:133" ht="11.25" customHeight="1" x14ac:dyDescent="0.15">
      <c r="B35" s="675" t="s">
        <v>326</v>
      </c>
      <c r="C35" s="676"/>
      <c r="D35" s="676"/>
      <c r="E35" s="676"/>
      <c r="F35" s="676"/>
      <c r="G35" s="676"/>
      <c r="H35" s="676"/>
      <c r="I35" s="676"/>
      <c r="J35" s="676"/>
      <c r="K35" s="676"/>
      <c r="L35" s="676"/>
      <c r="M35" s="676"/>
      <c r="N35" s="676"/>
      <c r="O35" s="676"/>
      <c r="P35" s="676"/>
      <c r="Q35" s="677"/>
      <c r="R35" s="678">
        <v>248662</v>
      </c>
      <c r="S35" s="679"/>
      <c r="T35" s="679"/>
      <c r="U35" s="679"/>
      <c r="V35" s="679"/>
      <c r="W35" s="679"/>
      <c r="X35" s="679"/>
      <c r="Y35" s="680"/>
      <c r="Z35" s="715">
        <v>1</v>
      </c>
      <c r="AA35" s="715"/>
      <c r="AB35" s="715"/>
      <c r="AC35" s="715"/>
      <c r="AD35" s="716" t="s">
        <v>175</v>
      </c>
      <c r="AE35" s="716"/>
      <c r="AF35" s="716"/>
      <c r="AG35" s="716"/>
      <c r="AH35" s="716"/>
      <c r="AI35" s="716"/>
      <c r="AJ35" s="716"/>
      <c r="AK35" s="716"/>
      <c r="AL35" s="681" t="s">
        <v>175</v>
      </c>
      <c r="AM35" s="682"/>
      <c r="AN35" s="682"/>
      <c r="AO35" s="717"/>
      <c r="AP35" s="235"/>
      <c r="AQ35" s="739" t="s">
        <v>327</v>
      </c>
      <c r="AR35" s="740"/>
      <c r="AS35" s="740"/>
      <c r="AT35" s="740"/>
      <c r="AU35" s="740"/>
      <c r="AV35" s="740"/>
      <c r="AW35" s="740"/>
      <c r="AX35" s="740"/>
      <c r="AY35" s="740"/>
      <c r="AZ35" s="740"/>
      <c r="BA35" s="740"/>
      <c r="BB35" s="740"/>
      <c r="BC35" s="740"/>
      <c r="BD35" s="740"/>
      <c r="BE35" s="740"/>
      <c r="BF35" s="741"/>
      <c r="BG35" s="739" t="s">
        <v>328</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329</v>
      </c>
      <c r="CE35" s="712"/>
      <c r="CF35" s="712"/>
      <c r="CG35" s="712"/>
      <c r="CH35" s="712"/>
      <c r="CI35" s="712"/>
      <c r="CJ35" s="712"/>
      <c r="CK35" s="712"/>
      <c r="CL35" s="712"/>
      <c r="CM35" s="712"/>
      <c r="CN35" s="712"/>
      <c r="CO35" s="712"/>
      <c r="CP35" s="712"/>
      <c r="CQ35" s="713"/>
      <c r="CR35" s="678">
        <v>216379</v>
      </c>
      <c r="CS35" s="697"/>
      <c r="CT35" s="697"/>
      <c r="CU35" s="697"/>
      <c r="CV35" s="697"/>
      <c r="CW35" s="697"/>
      <c r="CX35" s="697"/>
      <c r="CY35" s="698"/>
      <c r="CZ35" s="681">
        <v>0.9</v>
      </c>
      <c r="DA35" s="699"/>
      <c r="DB35" s="699"/>
      <c r="DC35" s="700"/>
      <c r="DD35" s="684">
        <v>133374</v>
      </c>
      <c r="DE35" s="697"/>
      <c r="DF35" s="697"/>
      <c r="DG35" s="697"/>
      <c r="DH35" s="697"/>
      <c r="DI35" s="697"/>
      <c r="DJ35" s="697"/>
      <c r="DK35" s="698"/>
      <c r="DL35" s="684">
        <v>128707</v>
      </c>
      <c r="DM35" s="697"/>
      <c r="DN35" s="697"/>
      <c r="DO35" s="697"/>
      <c r="DP35" s="697"/>
      <c r="DQ35" s="697"/>
      <c r="DR35" s="697"/>
      <c r="DS35" s="697"/>
      <c r="DT35" s="697"/>
      <c r="DU35" s="697"/>
      <c r="DV35" s="698"/>
      <c r="DW35" s="681">
        <v>0.9</v>
      </c>
      <c r="DX35" s="699"/>
      <c r="DY35" s="699"/>
      <c r="DZ35" s="699"/>
      <c r="EA35" s="699"/>
      <c r="EB35" s="699"/>
      <c r="EC35" s="714"/>
    </row>
    <row r="36" spans="2:133" ht="11.25" customHeight="1" x14ac:dyDescent="0.15">
      <c r="B36" s="675" t="s">
        <v>330</v>
      </c>
      <c r="C36" s="676"/>
      <c r="D36" s="676"/>
      <c r="E36" s="676"/>
      <c r="F36" s="676"/>
      <c r="G36" s="676"/>
      <c r="H36" s="676"/>
      <c r="I36" s="676"/>
      <c r="J36" s="676"/>
      <c r="K36" s="676"/>
      <c r="L36" s="676"/>
      <c r="M36" s="676"/>
      <c r="N36" s="676"/>
      <c r="O36" s="676"/>
      <c r="P36" s="676"/>
      <c r="Q36" s="677"/>
      <c r="R36" s="678">
        <v>836592</v>
      </c>
      <c r="S36" s="679"/>
      <c r="T36" s="679"/>
      <c r="U36" s="679"/>
      <c r="V36" s="679"/>
      <c r="W36" s="679"/>
      <c r="X36" s="679"/>
      <c r="Y36" s="680"/>
      <c r="Z36" s="715">
        <v>3.3</v>
      </c>
      <c r="AA36" s="715"/>
      <c r="AB36" s="715"/>
      <c r="AC36" s="715"/>
      <c r="AD36" s="716" t="s">
        <v>236</v>
      </c>
      <c r="AE36" s="716"/>
      <c r="AF36" s="716"/>
      <c r="AG36" s="716"/>
      <c r="AH36" s="716"/>
      <c r="AI36" s="716"/>
      <c r="AJ36" s="716"/>
      <c r="AK36" s="716"/>
      <c r="AL36" s="681" t="s">
        <v>175</v>
      </c>
      <c r="AM36" s="682"/>
      <c r="AN36" s="682"/>
      <c r="AO36" s="717"/>
      <c r="AP36" s="235"/>
      <c r="AQ36" s="730" t="s">
        <v>331</v>
      </c>
      <c r="AR36" s="731"/>
      <c r="AS36" s="731"/>
      <c r="AT36" s="731"/>
      <c r="AU36" s="731"/>
      <c r="AV36" s="731"/>
      <c r="AW36" s="731"/>
      <c r="AX36" s="731"/>
      <c r="AY36" s="732"/>
      <c r="AZ36" s="733">
        <v>4493296</v>
      </c>
      <c r="BA36" s="734"/>
      <c r="BB36" s="734"/>
      <c r="BC36" s="734"/>
      <c r="BD36" s="734"/>
      <c r="BE36" s="734"/>
      <c r="BF36" s="735"/>
      <c r="BG36" s="736" t="s">
        <v>332</v>
      </c>
      <c r="BH36" s="737"/>
      <c r="BI36" s="737"/>
      <c r="BJ36" s="737"/>
      <c r="BK36" s="737"/>
      <c r="BL36" s="737"/>
      <c r="BM36" s="737"/>
      <c r="BN36" s="737"/>
      <c r="BO36" s="737"/>
      <c r="BP36" s="737"/>
      <c r="BQ36" s="737"/>
      <c r="BR36" s="737"/>
      <c r="BS36" s="737"/>
      <c r="BT36" s="737"/>
      <c r="BU36" s="738"/>
      <c r="BV36" s="733">
        <v>39340</v>
      </c>
      <c r="BW36" s="734"/>
      <c r="BX36" s="734"/>
      <c r="BY36" s="734"/>
      <c r="BZ36" s="734"/>
      <c r="CA36" s="734"/>
      <c r="CB36" s="735"/>
      <c r="CD36" s="711" t="s">
        <v>333</v>
      </c>
      <c r="CE36" s="712"/>
      <c r="CF36" s="712"/>
      <c r="CG36" s="712"/>
      <c r="CH36" s="712"/>
      <c r="CI36" s="712"/>
      <c r="CJ36" s="712"/>
      <c r="CK36" s="712"/>
      <c r="CL36" s="712"/>
      <c r="CM36" s="712"/>
      <c r="CN36" s="712"/>
      <c r="CO36" s="712"/>
      <c r="CP36" s="712"/>
      <c r="CQ36" s="713"/>
      <c r="CR36" s="678">
        <v>3933843</v>
      </c>
      <c r="CS36" s="679"/>
      <c r="CT36" s="679"/>
      <c r="CU36" s="679"/>
      <c r="CV36" s="679"/>
      <c r="CW36" s="679"/>
      <c r="CX36" s="679"/>
      <c r="CY36" s="680"/>
      <c r="CZ36" s="681">
        <v>16</v>
      </c>
      <c r="DA36" s="699"/>
      <c r="DB36" s="699"/>
      <c r="DC36" s="700"/>
      <c r="DD36" s="684">
        <v>3338413</v>
      </c>
      <c r="DE36" s="679"/>
      <c r="DF36" s="679"/>
      <c r="DG36" s="679"/>
      <c r="DH36" s="679"/>
      <c r="DI36" s="679"/>
      <c r="DJ36" s="679"/>
      <c r="DK36" s="680"/>
      <c r="DL36" s="684">
        <v>2399154</v>
      </c>
      <c r="DM36" s="679"/>
      <c r="DN36" s="679"/>
      <c r="DO36" s="679"/>
      <c r="DP36" s="679"/>
      <c r="DQ36" s="679"/>
      <c r="DR36" s="679"/>
      <c r="DS36" s="679"/>
      <c r="DT36" s="679"/>
      <c r="DU36" s="679"/>
      <c r="DV36" s="680"/>
      <c r="DW36" s="681">
        <v>16.100000000000001</v>
      </c>
      <c r="DX36" s="699"/>
      <c r="DY36" s="699"/>
      <c r="DZ36" s="699"/>
      <c r="EA36" s="699"/>
      <c r="EB36" s="699"/>
      <c r="EC36" s="714"/>
    </row>
    <row r="37" spans="2:133" ht="11.25" customHeight="1" x14ac:dyDescent="0.15">
      <c r="B37" s="675" t="s">
        <v>334</v>
      </c>
      <c r="C37" s="676"/>
      <c r="D37" s="676"/>
      <c r="E37" s="676"/>
      <c r="F37" s="676"/>
      <c r="G37" s="676"/>
      <c r="H37" s="676"/>
      <c r="I37" s="676"/>
      <c r="J37" s="676"/>
      <c r="K37" s="676"/>
      <c r="L37" s="676"/>
      <c r="M37" s="676"/>
      <c r="N37" s="676"/>
      <c r="O37" s="676"/>
      <c r="P37" s="676"/>
      <c r="Q37" s="677"/>
      <c r="R37" s="678">
        <v>576797</v>
      </c>
      <c r="S37" s="679"/>
      <c r="T37" s="679"/>
      <c r="U37" s="679"/>
      <c r="V37" s="679"/>
      <c r="W37" s="679"/>
      <c r="X37" s="679"/>
      <c r="Y37" s="680"/>
      <c r="Z37" s="715">
        <v>2.2999999999999998</v>
      </c>
      <c r="AA37" s="715"/>
      <c r="AB37" s="715"/>
      <c r="AC37" s="715"/>
      <c r="AD37" s="716" t="s">
        <v>236</v>
      </c>
      <c r="AE37" s="716"/>
      <c r="AF37" s="716"/>
      <c r="AG37" s="716"/>
      <c r="AH37" s="716"/>
      <c r="AI37" s="716"/>
      <c r="AJ37" s="716"/>
      <c r="AK37" s="716"/>
      <c r="AL37" s="681" t="s">
        <v>175</v>
      </c>
      <c r="AM37" s="682"/>
      <c r="AN37" s="682"/>
      <c r="AO37" s="717"/>
      <c r="AQ37" s="718" t="s">
        <v>335</v>
      </c>
      <c r="AR37" s="719"/>
      <c r="AS37" s="719"/>
      <c r="AT37" s="719"/>
      <c r="AU37" s="719"/>
      <c r="AV37" s="719"/>
      <c r="AW37" s="719"/>
      <c r="AX37" s="719"/>
      <c r="AY37" s="720"/>
      <c r="AZ37" s="678">
        <v>1576468</v>
      </c>
      <c r="BA37" s="679"/>
      <c r="BB37" s="679"/>
      <c r="BC37" s="679"/>
      <c r="BD37" s="697"/>
      <c r="BE37" s="697"/>
      <c r="BF37" s="721"/>
      <c r="BG37" s="711" t="s">
        <v>336</v>
      </c>
      <c r="BH37" s="712"/>
      <c r="BI37" s="712"/>
      <c r="BJ37" s="712"/>
      <c r="BK37" s="712"/>
      <c r="BL37" s="712"/>
      <c r="BM37" s="712"/>
      <c r="BN37" s="712"/>
      <c r="BO37" s="712"/>
      <c r="BP37" s="712"/>
      <c r="BQ37" s="712"/>
      <c r="BR37" s="712"/>
      <c r="BS37" s="712"/>
      <c r="BT37" s="712"/>
      <c r="BU37" s="713"/>
      <c r="BV37" s="678">
        <v>23773</v>
      </c>
      <c r="BW37" s="679"/>
      <c r="BX37" s="679"/>
      <c r="BY37" s="679"/>
      <c r="BZ37" s="679"/>
      <c r="CA37" s="679"/>
      <c r="CB37" s="722"/>
      <c r="CD37" s="711" t="s">
        <v>337</v>
      </c>
      <c r="CE37" s="712"/>
      <c r="CF37" s="712"/>
      <c r="CG37" s="712"/>
      <c r="CH37" s="712"/>
      <c r="CI37" s="712"/>
      <c r="CJ37" s="712"/>
      <c r="CK37" s="712"/>
      <c r="CL37" s="712"/>
      <c r="CM37" s="712"/>
      <c r="CN37" s="712"/>
      <c r="CO37" s="712"/>
      <c r="CP37" s="712"/>
      <c r="CQ37" s="713"/>
      <c r="CR37" s="678">
        <v>1109787</v>
      </c>
      <c r="CS37" s="697"/>
      <c r="CT37" s="697"/>
      <c r="CU37" s="697"/>
      <c r="CV37" s="697"/>
      <c r="CW37" s="697"/>
      <c r="CX37" s="697"/>
      <c r="CY37" s="698"/>
      <c r="CZ37" s="681">
        <v>4.5</v>
      </c>
      <c r="DA37" s="699"/>
      <c r="DB37" s="699"/>
      <c r="DC37" s="700"/>
      <c r="DD37" s="684">
        <v>1085139</v>
      </c>
      <c r="DE37" s="697"/>
      <c r="DF37" s="697"/>
      <c r="DG37" s="697"/>
      <c r="DH37" s="697"/>
      <c r="DI37" s="697"/>
      <c r="DJ37" s="697"/>
      <c r="DK37" s="698"/>
      <c r="DL37" s="684">
        <v>1085139</v>
      </c>
      <c r="DM37" s="697"/>
      <c r="DN37" s="697"/>
      <c r="DO37" s="697"/>
      <c r="DP37" s="697"/>
      <c r="DQ37" s="697"/>
      <c r="DR37" s="697"/>
      <c r="DS37" s="697"/>
      <c r="DT37" s="697"/>
      <c r="DU37" s="697"/>
      <c r="DV37" s="698"/>
      <c r="DW37" s="681">
        <v>7.3</v>
      </c>
      <c r="DX37" s="699"/>
      <c r="DY37" s="699"/>
      <c r="DZ37" s="699"/>
      <c r="EA37" s="699"/>
      <c r="EB37" s="699"/>
      <c r="EC37" s="714"/>
    </row>
    <row r="38" spans="2:133" ht="11.25" customHeight="1" x14ac:dyDescent="0.15">
      <c r="B38" s="675" t="s">
        <v>338</v>
      </c>
      <c r="C38" s="676"/>
      <c r="D38" s="676"/>
      <c r="E38" s="676"/>
      <c r="F38" s="676"/>
      <c r="G38" s="676"/>
      <c r="H38" s="676"/>
      <c r="I38" s="676"/>
      <c r="J38" s="676"/>
      <c r="K38" s="676"/>
      <c r="L38" s="676"/>
      <c r="M38" s="676"/>
      <c r="N38" s="676"/>
      <c r="O38" s="676"/>
      <c r="P38" s="676"/>
      <c r="Q38" s="677"/>
      <c r="R38" s="678">
        <v>671827</v>
      </c>
      <c r="S38" s="679"/>
      <c r="T38" s="679"/>
      <c r="U38" s="679"/>
      <c r="V38" s="679"/>
      <c r="W38" s="679"/>
      <c r="X38" s="679"/>
      <c r="Y38" s="680"/>
      <c r="Z38" s="715">
        <v>2.6</v>
      </c>
      <c r="AA38" s="715"/>
      <c r="AB38" s="715"/>
      <c r="AC38" s="715"/>
      <c r="AD38" s="716">
        <v>41817</v>
      </c>
      <c r="AE38" s="716"/>
      <c r="AF38" s="716"/>
      <c r="AG38" s="716"/>
      <c r="AH38" s="716"/>
      <c r="AI38" s="716"/>
      <c r="AJ38" s="716"/>
      <c r="AK38" s="716"/>
      <c r="AL38" s="681">
        <v>0.3</v>
      </c>
      <c r="AM38" s="682"/>
      <c r="AN38" s="682"/>
      <c r="AO38" s="717"/>
      <c r="AQ38" s="718" t="s">
        <v>339</v>
      </c>
      <c r="AR38" s="719"/>
      <c r="AS38" s="719"/>
      <c r="AT38" s="719"/>
      <c r="AU38" s="719"/>
      <c r="AV38" s="719"/>
      <c r="AW38" s="719"/>
      <c r="AX38" s="719"/>
      <c r="AY38" s="720"/>
      <c r="AZ38" s="678">
        <v>605100</v>
      </c>
      <c r="BA38" s="679"/>
      <c r="BB38" s="679"/>
      <c r="BC38" s="679"/>
      <c r="BD38" s="697"/>
      <c r="BE38" s="697"/>
      <c r="BF38" s="721"/>
      <c r="BG38" s="711" t="s">
        <v>340</v>
      </c>
      <c r="BH38" s="712"/>
      <c r="BI38" s="712"/>
      <c r="BJ38" s="712"/>
      <c r="BK38" s="712"/>
      <c r="BL38" s="712"/>
      <c r="BM38" s="712"/>
      <c r="BN38" s="712"/>
      <c r="BO38" s="712"/>
      <c r="BP38" s="712"/>
      <c r="BQ38" s="712"/>
      <c r="BR38" s="712"/>
      <c r="BS38" s="712"/>
      <c r="BT38" s="712"/>
      <c r="BU38" s="713"/>
      <c r="BV38" s="678">
        <v>5128</v>
      </c>
      <c r="BW38" s="679"/>
      <c r="BX38" s="679"/>
      <c r="BY38" s="679"/>
      <c r="BZ38" s="679"/>
      <c r="CA38" s="679"/>
      <c r="CB38" s="722"/>
      <c r="CD38" s="711" t="s">
        <v>341</v>
      </c>
      <c r="CE38" s="712"/>
      <c r="CF38" s="712"/>
      <c r="CG38" s="712"/>
      <c r="CH38" s="712"/>
      <c r="CI38" s="712"/>
      <c r="CJ38" s="712"/>
      <c r="CK38" s="712"/>
      <c r="CL38" s="712"/>
      <c r="CM38" s="712"/>
      <c r="CN38" s="712"/>
      <c r="CO38" s="712"/>
      <c r="CP38" s="712"/>
      <c r="CQ38" s="713"/>
      <c r="CR38" s="678">
        <v>3330860</v>
      </c>
      <c r="CS38" s="679"/>
      <c r="CT38" s="679"/>
      <c r="CU38" s="679"/>
      <c r="CV38" s="679"/>
      <c r="CW38" s="679"/>
      <c r="CX38" s="679"/>
      <c r="CY38" s="680"/>
      <c r="CZ38" s="681">
        <v>13.5</v>
      </c>
      <c r="DA38" s="699"/>
      <c r="DB38" s="699"/>
      <c r="DC38" s="700"/>
      <c r="DD38" s="684">
        <v>3046128</v>
      </c>
      <c r="DE38" s="679"/>
      <c r="DF38" s="679"/>
      <c r="DG38" s="679"/>
      <c r="DH38" s="679"/>
      <c r="DI38" s="679"/>
      <c r="DJ38" s="679"/>
      <c r="DK38" s="680"/>
      <c r="DL38" s="684">
        <v>2657620</v>
      </c>
      <c r="DM38" s="679"/>
      <c r="DN38" s="679"/>
      <c r="DO38" s="679"/>
      <c r="DP38" s="679"/>
      <c r="DQ38" s="679"/>
      <c r="DR38" s="679"/>
      <c r="DS38" s="679"/>
      <c r="DT38" s="679"/>
      <c r="DU38" s="679"/>
      <c r="DV38" s="680"/>
      <c r="DW38" s="681">
        <v>17.8</v>
      </c>
      <c r="DX38" s="699"/>
      <c r="DY38" s="699"/>
      <c r="DZ38" s="699"/>
      <c r="EA38" s="699"/>
      <c r="EB38" s="699"/>
      <c r="EC38" s="714"/>
    </row>
    <row r="39" spans="2:133" ht="11.25" customHeight="1" x14ac:dyDescent="0.15">
      <c r="B39" s="675" t="s">
        <v>342</v>
      </c>
      <c r="C39" s="676"/>
      <c r="D39" s="676"/>
      <c r="E39" s="676"/>
      <c r="F39" s="676"/>
      <c r="G39" s="676"/>
      <c r="H39" s="676"/>
      <c r="I39" s="676"/>
      <c r="J39" s="676"/>
      <c r="K39" s="676"/>
      <c r="L39" s="676"/>
      <c r="M39" s="676"/>
      <c r="N39" s="676"/>
      <c r="O39" s="676"/>
      <c r="P39" s="676"/>
      <c r="Q39" s="677"/>
      <c r="R39" s="678">
        <v>3072820</v>
      </c>
      <c r="S39" s="679"/>
      <c r="T39" s="679"/>
      <c r="U39" s="679"/>
      <c r="V39" s="679"/>
      <c r="W39" s="679"/>
      <c r="X39" s="679"/>
      <c r="Y39" s="680"/>
      <c r="Z39" s="715">
        <v>12</v>
      </c>
      <c r="AA39" s="715"/>
      <c r="AB39" s="715"/>
      <c r="AC39" s="715"/>
      <c r="AD39" s="716" t="s">
        <v>175</v>
      </c>
      <c r="AE39" s="716"/>
      <c r="AF39" s="716"/>
      <c r="AG39" s="716"/>
      <c r="AH39" s="716"/>
      <c r="AI39" s="716"/>
      <c r="AJ39" s="716"/>
      <c r="AK39" s="716"/>
      <c r="AL39" s="681" t="s">
        <v>236</v>
      </c>
      <c r="AM39" s="682"/>
      <c r="AN39" s="682"/>
      <c r="AO39" s="717"/>
      <c r="AQ39" s="718" t="s">
        <v>343</v>
      </c>
      <c r="AR39" s="719"/>
      <c r="AS39" s="719"/>
      <c r="AT39" s="719"/>
      <c r="AU39" s="719"/>
      <c r="AV39" s="719"/>
      <c r="AW39" s="719"/>
      <c r="AX39" s="719"/>
      <c r="AY39" s="720"/>
      <c r="AZ39" s="678">
        <v>530836</v>
      </c>
      <c r="BA39" s="679"/>
      <c r="BB39" s="679"/>
      <c r="BC39" s="679"/>
      <c r="BD39" s="697"/>
      <c r="BE39" s="697"/>
      <c r="BF39" s="721"/>
      <c r="BG39" s="711" t="s">
        <v>344</v>
      </c>
      <c r="BH39" s="712"/>
      <c r="BI39" s="712"/>
      <c r="BJ39" s="712"/>
      <c r="BK39" s="712"/>
      <c r="BL39" s="712"/>
      <c r="BM39" s="712"/>
      <c r="BN39" s="712"/>
      <c r="BO39" s="712"/>
      <c r="BP39" s="712"/>
      <c r="BQ39" s="712"/>
      <c r="BR39" s="712"/>
      <c r="BS39" s="712"/>
      <c r="BT39" s="712"/>
      <c r="BU39" s="713"/>
      <c r="BV39" s="678">
        <v>8661</v>
      </c>
      <c r="BW39" s="679"/>
      <c r="BX39" s="679"/>
      <c r="BY39" s="679"/>
      <c r="BZ39" s="679"/>
      <c r="CA39" s="679"/>
      <c r="CB39" s="722"/>
      <c r="CD39" s="711" t="s">
        <v>345</v>
      </c>
      <c r="CE39" s="712"/>
      <c r="CF39" s="712"/>
      <c r="CG39" s="712"/>
      <c r="CH39" s="712"/>
      <c r="CI39" s="712"/>
      <c r="CJ39" s="712"/>
      <c r="CK39" s="712"/>
      <c r="CL39" s="712"/>
      <c r="CM39" s="712"/>
      <c r="CN39" s="712"/>
      <c r="CO39" s="712"/>
      <c r="CP39" s="712"/>
      <c r="CQ39" s="713"/>
      <c r="CR39" s="678">
        <v>255303</v>
      </c>
      <c r="CS39" s="697"/>
      <c r="CT39" s="697"/>
      <c r="CU39" s="697"/>
      <c r="CV39" s="697"/>
      <c r="CW39" s="697"/>
      <c r="CX39" s="697"/>
      <c r="CY39" s="698"/>
      <c r="CZ39" s="681">
        <v>1</v>
      </c>
      <c r="DA39" s="699"/>
      <c r="DB39" s="699"/>
      <c r="DC39" s="700"/>
      <c r="DD39" s="684">
        <v>2224</v>
      </c>
      <c r="DE39" s="697"/>
      <c r="DF39" s="697"/>
      <c r="DG39" s="697"/>
      <c r="DH39" s="697"/>
      <c r="DI39" s="697"/>
      <c r="DJ39" s="697"/>
      <c r="DK39" s="698"/>
      <c r="DL39" s="684" t="s">
        <v>236</v>
      </c>
      <c r="DM39" s="697"/>
      <c r="DN39" s="697"/>
      <c r="DO39" s="697"/>
      <c r="DP39" s="697"/>
      <c r="DQ39" s="697"/>
      <c r="DR39" s="697"/>
      <c r="DS39" s="697"/>
      <c r="DT39" s="697"/>
      <c r="DU39" s="697"/>
      <c r="DV39" s="698"/>
      <c r="DW39" s="681" t="s">
        <v>175</v>
      </c>
      <c r="DX39" s="699"/>
      <c r="DY39" s="699"/>
      <c r="DZ39" s="699"/>
      <c r="EA39" s="699"/>
      <c r="EB39" s="699"/>
      <c r="EC39" s="714"/>
    </row>
    <row r="40" spans="2:133" ht="11.25" customHeight="1" x14ac:dyDescent="0.15">
      <c r="B40" s="675" t="s">
        <v>346</v>
      </c>
      <c r="C40" s="676"/>
      <c r="D40" s="676"/>
      <c r="E40" s="676"/>
      <c r="F40" s="676"/>
      <c r="G40" s="676"/>
      <c r="H40" s="676"/>
      <c r="I40" s="676"/>
      <c r="J40" s="676"/>
      <c r="K40" s="676"/>
      <c r="L40" s="676"/>
      <c r="M40" s="676"/>
      <c r="N40" s="676"/>
      <c r="O40" s="676"/>
      <c r="P40" s="676"/>
      <c r="Q40" s="677"/>
      <c r="R40" s="678" t="s">
        <v>236</v>
      </c>
      <c r="S40" s="679"/>
      <c r="T40" s="679"/>
      <c r="U40" s="679"/>
      <c r="V40" s="679"/>
      <c r="W40" s="679"/>
      <c r="X40" s="679"/>
      <c r="Y40" s="680"/>
      <c r="Z40" s="715" t="s">
        <v>175</v>
      </c>
      <c r="AA40" s="715"/>
      <c r="AB40" s="715"/>
      <c r="AC40" s="715"/>
      <c r="AD40" s="716" t="s">
        <v>236</v>
      </c>
      <c r="AE40" s="716"/>
      <c r="AF40" s="716"/>
      <c r="AG40" s="716"/>
      <c r="AH40" s="716"/>
      <c r="AI40" s="716"/>
      <c r="AJ40" s="716"/>
      <c r="AK40" s="716"/>
      <c r="AL40" s="681" t="s">
        <v>175</v>
      </c>
      <c r="AM40" s="682"/>
      <c r="AN40" s="682"/>
      <c r="AO40" s="717"/>
      <c r="AQ40" s="718" t="s">
        <v>347</v>
      </c>
      <c r="AR40" s="719"/>
      <c r="AS40" s="719"/>
      <c r="AT40" s="719"/>
      <c r="AU40" s="719"/>
      <c r="AV40" s="719"/>
      <c r="AW40" s="719"/>
      <c r="AX40" s="719"/>
      <c r="AY40" s="720"/>
      <c r="AZ40" s="678">
        <v>7150</v>
      </c>
      <c r="BA40" s="679"/>
      <c r="BB40" s="679"/>
      <c r="BC40" s="679"/>
      <c r="BD40" s="697"/>
      <c r="BE40" s="697"/>
      <c r="BF40" s="721"/>
      <c r="BG40" s="723" t="s">
        <v>348</v>
      </c>
      <c r="BH40" s="724"/>
      <c r="BI40" s="724"/>
      <c r="BJ40" s="724"/>
      <c r="BK40" s="724"/>
      <c r="BL40" s="236"/>
      <c r="BM40" s="712" t="s">
        <v>349</v>
      </c>
      <c r="BN40" s="712"/>
      <c r="BO40" s="712"/>
      <c r="BP40" s="712"/>
      <c r="BQ40" s="712"/>
      <c r="BR40" s="712"/>
      <c r="BS40" s="712"/>
      <c r="BT40" s="712"/>
      <c r="BU40" s="713"/>
      <c r="BV40" s="678">
        <v>105</v>
      </c>
      <c r="BW40" s="679"/>
      <c r="BX40" s="679"/>
      <c r="BY40" s="679"/>
      <c r="BZ40" s="679"/>
      <c r="CA40" s="679"/>
      <c r="CB40" s="722"/>
      <c r="CD40" s="711" t="s">
        <v>350</v>
      </c>
      <c r="CE40" s="712"/>
      <c r="CF40" s="712"/>
      <c r="CG40" s="712"/>
      <c r="CH40" s="712"/>
      <c r="CI40" s="712"/>
      <c r="CJ40" s="712"/>
      <c r="CK40" s="712"/>
      <c r="CL40" s="712"/>
      <c r="CM40" s="712"/>
      <c r="CN40" s="712"/>
      <c r="CO40" s="712"/>
      <c r="CP40" s="712"/>
      <c r="CQ40" s="713"/>
      <c r="CR40" s="678">
        <v>335000</v>
      </c>
      <c r="CS40" s="679"/>
      <c r="CT40" s="679"/>
      <c r="CU40" s="679"/>
      <c r="CV40" s="679"/>
      <c r="CW40" s="679"/>
      <c r="CX40" s="679"/>
      <c r="CY40" s="680"/>
      <c r="CZ40" s="681">
        <v>1.4</v>
      </c>
      <c r="DA40" s="699"/>
      <c r="DB40" s="699"/>
      <c r="DC40" s="700"/>
      <c r="DD40" s="684" t="s">
        <v>175</v>
      </c>
      <c r="DE40" s="679"/>
      <c r="DF40" s="679"/>
      <c r="DG40" s="679"/>
      <c r="DH40" s="679"/>
      <c r="DI40" s="679"/>
      <c r="DJ40" s="679"/>
      <c r="DK40" s="680"/>
      <c r="DL40" s="684" t="s">
        <v>175</v>
      </c>
      <c r="DM40" s="679"/>
      <c r="DN40" s="679"/>
      <c r="DO40" s="679"/>
      <c r="DP40" s="679"/>
      <c r="DQ40" s="679"/>
      <c r="DR40" s="679"/>
      <c r="DS40" s="679"/>
      <c r="DT40" s="679"/>
      <c r="DU40" s="679"/>
      <c r="DV40" s="680"/>
      <c r="DW40" s="681" t="s">
        <v>175</v>
      </c>
      <c r="DX40" s="699"/>
      <c r="DY40" s="699"/>
      <c r="DZ40" s="699"/>
      <c r="EA40" s="699"/>
      <c r="EB40" s="699"/>
      <c r="EC40" s="714"/>
    </row>
    <row r="41" spans="2:133" ht="11.25" customHeight="1" x14ac:dyDescent="0.15">
      <c r="B41" s="675" t="s">
        <v>351</v>
      </c>
      <c r="C41" s="676"/>
      <c r="D41" s="676"/>
      <c r="E41" s="676"/>
      <c r="F41" s="676"/>
      <c r="G41" s="676"/>
      <c r="H41" s="676"/>
      <c r="I41" s="676"/>
      <c r="J41" s="676"/>
      <c r="K41" s="676"/>
      <c r="L41" s="676"/>
      <c r="M41" s="676"/>
      <c r="N41" s="676"/>
      <c r="O41" s="676"/>
      <c r="P41" s="676"/>
      <c r="Q41" s="677"/>
      <c r="R41" s="678">
        <v>527020</v>
      </c>
      <c r="S41" s="679"/>
      <c r="T41" s="679"/>
      <c r="U41" s="679"/>
      <c r="V41" s="679"/>
      <c r="W41" s="679"/>
      <c r="X41" s="679"/>
      <c r="Y41" s="680"/>
      <c r="Z41" s="715">
        <v>2.1</v>
      </c>
      <c r="AA41" s="715"/>
      <c r="AB41" s="715"/>
      <c r="AC41" s="715"/>
      <c r="AD41" s="716" t="s">
        <v>175</v>
      </c>
      <c r="AE41" s="716"/>
      <c r="AF41" s="716"/>
      <c r="AG41" s="716"/>
      <c r="AH41" s="716"/>
      <c r="AI41" s="716"/>
      <c r="AJ41" s="716"/>
      <c r="AK41" s="716"/>
      <c r="AL41" s="681" t="s">
        <v>175</v>
      </c>
      <c r="AM41" s="682"/>
      <c r="AN41" s="682"/>
      <c r="AO41" s="717"/>
      <c r="AQ41" s="718" t="s">
        <v>352</v>
      </c>
      <c r="AR41" s="719"/>
      <c r="AS41" s="719"/>
      <c r="AT41" s="719"/>
      <c r="AU41" s="719"/>
      <c r="AV41" s="719"/>
      <c r="AW41" s="719"/>
      <c r="AX41" s="719"/>
      <c r="AY41" s="720"/>
      <c r="AZ41" s="678">
        <v>393350</v>
      </c>
      <c r="BA41" s="679"/>
      <c r="BB41" s="679"/>
      <c r="BC41" s="679"/>
      <c r="BD41" s="697"/>
      <c r="BE41" s="697"/>
      <c r="BF41" s="721"/>
      <c r="BG41" s="723"/>
      <c r="BH41" s="724"/>
      <c r="BI41" s="724"/>
      <c r="BJ41" s="724"/>
      <c r="BK41" s="724"/>
      <c r="BL41" s="236"/>
      <c r="BM41" s="712" t="s">
        <v>353</v>
      </c>
      <c r="BN41" s="712"/>
      <c r="BO41" s="712"/>
      <c r="BP41" s="712"/>
      <c r="BQ41" s="712"/>
      <c r="BR41" s="712"/>
      <c r="BS41" s="712"/>
      <c r="BT41" s="712"/>
      <c r="BU41" s="713"/>
      <c r="BV41" s="678" t="s">
        <v>175</v>
      </c>
      <c r="BW41" s="679"/>
      <c r="BX41" s="679"/>
      <c r="BY41" s="679"/>
      <c r="BZ41" s="679"/>
      <c r="CA41" s="679"/>
      <c r="CB41" s="722"/>
      <c r="CD41" s="711" t="s">
        <v>354</v>
      </c>
      <c r="CE41" s="712"/>
      <c r="CF41" s="712"/>
      <c r="CG41" s="712"/>
      <c r="CH41" s="712"/>
      <c r="CI41" s="712"/>
      <c r="CJ41" s="712"/>
      <c r="CK41" s="712"/>
      <c r="CL41" s="712"/>
      <c r="CM41" s="712"/>
      <c r="CN41" s="712"/>
      <c r="CO41" s="712"/>
      <c r="CP41" s="712"/>
      <c r="CQ41" s="713"/>
      <c r="CR41" s="678" t="s">
        <v>175</v>
      </c>
      <c r="CS41" s="697"/>
      <c r="CT41" s="697"/>
      <c r="CU41" s="697"/>
      <c r="CV41" s="697"/>
      <c r="CW41" s="697"/>
      <c r="CX41" s="697"/>
      <c r="CY41" s="698"/>
      <c r="CZ41" s="681" t="s">
        <v>175</v>
      </c>
      <c r="DA41" s="699"/>
      <c r="DB41" s="699"/>
      <c r="DC41" s="700"/>
      <c r="DD41" s="684" t="s">
        <v>175</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355</v>
      </c>
      <c r="C42" s="660"/>
      <c r="D42" s="660"/>
      <c r="E42" s="660"/>
      <c r="F42" s="660"/>
      <c r="G42" s="660"/>
      <c r="H42" s="660"/>
      <c r="I42" s="660"/>
      <c r="J42" s="660"/>
      <c r="K42" s="660"/>
      <c r="L42" s="660"/>
      <c r="M42" s="660"/>
      <c r="N42" s="660"/>
      <c r="O42" s="660"/>
      <c r="P42" s="660"/>
      <c r="Q42" s="661"/>
      <c r="R42" s="662">
        <v>25603408</v>
      </c>
      <c r="S42" s="701"/>
      <c r="T42" s="701"/>
      <c r="U42" s="701"/>
      <c r="V42" s="701"/>
      <c r="W42" s="701"/>
      <c r="X42" s="701"/>
      <c r="Y42" s="703"/>
      <c r="Z42" s="704">
        <v>100</v>
      </c>
      <c r="AA42" s="704"/>
      <c r="AB42" s="704"/>
      <c r="AC42" s="704"/>
      <c r="AD42" s="705">
        <v>14402242</v>
      </c>
      <c r="AE42" s="705"/>
      <c r="AF42" s="705"/>
      <c r="AG42" s="705"/>
      <c r="AH42" s="705"/>
      <c r="AI42" s="705"/>
      <c r="AJ42" s="705"/>
      <c r="AK42" s="705"/>
      <c r="AL42" s="665">
        <v>100</v>
      </c>
      <c r="AM42" s="706"/>
      <c r="AN42" s="706"/>
      <c r="AO42" s="707"/>
      <c r="AQ42" s="708" t="s">
        <v>356</v>
      </c>
      <c r="AR42" s="709"/>
      <c r="AS42" s="709"/>
      <c r="AT42" s="709"/>
      <c r="AU42" s="709"/>
      <c r="AV42" s="709"/>
      <c r="AW42" s="709"/>
      <c r="AX42" s="709"/>
      <c r="AY42" s="710"/>
      <c r="AZ42" s="662">
        <v>1380392</v>
      </c>
      <c r="BA42" s="701"/>
      <c r="BB42" s="701"/>
      <c r="BC42" s="701"/>
      <c r="BD42" s="663"/>
      <c r="BE42" s="663"/>
      <c r="BF42" s="727"/>
      <c r="BG42" s="725"/>
      <c r="BH42" s="726"/>
      <c r="BI42" s="726"/>
      <c r="BJ42" s="726"/>
      <c r="BK42" s="726"/>
      <c r="BL42" s="237"/>
      <c r="BM42" s="728" t="s">
        <v>357</v>
      </c>
      <c r="BN42" s="728"/>
      <c r="BO42" s="728"/>
      <c r="BP42" s="728"/>
      <c r="BQ42" s="728"/>
      <c r="BR42" s="728"/>
      <c r="BS42" s="728"/>
      <c r="BT42" s="728"/>
      <c r="BU42" s="729"/>
      <c r="BV42" s="662">
        <v>337</v>
      </c>
      <c r="BW42" s="701"/>
      <c r="BX42" s="701"/>
      <c r="BY42" s="701"/>
      <c r="BZ42" s="701"/>
      <c r="CA42" s="701"/>
      <c r="CB42" s="702"/>
      <c r="CD42" s="675" t="s">
        <v>358</v>
      </c>
      <c r="CE42" s="676"/>
      <c r="CF42" s="676"/>
      <c r="CG42" s="676"/>
      <c r="CH42" s="676"/>
      <c r="CI42" s="676"/>
      <c r="CJ42" s="676"/>
      <c r="CK42" s="676"/>
      <c r="CL42" s="676"/>
      <c r="CM42" s="676"/>
      <c r="CN42" s="676"/>
      <c r="CO42" s="676"/>
      <c r="CP42" s="676"/>
      <c r="CQ42" s="677"/>
      <c r="CR42" s="678">
        <v>3961143</v>
      </c>
      <c r="CS42" s="679"/>
      <c r="CT42" s="679"/>
      <c r="CU42" s="679"/>
      <c r="CV42" s="679"/>
      <c r="CW42" s="679"/>
      <c r="CX42" s="679"/>
      <c r="CY42" s="680"/>
      <c r="CZ42" s="681">
        <v>16.100000000000001</v>
      </c>
      <c r="DA42" s="682"/>
      <c r="DB42" s="682"/>
      <c r="DC42" s="683"/>
      <c r="DD42" s="684">
        <v>377058</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359</v>
      </c>
      <c r="CE43" s="676"/>
      <c r="CF43" s="676"/>
      <c r="CG43" s="676"/>
      <c r="CH43" s="676"/>
      <c r="CI43" s="676"/>
      <c r="CJ43" s="676"/>
      <c r="CK43" s="676"/>
      <c r="CL43" s="676"/>
      <c r="CM43" s="676"/>
      <c r="CN43" s="676"/>
      <c r="CO43" s="676"/>
      <c r="CP43" s="676"/>
      <c r="CQ43" s="677"/>
      <c r="CR43" s="678">
        <v>25539</v>
      </c>
      <c r="CS43" s="697"/>
      <c r="CT43" s="697"/>
      <c r="CU43" s="697"/>
      <c r="CV43" s="697"/>
      <c r="CW43" s="697"/>
      <c r="CX43" s="697"/>
      <c r="CY43" s="698"/>
      <c r="CZ43" s="681">
        <v>0.1</v>
      </c>
      <c r="DA43" s="699"/>
      <c r="DB43" s="699"/>
      <c r="DC43" s="700"/>
      <c r="DD43" s="684">
        <v>25539</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307</v>
      </c>
      <c r="CE44" s="692"/>
      <c r="CF44" s="675" t="s">
        <v>360</v>
      </c>
      <c r="CG44" s="676"/>
      <c r="CH44" s="676"/>
      <c r="CI44" s="676"/>
      <c r="CJ44" s="676"/>
      <c r="CK44" s="676"/>
      <c r="CL44" s="676"/>
      <c r="CM44" s="676"/>
      <c r="CN44" s="676"/>
      <c r="CO44" s="676"/>
      <c r="CP44" s="676"/>
      <c r="CQ44" s="677"/>
      <c r="CR44" s="678">
        <v>2806752</v>
      </c>
      <c r="CS44" s="679"/>
      <c r="CT44" s="679"/>
      <c r="CU44" s="679"/>
      <c r="CV44" s="679"/>
      <c r="CW44" s="679"/>
      <c r="CX44" s="679"/>
      <c r="CY44" s="680"/>
      <c r="CZ44" s="681">
        <v>11.4</v>
      </c>
      <c r="DA44" s="682"/>
      <c r="DB44" s="682"/>
      <c r="DC44" s="683"/>
      <c r="DD44" s="684">
        <v>241791</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361</v>
      </c>
      <c r="CG45" s="676"/>
      <c r="CH45" s="676"/>
      <c r="CI45" s="676"/>
      <c r="CJ45" s="676"/>
      <c r="CK45" s="676"/>
      <c r="CL45" s="676"/>
      <c r="CM45" s="676"/>
      <c r="CN45" s="676"/>
      <c r="CO45" s="676"/>
      <c r="CP45" s="676"/>
      <c r="CQ45" s="677"/>
      <c r="CR45" s="678">
        <v>485779</v>
      </c>
      <c r="CS45" s="697"/>
      <c r="CT45" s="697"/>
      <c r="CU45" s="697"/>
      <c r="CV45" s="697"/>
      <c r="CW45" s="697"/>
      <c r="CX45" s="697"/>
      <c r="CY45" s="698"/>
      <c r="CZ45" s="681">
        <v>2</v>
      </c>
      <c r="DA45" s="699"/>
      <c r="DB45" s="699"/>
      <c r="DC45" s="700"/>
      <c r="DD45" s="684">
        <v>19432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363</v>
      </c>
      <c r="CG46" s="676"/>
      <c r="CH46" s="676"/>
      <c r="CI46" s="676"/>
      <c r="CJ46" s="676"/>
      <c r="CK46" s="676"/>
      <c r="CL46" s="676"/>
      <c r="CM46" s="676"/>
      <c r="CN46" s="676"/>
      <c r="CO46" s="676"/>
      <c r="CP46" s="676"/>
      <c r="CQ46" s="677"/>
      <c r="CR46" s="678">
        <v>2278296</v>
      </c>
      <c r="CS46" s="679"/>
      <c r="CT46" s="679"/>
      <c r="CU46" s="679"/>
      <c r="CV46" s="679"/>
      <c r="CW46" s="679"/>
      <c r="CX46" s="679"/>
      <c r="CY46" s="680"/>
      <c r="CZ46" s="681">
        <v>9.1999999999999993</v>
      </c>
      <c r="DA46" s="682"/>
      <c r="DB46" s="682"/>
      <c r="DC46" s="683"/>
      <c r="DD46" s="684">
        <v>221196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365</v>
      </c>
      <c r="CG47" s="676"/>
      <c r="CH47" s="676"/>
      <c r="CI47" s="676"/>
      <c r="CJ47" s="676"/>
      <c r="CK47" s="676"/>
      <c r="CL47" s="676"/>
      <c r="CM47" s="676"/>
      <c r="CN47" s="676"/>
      <c r="CO47" s="676"/>
      <c r="CP47" s="676"/>
      <c r="CQ47" s="677"/>
      <c r="CR47" s="678">
        <v>1154391</v>
      </c>
      <c r="CS47" s="697"/>
      <c r="CT47" s="697"/>
      <c r="CU47" s="697"/>
      <c r="CV47" s="697"/>
      <c r="CW47" s="697"/>
      <c r="CX47" s="697"/>
      <c r="CY47" s="698"/>
      <c r="CZ47" s="681">
        <v>4.7</v>
      </c>
      <c r="DA47" s="699"/>
      <c r="DB47" s="699"/>
      <c r="DC47" s="700"/>
      <c r="DD47" s="684">
        <v>135267</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366</v>
      </c>
      <c r="CD48" s="695"/>
      <c r="CE48" s="696"/>
      <c r="CF48" s="675" t="s">
        <v>367</v>
      </c>
      <c r="CG48" s="676"/>
      <c r="CH48" s="676"/>
      <c r="CI48" s="676"/>
      <c r="CJ48" s="676"/>
      <c r="CK48" s="676"/>
      <c r="CL48" s="676"/>
      <c r="CM48" s="676"/>
      <c r="CN48" s="676"/>
      <c r="CO48" s="676"/>
      <c r="CP48" s="676"/>
      <c r="CQ48" s="677"/>
      <c r="CR48" s="678" t="s">
        <v>175</v>
      </c>
      <c r="CS48" s="679"/>
      <c r="CT48" s="679"/>
      <c r="CU48" s="679"/>
      <c r="CV48" s="679"/>
      <c r="CW48" s="679"/>
      <c r="CX48" s="679"/>
      <c r="CY48" s="680"/>
      <c r="CZ48" s="681" t="s">
        <v>236</v>
      </c>
      <c r="DA48" s="682"/>
      <c r="DB48" s="682"/>
      <c r="DC48" s="683"/>
      <c r="DD48" s="684" t="s">
        <v>236</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368</v>
      </c>
      <c r="CE49" s="660"/>
      <c r="CF49" s="660"/>
      <c r="CG49" s="660"/>
      <c r="CH49" s="660"/>
      <c r="CI49" s="660"/>
      <c r="CJ49" s="660"/>
      <c r="CK49" s="660"/>
      <c r="CL49" s="660"/>
      <c r="CM49" s="660"/>
      <c r="CN49" s="660"/>
      <c r="CO49" s="660"/>
      <c r="CP49" s="660"/>
      <c r="CQ49" s="661"/>
      <c r="CR49" s="662">
        <v>24643499</v>
      </c>
      <c r="CS49" s="663"/>
      <c r="CT49" s="663"/>
      <c r="CU49" s="663"/>
      <c r="CV49" s="663"/>
      <c r="CW49" s="663"/>
      <c r="CX49" s="663"/>
      <c r="CY49" s="664"/>
      <c r="CZ49" s="665">
        <v>100</v>
      </c>
      <c r="DA49" s="666"/>
      <c r="DB49" s="666"/>
      <c r="DC49" s="667"/>
      <c r="DD49" s="668">
        <v>16080360</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YrYnSZWUWjGLRIZvjW5+JhYv/Fc6eIzCnVqx2RZs3QZ2yIr96yf9KQMpWA4UFnbjgShypwoJ5I/v7NoQFUamyw==" saltValue="Sfzh2iGabeD/pb/oIQJFl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41" zoomScale="70" zoomScaleNormal="25" zoomScaleSheetLayoutView="70" workbookViewId="0">
      <selection activeCell="L17" sqref="L17"/>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370</v>
      </c>
      <c r="DK2" s="1204"/>
      <c r="DL2" s="1204"/>
      <c r="DM2" s="1204"/>
      <c r="DN2" s="1204"/>
      <c r="DO2" s="1205"/>
      <c r="DP2" s="250"/>
      <c r="DQ2" s="1203" t="s">
        <v>371</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372</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374</v>
      </c>
      <c r="B5" s="1089"/>
      <c r="C5" s="1089"/>
      <c r="D5" s="1089"/>
      <c r="E5" s="1089"/>
      <c r="F5" s="1089"/>
      <c r="G5" s="1089"/>
      <c r="H5" s="1089"/>
      <c r="I5" s="1089"/>
      <c r="J5" s="1089"/>
      <c r="K5" s="1089"/>
      <c r="L5" s="1089"/>
      <c r="M5" s="1089"/>
      <c r="N5" s="1089"/>
      <c r="O5" s="1089"/>
      <c r="P5" s="1090"/>
      <c r="Q5" s="1094" t="s">
        <v>375</v>
      </c>
      <c r="R5" s="1095"/>
      <c r="S5" s="1095"/>
      <c r="T5" s="1095"/>
      <c r="U5" s="1096"/>
      <c r="V5" s="1094" t="s">
        <v>376</v>
      </c>
      <c r="W5" s="1095"/>
      <c r="X5" s="1095"/>
      <c r="Y5" s="1095"/>
      <c r="Z5" s="1096"/>
      <c r="AA5" s="1094" t="s">
        <v>377</v>
      </c>
      <c r="AB5" s="1095"/>
      <c r="AC5" s="1095"/>
      <c r="AD5" s="1095"/>
      <c r="AE5" s="1095"/>
      <c r="AF5" s="1206" t="s">
        <v>378</v>
      </c>
      <c r="AG5" s="1095"/>
      <c r="AH5" s="1095"/>
      <c r="AI5" s="1095"/>
      <c r="AJ5" s="1110"/>
      <c r="AK5" s="1095" t="s">
        <v>379</v>
      </c>
      <c r="AL5" s="1095"/>
      <c r="AM5" s="1095"/>
      <c r="AN5" s="1095"/>
      <c r="AO5" s="1096"/>
      <c r="AP5" s="1094" t="s">
        <v>380</v>
      </c>
      <c r="AQ5" s="1095"/>
      <c r="AR5" s="1095"/>
      <c r="AS5" s="1095"/>
      <c r="AT5" s="1096"/>
      <c r="AU5" s="1094" t="s">
        <v>381</v>
      </c>
      <c r="AV5" s="1095"/>
      <c r="AW5" s="1095"/>
      <c r="AX5" s="1095"/>
      <c r="AY5" s="1110"/>
      <c r="AZ5" s="257"/>
      <c r="BA5" s="257"/>
      <c r="BB5" s="257"/>
      <c r="BC5" s="257"/>
      <c r="BD5" s="257"/>
      <c r="BE5" s="258"/>
      <c r="BF5" s="258"/>
      <c r="BG5" s="258"/>
      <c r="BH5" s="258"/>
      <c r="BI5" s="258"/>
      <c r="BJ5" s="258"/>
      <c r="BK5" s="258"/>
      <c r="BL5" s="258"/>
      <c r="BM5" s="258"/>
      <c r="BN5" s="258"/>
      <c r="BO5" s="258"/>
      <c r="BP5" s="258"/>
      <c r="BQ5" s="1088" t="s">
        <v>382</v>
      </c>
      <c r="BR5" s="1089"/>
      <c r="BS5" s="1089"/>
      <c r="BT5" s="1089"/>
      <c r="BU5" s="1089"/>
      <c r="BV5" s="1089"/>
      <c r="BW5" s="1089"/>
      <c r="BX5" s="1089"/>
      <c r="BY5" s="1089"/>
      <c r="BZ5" s="1089"/>
      <c r="CA5" s="1089"/>
      <c r="CB5" s="1089"/>
      <c r="CC5" s="1089"/>
      <c r="CD5" s="1089"/>
      <c r="CE5" s="1089"/>
      <c r="CF5" s="1089"/>
      <c r="CG5" s="1090"/>
      <c r="CH5" s="1094" t="s">
        <v>383</v>
      </c>
      <c r="CI5" s="1095"/>
      <c r="CJ5" s="1095"/>
      <c r="CK5" s="1095"/>
      <c r="CL5" s="1096"/>
      <c r="CM5" s="1094" t="s">
        <v>384</v>
      </c>
      <c r="CN5" s="1095"/>
      <c r="CO5" s="1095"/>
      <c r="CP5" s="1095"/>
      <c r="CQ5" s="1096"/>
      <c r="CR5" s="1094" t="s">
        <v>385</v>
      </c>
      <c r="CS5" s="1095"/>
      <c r="CT5" s="1095"/>
      <c r="CU5" s="1095"/>
      <c r="CV5" s="1096"/>
      <c r="CW5" s="1094" t="s">
        <v>386</v>
      </c>
      <c r="CX5" s="1095"/>
      <c r="CY5" s="1095"/>
      <c r="CZ5" s="1095"/>
      <c r="DA5" s="1096"/>
      <c r="DB5" s="1094" t="s">
        <v>387</v>
      </c>
      <c r="DC5" s="1095"/>
      <c r="DD5" s="1095"/>
      <c r="DE5" s="1095"/>
      <c r="DF5" s="1096"/>
      <c r="DG5" s="1191" t="s">
        <v>388</v>
      </c>
      <c r="DH5" s="1192"/>
      <c r="DI5" s="1192"/>
      <c r="DJ5" s="1192"/>
      <c r="DK5" s="1193"/>
      <c r="DL5" s="1191" t="s">
        <v>389</v>
      </c>
      <c r="DM5" s="1192"/>
      <c r="DN5" s="1192"/>
      <c r="DO5" s="1192"/>
      <c r="DP5" s="1193"/>
      <c r="DQ5" s="1094" t="s">
        <v>390</v>
      </c>
      <c r="DR5" s="1095"/>
      <c r="DS5" s="1095"/>
      <c r="DT5" s="1095"/>
      <c r="DU5" s="1096"/>
      <c r="DV5" s="1094" t="s">
        <v>381</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391</v>
      </c>
      <c r="C7" s="1144"/>
      <c r="D7" s="1144"/>
      <c r="E7" s="1144"/>
      <c r="F7" s="1144"/>
      <c r="G7" s="1144"/>
      <c r="H7" s="1144"/>
      <c r="I7" s="1144"/>
      <c r="J7" s="1144"/>
      <c r="K7" s="1144"/>
      <c r="L7" s="1144"/>
      <c r="M7" s="1144"/>
      <c r="N7" s="1144"/>
      <c r="O7" s="1144"/>
      <c r="P7" s="1145"/>
      <c r="Q7" s="1197">
        <v>25603</v>
      </c>
      <c r="R7" s="1198"/>
      <c r="S7" s="1198"/>
      <c r="T7" s="1198"/>
      <c r="U7" s="1198"/>
      <c r="V7" s="1198">
        <v>24643</v>
      </c>
      <c r="W7" s="1198"/>
      <c r="X7" s="1198"/>
      <c r="Y7" s="1198"/>
      <c r="Z7" s="1198"/>
      <c r="AA7" s="1198">
        <v>960</v>
      </c>
      <c r="AB7" s="1198"/>
      <c r="AC7" s="1198"/>
      <c r="AD7" s="1198"/>
      <c r="AE7" s="1199"/>
      <c r="AF7" s="1200">
        <v>599</v>
      </c>
      <c r="AG7" s="1201"/>
      <c r="AH7" s="1201"/>
      <c r="AI7" s="1201"/>
      <c r="AJ7" s="1202"/>
      <c r="AK7" s="1184">
        <v>837</v>
      </c>
      <c r="AL7" s="1185"/>
      <c r="AM7" s="1185"/>
      <c r="AN7" s="1185"/>
      <c r="AO7" s="1185"/>
      <c r="AP7" s="1185">
        <v>31076</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392</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393</v>
      </c>
      <c r="B23" s="1037" t="s">
        <v>394</v>
      </c>
      <c r="C23" s="1038"/>
      <c r="D23" s="1038"/>
      <c r="E23" s="1038"/>
      <c r="F23" s="1038"/>
      <c r="G23" s="1038"/>
      <c r="H23" s="1038"/>
      <c r="I23" s="1038"/>
      <c r="J23" s="1038"/>
      <c r="K23" s="1038"/>
      <c r="L23" s="1038"/>
      <c r="M23" s="1038"/>
      <c r="N23" s="1038"/>
      <c r="O23" s="1038"/>
      <c r="P23" s="1039"/>
      <c r="Q23" s="1161">
        <f>+Q7</f>
        <v>25603</v>
      </c>
      <c r="R23" s="1162"/>
      <c r="S23" s="1162"/>
      <c r="T23" s="1162"/>
      <c r="U23" s="1162"/>
      <c r="V23" s="1162">
        <f>+V7</f>
        <v>24643</v>
      </c>
      <c r="W23" s="1162"/>
      <c r="X23" s="1162"/>
      <c r="Y23" s="1162"/>
      <c r="Z23" s="1162"/>
      <c r="AA23" s="1162">
        <f>+AA7</f>
        <v>960</v>
      </c>
      <c r="AB23" s="1162"/>
      <c r="AC23" s="1162"/>
      <c r="AD23" s="1162"/>
      <c r="AE23" s="1163"/>
      <c r="AF23" s="1164">
        <v>599</v>
      </c>
      <c r="AG23" s="1162"/>
      <c r="AH23" s="1162"/>
      <c r="AI23" s="1162"/>
      <c r="AJ23" s="1165"/>
      <c r="AK23" s="1166"/>
      <c r="AL23" s="1167"/>
      <c r="AM23" s="1167"/>
      <c r="AN23" s="1167"/>
      <c r="AO23" s="1167"/>
      <c r="AP23" s="1162">
        <f>+AP7</f>
        <v>31076</v>
      </c>
      <c r="AQ23" s="1162"/>
      <c r="AR23" s="1162"/>
      <c r="AS23" s="1162"/>
      <c r="AT23" s="1162"/>
      <c r="AU23" s="1168"/>
      <c r="AV23" s="1168"/>
      <c r="AW23" s="1168"/>
      <c r="AX23" s="1168"/>
      <c r="AY23" s="1169"/>
      <c r="AZ23" s="1158" t="s">
        <v>175</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395</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396</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374</v>
      </c>
      <c r="B26" s="1089"/>
      <c r="C26" s="1089"/>
      <c r="D26" s="1089"/>
      <c r="E26" s="1089"/>
      <c r="F26" s="1089"/>
      <c r="G26" s="1089"/>
      <c r="H26" s="1089"/>
      <c r="I26" s="1089"/>
      <c r="J26" s="1089"/>
      <c r="K26" s="1089"/>
      <c r="L26" s="1089"/>
      <c r="M26" s="1089"/>
      <c r="N26" s="1089"/>
      <c r="O26" s="1089"/>
      <c r="P26" s="1090"/>
      <c r="Q26" s="1094" t="s">
        <v>397</v>
      </c>
      <c r="R26" s="1095"/>
      <c r="S26" s="1095"/>
      <c r="T26" s="1095"/>
      <c r="U26" s="1096"/>
      <c r="V26" s="1094" t="s">
        <v>398</v>
      </c>
      <c r="W26" s="1095"/>
      <c r="X26" s="1095"/>
      <c r="Y26" s="1095"/>
      <c r="Z26" s="1096"/>
      <c r="AA26" s="1094" t="s">
        <v>399</v>
      </c>
      <c r="AB26" s="1095"/>
      <c r="AC26" s="1095"/>
      <c r="AD26" s="1095"/>
      <c r="AE26" s="1095"/>
      <c r="AF26" s="1152" t="s">
        <v>400</v>
      </c>
      <c r="AG26" s="1101"/>
      <c r="AH26" s="1101"/>
      <c r="AI26" s="1101"/>
      <c r="AJ26" s="1153"/>
      <c r="AK26" s="1095" t="s">
        <v>401</v>
      </c>
      <c r="AL26" s="1095"/>
      <c r="AM26" s="1095"/>
      <c r="AN26" s="1095"/>
      <c r="AO26" s="1096"/>
      <c r="AP26" s="1094" t="s">
        <v>402</v>
      </c>
      <c r="AQ26" s="1095"/>
      <c r="AR26" s="1095"/>
      <c r="AS26" s="1095"/>
      <c r="AT26" s="1096"/>
      <c r="AU26" s="1094" t="s">
        <v>403</v>
      </c>
      <c r="AV26" s="1095"/>
      <c r="AW26" s="1095"/>
      <c r="AX26" s="1095"/>
      <c r="AY26" s="1096"/>
      <c r="AZ26" s="1094" t="s">
        <v>404</v>
      </c>
      <c r="BA26" s="1095"/>
      <c r="BB26" s="1095"/>
      <c r="BC26" s="1095"/>
      <c r="BD26" s="1096"/>
      <c r="BE26" s="1094" t="s">
        <v>381</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405</v>
      </c>
      <c r="C28" s="1144"/>
      <c r="D28" s="1144"/>
      <c r="E28" s="1144"/>
      <c r="F28" s="1144"/>
      <c r="G28" s="1144"/>
      <c r="H28" s="1144"/>
      <c r="I28" s="1144"/>
      <c r="J28" s="1144"/>
      <c r="K28" s="1144"/>
      <c r="L28" s="1144"/>
      <c r="M28" s="1144"/>
      <c r="N28" s="1144"/>
      <c r="O28" s="1144"/>
      <c r="P28" s="1145"/>
      <c r="Q28" s="1146">
        <v>4414</v>
      </c>
      <c r="R28" s="1147"/>
      <c r="S28" s="1147"/>
      <c r="T28" s="1147"/>
      <c r="U28" s="1147"/>
      <c r="V28" s="1147">
        <v>4375</v>
      </c>
      <c r="W28" s="1147"/>
      <c r="X28" s="1147"/>
      <c r="Y28" s="1147"/>
      <c r="Z28" s="1147"/>
      <c r="AA28" s="1147">
        <f t="shared" ref="AA28:AA35" si="0">+Q28-V28</f>
        <v>39</v>
      </c>
      <c r="AB28" s="1147"/>
      <c r="AC28" s="1147"/>
      <c r="AD28" s="1147"/>
      <c r="AE28" s="1148"/>
      <c r="AF28" s="1149">
        <v>39</v>
      </c>
      <c r="AG28" s="1147"/>
      <c r="AH28" s="1147"/>
      <c r="AI28" s="1147"/>
      <c r="AJ28" s="1150"/>
      <c r="AK28" s="1151">
        <v>328</v>
      </c>
      <c r="AL28" s="1139"/>
      <c r="AM28" s="1139"/>
      <c r="AN28" s="1139"/>
      <c r="AO28" s="1139"/>
      <c r="AP28" s="1139">
        <v>0</v>
      </c>
      <c r="AQ28" s="1139"/>
      <c r="AR28" s="1139"/>
      <c r="AS28" s="1139"/>
      <c r="AT28" s="1139"/>
      <c r="AU28" s="1139">
        <v>0</v>
      </c>
      <c r="AV28" s="1139"/>
      <c r="AW28" s="1139"/>
      <c r="AX28" s="1139"/>
      <c r="AY28" s="1139"/>
      <c r="AZ28" s="1140" t="s">
        <v>586</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406</v>
      </c>
      <c r="C29" s="1131"/>
      <c r="D29" s="1131"/>
      <c r="E29" s="1131"/>
      <c r="F29" s="1131"/>
      <c r="G29" s="1131"/>
      <c r="H29" s="1131"/>
      <c r="I29" s="1131"/>
      <c r="J29" s="1131"/>
      <c r="K29" s="1131"/>
      <c r="L29" s="1131"/>
      <c r="M29" s="1131"/>
      <c r="N29" s="1131"/>
      <c r="O29" s="1131"/>
      <c r="P29" s="1132"/>
      <c r="Q29" s="1136">
        <v>181</v>
      </c>
      <c r="R29" s="1137"/>
      <c r="S29" s="1137"/>
      <c r="T29" s="1137"/>
      <c r="U29" s="1137"/>
      <c r="V29" s="1137">
        <v>180</v>
      </c>
      <c r="W29" s="1137"/>
      <c r="X29" s="1137"/>
      <c r="Y29" s="1137"/>
      <c r="Z29" s="1137"/>
      <c r="AA29" s="1137">
        <f t="shared" si="0"/>
        <v>1</v>
      </c>
      <c r="AB29" s="1137"/>
      <c r="AC29" s="1137"/>
      <c r="AD29" s="1137"/>
      <c r="AE29" s="1138"/>
      <c r="AF29" s="1112">
        <v>1</v>
      </c>
      <c r="AG29" s="1113"/>
      <c r="AH29" s="1113"/>
      <c r="AI29" s="1113"/>
      <c r="AJ29" s="1114"/>
      <c r="AK29" s="1073">
        <v>86</v>
      </c>
      <c r="AL29" s="1064"/>
      <c r="AM29" s="1064"/>
      <c r="AN29" s="1064"/>
      <c r="AO29" s="1064"/>
      <c r="AP29" s="1064">
        <v>87</v>
      </c>
      <c r="AQ29" s="1064"/>
      <c r="AR29" s="1064"/>
      <c r="AS29" s="1064"/>
      <c r="AT29" s="1064"/>
      <c r="AU29" s="1064">
        <v>34</v>
      </c>
      <c r="AV29" s="1064"/>
      <c r="AW29" s="1064"/>
      <c r="AX29" s="1064"/>
      <c r="AY29" s="1064"/>
      <c r="AZ29" s="1135" t="s">
        <v>587</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407</v>
      </c>
      <c r="C30" s="1131"/>
      <c r="D30" s="1131"/>
      <c r="E30" s="1131"/>
      <c r="F30" s="1131"/>
      <c r="G30" s="1131"/>
      <c r="H30" s="1131"/>
      <c r="I30" s="1131"/>
      <c r="J30" s="1131"/>
      <c r="K30" s="1131"/>
      <c r="L30" s="1131"/>
      <c r="M30" s="1131"/>
      <c r="N30" s="1131"/>
      <c r="O30" s="1131"/>
      <c r="P30" s="1132"/>
      <c r="Q30" s="1136">
        <v>553</v>
      </c>
      <c r="R30" s="1137"/>
      <c r="S30" s="1137"/>
      <c r="T30" s="1137"/>
      <c r="U30" s="1137"/>
      <c r="V30" s="1137">
        <v>542</v>
      </c>
      <c r="W30" s="1137"/>
      <c r="X30" s="1137"/>
      <c r="Y30" s="1137"/>
      <c r="Z30" s="1137"/>
      <c r="AA30" s="1137">
        <f t="shared" si="0"/>
        <v>11</v>
      </c>
      <c r="AB30" s="1137"/>
      <c r="AC30" s="1137"/>
      <c r="AD30" s="1137"/>
      <c r="AE30" s="1138"/>
      <c r="AF30" s="1112">
        <v>11</v>
      </c>
      <c r="AG30" s="1113"/>
      <c r="AH30" s="1113"/>
      <c r="AI30" s="1113"/>
      <c r="AJ30" s="1114"/>
      <c r="AK30" s="1073">
        <v>136</v>
      </c>
      <c r="AL30" s="1064"/>
      <c r="AM30" s="1064"/>
      <c r="AN30" s="1064"/>
      <c r="AO30" s="1064"/>
      <c r="AP30" s="1064">
        <v>0</v>
      </c>
      <c r="AQ30" s="1064"/>
      <c r="AR30" s="1064"/>
      <c r="AS30" s="1064"/>
      <c r="AT30" s="1064"/>
      <c r="AU30" s="1064">
        <v>0</v>
      </c>
      <c r="AV30" s="1064"/>
      <c r="AW30" s="1064"/>
      <c r="AX30" s="1064"/>
      <c r="AY30" s="1064"/>
      <c r="AZ30" s="1135" t="s">
        <v>587</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408</v>
      </c>
      <c r="C31" s="1131"/>
      <c r="D31" s="1131"/>
      <c r="E31" s="1131"/>
      <c r="F31" s="1131"/>
      <c r="G31" s="1131"/>
      <c r="H31" s="1131"/>
      <c r="I31" s="1131"/>
      <c r="J31" s="1131"/>
      <c r="K31" s="1131"/>
      <c r="L31" s="1131"/>
      <c r="M31" s="1131"/>
      <c r="N31" s="1131"/>
      <c r="O31" s="1131"/>
      <c r="P31" s="1132"/>
      <c r="Q31" s="1136">
        <v>4833</v>
      </c>
      <c r="R31" s="1137"/>
      <c r="S31" s="1137"/>
      <c r="T31" s="1137"/>
      <c r="U31" s="1137"/>
      <c r="V31" s="1137">
        <v>4789</v>
      </c>
      <c r="W31" s="1137"/>
      <c r="X31" s="1137"/>
      <c r="Y31" s="1137"/>
      <c r="Z31" s="1137"/>
      <c r="AA31" s="1137">
        <f t="shared" si="0"/>
        <v>44</v>
      </c>
      <c r="AB31" s="1137"/>
      <c r="AC31" s="1137"/>
      <c r="AD31" s="1137"/>
      <c r="AE31" s="1138"/>
      <c r="AF31" s="1112">
        <v>44</v>
      </c>
      <c r="AG31" s="1113"/>
      <c r="AH31" s="1113"/>
      <c r="AI31" s="1113"/>
      <c r="AJ31" s="1114"/>
      <c r="AK31" s="1073">
        <v>709</v>
      </c>
      <c r="AL31" s="1064"/>
      <c r="AM31" s="1064"/>
      <c r="AN31" s="1064"/>
      <c r="AO31" s="1064"/>
      <c r="AP31" s="1064">
        <v>0</v>
      </c>
      <c r="AQ31" s="1064"/>
      <c r="AR31" s="1064"/>
      <c r="AS31" s="1064"/>
      <c r="AT31" s="1064"/>
      <c r="AU31" s="1064">
        <v>0</v>
      </c>
      <c r="AV31" s="1064"/>
      <c r="AW31" s="1064"/>
      <c r="AX31" s="1064"/>
      <c r="AY31" s="1064"/>
      <c r="AZ31" s="1135" t="s">
        <v>587</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409</v>
      </c>
      <c r="C32" s="1131"/>
      <c r="D32" s="1131"/>
      <c r="E32" s="1131"/>
      <c r="F32" s="1131"/>
      <c r="G32" s="1131"/>
      <c r="H32" s="1131"/>
      <c r="I32" s="1131"/>
      <c r="J32" s="1131"/>
      <c r="K32" s="1131"/>
      <c r="L32" s="1131"/>
      <c r="M32" s="1131"/>
      <c r="N32" s="1131"/>
      <c r="O32" s="1131"/>
      <c r="P32" s="1132"/>
      <c r="Q32" s="1136">
        <v>49</v>
      </c>
      <c r="R32" s="1137"/>
      <c r="S32" s="1137"/>
      <c r="T32" s="1137"/>
      <c r="U32" s="1137"/>
      <c r="V32" s="1137">
        <v>49</v>
      </c>
      <c r="W32" s="1137"/>
      <c r="X32" s="1137"/>
      <c r="Y32" s="1137"/>
      <c r="Z32" s="1137"/>
      <c r="AA32" s="1137">
        <f t="shared" si="0"/>
        <v>0</v>
      </c>
      <c r="AB32" s="1137"/>
      <c r="AC32" s="1137"/>
      <c r="AD32" s="1137"/>
      <c r="AE32" s="1138"/>
      <c r="AF32" s="1112">
        <v>0</v>
      </c>
      <c r="AG32" s="1113"/>
      <c r="AH32" s="1113"/>
      <c r="AI32" s="1113"/>
      <c r="AJ32" s="1114"/>
      <c r="AK32" s="1073">
        <v>7</v>
      </c>
      <c r="AL32" s="1064"/>
      <c r="AM32" s="1064"/>
      <c r="AN32" s="1064"/>
      <c r="AO32" s="1064"/>
      <c r="AP32" s="1064">
        <v>0</v>
      </c>
      <c r="AQ32" s="1064"/>
      <c r="AR32" s="1064"/>
      <c r="AS32" s="1064"/>
      <c r="AT32" s="1064"/>
      <c r="AU32" s="1064">
        <v>0</v>
      </c>
      <c r="AV32" s="1064"/>
      <c r="AW32" s="1064"/>
      <c r="AX32" s="1064"/>
      <c r="AY32" s="1064"/>
      <c r="AZ32" s="1135" t="s">
        <v>588</v>
      </c>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410</v>
      </c>
      <c r="C33" s="1131"/>
      <c r="D33" s="1131"/>
      <c r="E33" s="1131"/>
      <c r="F33" s="1131"/>
      <c r="G33" s="1131"/>
      <c r="H33" s="1131"/>
      <c r="I33" s="1131"/>
      <c r="J33" s="1131"/>
      <c r="K33" s="1131"/>
      <c r="L33" s="1131"/>
      <c r="M33" s="1131"/>
      <c r="N33" s="1131"/>
      <c r="O33" s="1131"/>
      <c r="P33" s="1132"/>
      <c r="Q33" s="1136">
        <v>1161</v>
      </c>
      <c r="R33" s="1137"/>
      <c r="S33" s="1137"/>
      <c r="T33" s="1137"/>
      <c r="U33" s="1137"/>
      <c r="V33" s="1137">
        <v>1235</v>
      </c>
      <c r="W33" s="1137"/>
      <c r="X33" s="1137"/>
      <c r="Y33" s="1137"/>
      <c r="Z33" s="1137"/>
      <c r="AA33" s="1137">
        <f t="shared" si="0"/>
        <v>-74</v>
      </c>
      <c r="AB33" s="1137"/>
      <c r="AC33" s="1137"/>
      <c r="AD33" s="1137"/>
      <c r="AE33" s="1138"/>
      <c r="AF33" s="1112">
        <v>579</v>
      </c>
      <c r="AG33" s="1113"/>
      <c r="AH33" s="1113"/>
      <c r="AI33" s="1113"/>
      <c r="AJ33" s="1114"/>
      <c r="AK33" s="1073">
        <v>531</v>
      </c>
      <c r="AL33" s="1064"/>
      <c r="AM33" s="1064"/>
      <c r="AN33" s="1064"/>
      <c r="AO33" s="1064"/>
      <c r="AP33" s="1064">
        <v>7516</v>
      </c>
      <c r="AQ33" s="1064"/>
      <c r="AR33" s="1064"/>
      <c r="AS33" s="1064"/>
      <c r="AT33" s="1064"/>
      <c r="AU33" s="1064">
        <v>2450</v>
      </c>
      <c r="AV33" s="1064"/>
      <c r="AW33" s="1064"/>
      <c r="AX33" s="1064"/>
      <c r="AY33" s="1064"/>
      <c r="AZ33" s="1135" t="s">
        <v>587</v>
      </c>
      <c r="BA33" s="1135"/>
      <c r="BB33" s="1135"/>
      <c r="BC33" s="1135"/>
      <c r="BD33" s="1135"/>
      <c r="BE33" s="1125" t="s">
        <v>411</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412</v>
      </c>
      <c r="C34" s="1131"/>
      <c r="D34" s="1131"/>
      <c r="E34" s="1131"/>
      <c r="F34" s="1131"/>
      <c r="G34" s="1131"/>
      <c r="H34" s="1131"/>
      <c r="I34" s="1131"/>
      <c r="J34" s="1131"/>
      <c r="K34" s="1131"/>
      <c r="L34" s="1131"/>
      <c r="M34" s="1131"/>
      <c r="N34" s="1131"/>
      <c r="O34" s="1131"/>
      <c r="P34" s="1132"/>
      <c r="Q34" s="1136">
        <v>4000</v>
      </c>
      <c r="R34" s="1137"/>
      <c r="S34" s="1137"/>
      <c r="T34" s="1137"/>
      <c r="U34" s="1137"/>
      <c r="V34" s="1137">
        <v>3962</v>
      </c>
      <c r="W34" s="1137"/>
      <c r="X34" s="1137"/>
      <c r="Y34" s="1137"/>
      <c r="Z34" s="1137"/>
      <c r="AA34" s="1137">
        <f t="shared" si="0"/>
        <v>38</v>
      </c>
      <c r="AB34" s="1137"/>
      <c r="AC34" s="1137"/>
      <c r="AD34" s="1137"/>
      <c r="AE34" s="1138"/>
      <c r="AF34" s="1112" t="s">
        <v>175</v>
      </c>
      <c r="AG34" s="1113"/>
      <c r="AH34" s="1113"/>
      <c r="AI34" s="1113"/>
      <c r="AJ34" s="1114"/>
      <c r="AK34" s="1073">
        <v>605</v>
      </c>
      <c r="AL34" s="1064"/>
      <c r="AM34" s="1064"/>
      <c r="AN34" s="1064"/>
      <c r="AO34" s="1064"/>
      <c r="AP34" s="1064">
        <v>2274</v>
      </c>
      <c r="AQ34" s="1064"/>
      <c r="AR34" s="1064"/>
      <c r="AS34" s="1064"/>
      <c r="AT34" s="1064"/>
      <c r="AU34" s="1064">
        <v>1392</v>
      </c>
      <c r="AV34" s="1064"/>
      <c r="AW34" s="1064"/>
      <c r="AX34" s="1064"/>
      <c r="AY34" s="1064"/>
      <c r="AZ34" s="1135" t="s">
        <v>587</v>
      </c>
      <c r="BA34" s="1135"/>
      <c r="BB34" s="1135"/>
      <c r="BC34" s="1135"/>
      <c r="BD34" s="1135"/>
      <c r="BE34" s="1125" t="s">
        <v>411</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413</v>
      </c>
      <c r="C35" s="1131"/>
      <c r="D35" s="1131"/>
      <c r="E35" s="1131"/>
      <c r="F35" s="1131"/>
      <c r="G35" s="1131"/>
      <c r="H35" s="1131"/>
      <c r="I35" s="1131"/>
      <c r="J35" s="1131"/>
      <c r="K35" s="1131"/>
      <c r="L35" s="1131"/>
      <c r="M35" s="1131"/>
      <c r="N35" s="1131"/>
      <c r="O35" s="1131"/>
      <c r="P35" s="1132"/>
      <c r="Q35" s="1136">
        <v>80</v>
      </c>
      <c r="R35" s="1137"/>
      <c r="S35" s="1137"/>
      <c r="T35" s="1137"/>
      <c r="U35" s="1137"/>
      <c r="V35" s="1137">
        <v>82</v>
      </c>
      <c r="W35" s="1137"/>
      <c r="X35" s="1137"/>
      <c r="Y35" s="1137"/>
      <c r="Z35" s="1137"/>
      <c r="AA35" s="1137">
        <f t="shared" si="0"/>
        <v>-2</v>
      </c>
      <c r="AB35" s="1137"/>
      <c r="AC35" s="1137"/>
      <c r="AD35" s="1137"/>
      <c r="AE35" s="1138"/>
      <c r="AF35" s="1112">
        <v>55</v>
      </c>
      <c r="AG35" s="1113"/>
      <c r="AH35" s="1113"/>
      <c r="AI35" s="1113"/>
      <c r="AJ35" s="1114"/>
      <c r="AK35" s="1073">
        <v>0</v>
      </c>
      <c r="AL35" s="1064"/>
      <c r="AM35" s="1064"/>
      <c r="AN35" s="1064"/>
      <c r="AO35" s="1064"/>
      <c r="AP35" s="1064">
        <v>0</v>
      </c>
      <c r="AQ35" s="1064"/>
      <c r="AR35" s="1064"/>
      <c r="AS35" s="1064"/>
      <c r="AT35" s="1064"/>
      <c r="AU35" s="1064">
        <v>0</v>
      </c>
      <c r="AV35" s="1064"/>
      <c r="AW35" s="1064"/>
      <c r="AX35" s="1064"/>
      <c r="AY35" s="1064"/>
      <c r="AZ35" s="1135" t="s">
        <v>587</v>
      </c>
      <c r="BA35" s="1135"/>
      <c r="BB35" s="1135"/>
      <c r="BC35" s="1135"/>
      <c r="BD35" s="1135"/>
      <c r="BE35" s="1125" t="s">
        <v>411</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414</v>
      </c>
      <c r="C36" s="1131"/>
      <c r="D36" s="1131"/>
      <c r="E36" s="1131"/>
      <c r="F36" s="1131"/>
      <c r="G36" s="1131"/>
      <c r="H36" s="1131"/>
      <c r="I36" s="1131"/>
      <c r="J36" s="1131"/>
      <c r="K36" s="1131"/>
      <c r="L36" s="1131"/>
      <c r="M36" s="1131"/>
      <c r="N36" s="1131"/>
      <c r="O36" s="1131"/>
      <c r="P36" s="1132"/>
      <c r="Q36" s="1136">
        <v>2591</v>
      </c>
      <c r="R36" s="1137"/>
      <c r="S36" s="1137"/>
      <c r="T36" s="1137"/>
      <c r="U36" s="1137"/>
      <c r="V36" s="1137">
        <v>2504</v>
      </c>
      <c r="W36" s="1137"/>
      <c r="X36" s="1137"/>
      <c r="Y36" s="1137"/>
      <c r="Z36" s="1137"/>
      <c r="AA36" s="1137">
        <f>+Q36-V36</f>
        <v>87</v>
      </c>
      <c r="AB36" s="1137"/>
      <c r="AC36" s="1137"/>
      <c r="AD36" s="1137"/>
      <c r="AE36" s="1138"/>
      <c r="AF36" s="1112">
        <v>68</v>
      </c>
      <c r="AG36" s="1113"/>
      <c r="AH36" s="1113"/>
      <c r="AI36" s="1113"/>
      <c r="AJ36" s="1114"/>
      <c r="AK36" s="1073">
        <v>1080</v>
      </c>
      <c r="AL36" s="1064"/>
      <c r="AM36" s="1064"/>
      <c r="AN36" s="1064"/>
      <c r="AO36" s="1064"/>
      <c r="AP36" s="1064">
        <v>11792</v>
      </c>
      <c r="AQ36" s="1064"/>
      <c r="AR36" s="1064"/>
      <c r="AS36" s="1064"/>
      <c r="AT36" s="1064"/>
      <c r="AU36" s="1064">
        <v>11521</v>
      </c>
      <c r="AV36" s="1064"/>
      <c r="AW36" s="1064"/>
      <c r="AX36" s="1064"/>
      <c r="AY36" s="1064"/>
      <c r="AZ36" s="1135" t="s">
        <v>587</v>
      </c>
      <c r="BA36" s="1135"/>
      <c r="BB36" s="1135"/>
      <c r="BC36" s="1135"/>
      <c r="BD36" s="1135"/>
      <c r="BE36" s="1125" t="s">
        <v>415</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t="s">
        <v>416</v>
      </c>
      <c r="C37" s="1131"/>
      <c r="D37" s="1131"/>
      <c r="E37" s="1131"/>
      <c r="F37" s="1131"/>
      <c r="G37" s="1131"/>
      <c r="H37" s="1131"/>
      <c r="I37" s="1131"/>
      <c r="J37" s="1131"/>
      <c r="K37" s="1131"/>
      <c r="L37" s="1131"/>
      <c r="M37" s="1131"/>
      <c r="N37" s="1131"/>
      <c r="O37" s="1131"/>
      <c r="P37" s="1132"/>
      <c r="Q37" s="1136">
        <v>1067</v>
      </c>
      <c r="R37" s="1137"/>
      <c r="S37" s="1137"/>
      <c r="T37" s="1137"/>
      <c r="U37" s="1137"/>
      <c r="V37" s="1137">
        <v>1046</v>
      </c>
      <c r="W37" s="1137"/>
      <c r="X37" s="1137"/>
      <c r="Y37" s="1137"/>
      <c r="Z37" s="1137"/>
      <c r="AA37" s="1137">
        <f t="shared" ref="AA37" si="1">+Q37-V37</f>
        <v>21</v>
      </c>
      <c r="AB37" s="1137"/>
      <c r="AC37" s="1137"/>
      <c r="AD37" s="1137"/>
      <c r="AE37" s="1138"/>
      <c r="AF37" s="1112">
        <v>21</v>
      </c>
      <c r="AG37" s="1113"/>
      <c r="AH37" s="1113"/>
      <c r="AI37" s="1113"/>
      <c r="AJ37" s="1114"/>
      <c r="AK37" s="1073">
        <v>503</v>
      </c>
      <c r="AL37" s="1064"/>
      <c r="AM37" s="1064"/>
      <c r="AN37" s="1064"/>
      <c r="AO37" s="1064"/>
      <c r="AP37" s="1064">
        <v>4964</v>
      </c>
      <c r="AQ37" s="1064"/>
      <c r="AR37" s="1064"/>
      <c r="AS37" s="1064"/>
      <c r="AT37" s="1064"/>
      <c r="AU37" s="1064">
        <v>4855</v>
      </c>
      <c r="AV37" s="1064"/>
      <c r="AW37" s="1064"/>
      <c r="AX37" s="1064"/>
      <c r="AY37" s="1064"/>
      <c r="AZ37" s="1135" t="s">
        <v>587</v>
      </c>
      <c r="BA37" s="1135"/>
      <c r="BB37" s="1135"/>
      <c r="BC37" s="1135"/>
      <c r="BD37" s="1135"/>
      <c r="BE37" s="1125" t="s">
        <v>415</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417</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393</v>
      </c>
      <c r="B63" s="1037" t="s">
        <v>418</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818</v>
      </c>
      <c r="AG63" s="1052"/>
      <c r="AH63" s="1052"/>
      <c r="AI63" s="1052"/>
      <c r="AJ63" s="1123"/>
      <c r="AK63" s="1124"/>
      <c r="AL63" s="1056"/>
      <c r="AM63" s="1056"/>
      <c r="AN63" s="1056"/>
      <c r="AO63" s="1056"/>
      <c r="AP63" s="1052">
        <f>+AP28+AP29+AP30+AP31+AP32+AP33+AP34+AP35+AP36+AP37</f>
        <v>26633</v>
      </c>
      <c r="AQ63" s="1052"/>
      <c r="AR63" s="1052"/>
      <c r="AS63" s="1052"/>
      <c r="AT63" s="1052"/>
      <c r="AU63" s="1052">
        <f>+AU28+AU29+AU30+AU31+AU32+AU33+AU34+AU35+AU36+AU37</f>
        <v>20252</v>
      </c>
      <c r="AV63" s="1052"/>
      <c r="AW63" s="1052"/>
      <c r="AX63" s="1052"/>
      <c r="AY63" s="1052"/>
      <c r="AZ63" s="1118"/>
      <c r="BA63" s="1118"/>
      <c r="BB63" s="1118"/>
      <c r="BC63" s="1118"/>
      <c r="BD63" s="1118"/>
      <c r="BE63" s="1053"/>
      <c r="BF63" s="1053"/>
      <c r="BG63" s="1053"/>
      <c r="BH63" s="1053"/>
      <c r="BI63" s="1054"/>
      <c r="BJ63" s="1119" t="s">
        <v>175</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420</v>
      </c>
      <c r="B66" s="1089"/>
      <c r="C66" s="1089"/>
      <c r="D66" s="1089"/>
      <c r="E66" s="1089"/>
      <c r="F66" s="1089"/>
      <c r="G66" s="1089"/>
      <c r="H66" s="1089"/>
      <c r="I66" s="1089"/>
      <c r="J66" s="1089"/>
      <c r="K66" s="1089"/>
      <c r="L66" s="1089"/>
      <c r="M66" s="1089"/>
      <c r="N66" s="1089"/>
      <c r="O66" s="1089"/>
      <c r="P66" s="1090"/>
      <c r="Q66" s="1094" t="s">
        <v>397</v>
      </c>
      <c r="R66" s="1095"/>
      <c r="S66" s="1095"/>
      <c r="T66" s="1095"/>
      <c r="U66" s="1096"/>
      <c r="V66" s="1094" t="s">
        <v>398</v>
      </c>
      <c r="W66" s="1095"/>
      <c r="X66" s="1095"/>
      <c r="Y66" s="1095"/>
      <c r="Z66" s="1096"/>
      <c r="AA66" s="1094" t="s">
        <v>399</v>
      </c>
      <c r="AB66" s="1095"/>
      <c r="AC66" s="1095"/>
      <c r="AD66" s="1095"/>
      <c r="AE66" s="1096"/>
      <c r="AF66" s="1100" t="s">
        <v>400</v>
      </c>
      <c r="AG66" s="1101"/>
      <c r="AH66" s="1101"/>
      <c r="AI66" s="1101"/>
      <c r="AJ66" s="1102"/>
      <c r="AK66" s="1094" t="s">
        <v>421</v>
      </c>
      <c r="AL66" s="1089"/>
      <c r="AM66" s="1089"/>
      <c r="AN66" s="1089"/>
      <c r="AO66" s="1090"/>
      <c r="AP66" s="1094" t="s">
        <v>402</v>
      </c>
      <c r="AQ66" s="1095"/>
      <c r="AR66" s="1095"/>
      <c r="AS66" s="1095"/>
      <c r="AT66" s="1096"/>
      <c r="AU66" s="1094" t="s">
        <v>422</v>
      </c>
      <c r="AV66" s="1095"/>
      <c r="AW66" s="1095"/>
      <c r="AX66" s="1095"/>
      <c r="AY66" s="1096"/>
      <c r="AZ66" s="1094" t="s">
        <v>381</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589</v>
      </c>
      <c r="C68" s="1079"/>
      <c r="D68" s="1079"/>
      <c r="E68" s="1079"/>
      <c r="F68" s="1079"/>
      <c r="G68" s="1079"/>
      <c r="H68" s="1079"/>
      <c r="I68" s="1079"/>
      <c r="J68" s="1079"/>
      <c r="K68" s="1079"/>
      <c r="L68" s="1079"/>
      <c r="M68" s="1079"/>
      <c r="N68" s="1079"/>
      <c r="O68" s="1079"/>
      <c r="P68" s="1080"/>
      <c r="Q68" s="1081">
        <v>1221</v>
      </c>
      <c r="R68" s="1075"/>
      <c r="S68" s="1075"/>
      <c r="T68" s="1075"/>
      <c r="U68" s="1075"/>
      <c r="V68" s="1075">
        <v>1199</v>
      </c>
      <c r="W68" s="1075"/>
      <c r="X68" s="1075"/>
      <c r="Y68" s="1075"/>
      <c r="Z68" s="1075"/>
      <c r="AA68" s="1075">
        <v>22</v>
      </c>
      <c r="AB68" s="1075"/>
      <c r="AC68" s="1075"/>
      <c r="AD68" s="1075"/>
      <c r="AE68" s="1075"/>
      <c r="AF68" s="1075">
        <v>22</v>
      </c>
      <c r="AG68" s="1075"/>
      <c r="AH68" s="1075"/>
      <c r="AI68" s="1075"/>
      <c r="AJ68" s="1075"/>
      <c r="AK68" s="1075"/>
      <c r="AL68" s="1075"/>
      <c r="AM68" s="1075"/>
      <c r="AN68" s="1075"/>
      <c r="AO68" s="1075"/>
      <c r="AP68" s="1075">
        <v>3456</v>
      </c>
      <c r="AQ68" s="1075"/>
      <c r="AR68" s="1075"/>
      <c r="AS68" s="1075"/>
      <c r="AT68" s="1075"/>
      <c r="AU68" s="1075">
        <v>1418</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590</v>
      </c>
      <c r="C69" s="1068"/>
      <c r="D69" s="1068"/>
      <c r="E69" s="1068"/>
      <c r="F69" s="1068"/>
      <c r="G69" s="1068"/>
      <c r="H69" s="1068"/>
      <c r="I69" s="1068"/>
      <c r="J69" s="1068"/>
      <c r="K69" s="1068"/>
      <c r="L69" s="1068"/>
      <c r="M69" s="1068"/>
      <c r="N69" s="1068"/>
      <c r="O69" s="1068"/>
      <c r="P69" s="1069"/>
      <c r="Q69" s="1070">
        <v>2844</v>
      </c>
      <c r="R69" s="1064"/>
      <c r="S69" s="1064"/>
      <c r="T69" s="1064"/>
      <c r="U69" s="1064"/>
      <c r="V69" s="1064">
        <v>2779</v>
      </c>
      <c r="W69" s="1064"/>
      <c r="X69" s="1064"/>
      <c r="Y69" s="1064"/>
      <c r="Z69" s="1064"/>
      <c r="AA69" s="1064">
        <f>+Q69-V69</f>
        <v>65</v>
      </c>
      <c r="AB69" s="1064"/>
      <c r="AC69" s="1064"/>
      <c r="AD69" s="1064"/>
      <c r="AE69" s="1064"/>
      <c r="AF69" s="1064">
        <v>65</v>
      </c>
      <c r="AG69" s="1064"/>
      <c r="AH69" s="1064"/>
      <c r="AI69" s="1064"/>
      <c r="AJ69" s="1064"/>
      <c r="AK69" s="1064"/>
      <c r="AL69" s="1064"/>
      <c r="AM69" s="1064"/>
      <c r="AN69" s="1064"/>
      <c r="AO69" s="1064"/>
      <c r="AP69" s="1064"/>
      <c r="AQ69" s="1064"/>
      <c r="AR69" s="1064"/>
      <c r="AS69" s="1064"/>
      <c r="AT69" s="1064"/>
      <c r="AU69" s="1064"/>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591</v>
      </c>
      <c r="C70" s="1068"/>
      <c r="D70" s="1068"/>
      <c r="E70" s="1068"/>
      <c r="F70" s="1068"/>
      <c r="G70" s="1068"/>
      <c r="H70" s="1068"/>
      <c r="I70" s="1068"/>
      <c r="J70" s="1068"/>
      <c r="K70" s="1068"/>
      <c r="L70" s="1068"/>
      <c r="M70" s="1068"/>
      <c r="N70" s="1068"/>
      <c r="O70" s="1068"/>
      <c r="P70" s="1069"/>
      <c r="Q70" s="1070">
        <v>12441</v>
      </c>
      <c r="R70" s="1064"/>
      <c r="S70" s="1064"/>
      <c r="T70" s="1064"/>
      <c r="U70" s="1064"/>
      <c r="V70" s="1064">
        <v>11563</v>
      </c>
      <c r="W70" s="1064"/>
      <c r="X70" s="1064"/>
      <c r="Y70" s="1064"/>
      <c r="Z70" s="1064"/>
      <c r="AA70" s="1064">
        <f t="shared" ref="AA70:AA74" si="2">+Q70-V70</f>
        <v>878</v>
      </c>
      <c r="AB70" s="1064"/>
      <c r="AC70" s="1064"/>
      <c r="AD70" s="1064"/>
      <c r="AE70" s="1064"/>
      <c r="AF70" s="1064">
        <v>878</v>
      </c>
      <c r="AG70" s="1064"/>
      <c r="AH70" s="1064"/>
      <c r="AI70" s="1064"/>
      <c r="AJ70" s="1064"/>
      <c r="AK70" s="1064">
        <v>579</v>
      </c>
      <c r="AL70" s="1064"/>
      <c r="AM70" s="1064"/>
      <c r="AN70" s="1064"/>
      <c r="AO70" s="1064"/>
      <c r="AP70" s="1064"/>
      <c r="AQ70" s="1064"/>
      <c r="AR70" s="1064"/>
      <c r="AS70" s="1064"/>
      <c r="AT70" s="1064"/>
      <c r="AU70" s="1064"/>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592</v>
      </c>
      <c r="C71" s="1068"/>
      <c r="D71" s="1068"/>
      <c r="E71" s="1068"/>
      <c r="F71" s="1068"/>
      <c r="G71" s="1068"/>
      <c r="H71" s="1068"/>
      <c r="I71" s="1068"/>
      <c r="J71" s="1068"/>
      <c r="K71" s="1068"/>
      <c r="L71" s="1068"/>
      <c r="M71" s="1068"/>
      <c r="N71" s="1068"/>
      <c r="O71" s="1068"/>
      <c r="P71" s="1069"/>
      <c r="Q71" s="1070">
        <v>84</v>
      </c>
      <c r="R71" s="1064"/>
      <c r="S71" s="1064"/>
      <c r="T71" s="1064"/>
      <c r="U71" s="1064"/>
      <c r="V71" s="1064">
        <v>82</v>
      </c>
      <c r="W71" s="1064"/>
      <c r="X71" s="1064"/>
      <c r="Y71" s="1064"/>
      <c r="Z71" s="1064"/>
      <c r="AA71" s="1064">
        <f t="shared" si="2"/>
        <v>2</v>
      </c>
      <c r="AB71" s="1064"/>
      <c r="AC71" s="1064"/>
      <c r="AD71" s="1064"/>
      <c r="AE71" s="1064"/>
      <c r="AF71" s="1064">
        <v>2</v>
      </c>
      <c r="AG71" s="1064"/>
      <c r="AH71" s="1064"/>
      <c r="AI71" s="1064"/>
      <c r="AJ71" s="1064"/>
      <c r="AK71" s="1064"/>
      <c r="AL71" s="1064"/>
      <c r="AM71" s="1064"/>
      <c r="AN71" s="1064"/>
      <c r="AO71" s="1064"/>
      <c r="AP71" s="1064"/>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593</v>
      </c>
      <c r="C72" s="1068"/>
      <c r="D72" s="1068"/>
      <c r="E72" s="1068"/>
      <c r="F72" s="1068"/>
      <c r="G72" s="1068"/>
      <c r="H72" s="1068"/>
      <c r="I72" s="1068"/>
      <c r="J72" s="1068"/>
      <c r="K72" s="1068"/>
      <c r="L72" s="1068"/>
      <c r="M72" s="1068"/>
      <c r="N72" s="1068"/>
      <c r="O72" s="1068"/>
      <c r="P72" s="1069"/>
      <c r="Q72" s="1070">
        <v>12</v>
      </c>
      <c r="R72" s="1064"/>
      <c r="S72" s="1064"/>
      <c r="T72" s="1064"/>
      <c r="U72" s="1064"/>
      <c r="V72" s="1064">
        <v>11</v>
      </c>
      <c r="W72" s="1064"/>
      <c r="X72" s="1064"/>
      <c r="Y72" s="1064"/>
      <c r="Z72" s="1064"/>
      <c r="AA72" s="1064">
        <f t="shared" si="2"/>
        <v>1</v>
      </c>
      <c r="AB72" s="1064"/>
      <c r="AC72" s="1064"/>
      <c r="AD72" s="1064"/>
      <c r="AE72" s="1064"/>
      <c r="AF72" s="1064">
        <v>1</v>
      </c>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594</v>
      </c>
      <c r="C73" s="1068"/>
      <c r="D73" s="1068"/>
      <c r="E73" s="1068"/>
      <c r="F73" s="1068"/>
      <c r="G73" s="1068"/>
      <c r="H73" s="1068"/>
      <c r="I73" s="1068"/>
      <c r="J73" s="1068"/>
      <c r="K73" s="1068"/>
      <c r="L73" s="1068"/>
      <c r="M73" s="1068"/>
      <c r="N73" s="1068"/>
      <c r="O73" s="1068"/>
      <c r="P73" s="1069"/>
      <c r="Q73" s="1070">
        <v>452</v>
      </c>
      <c r="R73" s="1064"/>
      <c r="S73" s="1064"/>
      <c r="T73" s="1064"/>
      <c r="U73" s="1064"/>
      <c r="V73" s="1064">
        <v>167</v>
      </c>
      <c r="W73" s="1064"/>
      <c r="X73" s="1064"/>
      <c r="Y73" s="1064"/>
      <c r="Z73" s="1064"/>
      <c r="AA73" s="1064">
        <f t="shared" si="2"/>
        <v>285</v>
      </c>
      <c r="AB73" s="1064"/>
      <c r="AC73" s="1064"/>
      <c r="AD73" s="1064"/>
      <c r="AE73" s="1064"/>
      <c r="AF73" s="1064">
        <v>285</v>
      </c>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595</v>
      </c>
      <c r="C74" s="1068"/>
      <c r="D74" s="1068"/>
      <c r="E74" s="1068"/>
      <c r="F74" s="1068"/>
      <c r="G74" s="1068"/>
      <c r="H74" s="1068"/>
      <c r="I74" s="1068"/>
      <c r="J74" s="1068"/>
      <c r="K74" s="1068"/>
      <c r="L74" s="1068"/>
      <c r="M74" s="1068"/>
      <c r="N74" s="1068"/>
      <c r="O74" s="1068"/>
      <c r="P74" s="1069"/>
      <c r="Q74" s="1070">
        <v>795351</v>
      </c>
      <c r="R74" s="1064"/>
      <c r="S74" s="1064"/>
      <c r="T74" s="1064"/>
      <c r="U74" s="1064"/>
      <c r="V74" s="1064">
        <v>776100</v>
      </c>
      <c r="W74" s="1064"/>
      <c r="X74" s="1064"/>
      <c r="Y74" s="1064"/>
      <c r="Z74" s="1064"/>
      <c r="AA74" s="1064">
        <f t="shared" si="2"/>
        <v>19251</v>
      </c>
      <c r="AB74" s="1064"/>
      <c r="AC74" s="1064"/>
      <c r="AD74" s="1064"/>
      <c r="AE74" s="1064"/>
      <c r="AF74" s="1064">
        <v>19251</v>
      </c>
      <c r="AG74" s="1064"/>
      <c r="AH74" s="1064"/>
      <c r="AI74" s="1064"/>
      <c r="AJ74" s="1064"/>
      <c r="AK74" s="1064">
        <v>5510</v>
      </c>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393</v>
      </c>
      <c r="B88" s="1037" t="s">
        <v>423</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f>+AF68+AF69+AF70+AF71+AF72+AF73+AF74</f>
        <v>20504</v>
      </c>
      <c r="AG88" s="1052"/>
      <c r="AH88" s="1052"/>
      <c r="AI88" s="1052"/>
      <c r="AJ88" s="1052"/>
      <c r="AK88" s="1056"/>
      <c r="AL88" s="1056"/>
      <c r="AM88" s="1056"/>
      <c r="AN88" s="1056"/>
      <c r="AO88" s="1056"/>
      <c r="AP88" s="1052">
        <f t="shared" ref="AP88" si="3">+AP68+AP69+AP70+AP71+AP72+AP73+AP74</f>
        <v>3456</v>
      </c>
      <c r="AQ88" s="1052"/>
      <c r="AR88" s="1052"/>
      <c r="AS88" s="1052"/>
      <c r="AT88" s="1052"/>
      <c r="AU88" s="1052">
        <f t="shared" ref="AU88" si="4">+AU68+AU69+AU70+AU71+AU72+AU73+AU74</f>
        <v>1418</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1037" t="s">
        <v>424</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425</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426</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429</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430</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431</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432</v>
      </c>
      <c r="AB109" s="987"/>
      <c r="AC109" s="987"/>
      <c r="AD109" s="987"/>
      <c r="AE109" s="988"/>
      <c r="AF109" s="989" t="s">
        <v>311</v>
      </c>
      <c r="AG109" s="987"/>
      <c r="AH109" s="987"/>
      <c r="AI109" s="987"/>
      <c r="AJ109" s="988"/>
      <c r="AK109" s="989" t="s">
        <v>310</v>
      </c>
      <c r="AL109" s="987"/>
      <c r="AM109" s="987"/>
      <c r="AN109" s="987"/>
      <c r="AO109" s="988"/>
      <c r="AP109" s="989" t="s">
        <v>433</v>
      </c>
      <c r="AQ109" s="987"/>
      <c r="AR109" s="987"/>
      <c r="AS109" s="987"/>
      <c r="AT109" s="1018"/>
      <c r="AU109" s="986" t="s">
        <v>431</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432</v>
      </c>
      <c r="BR109" s="987"/>
      <c r="BS109" s="987"/>
      <c r="BT109" s="987"/>
      <c r="BU109" s="988"/>
      <c r="BV109" s="989" t="s">
        <v>311</v>
      </c>
      <c r="BW109" s="987"/>
      <c r="BX109" s="987"/>
      <c r="BY109" s="987"/>
      <c r="BZ109" s="988"/>
      <c r="CA109" s="989" t="s">
        <v>310</v>
      </c>
      <c r="CB109" s="987"/>
      <c r="CC109" s="987"/>
      <c r="CD109" s="987"/>
      <c r="CE109" s="988"/>
      <c r="CF109" s="1025" t="s">
        <v>433</v>
      </c>
      <c r="CG109" s="1025"/>
      <c r="CH109" s="1025"/>
      <c r="CI109" s="1025"/>
      <c r="CJ109" s="1025"/>
      <c r="CK109" s="989" t="s">
        <v>434</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432</v>
      </c>
      <c r="DH109" s="987"/>
      <c r="DI109" s="987"/>
      <c r="DJ109" s="987"/>
      <c r="DK109" s="988"/>
      <c r="DL109" s="989" t="s">
        <v>311</v>
      </c>
      <c r="DM109" s="987"/>
      <c r="DN109" s="987"/>
      <c r="DO109" s="987"/>
      <c r="DP109" s="988"/>
      <c r="DQ109" s="989" t="s">
        <v>310</v>
      </c>
      <c r="DR109" s="987"/>
      <c r="DS109" s="987"/>
      <c r="DT109" s="987"/>
      <c r="DU109" s="988"/>
      <c r="DV109" s="989" t="s">
        <v>433</v>
      </c>
      <c r="DW109" s="987"/>
      <c r="DX109" s="987"/>
      <c r="DY109" s="987"/>
      <c r="DZ109" s="1018"/>
    </row>
    <row r="110" spans="1:131" s="247" customFormat="1" ht="26.25" customHeight="1" x14ac:dyDescent="0.15">
      <c r="A110" s="889" t="s">
        <v>435</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2762923</v>
      </c>
      <c r="AB110" s="980"/>
      <c r="AC110" s="980"/>
      <c r="AD110" s="980"/>
      <c r="AE110" s="981"/>
      <c r="AF110" s="982">
        <v>2581058</v>
      </c>
      <c r="AG110" s="980"/>
      <c r="AH110" s="980"/>
      <c r="AI110" s="980"/>
      <c r="AJ110" s="981"/>
      <c r="AK110" s="982">
        <v>2601046</v>
      </c>
      <c r="AL110" s="980"/>
      <c r="AM110" s="980"/>
      <c r="AN110" s="980"/>
      <c r="AO110" s="981"/>
      <c r="AP110" s="983">
        <v>23.1</v>
      </c>
      <c r="AQ110" s="984"/>
      <c r="AR110" s="984"/>
      <c r="AS110" s="984"/>
      <c r="AT110" s="985"/>
      <c r="AU110" s="1019" t="s">
        <v>73</v>
      </c>
      <c r="AV110" s="1020"/>
      <c r="AW110" s="1020"/>
      <c r="AX110" s="1020"/>
      <c r="AY110" s="1020"/>
      <c r="AZ110" s="945" t="s">
        <v>436</v>
      </c>
      <c r="BA110" s="890"/>
      <c r="BB110" s="890"/>
      <c r="BC110" s="890"/>
      <c r="BD110" s="890"/>
      <c r="BE110" s="890"/>
      <c r="BF110" s="890"/>
      <c r="BG110" s="890"/>
      <c r="BH110" s="890"/>
      <c r="BI110" s="890"/>
      <c r="BJ110" s="890"/>
      <c r="BK110" s="890"/>
      <c r="BL110" s="890"/>
      <c r="BM110" s="890"/>
      <c r="BN110" s="890"/>
      <c r="BO110" s="890"/>
      <c r="BP110" s="891"/>
      <c r="BQ110" s="946">
        <v>30257785</v>
      </c>
      <c r="BR110" s="927"/>
      <c r="BS110" s="927"/>
      <c r="BT110" s="927"/>
      <c r="BU110" s="927"/>
      <c r="BV110" s="927">
        <v>30655062</v>
      </c>
      <c r="BW110" s="927"/>
      <c r="BX110" s="927"/>
      <c r="BY110" s="927"/>
      <c r="BZ110" s="927"/>
      <c r="CA110" s="927">
        <v>31075757</v>
      </c>
      <c r="CB110" s="927"/>
      <c r="CC110" s="927"/>
      <c r="CD110" s="927"/>
      <c r="CE110" s="927"/>
      <c r="CF110" s="951">
        <v>275.89999999999998</v>
      </c>
      <c r="CG110" s="952"/>
      <c r="CH110" s="952"/>
      <c r="CI110" s="952"/>
      <c r="CJ110" s="952"/>
      <c r="CK110" s="1015" t="s">
        <v>437</v>
      </c>
      <c r="CL110" s="901"/>
      <c r="CM110" s="976" t="s">
        <v>438</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439</v>
      </c>
      <c r="DH110" s="927"/>
      <c r="DI110" s="927"/>
      <c r="DJ110" s="927"/>
      <c r="DK110" s="927"/>
      <c r="DL110" s="927" t="s">
        <v>440</v>
      </c>
      <c r="DM110" s="927"/>
      <c r="DN110" s="927"/>
      <c r="DO110" s="927"/>
      <c r="DP110" s="927"/>
      <c r="DQ110" s="927" t="s">
        <v>439</v>
      </c>
      <c r="DR110" s="927"/>
      <c r="DS110" s="927"/>
      <c r="DT110" s="927"/>
      <c r="DU110" s="927"/>
      <c r="DV110" s="928" t="s">
        <v>439</v>
      </c>
      <c r="DW110" s="928"/>
      <c r="DX110" s="928"/>
      <c r="DY110" s="928"/>
      <c r="DZ110" s="929"/>
    </row>
    <row r="111" spans="1:131" s="247" customFormat="1" ht="26.25" customHeight="1" x14ac:dyDescent="0.15">
      <c r="A111" s="856" t="s">
        <v>441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175</v>
      </c>
      <c r="AB111" s="1008"/>
      <c r="AC111" s="1008"/>
      <c r="AD111" s="1008"/>
      <c r="AE111" s="1009"/>
      <c r="AF111" s="1010" t="s">
        <v>439</v>
      </c>
      <c r="AG111" s="1008"/>
      <c r="AH111" s="1008"/>
      <c r="AI111" s="1008"/>
      <c r="AJ111" s="1009"/>
      <c r="AK111" s="1010" t="s">
        <v>175</v>
      </c>
      <c r="AL111" s="1008"/>
      <c r="AM111" s="1008"/>
      <c r="AN111" s="1008"/>
      <c r="AO111" s="1009"/>
      <c r="AP111" s="1011" t="s">
        <v>175</v>
      </c>
      <c r="AQ111" s="1012"/>
      <c r="AR111" s="1012"/>
      <c r="AS111" s="1012"/>
      <c r="AT111" s="1013"/>
      <c r="AU111" s="1021"/>
      <c r="AV111" s="1022"/>
      <c r="AW111" s="1022"/>
      <c r="AX111" s="1022"/>
      <c r="AY111" s="1022"/>
      <c r="AZ111" s="897" t="s">
        <v>442</v>
      </c>
      <c r="BA111" s="832"/>
      <c r="BB111" s="832"/>
      <c r="BC111" s="832"/>
      <c r="BD111" s="832"/>
      <c r="BE111" s="832"/>
      <c r="BF111" s="832"/>
      <c r="BG111" s="832"/>
      <c r="BH111" s="832"/>
      <c r="BI111" s="832"/>
      <c r="BJ111" s="832"/>
      <c r="BK111" s="832"/>
      <c r="BL111" s="832"/>
      <c r="BM111" s="832"/>
      <c r="BN111" s="832"/>
      <c r="BO111" s="832"/>
      <c r="BP111" s="833"/>
      <c r="BQ111" s="898" t="s">
        <v>175</v>
      </c>
      <c r="BR111" s="899"/>
      <c r="BS111" s="899"/>
      <c r="BT111" s="899"/>
      <c r="BU111" s="899"/>
      <c r="BV111" s="899" t="s">
        <v>175</v>
      </c>
      <c r="BW111" s="899"/>
      <c r="BX111" s="899"/>
      <c r="BY111" s="899"/>
      <c r="BZ111" s="899"/>
      <c r="CA111" s="899" t="s">
        <v>175</v>
      </c>
      <c r="CB111" s="899"/>
      <c r="CC111" s="899"/>
      <c r="CD111" s="899"/>
      <c r="CE111" s="899"/>
      <c r="CF111" s="960" t="s">
        <v>175</v>
      </c>
      <c r="CG111" s="961"/>
      <c r="CH111" s="961"/>
      <c r="CI111" s="961"/>
      <c r="CJ111" s="961"/>
      <c r="CK111" s="1016"/>
      <c r="CL111" s="903"/>
      <c r="CM111" s="906" t="s">
        <v>443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175</v>
      </c>
      <c r="DH111" s="899"/>
      <c r="DI111" s="899"/>
      <c r="DJ111" s="899"/>
      <c r="DK111" s="899"/>
      <c r="DL111" s="899" t="s">
        <v>175</v>
      </c>
      <c r="DM111" s="899"/>
      <c r="DN111" s="899"/>
      <c r="DO111" s="899"/>
      <c r="DP111" s="899"/>
      <c r="DQ111" s="899" t="s">
        <v>440</v>
      </c>
      <c r="DR111" s="899"/>
      <c r="DS111" s="899"/>
      <c r="DT111" s="899"/>
      <c r="DU111" s="899"/>
      <c r="DV111" s="876" t="s">
        <v>175</v>
      </c>
      <c r="DW111" s="876"/>
      <c r="DX111" s="876"/>
      <c r="DY111" s="876"/>
      <c r="DZ111" s="877"/>
    </row>
    <row r="112" spans="1:131" s="247" customFormat="1" ht="26.25" customHeight="1" x14ac:dyDescent="0.15">
      <c r="A112" s="1001" t="s">
        <v>444</v>
      </c>
      <c r="B112" s="1002"/>
      <c r="C112" s="832" t="s">
        <v>445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439</v>
      </c>
      <c r="AB112" s="862"/>
      <c r="AC112" s="862"/>
      <c r="AD112" s="862"/>
      <c r="AE112" s="863"/>
      <c r="AF112" s="864" t="s">
        <v>175</v>
      </c>
      <c r="AG112" s="862"/>
      <c r="AH112" s="862"/>
      <c r="AI112" s="862"/>
      <c r="AJ112" s="863"/>
      <c r="AK112" s="864" t="s">
        <v>175</v>
      </c>
      <c r="AL112" s="862"/>
      <c r="AM112" s="862"/>
      <c r="AN112" s="862"/>
      <c r="AO112" s="863"/>
      <c r="AP112" s="909" t="s">
        <v>175</v>
      </c>
      <c r="AQ112" s="910"/>
      <c r="AR112" s="910"/>
      <c r="AS112" s="910"/>
      <c r="AT112" s="911"/>
      <c r="AU112" s="1021"/>
      <c r="AV112" s="1022"/>
      <c r="AW112" s="1022"/>
      <c r="AX112" s="1022"/>
      <c r="AY112" s="1022"/>
      <c r="AZ112" s="897" t="s">
        <v>446</v>
      </c>
      <c r="BA112" s="832"/>
      <c r="BB112" s="832"/>
      <c r="BC112" s="832"/>
      <c r="BD112" s="832"/>
      <c r="BE112" s="832"/>
      <c r="BF112" s="832"/>
      <c r="BG112" s="832"/>
      <c r="BH112" s="832"/>
      <c r="BI112" s="832"/>
      <c r="BJ112" s="832"/>
      <c r="BK112" s="832"/>
      <c r="BL112" s="832"/>
      <c r="BM112" s="832"/>
      <c r="BN112" s="832"/>
      <c r="BO112" s="832"/>
      <c r="BP112" s="833"/>
      <c r="BQ112" s="898">
        <v>23839537</v>
      </c>
      <c r="BR112" s="899"/>
      <c r="BS112" s="899"/>
      <c r="BT112" s="899"/>
      <c r="BU112" s="899"/>
      <c r="BV112" s="899">
        <v>21796853</v>
      </c>
      <c r="BW112" s="899"/>
      <c r="BX112" s="899"/>
      <c r="BY112" s="899"/>
      <c r="BZ112" s="899"/>
      <c r="CA112" s="899">
        <v>20251822</v>
      </c>
      <c r="CB112" s="899"/>
      <c r="CC112" s="899"/>
      <c r="CD112" s="899"/>
      <c r="CE112" s="899"/>
      <c r="CF112" s="960">
        <v>179.8</v>
      </c>
      <c r="CG112" s="961"/>
      <c r="CH112" s="961"/>
      <c r="CI112" s="961"/>
      <c r="CJ112" s="961"/>
      <c r="CK112" s="1016"/>
      <c r="CL112" s="903"/>
      <c r="CM112" s="906" t="s">
        <v>447</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175</v>
      </c>
      <c r="DH112" s="899"/>
      <c r="DI112" s="899"/>
      <c r="DJ112" s="899"/>
      <c r="DK112" s="899"/>
      <c r="DL112" s="899" t="s">
        <v>175</v>
      </c>
      <c r="DM112" s="899"/>
      <c r="DN112" s="899"/>
      <c r="DO112" s="899"/>
      <c r="DP112" s="899"/>
      <c r="DQ112" s="899" t="s">
        <v>175</v>
      </c>
      <c r="DR112" s="899"/>
      <c r="DS112" s="899"/>
      <c r="DT112" s="899"/>
      <c r="DU112" s="899"/>
      <c r="DV112" s="876" t="s">
        <v>440</v>
      </c>
      <c r="DW112" s="876"/>
      <c r="DX112" s="876"/>
      <c r="DY112" s="876"/>
      <c r="DZ112" s="877"/>
    </row>
    <row r="113" spans="1:130" s="247" customFormat="1" ht="26.25" customHeight="1" x14ac:dyDescent="0.15">
      <c r="A113" s="1003"/>
      <c r="B113" s="1004"/>
      <c r="C113" s="832" t="s">
        <v>448</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1922114</v>
      </c>
      <c r="AB113" s="1008"/>
      <c r="AC113" s="1008"/>
      <c r="AD113" s="1008"/>
      <c r="AE113" s="1009"/>
      <c r="AF113" s="1010">
        <v>1882718</v>
      </c>
      <c r="AG113" s="1008"/>
      <c r="AH113" s="1008"/>
      <c r="AI113" s="1008"/>
      <c r="AJ113" s="1009"/>
      <c r="AK113" s="1010">
        <v>1826434</v>
      </c>
      <c r="AL113" s="1008"/>
      <c r="AM113" s="1008"/>
      <c r="AN113" s="1008"/>
      <c r="AO113" s="1009"/>
      <c r="AP113" s="1011">
        <v>16.2</v>
      </c>
      <c r="AQ113" s="1012"/>
      <c r="AR113" s="1012"/>
      <c r="AS113" s="1012"/>
      <c r="AT113" s="1013"/>
      <c r="AU113" s="1021"/>
      <c r="AV113" s="1022"/>
      <c r="AW113" s="1022"/>
      <c r="AX113" s="1022"/>
      <c r="AY113" s="1022"/>
      <c r="AZ113" s="897" t="s">
        <v>449</v>
      </c>
      <c r="BA113" s="832"/>
      <c r="BB113" s="832"/>
      <c r="BC113" s="832"/>
      <c r="BD113" s="832"/>
      <c r="BE113" s="832"/>
      <c r="BF113" s="832"/>
      <c r="BG113" s="832"/>
      <c r="BH113" s="832"/>
      <c r="BI113" s="832"/>
      <c r="BJ113" s="832"/>
      <c r="BK113" s="832"/>
      <c r="BL113" s="832"/>
      <c r="BM113" s="832"/>
      <c r="BN113" s="832"/>
      <c r="BO113" s="832"/>
      <c r="BP113" s="833"/>
      <c r="BQ113" s="898">
        <v>1839291</v>
      </c>
      <c r="BR113" s="899"/>
      <c r="BS113" s="899"/>
      <c r="BT113" s="899"/>
      <c r="BU113" s="899"/>
      <c r="BV113" s="899">
        <v>1641981</v>
      </c>
      <c r="BW113" s="899"/>
      <c r="BX113" s="899"/>
      <c r="BY113" s="899"/>
      <c r="BZ113" s="899"/>
      <c r="CA113" s="899">
        <v>1442819</v>
      </c>
      <c r="CB113" s="899"/>
      <c r="CC113" s="899"/>
      <c r="CD113" s="899"/>
      <c r="CE113" s="899"/>
      <c r="CF113" s="960">
        <v>12.8</v>
      </c>
      <c r="CG113" s="961"/>
      <c r="CH113" s="961"/>
      <c r="CI113" s="961"/>
      <c r="CJ113" s="961"/>
      <c r="CK113" s="1016"/>
      <c r="CL113" s="903"/>
      <c r="CM113" s="906" t="s">
        <v>450</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440</v>
      </c>
      <c r="DH113" s="862"/>
      <c r="DI113" s="862"/>
      <c r="DJ113" s="862"/>
      <c r="DK113" s="863"/>
      <c r="DL113" s="864" t="s">
        <v>439</v>
      </c>
      <c r="DM113" s="862"/>
      <c r="DN113" s="862"/>
      <c r="DO113" s="862"/>
      <c r="DP113" s="863"/>
      <c r="DQ113" s="864" t="s">
        <v>440</v>
      </c>
      <c r="DR113" s="862"/>
      <c r="DS113" s="862"/>
      <c r="DT113" s="862"/>
      <c r="DU113" s="863"/>
      <c r="DV113" s="909" t="s">
        <v>440</v>
      </c>
      <c r="DW113" s="910"/>
      <c r="DX113" s="910"/>
      <c r="DY113" s="910"/>
      <c r="DZ113" s="911"/>
    </row>
    <row r="114" spans="1:130" s="247" customFormat="1" ht="26.25" customHeight="1" x14ac:dyDescent="0.15">
      <c r="A114" s="1003"/>
      <c r="B114" s="1004"/>
      <c r="C114" s="832" t="s">
        <v>451</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213195</v>
      </c>
      <c r="AB114" s="862"/>
      <c r="AC114" s="862"/>
      <c r="AD114" s="862"/>
      <c r="AE114" s="863"/>
      <c r="AF114" s="864">
        <v>213390</v>
      </c>
      <c r="AG114" s="862"/>
      <c r="AH114" s="862"/>
      <c r="AI114" s="862"/>
      <c r="AJ114" s="863"/>
      <c r="AK114" s="864">
        <v>213389</v>
      </c>
      <c r="AL114" s="862"/>
      <c r="AM114" s="862"/>
      <c r="AN114" s="862"/>
      <c r="AO114" s="863"/>
      <c r="AP114" s="909">
        <v>1.9</v>
      </c>
      <c r="AQ114" s="910"/>
      <c r="AR114" s="910"/>
      <c r="AS114" s="910"/>
      <c r="AT114" s="911"/>
      <c r="AU114" s="1021"/>
      <c r="AV114" s="1022"/>
      <c r="AW114" s="1022"/>
      <c r="AX114" s="1022"/>
      <c r="AY114" s="1022"/>
      <c r="AZ114" s="897" t="s">
        <v>452</v>
      </c>
      <c r="BA114" s="832"/>
      <c r="BB114" s="832"/>
      <c r="BC114" s="832"/>
      <c r="BD114" s="832"/>
      <c r="BE114" s="832"/>
      <c r="BF114" s="832"/>
      <c r="BG114" s="832"/>
      <c r="BH114" s="832"/>
      <c r="BI114" s="832"/>
      <c r="BJ114" s="832"/>
      <c r="BK114" s="832"/>
      <c r="BL114" s="832"/>
      <c r="BM114" s="832"/>
      <c r="BN114" s="832"/>
      <c r="BO114" s="832"/>
      <c r="BP114" s="833"/>
      <c r="BQ114" s="898">
        <v>2908681</v>
      </c>
      <c r="BR114" s="899"/>
      <c r="BS114" s="899"/>
      <c r="BT114" s="899"/>
      <c r="BU114" s="899"/>
      <c r="BV114" s="899">
        <v>2657592</v>
      </c>
      <c r="BW114" s="899"/>
      <c r="BX114" s="899"/>
      <c r="BY114" s="899"/>
      <c r="BZ114" s="899"/>
      <c r="CA114" s="899">
        <v>2719907</v>
      </c>
      <c r="CB114" s="899"/>
      <c r="CC114" s="899"/>
      <c r="CD114" s="899"/>
      <c r="CE114" s="899"/>
      <c r="CF114" s="960">
        <v>24.1</v>
      </c>
      <c r="CG114" s="961"/>
      <c r="CH114" s="961"/>
      <c r="CI114" s="961"/>
      <c r="CJ114" s="961"/>
      <c r="CK114" s="1016"/>
      <c r="CL114" s="903"/>
      <c r="CM114" s="906" t="s">
        <v>453</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175</v>
      </c>
      <c r="DH114" s="862"/>
      <c r="DI114" s="862"/>
      <c r="DJ114" s="862"/>
      <c r="DK114" s="863"/>
      <c r="DL114" s="864" t="s">
        <v>175</v>
      </c>
      <c r="DM114" s="862"/>
      <c r="DN114" s="862"/>
      <c r="DO114" s="862"/>
      <c r="DP114" s="863"/>
      <c r="DQ114" s="864" t="s">
        <v>175</v>
      </c>
      <c r="DR114" s="862"/>
      <c r="DS114" s="862"/>
      <c r="DT114" s="862"/>
      <c r="DU114" s="863"/>
      <c r="DV114" s="909" t="s">
        <v>175</v>
      </c>
      <c r="DW114" s="910"/>
      <c r="DX114" s="910"/>
      <c r="DY114" s="910"/>
      <c r="DZ114" s="911"/>
    </row>
    <row r="115" spans="1:130" s="247" customFormat="1" ht="26.25" customHeight="1" x14ac:dyDescent="0.15">
      <c r="A115" s="1003"/>
      <c r="B115" s="1004"/>
      <c r="C115" s="832" t="s">
        <v>454</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175</v>
      </c>
      <c r="AB115" s="1008"/>
      <c r="AC115" s="1008"/>
      <c r="AD115" s="1008"/>
      <c r="AE115" s="1009"/>
      <c r="AF115" s="1010" t="s">
        <v>440</v>
      </c>
      <c r="AG115" s="1008"/>
      <c r="AH115" s="1008"/>
      <c r="AI115" s="1008"/>
      <c r="AJ115" s="1009"/>
      <c r="AK115" s="1010" t="s">
        <v>175</v>
      </c>
      <c r="AL115" s="1008"/>
      <c r="AM115" s="1008"/>
      <c r="AN115" s="1008"/>
      <c r="AO115" s="1009"/>
      <c r="AP115" s="1011" t="s">
        <v>439</v>
      </c>
      <c r="AQ115" s="1012"/>
      <c r="AR115" s="1012"/>
      <c r="AS115" s="1012"/>
      <c r="AT115" s="1013"/>
      <c r="AU115" s="1021"/>
      <c r="AV115" s="1022"/>
      <c r="AW115" s="1022"/>
      <c r="AX115" s="1022"/>
      <c r="AY115" s="1022"/>
      <c r="AZ115" s="897" t="s">
        <v>455</v>
      </c>
      <c r="BA115" s="832"/>
      <c r="BB115" s="832"/>
      <c r="BC115" s="832"/>
      <c r="BD115" s="832"/>
      <c r="BE115" s="832"/>
      <c r="BF115" s="832"/>
      <c r="BG115" s="832"/>
      <c r="BH115" s="832"/>
      <c r="BI115" s="832"/>
      <c r="BJ115" s="832"/>
      <c r="BK115" s="832"/>
      <c r="BL115" s="832"/>
      <c r="BM115" s="832"/>
      <c r="BN115" s="832"/>
      <c r="BO115" s="832"/>
      <c r="BP115" s="833"/>
      <c r="BQ115" s="898" t="s">
        <v>175</v>
      </c>
      <c r="BR115" s="899"/>
      <c r="BS115" s="899"/>
      <c r="BT115" s="899"/>
      <c r="BU115" s="899"/>
      <c r="BV115" s="899" t="s">
        <v>439</v>
      </c>
      <c r="BW115" s="899"/>
      <c r="BX115" s="899"/>
      <c r="BY115" s="899"/>
      <c r="BZ115" s="899"/>
      <c r="CA115" s="899" t="s">
        <v>175</v>
      </c>
      <c r="CB115" s="899"/>
      <c r="CC115" s="899"/>
      <c r="CD115" s="899"/>
      <c r="CE115" s="899"/>
      <c r="CF115" s="960" t="s">
        <v>175</v>
      </c>
      <c r="CG115" s="961"/>
      <c r="CH115" s="961"/>
      <c r="CI115" s="961"/>
      <c r="CJ115" s="961"/>
      <c r="CK115" s="1016"/>
      <c r="CL115" s="903"/>
      <c r="CM115" s="897" t="s">
        <v>456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175</v>
      </c>
      <c r="DH115" s="862"/>
      <c r="DI115" s="862"/>
      <c r="DJ115" s="862"/>
      <c r="DK115" s="863"/>
      <c r="DL115" s="864" t="s">
        <v>175</v>
      </c>
      <c r="DM115" s="862"/>
      <c r="DN115" s="862"/>
      <c r="DO115" s="862"/>
      <c r="DP115" s="863"/>
      <c r="DQ115" s="864" t="s">
        <v>175</v>
      </c>
      <c r="DR115" s="862"/>
      <c r="DS115" s="862"/>
      <c r="DT115" s="862"/>
      <c r="DU115" s="863"/>
      <c r="DV115" s="909" t="s">
        <v>175</v>
      </c>
      <c r="DW115" s="910"/>
      <c r="DX115" s="910"/>
      <c r="DY115" s="910"/>
      <c r="DZ115" s="911"/>
    </row>
    <row r="116" spans="1:130" s="247" customFormat="1" ht="26.25" customHeight="1" x14ac:dyDescent="0.15">
      <c r="A116" s="1005"/>
      <c r="B116" s="1006"/>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2179</v>
      </c>
      <c r="AB116" s="862"/>
      <c r="AC116" s="862"/>
      <c r="AD116" s="862"/>
      <c r="AE116" s="863"/>
      <c r="AF116" s="864">
        <v>1305</v>
      </c>
      <c r="AG116" s="862"/>
      <c r="AH116" s="862"/>
      <c r="AI116" s="862"/>
      <c r="AJ116" s="863"/>
      <c r="AK116" s="864">
        <v>1372</v>
      </c>
      <c r="AL116" s="862"/>
      <c r="AM116" s="862"/>
      <c r="AN116" s="862"/>
      <c r="AO116" s="863"/>
      <c r="AP116" s="909">
        <v>0</v>
      </c>
      <c r="AQ116" s="910"/>
      <c r="AR116" s="910"/>
      <c r="AS116" s="910"/>
      <c r="AT116" s="911"/>
      <c r="AU116" s="1021"/>
      <c r="AV116" s="1022"/>
      <c r="AW116" s="1022"/>
      <c r="AX116" s="1022"/>
      <c r="AY116" s="1022"/>
      <c r="AZ116" s="948" t="s">
        <v>458</v>
      </c>
      <c r="BA116" s="949"/>
      <c r="BB116" s="949"/>
      <c r="BC116" s="949"/>
      <c r="BD116" s="949"/>
      <c r="BE116" s="949"/>
      <c r="BF116" s="949"/>
      <c r="BG116" s="949"/>
      <c r="BH116" s="949"/>
      <c r="BI116" s="949"/>
      <c r="BJ116" s="949"/>
      <c r="BK116" s="949"/>
      <c r="BL116" s="949"/>
      <c r="BM116" s="949"/>
      <c r="BN116" s="949"/>
      <c r="BO116" s="949"/>
      <c r="BP116" s="950"/>
      <c r="BQ116" s="898" t="s">
        <v>175</v>
      </c>
      <c r="BR116" s="899"/>
      <c r="BS116" s="899"/>
      <c r="BT116" s="899"/>
      <c r="BU116" s="899"/>
      <c r="BV116" s="899" t="s">
        <v>175</v>
      </c>
      <c r="BW116" s="899"/>
      <c r="BX116" s="899"/>
      <c r="BY116" s="899"/>
      <c r="BZ116" s="899"/>
      <c r="CA116" s="899" t="s">
        <v>175</v>
      </c>
      <c r="CB116" s="899"/>
      <c r="CC116" s="899"/>
      <c r="CD116" s="899"/>
      <c r="CE116" s="899"/>
      <c r="CF116" s="960" t="s">
        <v>175</v>
      </c>
      <c r="CG116" s="961"/>
      <c r="CH116" s="961"/>
      <c r="CI116" s="961"/>
      <c r="CJ116" s="961"/>
      <c r="CK116" s="1016"/>
      <c r="CL116" s="903"/>
      <c r="CM116" s="906" t="s">
        <v>459</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175</v>
      </c>
      <c r="DH116" s="862"/>
      <c r="DI116" s="862"/>
      <c r="DJ116" s="862"/>
      <c r="DK116" s="863"/>
      <c r="DL116" s="864" t="s">
        <v>175</v>
      </c>
      <c r="DM116" s="862"/>
      <c r="DN116" s="862"/>
      <c r="DO116" s="862"/>
      <c r="DP116" s="863"/>
      <c r="DQ116" s="864" t="s">
        <v>175</v>
      </c>
      <c r="DR116" s="862"/>
      <c r="DS116" s="862"/>
      <c r="DT116" s="862"/>
      <c r="DU116" s="863"/>
      <c r="DV116" s="909" t="s">
        <v>175</v>
      </c>
      <c r="DW116" s="910"/>
      <c r="DX116" s="910"/>
      <c r="DY116" s="910"/>
      <c r="DZ116" s="911"/>
    </row>
    <row r="117" spans="1:130" s="247" customFormat="1" ht="26.25" customHeight="1" x14ac:dyDescent="0.15">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460</v>
      </c>
      <c r="Z117" s="988"/>
      <c r="AA117" s="993">
        <v>4900411</v>
      </c>
      <c r="AB117" s="994"/>
      <c r="AC117" s="994"/>
      <c r="AD117" s="994"/>
      <c r="AE117" s="995"/>
      <c r="AF117" s="996">
        <v>4678471</v>
      </c>
      <c r="AG117" s="994"/>
      <c r="AH117" s="994"/>
      <c r="AI117" s="994"/>
      <c r="AJ117" s="995"/>
      <c r="AK117" s="996">
        <v>4642241</v>
      </c>
      <c r="AL117" s="994"/>
      <c r="AM117" s="994"/>
      <c r="AN117" s="994"/>
      <c r="AO117" s="995"/>
      <c r="AP117" s="997"/>
      <c r="AQ117" s="998"/>
      <c r="AR117" s="998"/>
      <c r="AS117" s="998"/>
      <c r="AT117" s="999"/>
      <c r="AU117" s="1021"/>
      <c r="AV117" s="1022"/>
      <c r="AW117" s="1022"/>
      <c r="AX117" s="1022"/>
      <c r="AY117" s="1022"/>
      <c r="AZ117" s="948" t="s">
        <v>461</v>
      </c>
      <c r="BA117" s="949"/>
      <c r="BB117" s="949"/>
      <c r="BC117" s="949"/>
      <c r="BD117" s="949"/>
      <c r="BE117" s="949"/>
      <c r="BF117" s="949"/>
      <c r="BG117" s="949"/>
      <c r="BH117" s="949"/>
      <c r="BI117" s="949"/>
      <c r="BJ117" s="949"/>
      <c r="BK117" s="949"/>
      <c r="BL117" s="949"/>
      <c r="BM117" s="949"/>
      <c r="BN117" s="949"/>
      <c r="BO117" s="949"/>
      <c r="BP117" s="950"/>
      <c r="BQ117" s="898" t="s">
        <v>439</v>
      </c>
      <c r="BR117" s="899"/>
      <c r="BS117" s="899"/>
      <c r="BT117" s="899"/>
      <c r="BU117" s="899"/>
      <c r="BV117" s="899" t="s">
        <v>439</v>
      </c>
      <c r="BW117" s="899"/>
      <c r="BX117" s="899"/>
      <c r="BY117" s="899"/>
      <c r="BZ117" s="899"/>
      <c r="CA117" s="899" t="s">
        <v>439</v>
      </c>
      <c r="CB117" s="899"/>
      <c r="CC117" s="899"/>
      <c r="CD117" s="899"/>
      <c r="CE117" s="899"/>
      <c r="CF117" s="960" t="s">
        <v>439</v>
      </c>
      <c r="CG117" s="961"/>
      <c r="CH117" s="961"/>
      <c r="CI117" s="961"/>
      <c r="CJ117" s="961"/>
      <c r="CK117" s="1016"/>
      <c r="CL117" s="903"/>
      <c r="CM117" s="906" t="s">
        <v>462</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439</v>
      </c>
      <c r="DH117" s="862"/>
      <c r="DI117" s="862"/>
      <c r="DJ117" s="862"/>
      <c r="DK117" s="863"/>
      <c r="DL117" s="864" t="s">
        <v>175</v>
      </c>
      <c r="DM117" s="862"/>
      <c r="DN117" s="862"/>
      <c r="DO117" s="862"/>
      <c r="DP117" s="863"/>
      <c r="DQ117" s="864" t="s">
        <v>439</v>
      </c>
      <c r="DR117" s="862"/>
      <c r="DS117" s="862"/>
      <c r="DT117" s="862"/>
      <c r="DU117" s="863"/>
      <c r="DV117" s="909" t="s">
        <v>175</v>
      </c>
      <c r="DW117" s="910"/>
      <c r="DX117" s="910"/>
      <c r="DY117" s="910"/>
      <c r="DZ117" s="911"/>
    </row>
    <row r="118" spans="1:130" s="247" customFormat="1" ht="26.25" customHeight="1" x14ac:dyDescent="0.15">
      <c r="A118" s="986" t="s">
        <v>434</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432</v>
      </c>
      <c r="AB118" s="987"/>
      <c r="AC118" s="987"/>
      <c r="AD118" s="987"/>
      <c r="AE118" s="988"/>
      <c r="AF118" s="989" t="s">
        <v>311</v>
      </c>
      <c r="AG118" s="987"/>
      <c r="AH118" s="987"/>
      <c r="AI118" s="987"/>
      <c r="AJ118" s="988"/>
      <c r="AK118" s="989" t="s">
        <v>310</v>
      </c>
      <c r="AL118" s="987"/>
      <c r="AM118" s="987"/>
      <c r="AN118" s="987"/>
      <c r="AO118" s="988"/>
      <c r="AP118" s="990" t="s">
        <v>433</v>
      </c>
      <c r="AQ118" s="991"/>
      <c r="AR118" s="991"/>
      <c r="AS118" s="991"/>
      <c r="AT118" s="992"/>
      <c r="AU118" s="1021"/>
      <c r="AV118" s="1022"/>
      <c r="AW118" s="1022"/>
      <c r="AX118" s="1022"/>
      <c r="AY118" s="1022"/>
      <c r="AZ118" s="964" t="s">
        <v>463</v>
      </c>
      <c r="BA118" s="965"/>
      <c r="BB118" s="965"/>
      <c r="BC118" s="965"/>
      <c r="BD118" s="965"/>
      <c r="BE118" s="965"/>
      <c r="BF118" s="965"/>
      <c r="BG118" s="965"/>
      <c r="BH118" s="965"/>
      <c r="BI118" s="965"/>
      <c r="BJ118" s="965"/>
      <c r="BK118" s="965"/>
      <c r="BL118" s="965"/>
      <c r="BM118" s="965"/>
      <c r="BN118" s="965"/>
      <c r="BO118" s="965"/>
      <c r="BP118" s="966"/>
      <c r="BQ118" s="967" t="s">
        <v>175</v>
      </c>
      <c r="BR118" s="930"/>
      <c r="BS118" s="930"/>
      <c r="BT118" s="930"/>
      <c r="BU118" s="930"/>
      <c r="BV118" s="930" t="s">
        <v>175</v>
      </c>
      <c r="BW118" s="930"/>
      <c r="BX118" s="930"/>
      <c r="BY118" s="930"/>
      <c r="BZ118" s="930"/>
      <c r="CA118" s="930" t="s">
        <v>175</v>
      </c>
      <c r="CB118" s="930"/>
      <c r="CC118" s="930"/>
      <c r="CD118" s="930"/>
      <c r="CE118" s="930"/>
      <c r="CF118" s="960" t="s">
        <v>175</v>
      </c>
      <c r="CG118" s="961"/>
      <c r="CH118" s="961"/>
      <c r="CI118" s="961"/>
      <c r="CJ118" s="961"/>
      <c r="CK118" s="1016"/>
      <c r="CL118" s="903"/>
      <c r="CM118" s="906" t="s">
        <v>464</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175</v>
      </c>
      <c r="DH118" s="862"/>
      <c r="DI118" s="862"/>
      <c r="DJ118" s="862"/>
      <c r="DK118" s="863"/>
      <c r="DL118" s="864" t="s">
        <v>175</v>
      </c>
      <c r="DM118" s="862"/>
      <c r="DN118" s="862"/>
      <c r="DO118" s="862"/>
      <c r="DP118" s="863"/>
      <c r="DQ118" s="864" t="s">
        <v>175</v>
      </c>
      <c r="DR118" s="862"/>
      <c r="DS118" s="862"/>
      <c r="DT118" s="862"/>
      <c r="DU118" s="863"/>
      <c r="DV118" s="909" t="s">
        <v>175</v>
      </c>
      <c r="DW118" s="910"/>
      <c r="DX118" s="910"/>
      <c r="DY118" s="910"/>
      <c r="DZ118" s="911"/>
    </row>
    <row r="119" spans="1:130" s="247" customFormat="1" ht="26.25" customHeight="1" x14ac:dyDescent="0.15">
      <c r="A119" s="900" t="s">
        <v>437</v>
      </c>
      <c r="B119" s="901"/>
      <c r="C119" s="976" t="s">
        <v>438</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175</v>
      </c>
      <c r="AB119" s="980"/>
      <c r="AC119" s="980"/>
      <c r="AD119" s="980"/>
      <c r="AE119" s="981"/>
      <c r="AF119" s="982" t="s">
        <v>175</v>
      </c>
      <c r="AG119" s="980"/>
      <c r="AH119" s="980"/>
      <c r="AI119" s="980"/>
      <c r="AJ119" s="981"/>
      <c r="AK119" s="982" t="s">
        <v>175</v>
      </c>
      <c r="AL119" s="980"/>
      <c r="AM119" s="980"/>
      <c r="AN119" s="980"/>
      <c r="AO119" s="981"/>
      <c r="AP119" s="983" t="s">
        <v>439</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465</v>
      </c>
      <c r="BP119" s="963"/>
      <c r="BQ119" s="967">
        <v>58845294</v>
      </c>
      <c r="BR119" s="930"/>
      <c r="BS119" s="930"/>
      <c r="BT119" s="930"/>
      <c r="BU119" s="930"/>
      <c r="BV119" s="930">
        <v>56751488</v>
      </c>
      <c r="BW119" s="930"/>
      <c r="BX119" s="930"/>
      <c r="BY119" s="930"/>
      <c r="BZ119" s="930"/>
      <c r="CA119" s="930">
        <v>55490305</v>
      </c>
      <c r="CB119" s="930"/>
      <c r="CC119" s="930"/>
      <c r="CD119" s="930"/>
      <c r="CE119" s="930"/>
      <c r="CF119" s="828"/>
      <c r="CG119" s="829"/>
      <c r="CH119" s="829"/>
      <c r="CI119" s="829"/>
      <c r="CJ119" s="919"/>
      <c r="CK119" s="1017"/>
      <c r="CL119" s="905"/>
      <c r="CM119" s="923" t="s">
        <v>466</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175</v>
      </c>
      <c r="DH119" s="845"/>
      <c r="DI119" s="845"/>
      <c r="DJ119" s="845"/>
      <c r="DK119" s="846"/>
      <c r="DL119" s="847" t="s">
        <v>175</v>
      </c>
      <c r="DM119" s="845"/>
      <c r="DN119" s="845"/>
      <c r="DO119" s="845"/>
      <c r="DP119" s="846"/>
      <c r="DQ119" s="847" t="s">
        <v>467</v>
      </c>
      <c r="DR119" s="845"/>
      <c r="DS119" s="845"/>
      <c r="DT119" s="845"/>
      <c r="DU119" s="846"/>
      <c r="DV119" s="933" t="s">
        <v>468</v>
      </c>
      <c r="DW119" s="934"/>
      <c r="DX119" s="934"/>
      <c r="DY119" s="934"/>
      <c r="DZ119" s="935"/>
    </row>
    <row r="120" spans="1:130" s="247" customFormat="1" ht="26.25" customHeight="1" x14ac:dyDescent="0.15">
      <c r="A120" s="902"/>
      <c r="B120" s="903"/>
      <c r="C120" s="906" t="s">
        <v>443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468</v>
      </c>
      <c r="AB120" s="862"/>
      <c r="AC120" s="862"/>
      <c r="AD120" s="862"/>
      <c r="AE120" s="863"/>
      <c r="AF120" s="864" t="s">
        <v>468</v>
      </c>
      <c r="AG120" s="862"/>
      <c r="AH120" s="862"/>
      <c r="AI120" s="862"/>
      <c r="AJ120" s="863"/>
      <c r="AK120" s="864" t="s">
        <v>175</v>
      </c>
      <c r="AL120" s="862"/>
      <c r="AM120" s="862"/>
      <c r="AN120" s="862"/>
      <c r="AO120" s="863"/>
      <c r="AP120" s="909" t="s">
        <v>175</v>
      </c>
      <c r="AQ120" s="910"/>
      <c r="AR120" s="910"/>
      <c r="AS120" s="910"/>
      <c r="AT120" s="911"/>
      <c r="AU120" s="968" t="s">
        <v>469</v>
      </c>
      <c r="AV120" s="969"/>
      <c r="AW120" s="969"/>
      <c r="AX120" s="969"/>
      <c r="AY120" s="970"/>
      <c r="AZ120" s="945" t="s">
        <v>470</v>
      </c>
      <c r="BA120" s="890"/>
      <c r="BB120" s="890"/>
      <c r="BC120" s="890"/>
      <c r="BD120" s="890"/>
      <c r="BE120" s="890"/>
      <c r="BF120" s="890"/>
      <c r="BG120" s="890"/>
      <c r="BH120" s="890"/>
      <c r="BI120" s="890"/>
      <c r="BJ120" s="890"/>
      <c r="BK120" s="890"/>
      <c r="BL120" s="890"/>
      <c r="BM120" s="890"/>
      <c r="BN120" s="890"/>
      <c r="BO120" s="890"/>
      <c r="BP120" s="891"/>
      <c r="BQ120" s="946">
        <v>5692001</v>
      </c>
      <c r="BR120" s="927"/>
      <c r="BS120" s="927"/>
      <c r="BT120" s="927"/>
      <c r="BU120" s="927"/>
      <c r="BV120" s="927">
        <v>5997320</v>
      </c>
      <c r="BW120" s="927"/>
      <c r="BX120" s="927"/>
      <c r="BY120" s="927"/>
      <c r="BZ120" s="927"/>
      <c r="CA120" s="927">
        <v>5627530</v>
      </c>
      <c r="CB120" s="927"/>
      <c r="CC120" s="927"/>
      <c r="CD120" s="927"/>
      <c r="CE120" s="927"/>
      <c r="CF120" s="951">
        <v>50</v>
      </c>
      <c r="CG120" s="952"/>
      <c r="CH120" s="952"/>
      <c r="CI120" s="952"/>
      <c r="CJ120" s="952"/>
      <c r="CK120" s="953" t="s">
        <v>471</v>
      </c>
      <c r="CL120" s="937"/>
      <c r="CM120" s="937"/>
      <c r="CN120" s="937"/>
      <c r="CO120" s="938"/>
      <c r="CP120" s="957" t="s">
        <v>414</v>
      </c>
      <c r="CQ120" s="958"/>
      <c r="CR120" s="958"/>
      <c r="CS120" s="958"/>
      <c r="CT120" s="958"/>
      <c r="CU120" s="958"/>
      <c r="CV120" s="958"/>
      <c r="CW120" s="958"/>
      <c r="CX120" s="958"/>
      <c r="CY120" s="958"/>
      <c r="CZ120" s="958"/>
      <c r="DA120" s="958"/>
      <c r="DB120" s="958"/>
      <c r="DC120" s="958"/>
      <c r="DD120" s="958"/>
      <c r="DE120" s="958"/>
      <c r="DF120" s="959"/>
      <c r="DG120" s="946">
        <v>13022232</v>
      </c>
      <c r="DH120" s="927"/>
      <c r="DI120" s="927"/>
      <c r="DJ120" s="927"/>
      <c r="DK120" s="927"/>
      <c r="DL120" s="927">
        <v>12207226</v>
      </c>
      <c r="DM120" s="927"/>
      <c r="DN120" s="927"/>
      <c r="DO120" s="927"/>
      <c r="DP120" s="927"/>
      <c r="DQ120" s="927">
        <v>11520850</v>
      </c>
      <c r="DR120" s="927"/>
      <c r="DS120" s="927"/>
      <c r="DT120" s="927"/>
      <c r="DU120" s="927"/>
      <c r="DV120" s="928">
        <v>102.3</v>
      </c>
      <c r="DW120" s="928"/>
      <c r="DX120" s="928"/>
      <c r="DY120" s="928"/>
      <c r="DZ120" s="929"/>
    </row>
    <row r="121" spans="1:130" s="247" customFormat="1" ht="26.25" customHeight="1" x14ac:dyDescent="0.15">
      <c r="A121" s="902"/>
      <c r="B121" s="903"/>
      <c r="C121" s="948" t="s">
        <v>472</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175</v>
      </c>
      <c r="AB121" s="862"/>
      <c r="AC121" s="862"/>
      <c r="AD121" s="862"/>
      <c r="AE121" s="863"/>
      <c r="AF121" s="864" t="s">
        <v>175</v>
      </c>
      <c r="AG121" s="862"/>
      <c r="AH121" s="862"/>
      <c r="AI121" s="862"/>
      <c r="AJ121" s="863"/>
      <c r="AK121" s="864" t="s">
        <v>468</v>
      </c>
      <c r="AL121" s="862"/>
      <c r="AM121" s="862"/>
      <c r="AN121" s="862"/>
      <c r="AO121" s="863"/>
      <c r="AP121" s="909" t="s">
        <v>175</v>
      </c>
      <c r="AQ121" s="910"/>
      <c r="AR121" s="910"/>
      <c r="AS121" s="910"/>
      <c r="AT121" s="911"/>
      <c r="AU121" s="971"/>
      <c r="AV121" s="972"/>
      <c r="AW121" s="972"/>
      <c r="AX121" s="972"/>
      <c r="AY121" s="973"/>
      <c r="AZ121" s="897" t="s">
        <v>473</v>
      </c>
      <c r="BA121" s="832"/>
      <c r="BB121" s="832"/>
      <c r="BC121" s="832"/>
      <c r="BD121" s="832"/>
      <c r="BE121" s="832"/>
      <c r="BF121" s="832"/>
      <c r="BG121" s="832"/>
      <c r="BH121" s="832"/>
      <c r="BI121" s="832"/>
      <c r="BJ121" s="832"/>
      <c r="BK121" s="832"/>
      <c r="BL121" s="832"/>
      <c r="BM121" s="832"/>
      <c r="BN121" s="832"/>
      <c r="BO121" s="832"/>
      <c r="BP121" s="833"/>
      <c r="BQ121" s="898">
        <v>2132293</v>
      </c>
      <c r="BR121" s="899"/>
      <c r="BS121" s="899"/>
      <c r="BT121" s="899"/>
      <c r="BU121" s="899"/>
      <c r="BV121" s="899">
        <v>1956330</v>
      </c>
      <c r="BW121" s="899"/>
      <c r="BX121" s="899"/>
      <c r="BY121" s="899"/>
      <c r="BZ121" s="899"/>
      <c r="CA121" s="899">
        <v>570719</v>
      </c>
      <c r="CB121" s="899"/>
      <c r="CC121" s="899"/>
      <c r="CD121" s="899"/>
      <c r="CE121" s="899"/>
      <c r="CF121" s="960">
        <v>5.0999999999999996</v>
      </c>
      <c r="CG121" s="961"/>
      <c r="CH121" s="961"/>
      <c r="CI121" s="961"/>
      <c r="CJ121" s="961"/>
      <c r="CK121" s="954"/>
      <c r="CL121" s="940"/>
      <c r="CM121" s="940"/>
      <c r="CN121" s="940"/>
      <c r="CO121" s="941"/>
      <c r="CP121" s="920" t="s">
        <v>416</v>
      </c>
      <c r="CQ121" s="921"/>
      <c r="CR121" s="921"/>
      <c r="CS121" s="921"/>
      <c r="CT121" s="921"/>
      <c r="CU121" s="921"/>
      <c r="CV121" s="921"/>
      <c r="CW121" s="921"/>
      <c r="CX121" s="921"/>
      <c r="CY121" s="921"/>
      <c r="CZ121" s="921"/>
      <c r="DA121" s="921"/>
      <c r="DB121" s="921"/>
      <c r="DC121" s="921"/>
      <c r="DD121" s="921"/>
      <c r="DE121" s="921"/>
      <c r="DF121" s="922"/>
      <c r="DG121" s="898">
        <v>5408579</v>
      </c>
      <c r="DH121" s="899"/>
      <c r="DI121" s="899"/>
      <c r="DJ121" s="899"/>
      <c r="DK121" s="899"/>
      <c r="DL121" s="899">
        <v>5220317</v>
      </c>
      <c r="DM121" s="899"/>
      <c r="DN121" s="899"/>
      <c r="DO121" s="899"/>
      <c r="DP121" s="899"/>
      <c r="DQ121" s="899">
        <v>4854985</v>
      </c>
      <c r="DR121" s="899"/>
      <c r="DS121" s="899"/>
      <c r="DT121" s="899"/>
      <c r="DU121" s="899"/>
      <c r="DV121" s="876">
        <v>43.1</v>
      </c>
      <c r="DW121" s="876"/>
      <c r="DX121" s="876"/>
      <c r="DY121" s="876"/>
      <c r="DZ121" s="877"/>
    </row>
    <row r="122" spans="1:130" s="247" customFormat="1" ht="26.25" customHeight="1" x14ac:dyDescent="0.15">
      <c r="A122" s="902"/>
      <c r="B122" s="903"/>
      <c r="C122" s="906" t="s">
        <v>453</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175</v>
      </c>
      <c r="AB122" s="862"/>
      <c r="AC122" s="862"/>
      <c r="AD122" s="862"/>
      <c r="AE122" s="863"/>
      <c r="AF122" s="864" t="s">
        <v>175</v>
      </c>
      <c r="AG122" s="862"/>
      <c r="AH122" s="862"/>
      <c r="AI122" s="862"/>
      <c r="AJ122" s="863"/>
      <c r="AK122" s="864" t="s">
        <v>468</v>
      </c>
      <c r="AL122" s="862"/>
      <c r="AM122" s="862"/>
      <c r="AN122" s="862"/>
      <c r="AO122" s="863"/>
      <c r="AP122" s="909" t="s">
        <v>175</v>
      </c>
      <c r="AQ122" s="910"/>
      <c r="AR122" s="910"/>
      <c r="AS122" s="910"/>
      <c r="AT122" s="911"/>
      <c r="AU122" s="971"/>
      <c r="AV122" s="972"/>
      <c r="AW122" s="972"/>
      <c r="AX122" s="972"/>
      <c r="AY122" s="973"/>
      <c r="AZ122" s="964" t="s">
        <v>474</v>
      </c>
      <c r="BA122" s="965"/>
      <c r="BB122" s="965"/>
      <c r="BC122" s="965"/>
      <c r="BD122" s="965"/>
      <c r="BE122" s="965"/>
      <c r="BF122" s="965"/>
      <c r="BG122" s="965"/>
      <c r="BH122" s="965"/>
      <c r="BI122" s="965"/>
      <c r="BJ122" s="965"/>
      <c r="BK122" s="965"/>
      <c r="BL122" s="965"/>
      <c r="BM122" s="965"/>
      <c r="BN122" s="965"/>
      <c r="BO122" s="965"/>
      <c r="BP122" s="966"/>
      <c r="BQ122" s="967">
        <v>38277125</v>
      </c>
      <c r="BR122" s="930"/>
      <c r="BS122" s="930"/>
      <c r="BT122" s="930"/>
      <c r="BU122" s="930"/>
      <c r="BV122" s="930">
        <v>37150836</v>
      </c>
      <c r="BW122" s="930"/>
      <c r="BX122" s="930"/>
      <c r="BY122" s="930"/>
      <c r="BZ122" s="930"/>
      <c r="CA122" s="930">
        <v>36186299</v>
      </c>
      <c r="CB122" s="930"/>
      <c r="CC122" s="930"/>
      <c r="CD122" s="930"/>
      <c r="CE122" s="930"/>
      <c r="CF122" s="931">
        <v>321.2</v>
      </c>
      <c r="CG122" s="932"/>
      <c r="CH122" s="932"/>
      <c r="CI122" s="932"/>
      <c r="CJ122" s="932"/>
      <c r="CK122" s="954"/>
      <c r="CL122" s="940"/>
      <c r="CM122" s="940"/>
      <c r="CN122" s="940"/>
      <c r="CO122" s="941"/>
      <c r="CP122" s="920" t="s">
        <v>410</v>
      </c>
      <c r="CQ122" s="921"/>
      <c r="CR122" s="921"/>
      <c r="CS122" s="921"/>
      <c r="CT122" s="921"/>
      <c r="CU122" s="921"/>
      <c r="CV122" s="921"/>
      <c r="CW122" s="921"/>
      <c r="CX122" s="921"/>
      <c r="CY122" s="921"/>
      <c r="CZ122" s="921"/>
      <c r="DA122" s="921"/>
      <c r="DB122" s="921"/>
      <c r="DC122" s="921"/>
      <c r="DD122" s="921"/>
      <c r="DE122" s="921"/>
      <c r="DF122" s="922"/>
      <c r="DG122" s="898">
        <v>3773812</v>
      </c>
      <c r="DH122" s="899"/>
      <c r="DI122" s="899"/>
      <c r="DJ122" s="899"/>
      <c r="DK122" s="899"/>
      <c r="DL122" s="899">
        <v>2852793</v>
      </c>
      <c r="DM122" s="899"/>
      <c r="DN122" s="899"/>
      <c r="DO122" s="899"/>
      <c r="DP122" s="899"/>
      <c r="DQ122" s="899">
        <v>2450138</v>
      </c>
      <c r="DR122" s="899"/>
      <c r="DS122" s="899"/>
      <c r="DT122" s="899"/>
      <c r="DU122" s="899"/>
      <c r="DV122" s="876">
        <v>21.8</v>
      </c>
      <c r="DW122" s="876"/>
      <c r="DX122" s="876"/>
      <c r="DY122" s="876"/>
      <c r="DZ122" s="877"/>
    </row>
    <row r="123" spans="1:130" s="247" customFormat="1" ht="26.25" customHeight="1" x14ac:dyDescent="0.15">
      <c r="A123" s="902"/>
      <c r="B123" s="903"/>
      <c r="C123" s="906" t="s">
        <v>459</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468</v>
      </c>
      <c r="AB123" s="862"/>
      <c r="AC123" s="862"/>
      <c r="AD123" s="862"/>
      <c r="AE123" s="863"/>
      <c r="AF123" s="864" t="s">
        <v>468</v>
      </c>
      <c r="AG123" s="862"/>
      <c r="AH123" s="862"/>
      <c r="AI123" s="862"/>
      <c r="AJ123" s="863"/>
      <c r="AK123" s="864" t="s">
        <v>175</v>
      </c>
      <c r="AL123" s="862"/>
      <c r="AM123" s="862"/>
      <c r="AN123" s="862"/>
      <c r="AO123" s="863"/>
      <c r="AP123" s="909" t="s">
        <v>468</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475</v>
      </c>
      <c r="BP123" s="963"/>
      <c r="BQ123" s="917">
        <v>46101419</v>
      </c>
      <c r="BR123" s="918"/>
      <c r="BS123" s="918"/>
      <c r="BT123" s="918"/>
      <c r="BU123" s="918"/>
      <c r="BV123" s="918">
        <v>45104486</v>
      </c>
      <c r="BW123" s="918"/>
      <c r="BX123" s="918"/>
      <c r="BY123" s="918"/>
      <c r="BZ123" s="918"/>
      <c r="CA123" s="918">
        <v>42384548</v>
      </c>
      <c r="CB123" s="918"/>
      <c r="CC123" s="918"/>
      <c r="CD123" s="918"/>
      <c r="CE123" s="918"/>
      <c r="CF123" s="828"/>
      <c r="CG123" s="829"/>
      <c r="CH123" s="829"/>
      <c r="CI123" s="829"/>
      <c r="CJ123" s="919"/>
      <c r="CK123" s="954"/>
      <c r="CL123" s="940"/>
      <c r="CM123" s="940"/>
      <c r="CN123" s="940"/>
      <c r="CO123" s="941"/>
      <c r="CP123" s="920" t="s">
        <v>412</v>
      </c>
      <c r="CQ123" s="921"/>
      <c r="CR123" s="921"/>
      <c r="CS123" s="921"/>
      <c r="CT123" s="921"/>
      <c r="CU123" s="921"/>
      <c r="CV123" s="921"/>
      <c r="CW123" s="921"/>
      <c r="CX123" s="921"/>
      <c r="CY123" s="921"/>
      <c r="CZ123" s="921"/>
      <c r="DA123" s="921"/>
      <c r="DB123" s="921"/>
      <c r="DC123" s="921"/>
      <c r="DD123" s="921"/>
      <c r="DE123" s="921"/>
      <c r="DF123" s="922"/>
      <c r="DG123" s="861">
        <v>1607582</v>
      </c>
      <c r="DH123" s="862"/>
      <c r="DI123" s="862"/>
      <c r="DJ123" s="862"/>
      <c r="DK123" s="863"/>
      <c r="DL123" s="864">
        <v>1485472</v>
      </c>
      <c r="DM123" s="862"/>
      <c r="DN123" s="862"/>
      <c r="DO123" s="862"/>
      <c r="DP123" s="863"/>
      <c r="DQ123" s="864">
        <v>1391605</v>
      </c>
      <c r="DR123" s="862"/>
      <c r="DS123" s="862"/>
      <c r="DT123" s="862"/>
      <c r="DU123" s="863"/>
      <c r="DV123" s="909">
        <v>12.4</v>
      </c>
      <c r="DW123" s="910"/>
      <c r="DX123" s="910"/>
      <c r="DY123" s="910"/>
      <c r="DZ123" s="911"/>
    </row>
    <row r="124" spans="1:130" s="247" customFormat="1" ht="26.25" customHeight="1" thickBot="1" x14ac:dyDescent="0.2">
      <c r="A124" s="902"/>
      <c r="B124" s="903"/>
      <c r="C124" s="906" t="s">
        <v>462</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468</v>
      </c>
      <c r="AB124" s="862"/>
      <c r="AC124" s="862"/>
      <c r="AD124" s="862"/>
      <c r="AE124" s="863"/>
      <c r="AF124" s="864" t="s">
        <v>175</v>
      </c>
      <c r="AG124" s="862"/>
      <c r="AH124" s="862"/>
      <c r="AI124" s="862"/>
      <c r="AJ124" s="863"/>
      <c r="AK124" s="864" t="s">
        <v>468</v>
      </c>
      <c r="AL124" s="862"/>
      <c r="AM124" s="862"/>
      <c r="AN124" s="862"/>
      <c r="AO124" s="863"/>
      <c r="AP124" s="909" t="s">
        <v>468</v>
      </c>
      <c r="AQ124" s="910"/>
      <c r="AR124" s="910"/>
      <c r="AS124" s="910"/>
      <c r="AT124" s="911"/>
      <c r="AU124" s="912" t="s">
        <v>476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111.1</v>
      </c>
      <c r="BR124" s="916"/>
      <c r="BS124" s="916"/>
      <c r="BT124" s="916"/>
      <c r="BU124" s="916"/>
      <c r="BV124" s="916">
        <v>102.6</v>
      </c>
      <c r="BW124" s="916"/>
      <c r="BX124" s="916"/>
      <c r="BY124" s="916"/>
      <c r="BZ124" s="916"/>
      <c r="CA124" s="916">
        <v>116.3</v>
      </c>
      <c r="CB124" s="916"/>
      <c r="CC124" s="916"/>
      <c r="CD124" s="916"/>
      <c r="CE124" s="916"/>
      <c r="CF124" s="806"/>
      <c r="CG124" s="807"/>
      <c r="CH124" s="807"/>
      <c r="CI124" s="807"/>
      <c r="CJ124" s="947"/>
      <c r="CK124" s="955"/>
      <c r="CL124" s="955"/>
      <c r="CM124" s="955"/>
      <c r="CN124" s="955"/>
      <c r="CO124" s="956"/>
      <c r="CP124" s="920" t="s">
        <v>477</v>
      </c>
      <c r="CQ124" s="921"/>
      <c r="CR124" s="921"/>
      <c r="CS124" s="921"/>
      <c r="CT124" s="921"/>
      <c r="CU124" s="921"/>
      <c r="CV124" s="921"/>
      <c r="CW124" s="921"/>
      <c r="CX124" s="921"/>
      <c r="CY124" s="921"/>
      <c r="CZ124" s="921"/>
      <c r="DA124" s="921"/>
      <c r="DB124" s="921"/>
      <c r="DC124" s="921"/>
      <c r="DD124" s="921"/>
      <c r="DE124" s="921"/>
      <c r="DF124" s="922"/>
      <c r="DG124" s="844">
        <v>27332</v>
      </c>
      <c r="DH124" s="845"/>
      <c r="DI124" s="845"/>
      <c r="DJ124" s="845"/>
      <c r="DK124" s="846"/>
      <c r="DL124" s="847">
        <v>31045</v>
      </c>
      <c r="DM124" s="845"/>
      <c r="DN124" s="845"/>
      <c r="DO124" s="845"/>
      <c r="DP124" s="846"/>
      <c r="DQ124" s="847">
        <v>34244</v>
      </c>
      <c r="DR124" s="845"/>
      <c r="DS124" s="845"/>
      <c r="DT124" s="845"/>
      <c r="DU124" s="846"/>
      <c r="DV124" s="933">
        <v>0.3</v>
      </c>
      <c r="DW124" s="934"/>
      <c r="DX124" s="934"/>
      <c r="DY124" s="934"/>
      <c r="DZ124" s="935"/>
    </row>
    <row r="125" spans="1:130" s="247" customFormat="1" ht="26.25" customHeight="1" x14ac:dyDescent="0.15">
      <c r="A125" s="902"/>
      <c r="B125" s="903"/>
      <c r="C125" s="906" t="s">
        <v>464</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478</v>
      </c>
      <c r="AB125" s="862"/>
      <c r="AC125" s="862"/>
      <c r="AD125" s="862"/>
      <c r="AE125" s="863"/>
      <c r="AF125" s="864" t="s">
        <v>468</v>
      </c>
      <c r="AG125" s="862"/>
      <c r="AH125" s="862"/>
      <c r="AI125" s="862"/>
      <c r="AJ125" s="863"/>
      <c r="AK125" s="864" t="s">
        <v>468</v>
      </c>
      <c r="AL125" s="862"/>
      <c r="AM125" s="862"/>
      <c r="AN125" s="862"/>
      <c r="AO125" s="863"/>
      <c r="AP125" s="909" t="s">
        <v>478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479</v>
      </c>
      <c r="CL125" s="937"/>
      <c r="CM125" s="937"/>
      <c r="CN125" s="937"/>
      <c r="CO125" s="938"/>
      <c r="CP125" s="945" t="s">
        <v>480</v>
      </c>
      <c r="CQ125" s="890"/>
      <c r="CR125" s="890"/>
      <c r="CS125" s="890"/>
      <c r="CT125" s="890"/>
      <c r="CU125" s="890"/>
      <c r="CV125" s="890"/>
      <c r="CW125" s="890"/>
      <c r="CX125" s="890"/>
      <c r="CY125" s="890"/>
      <c r="CZ125" s="890"/>
      <c r="DA125" s="890"/>
      <c r="DB125" s="890"/>
      <c r="DC125" s="890"/>
      <c r="DD125" s="890"/>
      <c r="DE125" s="890"/>
      <c r="DF125" s="891"/>
      <c r="DG125" s="946" t="s">
        <v>175</v>
      </c>
      <c r="DH125" s="927"/>
      <c r="DI125" s="927"/>
      <c r="DJ125" s="927"/>
      <c r="DK125" s="927"/>
      <c r="DL125" s="927" t="s">
        <v>478</v>
      </c>
      <c r="DM125" s="927"/>
      <c r="DN125" s="927"/>
      <c r="DO125" s="927"/>
      <c r="DP125" s="927"/>
      <c r="DQ125" s="927" t="s">
        <v>468</v>
      </c>
      <c r="DR125" s="927"/>
      <c r="DS125" s="927"/>
      <c r="DT125" s="927"/>
      <c r="DU125" s="927"/>
      <c r="DV125" s="928" t="s">
        <v>468</v>
      </c>
      <c r="DW125" s="928"/>
      <c r="DX125" s="928"/>
      <c r="DY125" s="928"/>
      <c r="DZ125" s="929"/>
    </row>
    <row r="126" spans="1:130" s="247" customFormat="1" ht="26.25" customHeight="1" thickBot="1" x14ac:dyDescent="0.2">
      <c r="A126" s="902"/>
      <c r="B126" s="903"/>
      <c r="C126" s="906" t="s">
        <v>466</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468</v>
      </c>
      <c r="AB126" s="862"/>
      <c r="AC126" s="862"/>
      <c r="AD126" s="862"/>
      <c r="AE126" s="863"/>
      <c r="AF126" s="864" t="s">
        <v>468</v>
      </c>
      <c r="AG126" s="862"/>
      <c r="AH126" s="862"/>
      <c r="AI126" s="862"/>
      <c r="AJ126" s="863"/>
      <c r="AK126" s="864" t="s">
        <v>468</v>
      </c>
      <c r="AL126" s="862"/>
      <c r="AM126" s="862"/>
      <c r="AN126" s="862"/>
      <c r="AO126" s="863"/>
      <c r="AP126" s="909" t="s">
        <v>468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481</v>
      </c>
      <c r="CQ126" s="832"/>
      <c r="CR126" s="832"/>
      <c r="CS126" s="832"/>
      <c r="CT126" s="832"/>
      <c r="CU126" s="832"/>
      <c r="CV126" s="832"/>
      <c r="CW126" s="832"/>
      <c r="CX126" s="832"/>
      <c r="CY126" s="832"/>
      <c r="CZ126" s="832"/>
      <c r="DA126" s="832"/>
      <c r="DB126" s="832"/>
      <c r="DC126" s="832"/>
      <c r="DD126" s="832"/>
      <c r="DE126" s="832"/>
      <c r="DF126" s="833"/>
      <c r="DG126" s="898" t="s">
        <v>175</v>
      </c>
      <c r="DH126" s="899"/>
      <c r="DI126" s="899"/>
      <c r="DJ126" s="899"/>
      <c r="DK126" s="899"/>
      <c r="DL126" s="899" t="s">
        <v>468</v>
      </c>
      <c r="DM126" s="899"/>
      <c r="DN126" s="899"/>
      <c r="DO126" s="899"/>
      <c r="DP126" s="899"/>
      <c r="DQ126" s="899" t="s">
        <v>175</v>
      </c>
      <c r="DR126" s="899"/>
      <c r="DS126" s="899"/>
      <c r="DT126" s="899"/>
      <c r="DU126" s="899"/>
      <c r="DV126" s="876" t="s">
        <v>175</v>
      </c>
      <c r="DW126" s="876"/>
      <c r="DX126" s="876"/>
      <c r="DY126" s="876"/>
      <c r="DZ126" s="877"/>
    </row>
    <row r="127" spans="1:130" s="247" customFormat="1" ht="26.25" customHeight="1" x14ac:dyDescent="0.15">
      <c r="A127" s="904"/>
      <c r="B127" s="905"/>
      <c r="C127" s="923" t="s">
        <v>482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175</v>
      </c>
      <c r="AB127" s="862"/>
      <c r="AC127" s="862"/>
      <c r="AD127" s="862"/>
      <c r="AE127" s="863"/>
      <c r="AF127" s="864" t="s">
        <v>175</v>
      </c>
      <c r="AG127" s="862"/>
      <c r="AH127" s="862"/>
      <c r="AI127" s="862"/>
      <c r="AJ127" s="863"/>
      <c r="AK127" s="864" t="s">
        <v>467</v>
      </c>
      <c r="AL127" s="862"/>
      <c r="AM127" s="862"/>
      <c r="AN127" s="862"/>
      <c r="AO127" s="863"/>
      <c r="AP127" s="909" t="s">
        <v>175</v>
      </c>
      <c r="AQ127" s="910"/>
      <c r="AR127" s="910"/>
      <c r="AS127" s="910"/>
      <c r="AT127" s="911"/>
      <c r="AU127" s="283"/>
      <c r="AV127" s="283"/>
      <c r="AW127" s="283"/>
      <c r="AX127" s="926" t="s">
        <v>483</v>
      </c>
      <c r="AY127" s="894"/>
      <c r="AZ127" s="894"/>
      <c r="BA127" s="894"/>
      <c r="BB127" s="894"/>
      <c r="BC127" s="894"/>
      <c r="BD127" s="894"/>
      <c r="BE127" s="895"/>
      <c r="BF127" s="893" t="s">
        <v>484</v>
      </c>
      <c r="BG127" s="894"/>
      <c r="BH127" s="894"/>
      <c r="BI127" s="894"/>
      <c r="BJ127" s="894"/>
      <c r="BK127" s="894"/>
      <c r="BL127" s="895"/>
      <c r="BM127" s="893" t="s">
        <v>485</v>
      </c>
      <c r="BN127" s="894"/>
      <c r="BO127" s="894"/>
      <c r="BP127" s="894"/>
      <c r="BQ127" s="894"/>
      <c r="BR127" s="894"/>
      <c r="BS127" s="895"/>
      <c r="BT127" s="893" t="s">
        <v>486</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487</v>
      </c>
      <c r="CQ127" s="832"/>
      <c r="CR127" s="832"/>
      <c r="CS127" s="832"/>
      <c r="CT127" s="832"/>
      <c r="CU127" s="832"/>
      <c r="CV127" s="832"/>
      <c r="CW127" s="832"/>
      <c r="CX127" s="832"/>
      <c r="CY127" s="832"/>
      <c r="CZ127" s="832"/>
      <c r="DA127" s="832"/>
      <c r="DB127" s="832"/>
      <c r="DC127" s="832"/>
      <c r="DD127" s="832"/>
      <c r="DE127" s="832"/>
      <c r="DF127" s="833"/>
      <c r="DG127" s="898" t="s">
        <v>478</v>
      </c>
      <c r="DH127" s="899"/>
      <c r="DI127" s="899"/>
      <c r="DJ127" s="899"/>
      <c r="DK127" s="899"/>
      <c r="DL127" s="899" t="s">
        <v>468</v>
      </c>
      <c r="DM127" s="899"/>
      <c r="DN127" s="899"/>
      <c r="DO127" s="899"/>
      <c r="DP127" s="899"/>
      <c r="DQ127" s="899" t="s">
        <v>468</v>
      </c>
      <c r="DR127" s="899"/>
      <c r="DS127" s="899"/>
      <c r="DT127" s="899"/>
      <c r="DU127" s="899"/>
      <c r="DV127" s="876" t="s">
        <v>175</v>
      </c>
      <c r="DW127" s="876"/>
      <c r="DX127" s="876"/>
      <c r="DY127" s="876"/>
      <c r="DZ127" s="877"/>
    </row>
    <row r="128" spans="1:130" s="247" customFormat="1" ht="26.25" customHeight="1" thickBot="1" x14ac:dyDescent="0.2">
      <c r="A128" s="878" t="s">
        <v>488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489</v>
      </c>
      <c r="X128" s="880"/>
      <c r="Y128" s="880"/>
      <c r="Z128" s="881"/>
      <c r="AA128" s="882">
        <v>176626</v>
      </c>
      <c r="AB128" s="883"/>
      <c r="AC128" s="883"/>
      <c r="AD128" s="883"/>
      <c r="AE128" s="884"/>
      <c r="AF128" s="885">
        <v>156288</v>
      </c>
      <c r="AG128" s="883"/>
      <c r="AH128" s="883"/>
      <c r="AI128" s="883"/>
      <c r="AJ128" s="884"/>
      <c r="AK128" s="885">
        <v>161024</v>
      </c>
      <c r="AL128" s="883"/>
      <c r="AM128" s="883"/>
      <c r="AN128" s="883"/>
      <c r="AO128" s="884"/>
      <c r="AP128" s="886"/>
      <c r="AQ128" s="887"/>
      <c r="AR128" s="887"/>
      <c r="AS128" s="887"/>
      <c r="AT128" s="888"/>
      <c r="AU128" s="283"/>
      <c r="AV128" s="283"/>
      <c r="AW128" s="283"/>
      <c r="AX128" s="889" t="s">
        <v>490</v>
      </c>
      <c r="AY128" s="890"/>
      <c r="AZ128" s="890"/>
      <c r="BA128" s="890"/>
      <c r="BB128" s="890"/>
      <c r="BC128" s="890"/>
      <c r="BD128" s="890"/>
      <c r="BE128" s="891"/>
      <c r="BF128" s="868" t="s">
        <v>175</v>
      </c>
      <c r="BG128" s="869"/>
      <c r="BH128" s="869"/>
      <c r="BI128" s="869"/>
      <c r="BJ128" s="869"/>
      <c r="BK128" s="869"/>
      <c r="BL128" s="892"/>
      <c r="BM128" s="868">
        <v>12.8</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491</v>
      </c>
      <c r="CQ128" s="810"/>
      <c r="CR128" s="810"/>
      <c r="CS128" s="810"/>
      <c r="CT128" s="810"/>
      <c r="CU128" s="810"/>
      <c r="CV128" s="810"/>
      <c r="CW128" s="810"/>
      <c r="CX128" s="810"/>
      <c r="CY128" s="810"/>
      <c r="CZ128" s="810"/>
      <c r="DA128" s="810"/>
      <c r="DB128" s="810"/>
      <c r="DC128" s="810"/>
      <c r="DD128" s="810"/>
      <c r="DE128" s="810"/>
      <c r="DF128" s="811"/>
      <c r="DG128" s="872" t="s">
        <v>468</v>
      </c>
      <c r="DH128" s="873"/>
      <c r="DI128" s="873"/>
      <c r="DJ128" s="873"/>
      <c r="DK128" s="873"/>
      <c r="DL128" s="873" t="s">
        <v>468</v>
      </c>
      <c r="DM128" s="873"/>
      <c r="DN128" s="873"/>
      <c r="DO128" s="873"/>
      <c r="DP128" s="873"/>
      <c r="DQ128" s="873" t="s">
        <v>468</v>
      </c>
      <c r="DR128" s="873"/>
      <c r="DS128" s="873"/>
      <c r="DT128" s="873"/>
      <c r="DU128" s="873"/>
      <c r="DV128" s="874" t="s">
        <v>468</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492</v>
      </c>
      <c r="X129" s="859"/>
      <c r="Y129" s="859"/>
      <c r="Z129" s="860"/>
      <c r="AA129" s="861">
        <v>14887644</v>
      </c>
      <c r="AB129" s="862"/>
      <c r="AC129" s="862"/>
      <c r="AD129" s="862"/>
      <c r="AE129" s="863"/>
      <c r="AF129" s="864">
        <v>14818977</v>
      </c>
      <c r="AG129" s="862"/>
      <c r="AH129" s="862"/>
      <c r="AI129" s="862"/>
      <c r="AJ129" s="863"/>
      <c r="AK129" s="864">
        <v>14748109</v>
      </c>
      <c r="AL129" s="862"/>
      <c r="AM129" s="862"/>
      <c r="AN129" s="862"/>
      <c r="AO129" s="863"/>
      <c r="AP129" s="865"/>
      <c r="AQ129" s="866"/>
      <c r="AR129" s="866"/>
      <c r="AS129" s="866"/>
      <c r="AT129" s="867"/>
      <c r="AU129" s="285"/>
      <c r="AV129" s="285"/>
      <c r="AW129" s="285"/>
      <c r="AX129" s="831" t="s">
        <v>493</v>
      </c>
      <c r="AY129" s="832"/>
      <c r="AZ129" s="832"/>
      <c r="BA129" s="832"/>
      <c r="BB129" s="832"/>
      <c r="BC129" s="832"/>
      <c r="BD129" s="832"/>
      <c r="BE129" s="833"/>
      <c r="BF129" s="851" t="s">
        <v>175</v>
      </c>
      <c r="BG129" s="852"/>
      <c r="BH129" s="852"/>
      <c r="BI129" s="852"/>
      <c r="BJ129" s="852"/>
      <c r="BK129" s="852"/>
      <c r="BL129" s="853"/>
      <c r="BM129" s="851">
        <v>17.8</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495</v>
      </c>
      <c r="X130" s="859"/>
      <c r="Y130" s="859"/>
      <c r="Z130" s="860"/>
      <c r="AA130" s="861">
        <v>3419841</v>
      </c>
      <c r="AB130" s="862"/>
      <c r="AC130" s="862"/>
      <c r="AD130" s="862"/>
      <c r="AE130" s="863"/>
      <c r="AF130" s="864">
        <v>3476172</v>
      </c>
      <c r="AG130" s="862"/>
      <c r="AH130" s="862"/>
      <c r="AI130" s="862"/>
      <c r="AJ130" s="863"/>
      <c r="AK130" s="864">
        <v>3483773</v>
      </c>
      <c r="AL130" s="862"/>
      <c r="AM130" s="862"/>
      <c r="AN130" s="862"/>
      <c r="AO130" s="863"/>
      <c r="AP130" s="865"/>
      <c r="AQ130" s="866"/>
      <c r="AR130" s="866"/>
      <c r="AS130" s="866"/>
      <c r="AT130" s="867"/>
      <c r="AU130" s="285"/>
      <c r="AV130" s="285"/>
      <c r="AW130" s="285"/>
      <c r="AX130" s="831" t="s">
        <v>496</v>
      </c>
      <c r="AY130" s="832"/>
      <c r="AZ130" s="832"/>
      <c r="BA130" s="832"/>
      <c r="BB130" s="832"/>
      <c r="BC130" s="832"/>
      <c r="BD130" s="832"/>
      <c r="BE130" s="833"/>
      <c r="BF130" s="834">
        <v>9.8000000000000007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497</v>
      </c>
      <c r="X131" s="842"/>
      <c r="Y131" s="842"/>
      <c r="Z131" s="843"/>
      <c r="AA131" s="844">
        <v>11467803</v>
      </c>
      <c r="AB131" s="845"/>
      <c r="AC131" s="845"/>
      <c r="AD131" s="845"/>
      <c r="AE131" s="846"/>
      <c r="AF131" s="847">
        <v>11342805</v>
      </c>
      <c r="AG131" s="845"/>
      <c r="AH131" s="845"/>
      <c r="AI131" s="845"/>
      <c r="AJ131" s="846"/>
      <c r="AK131" s="847">
        <v>11264336</v>
      </c>
      <c r="AL131" s="845"/>
      <c r="AM131" s="845"/>
      <c r="AN131" s="845"/>
      <c r="AO131" s="846"/>
      <c r="AP131" s="848"/>
      <c r="AQ131" s="849"/>
      <c r="AR131" s="849"/>
      <c r="AS131" s="849"/>
      <c r="AT131" s="850"/>
      <c r="AU131" s="285"/>
      <c r="AV131" s="285"/>
      <c r="AW131" s="285"/>
      <c r="AX131" s="809" t="s">
        <v>498</v>
      </c>
      <c r="AY131" s="810"/>
      <c r="AZ131" s="810"/>
      <c r="BA131" s="810"/>
      <c r="BB131" s="810"/>
      <c r="BC131" s="810"/>
      <c r="BD131" s="810"/>
      <c r="BE131" s="811"/>
      <c r="BF131" s="812">
        <v>116.3</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500</v>
      </c>
      <c r="W132" s="822"/>
      <c r="X132" s="822"/>
      <c r="Y132" s="822"/>
      <c r="Z132" s="823"/>
      <c r="AA132" s="824">
        <v>11.37047785</v>
      </c>
      <c r="AB132" s="825"/>
      <c r="AC132" s="825"/>
      <c r="AD132" s="825"/>
      <c r="AE132" s="826"/>
      <c r="AF132" s="827">
        <v>9.2218018379999993</v>
      </c>
      <c r="AG132" s="825"/>
      <c r="AH132" s="825"/>
      <c r="AI132" s="825"/>
      <c r="AJ132" s="826"/>
      <c r="AK132" s="827">
        <v>8.8548850110000004</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501</v>
      </c>
      <c r="W133" s="801"/>
      <c r="X133" s="801"/>
      <c r="Y133" s="801"/>
      <c r="Z133" s="802"/>
      <c r="AA133" s="803">
        <v>13.4</v>
      </c>
      <c r="AB133" s="804"/>
      <c r="AC133" s="804"/>
      <c r="AD133" s="804"/>
      <c r="AE133" s="805"/>
      <c r="AF133" s="803">
        <v>11.5</v>
      </c>
      <c r="AG133" s="804"/>
      <c r="AH133" s="804"/>
      <c r="AI133" s="804"/>
      <c r="AJ133" s="805"/>
      <c r="AK133" s="803">
        <v>9.8000000000000007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nxqHnS/W/WWTmYO3RAkHlEUjtVnrx4iLxp3txYM5xlRW02k+VoHMqk5L+DqHVd7vdZw3rvDcafLovxytbbBa7A==" saltValue="xtX5qr71GK0MHQVVpIum0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F59" zoomScaleNormal="85" zoomScaleSheetLayoutView="100" workbookViewId="0">
      <selection activeCell="L17" sqref="L17"/>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6ZIhpJU5FBuv4/Mkr35EGsrX+AcaptK1MHOSgcStY7IVPiP43jWkNMJVCpgv3Ycuu6nw1SUgCGl09kMFmSeBDA==" saltValue="vqL+acPq2Nm6Thzm6I3i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51" zoomScaleNormal="100" zoomScaleSheetLayoutView="55" workbookViewId="0">
      <selection activeCell="L17" sqref="L17"/>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NrqT8EF6h2zUsDoStaa8Aw5bhgcJI3SSkO+l2ED92Z6R6Ud39QeulBUKqqfQRYczWSwr/+/BSRE/E3P5We38A==" saltValue="vTATL6JaruX6gyhgWNGew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45" workbookViewId="0">
      <selection activeCell="L17" sqref="L17"/>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510</v>
      </c>
      <c r="AL9" s="1231"/>
      <c r="AM9" s="1231"/>
      <c r="AN9" s="1232"/>
      <c r="AO9" s="313">
        <v>3214522</v>
      </c>
      <c r="AP9" s="313">
        <v>86109</v>
      </c>
      <c r="AQ9" s="314">
        <v>70630</v>
      </c>
      <c r="AR9" s="315">
        <v>21.9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511</v>
      </c>
      <c r="AL10" s="1231"/>
      <c r="AM10" s="1231"/>
      <c r="AN10" s="1232"/>
      <c r="AO10" s="316">
        <v>647019</v>
      </c>
      <c r="AP10" s="316">
        <v>17332</v>
      </c>
      <c r="AQ10" s="317">
        <v>8333</v>
      </c>
      <c r="AR10" s="318">
        <v>108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512</v>
      </c>
      <c r="AL11" s="1231"/>
      <c r="AM11" s="1231"/>
      <c r="AN11" s="1232"/>
      <c r="AO11" s="316">
        <v>580902</v>
      </c>
      <c r="AP11" s="316">
        <v>15561</v>
      </c>
      <c r="AQ11" s="317">
        <v>8447</v>
      </c>
      <c r="AR11" s="318">
        <v>84.2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513</v>
      </c>
      <c r="AL12" s="1231"/>
      <c r="AM12" s="1231"/>
      <c r="AN12" s="1232"/>
      <c r="AO12" s="316">
        <v>139498</v>
      </c>
      <c r="AP12" s="316">
        <v>3737</v>
      </c>
      <c r="AQ12" s="317">
        <v>1002</v>
      </c>
      <c r="AR12" s="318">
        <v>273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514</v>
      </c>
      <c r="AL13" s="1231"/>
      <c r="AM13" s="1231"/>
      <c r="AN13" s="1232"/>
      <c r="AO13" s="316" t="s">
        <v>515</v>
      </c>
      <c r="AP13" s="316" t="s">
        <v>515</v>
      </c>
      <c r="AQ13" s="317">
        <v>12</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516</v>
      </c>
      <c r="AL14" s="1231"/>
      <c r="AM14" s="1231"/>
      <c r="AN14" s="1232"/>
      <c r="AO14" s="316">
        <v>235915</v>
      </c>
      <c r="AP14" s="316">
        <v>6320</v>
      </c>
      <c r="AQ14" s="317">
        <v>2952</v>
      </c>
      <c r="AR14" s="318">
        <v>114.1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517</v>
      </c>
      <c r="AL15" s="1231"/>
      <c r="AM15" s="1231"/>
      <c r="AN15" s="1232"/>
      <c r="AO15" s="316">
        <v>25539</v>
      </c>
      <c r="AP15" s="316">
        <v>684</v>
      </c>
      <c r="AQ15" s="317">
        <v>1842</v>
      </c>
      <c r="AR15" s="318">
        <v>-62.9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518</v>
      </c>
      <c r="AL16" s="1234"/>
      <c r="AM16" s="1234"/>
      <c r="AN16" s="1235"/>
      <c r="AO16" s="316">
        <v>-233188</v>
      </c>
      <c r="AP16" s="316">
        <v>-6246</v>
      </c>
      <c r="AQ16" s="317">
        <v>-6186</v>
      </c>
      <c r="AR16" s="318">
        <v>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188</v>
      </c>
      <c r="AL17" s="1234"/>
      <c r="AM17" s="1234"/>
      <c r="AN17" s="1235"/>
      <c r="AO17" s="316">
        <v>4610207</v>
      </c>
      <c r="AP17" s="316">
        <v>123495</v>
      </c>
      <c r="AQ17" s="317">
        <v>87031</v>
      </c>
      <c r="AR17" s="318">
        <v>41.9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523</v>
      </c>
      <c r="AL21" s="1228"/>
      <c r="AM21" s="1228"/>
      <c r="AN21" s="1229"/>
      <c r="AO21" s="328">
        <v>10.23</v>
      </c>
      <c r="AP21" s="329">
        <v>8.3000000000000007</v>
      </c>
      <c r="AQ21" s="330">
        <v>1.93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524</v>
      </c>
      <c r="AL22" s="1228"/>
      <c r="AM22" s="1228"/>
      <c r="AN22" s="1229"/>
      <c r="AO22" s="333">
        <v>97.7</v>
      </c>
      <c r="AP22" s="334">
        <v>97.7</v>
      </c>
      <c r="AQ22" s="335">
        <v>0</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528</v>
      </c>
      <c r="AL32" s="1219"/>
      <c r="AM32" s="1219"/>
      <c r="AN32" s="1220"/>
      <c r="AO32" s="343">
        <v>2601046</v>
      </c>
      <c r="AP32" s="343">
        <v>69675</v>
      </c>
      <c r="AQ32" s="344">
        <v>50496</v>
      </c>
      <c r="AR32" s="345">
        <v>38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529</v>
      </c>
      <c r="AL33" s="1219"/>
      <c r="AM33" s="1219"/>
      <c r="AN33" s="1220"/>
      <c r="AO33" s="343" t="s">
        <v>515</v>
      </c>
      <c r="AP33" s="343" t="s">
        <v>515</v>
      </c>
      <c r="AQ33" s="344" t="s">
        <v>515</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530</v>
      </c>
      <c r="AL34" s="1219"/>
      <c r="AM34" s="1219"/>
      <c r="AN34" s="1220"/>
      <c r="AO34" s="343" t="s">
        <v>515</v>
      </c>
      <c r="AP34" s="343" t="s">
        <v>515</v>
      </c>
      <c r="AQ34" s="344">
        <v>40</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531</v>
      </c>
      <c r="AL35" s="1219"/>
      <c r="AM35" s="1219"/>
      <c r="AN35" s="1220"/>
      <c r="AO35" s="343">
        <v>1826434</v>
      </c>
      <c r="AP35" s="343">
        <v>48925</v>
      </c>
      <c r="AQ35" s="344">
        <v>19688</v>
      </c>
      <c r="AR35" s="345">
        <v>148.5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532</v>
      </c>
      <c r="AL36" s="1219"/>
      <c r="AM36" s="1219"/>
      <c r="AN36" s="1220"/>
      <c r="AO36" s="343">
        <v>213389</v>
      </c>
      <c r="AP36" s="343">
        <v>5716</v>
      </c>
      <c r="AQ36" s="344">
        <v>2838</v>
      </c>
      <c r="AR36" s="345">
        <v>101.4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533</v>
      </c>
      <c r="AL37" s="1219"/>
      <c r="AM37" s="1219"/>
      <c r="AN37" s="1220"/>
      <c r="AO37" s="343" t="s">
        <v>515</v>
      </c>
      <c r="AP37" s="343" t="s">
        <v>515</v>
      </c>
      <c r="AQ37" s="344">
        <v>486</v>
      </c>
      <c r="AR37" s="345" t="s">
        <v>515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534</v>
      </c>
      <c r="AL38" s="1222"/>
      <c r="AM38" s="1222"/>
      <c r="AN38" s="1223"/>
      <c r="AO38" s="346">
        <v>1372</v>
      </c>
      <c r="AP38" s="346">
        <v>37</v>
      </c>
      <c r="AQ38" s="347">
        <v>3</v>
      </c>
      <c r="AR38" s="335">
        <v>1133.3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535</v>
      </c>
      <c r="AL39" s="1222"/>
      <c r="AM39" s="1222"/>
      <c r="AN39" s="1223"/>
      <c r="AO39" s="343">
        <v>-161024</v>
      </c>
      <c r="AP39" s="343">
        <v>-4313</v>
      </c>
      <c r="AQ39" s="344">
        <v>-4320</v>
      </c>
      <c r="AR39" s="345">
        <v>-0.2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536</v>
      </c>
      <c r="AL40" s="1219"/>
      <c r="AM40" s="1219"/>
      <c r="AN40" s="1220"/>
      <c r="AO40" s="343">
        <v>-3483773</v>
      </c>
      <c r="AP40" s="343">
        <v>-93321</v>
      </c>
      <c r="AQ40" s="344">
        <v>-47973</v>
      </c>
      <c r="AR40" s="345">
        <v>94.5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302</v>
      </c>
      <c r="AL41" s="1225"/>
      <c r="AM41" s="1225"/>
      <c r="AN41" s="1226"/>
      <c r="AO41" s="343">
        <v>997444</v>
      </c>
      <c r="AP41" s="343">
        <v>26719</v>
      </c>
      <c r="AQ41" s="344">
        <v>21258</v>
      </c>
      <c r="AR41" s="345">
        <v>25.7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505</v>
      </c>
      <c r="AN49" s="1213" t="s">
        <v>540</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541</v>
      </c>
      <c r="AO50" s="360" t="s">
        <v>542</v>
      </c>
      <c r="AP50" s="361" t="s">
        <v>543</v>
      </c>
      <c r="AQ50" s="362" t="s">
        <v>544</v>
      </c>
      <c r="AR50" s="363"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3069876</v>
      </c>
      <c r="AN51" s="365">
        <v>76630</v>
      </c>
      <c r="AO51" s="366">
        <v>17.3</v>
      </c>
      <c r="AP51" s="367">
        <v>81768</v>
      </c>
      <c r="AQ51" s="368">
        <v>-2.2000000000000002</v>
      </c>
      <c r="AR51" s="369">
        <v>19.5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2109103</v>
      </c>
      <c r="AN52" s="373">
        <v>52647</v>
      </c>
      <c r="AO52" s="374">
        <v>36.5</v>
      </c>
      <c r="AP52" s="375">
        <v>37917</v>
      </c>
      <c r="AQ52" s="376">
        <v>-22.3</v>
      </c>
      <c r="AR52" s="377">
        <v>58.8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2469075</v>
      </c>
      <c r="AN53" s="365">
        <v>62743</v>
      </c>
      <c r="AO53" s="366">
        <v>-18.100000000000001</v>
      </c>
      <c r="AP53" s="367">
        <v>65876</v>
      </c>
      <c r="AQ53" s="368">
        <v>-19.399999999999999</v>
      </c>
      <c r="AR53" s="369">
        <v>1.3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1826252</v>
      </c>
      <c r="AN54" s="373">
        <v>46408</v>
      </c>
      <c r="AO54" s="374">
        <v>-11.9</v>
      </c>
      <c r="AP54" s="375">
        <v>36484</v>
      </c>
      <c r="AQ54" s="376">
        <v>-3.8</v>
      </c>
      <c r="AR54" s="377">
        <v>-8.1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3015899</v>
      </c>
      <c r="AN55" s="365">
        <v>77993</v>
      </c>
      <c r="AO55" s="366">
        <v>24.3</v>
      </c>
      <c r="AP55" s="367">
        <v>68468</v>
      </c>
      <c r="AQ55" s="368">
        <v>3.9</v>
      </c>
      <c r="AR55" s="369">
        <v>20.399999999999999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1788214</v>
      </c>
      <c r="AN56" s="373">
        <v>46244</v>
      </c>
      <c r="AO56" s="374">
        <v>-0.4</v>
      </c>
      <c r="AP56" s="375">
        <v>34140</v>
      </c>
      <c r="AQ56" s="376">
        <v>-6.4</v>
      </c>
      <c r="AR56" s="377">
        <v>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2882340</v>
      </c>
      <c r="AN57" s="365">
        <v>75825</v>
      </c>
      <c r="AO57" s="366">
        <v>-2.8</v>
      </c>
      <c r="AP57" s="367">
        <v>69729</v>
      </c>
      <c r="AQ57" s="368">
        <v>1.8</v>
      </c>
      <c r="AR57" s="369">
        <v>-4.5999999999999996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2092604</v>
      </c>
      <c r="AN58" s="373">
        <v>55050</v>
      </c>
      <c r="AO58" s="374">
        <v>19</v>
      </c>
      <c r="AP58" s="375">
        <v>38908</v>
      </c>
      <c r="AQ58" s="376">
        <v>14</v>
      </c>
      <c r="AR58" s="377">
        <v>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2806752</v>
      </c>
      <c r="AN59" s="365">
        <v>75186</v>
      </c>
      <c r="AO59" s="366">
        <v>-0.8</v>
      </c>
      <c r="AP59" s="367">
        <v>74581</v>
      </c>
      <c r="AQ59" s="368">
        <v>7</v>
      </c>
      <c r="AR59" s="369">
        <v>-7.8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2278296</v>
      </c>
      <c r="AN60" s="373">
        <v>61030</v>
      </c>
      <c r="AO60" s="374">
        <v>10.9</v>
      </c>
      <c r="AP60" s="375">
        <v>41563</v>
      </c>
      <c r="AQ60" s="376">
        <v>6.8</v>
      </c>
      <c r="AR60" s="377">
        <v>4.0999999999999996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2848788</v>
      </c>
      <c r="AN61" s="380">
        <v>73675</v>
      </c>
      <c r="AO61" s="381">
        <v>4</v>
      </c>
      <c r="AP61" s="382">
        <v>72084</v>
      </c>
      <c r="AQ61" s="383">
        <v>-1.8</v>
      </c>
      <c r="AR61" s="369">
        <v>5.8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2018894</v>
      </c>
      <c r="AN62" s="373">
        <v>52276</v>
      </c>
      <c r="AO62" s="374">
        <v>10.8</v>
      </c>
      <c r="AP62" s="375">
        <v>37802</v>
      </c>
      <c r="AQ62" s="376">
        <v>-2.2999999999999998</v>
      </c>
      <c r="AR62" s="377">
        <v>13.1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IYgiI+DGQnET0Uq/bacgNSAwyShK9NbzJ1yaawyV/K4h61NKewYKEHr6ghp0Y8vhZSfdFtHtdkP8tXv3pOsWdQ==" saltValue="TWrrF/N9qGH1KTAVMqEPF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BB87" zoomScaleNormal="100" zoomScaleSheetLayoutView="55" workbookViewId="0">
      <selection activeCell="L17" sqref="L17"/>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0" spans="125:125" ht="13.5" hidden="1" customHeight="1" x14ac:dyDescent="0.15"/>
    <row r="121" spans="125:125" ht="13.5" hidden="1" customHeight="1" x14ac:dyDescent="0.15">
      <c r="DU121" s="291"/>
    </row>
  </sheetData>
  <sheetProtection algorithmName="SHA-512" hashValue="NdNMNp4Ncc1VbN2E3IVGDNYBPvVvKeasozrHmseDN2cySxpBdu5iHLi/iGlkHwQEvaIhykHpErT/auwA669i+A==" saltValue="0VD0lVKkqtI0OpFbuy0oS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BM79" zoomScaleNormal="100" zoomScaleSheetLayoutView="55" workbookViewId="0">
      <selection activeCell="L17" sqref="L17"/>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Sm+FbtON65w5lOM245AUAq/JRDgBMp+VymIVBaS+VApYyGXK3IKeVsT+E+29pBQBFSeBxESWYFwrPxUa/+I4aQ==" saltValue="FyQCmiV0gfghMPHI/ydep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B15" zoomScale="70" zoomScaleNormal="70" zoomScaleSheetLayoutView="100" workbookViewId="0">
      <selection activeCell="L17" sqref="L1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6" t="s">
        <v>3</v>
      </c>
      <c r="D47" s="1236"/>
      <c r="E47" s="1237"/>
      <c r="F47" s="11">
        <v>19.93</v>
      </c>
      <c r="G47" s="12">
        <v>20.18</v>
      </c>
      <c r="H47" s="12">
        <v>20.84</v>
      </c>
      <c r="I47" s="12">
        <v>20.99</v>
      </c>
      <c r="J47" s="13">
        <v>18.420000000000002</v>
      </c>
    </row>
    <row r="48" spans="2:10" ht="57.75" customHeight="1" x14ac:dyDescent="0.15">
      <c r="B48" s="14"/>
      <c r="C48" s="1238" t="s">
        <v>4</v>
      </c>
      <c r="D48" s="1238"/>
      <c r="E48" s="1239"/>
      <c r="F48" s="15">
        <v>6.55</v>
      </c>
      <c r="G48" s="16">
        <v>2.92</v>
      </c>
      <c r="H48" s="16">
        <v>3.01</v>
      </c>
      <c r="I48" s="16">
        <v>2.95</v>
      </c>
      <c r="J48" s="17">
        <v>4.0599999999999996</v>
      </c>
    </row>
    <row r="49" spans="2:10" ht="57.75" customHeight="1" thickBot="1" x14ac:dyDescent="0.2">
      <c r="B49" s="18"/>
      <c r="C49" s="1240" t="s">
        <v>5</v>
      </c>
      <c r="D49" s="1240"/>
      <c r="E49" s="1241"/>
      <c r="F49" s="19">
        <v>6.36</v>
      </c>
      <c r="G49" s="20">
        <v>0.12</v>
      </c>
      <c r="H49" s="20">
        <v>2.33</v>
      </c>
      <c r="I49" s="20">
        <v>2.67</v>
      </c>
      <c r="J49" s="21" t="s">
        <v>561</v>
      </c>
    </row>
    <row r="50" spans="2:10" ht="13.5" customHeight="1" x14ac:dyDescent="0.15"/>
  </sheetData>
  <sheetProtection algorithmName="SHA-512" hashValue="+H4+6a8M38C5MxQzpfcAV6U/RqWmx0mZdrUygQi7Y0acoBPNysFURQHj0I1U9R8jshZyJPagi2GRpJh8mgZK2g==" saltValue="Ut9eoyt71xf59xJgLEQ3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2021-03-10T05:19:53Z</cp:lastPrinted>
  <dcterms:created xsi:type="dcterms:W3CDTF">2021-02-05T03:30:30Z</dcterms:created>
  <dcterms:modified xsi:type="dcterms:W3CDTF">2021-10-19T08:38:27Z</dcterms:modified>
  <cp:category/>
</cp:coreProperties>
</file>