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課\県・各種回答綴\R5年度\051019　【1019〆】令和３年度財政状況資料集の作成について（2回目・地方公会計関係）\"/>
    </mc:Choice>
  </mc:AlternateContent>
  <bookViews>
    <workbookView xWindow="0" yWindow="0" windowWidth="15360" windowHeight="7640" firstSheet="14" activeTab="15"/>
  </bookViews>
  <sheets>
    <sheet name="総括表" sheetId="19" r:id="rId1"/>
    <sheet name="普通会計の状況" sheetId="18" r:id="rId2"/>
    <sheet name="各会計、関係団体の財政状況及び健全化判断比率" sheetId="12" r:id="rId3"/>
    <sheet name="財政比較分析表" sheetId="20"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3" r:id="rId15"/>
    <sheet name="施設類型別ストック情報分析表②" sheetId="24" r:id="rId16"/>
    <sheet name="データシート" sheetId="9" state="hidden" r:id="rId17"/>
  </sheets>
  <externalReferences>
    <externalReference r:id="rId18"/>
    <externalReference r:id="rId1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9" l="1"/>
  <c r="CQ43" i="19"/>
  <c r="CO43" i="19" s="1"/>
  <c r="BY43" i="19"/>
  <c r="BW43" i="19" s="1"/>
  <c r="BE43" i="19"/>
  <c r="AM43" i="19"/>
  <c r="U43" i="19"/>
  <c r="E43" i="19"/>
  <c r="C43" i="19" s="1"/>
  <c r="DG42" i="19"/>
  <c r="CQ42" i="19"/>
  <c r="CO42" i="19" s="1"/>
  <c r="BY42" i="19"/>
  <c r="BW42" i="19" s="1"/>
  <c r="BE42" i="19"/>
  <c r="AM42" i="19"/>
  <c r="U42" i="19"/>
  <c r="E42" i="19"/>
  <c r="C42" i="19" s="1"/>
  <c r="DG41" i="19"/>
  <c r="CQ41" i="19"/>
  <c r="CO41" i="19" s="1"/>
  <c r="BY41" i="19"/>
  <c r="BW41" i="19"/>
  <c r="BE41" i="19"/>
  <c r="AM41" i="19"/>
  <c r="U41" i="19"/>
  <c r="E41" i="19"/>
  <c r="C41" i="19" s="1"/>
  <c r="DG40" i="19"/>
  <c r="CQ40" i="19"/>
  <c r="CO40" i="19"/>
  <c r="BY40" i="19"/>
  <c r="BE40" i="19"/>
  <c r="AM40" i="19"/>
  <c r="U40" i="19"/>
  <c r="E40" i="19"/>
  <c r="C40" i="19" s="1"/>
  <c r="DG39" i="19"/>
  <c r="CQ39" i="19"/>
  <c r="CO39" i="19" s="1"/>
  <c r="BY39" i="19"/>
  <c r="BE39" i="19"/>
  <c r="AM39" i="19"/>
  <c r="U39" i="19"/>
  <c r="E39" i="19"/>
  <c r="C39" i="19" s="1"/>
  <c r="DG38" i="19"/>
  <c r="CQ38" i="19"/>
  <c r="CO38" i="19" s="1"/>
  <c r="BY38" i="19"/>
  <c r="BE38" i="19"/>
  <c r="AM38" i="19"/>
  <c r="U38" i="19"/>
  <c r="E38" i="19"/>
  <c r="C38" i="19"/>
  <c r="DG37" i="19"/>
  <c r="CQ37" i="19"/>
  <c r="CO37" i="19"/>
  <c r="BY37" i="19"/>
  <c r="BE37" i="19"/>
  <c r="AM37" i="19"/>
  <c r="U37" i="19"/>
  <c r="E37" i="19"/>
  <c r="C37" i="19" s="1"/>
  <c r="DG36" i="19"/>
  <c r="CQ36" i="19"/>
  <c r="CO36" i="19"/>
  <c r="BY36" i="19"/>
  <c r="BE36" i="19"/>
  <c r="AO36" i="19"/>
  <c r="W36" i="19"/>
  <c r="E36" i="19"/>
  <c r="C36" i="19" s="1"/>
  <c r="DG35" i="19"/>
  <c r="CQ35" i="19"/>
  <c r="BY35" i="19"/>
  <c r="BE35" i="19"/>
  <c r="AO35" i="19"/>
  <c r="W35" i="19"/>
  <c r="E35" i="19"/>
  <c r="DG34" i="19"/>
  <c r="CQ34" i="19"/>
  <c r="BY34" i="19"/>
  <c r="BG34" i="19"/>
  <c r="AO34" i="19"/>
  <c r="W34" i="19"/>
  <c r="E34" i="19"/>
  <c r="C34" i="19" s="1"/>
  <c r="C35" i="19" l="1"/>
  <c r="U34" i="19" s="1"/>
  <c r="U35" i="19" s="1"/>
  <c r="U36" i="19" s="1"/>
  <c r="AM34" i="19" s="1"/>
  <c r="AM35" i="19" s="1"/>
  <c r="AM36" i="19"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9" l="1"/>
  <c r="BW34" i="19" s="1"/>
  <c r="BW35" i="19" s="1"/>
  <c r="BW36" i="19" s="1"/>
  <c r="BW37" i="19" s="1"/>
  <c r="BW38" i="19" s="1"/>
  <c r="BW39" i="19" s="1"/>
  <c r="BW40" i="19" s="1"/>
  <c r="CO34" i="19" l="1"/>
  <c r="CO35" i="19" s="1"/>
</calcChain>
</file>

<file path=xl/sharedStrings.xml><?xml version="1.0" encoding="utf-8"?>
<sst xmlns="http://schemas.openxmlformats.org/spreadsheetml/2006/main" count="1085" uniqueCount="596">
  <si>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</si>
  <si>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</si>
  <si>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</si>
  <si>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</si>
  <si>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</si>
  <si>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</si>
  <si>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</si>
  <si>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</si>
  <si>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</si>
  <si>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</si>
  <si>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</si>
  <si>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</si>
  <si>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</si>
  <si>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</si>
  <si>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</si>
  <si>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</si>
  <si>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</si>
  <si>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</si>
  <si>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</si>
  <si>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</si>
  <si>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</si>
  <si>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</si>
  <si>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</si>
  <si>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</si>
  <si>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</si>
  <si>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</si>
  <si>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</si>
  <si>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</si>
  <si>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</si>
  <si>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</si>
  <si>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</si>
  <si>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</si>
  <si>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</si>
  <si>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</si>
  <si>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</si>
  <si>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</si>
  <si>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</si>
  <si>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</si>
  <si>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</si>
  <si>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</si>
  <si>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</si>
  <si>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</si>
  <si>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</si>
  <si>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</si>
  <si>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</si>
  <si>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</si>
  <si>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</si>
  <si>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</si>
  <si>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</si>
  <si>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</si>
  <si>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</si>
  <si>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</si>
  <si>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</si>
  <si>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</si>
  <si>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</si>
  <si>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</si>
  <si>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</si>
  <si>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</si>
  <si>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</si>
  <si>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</si>
  <si>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</si>
  <si>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</si>
  <si>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</si>
  <si>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</si>
  <si>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</si>
  <si>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</si>
  <si>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</si>
  <si>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</si>
  <si>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</si>
  <si>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</si>
  <si>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</si>
  <si>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</si>
  <si>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</si>
  <si>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</si>
  <si>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</si>
  <si>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</si>
  <si>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</si>
  <si>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</si>
  <si>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</si>
  <si>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</si>
  <si>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</si>
  <si>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</si>
  <si>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</si>
  <si>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</si>
  <si>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</si>
  <si>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</si>
  <si>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</si>
  <si>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</si>
  <si>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</si>
  <si>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</si>
  <si>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</si>
  <si>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</si>
  <si>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</si>
  <si>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</si>
  <si>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</si>
  <si>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</si>
  <si>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</si>
  <si>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</si>
  <si>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</si>
  <si>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</si>
  <si>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</si>
  <si>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</si>
  <si>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</si>
  <si>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</si>
  <si>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</si>
  <si>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</si>
  <si>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</si>
  <si>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</si>
  <si>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</si>
  <si>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</si>
  <si>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</si>
  <si>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</si>
  <si>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</si>
  <si>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</si>
  <si>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</si>
  <si>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</si>
  <si>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</si>
  <si>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</si>
  <si>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</si>
  <si>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</si>
  <si>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</si>
  <si>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</si>
  <si>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</si>
  <si>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</si>
  <si>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</si>
  <si>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</si>
  <si>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</si>
  <si>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</si>
  <si>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</si>
  <si>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</si>
  <si>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</si>
  <si>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</si>
  <si>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</si>
  <si>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</si>
  <si>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</si>
  <si>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</si>
  <si>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</si>
  <si>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</si>
  <si>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</si>
  <si>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</si>
  <si>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</si>
  <si>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</si>
  <si>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</si>
  <si>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</si>
  <si>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</si>
  <si>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</si>
  <si>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</si>
  <si>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</si>
  <si>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</si>
  <si>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</si>
  <si>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</si>
  <si>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</si>
  <si>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</si>
  <si>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</si>
  <si>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</si>
  <si>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</si>
  <si>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</si>
  <si>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</si>
  <si>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</si>
  <si>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</si>
  <si>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</si>
  <si>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</si>
  <si>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</si>
  <si>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</si>
  <si>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</si>
  <si>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</si>
  <si>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</si>
  <si>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</si>
  <si>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</si>
  <si>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</si>
  <si>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</si>
  <si>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</si>
  <si>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</si>
  <si>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</si>
  <si>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</si>
  <si>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</si>
  <si>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</si>
  <si>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</si>
  <si>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</si>
  <si>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</si>
  <si>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</si>
  <si>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</si>
  <si>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</si>
  <si>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</si>
  <si>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</si>
  <si>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</si>
  <si>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</si>
  <si>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</si>
  <si>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</si>
  <si>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</si>
  <si>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</si>
  <si>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</si>
  <si>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</si>
  <si>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</si>
  <si>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</si>
  <si>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</si>
  <si>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</si>
  <si>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</si>
  <si>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</si>
  <si>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</si>
  <si>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</si>
  <si>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</si>
  <si>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</si>
  <si>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</si>
  <si>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</si>
  <si>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兵庫県加西市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</si>
  <si>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</si>
  <si>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</si>
  <si>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</si>
  <si>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</si>
  <si>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</si>
  <si>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</si>
  <si>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</si>
  <si>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</si>
  <si>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</si>
  <si>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</si>
  <si>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</si>
  <si>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</si>
  <si>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</si>
  <si>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</si>
  <si>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</si>
  <si>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</si>
  <si>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</si>
  <si>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</si>
  <si>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</si>
  <si>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</si>
  <si>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</si>
  <si>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</si>
  <si>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</si>
  <si>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</si>
  <si>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</si>
  <si>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</si>
  <si>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</si>
  <si>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</si>
  <si>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</si>
  <si>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</si>
  <si>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</si>
  <si>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</si>
  <si>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</si>
  <si>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</si>
  <si>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</si>
  <si>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</si>
  <si>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</si>
  <si>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</si>
  <si>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</si>
  <si>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</si>
  <si>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</si>
  <si>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</si>
  <si>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</si>
  <si>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</si>
  <si>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</si>
  <si>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</si>
  <si>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</si>
  <si>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</si>
  <si>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</si>
  <si>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</si>
  <si>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</si>
  <si>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</si>
  <si>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</si>
  <si>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</si>
  <si>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</si>
  <si>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</si>
  <si>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</si>
  <si>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</si>
  <si>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</si>
  <si>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</si>
  <si>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</si>
  <si>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</si>
  <si>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</si>
  <si>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</si>
  <si>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</si>
  <si>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</si>
  <si>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</si>
  <si>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</si>
  <si>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</si>
  <si>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</si>
  <si>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</si>
  <si>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</si>
  <si>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</si>
  <si>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</si>
  <si>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</si>
  <si>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</si>
  <si>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</si>
  <si>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</si>
  <si>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</si>
  <si>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</si>
  <si>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</si>
  <si>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</si>
  <si>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</si>
  <si>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</si>
  <si>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</si>
  <si>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</si>
  <si>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</si>
  <si>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</si>
  <si>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</si>
  <si>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</si>
  <si>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</si>
  <si>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</si>
  <si>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</si>
  <si>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</si>
  <si>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</si>
  <si>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</si>
  <si>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</si>
  <si>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</si>
  <si>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</si>
  <si>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</si>
  <si>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</si>
  <si>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</si>
  <si>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</si>
  <si>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</si>
  <si>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</si>
  <si>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</si>
  <si>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</si>
  <si>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</si>
  <si>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</si>
  <si>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</si>
  <si>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</si>
  <si>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</si>
  <si>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</si>
  <si>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</si>
  <si>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</si>
  <si>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</si>
  <si>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</si>
  <si>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</si>
  <si>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</si>
  <si>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</si>
  <si>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</si>
  <si>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</si>
  <si>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</si>
  <si>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</si>
  <si>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</si>
  <si>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</si>
  <si>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</si>
  <si>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</si>
  <si>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</si>
  <si>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</si>
  <si>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</si>
  <si>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</si>
  <si>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</si>
  <si>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</si>
  <si>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</si>
  <si>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</si>
  <si>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</si>
  <si>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</si>
  <si>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</si>
  <si>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</si>
  <si>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</si>
  <si>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</si>
  <si>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</si>
  <si>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</si>
  <si>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</si>
  <si>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</si>
  <si>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</si>
  <si>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</si>
  <si>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</si>
  <si>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</si>
  <si>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</si>
  <si>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</si>
  <si>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</si>
  <si>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兵庫県加西市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</si>
  <si>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</si>
  <si>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</si>
  <si>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</si>
  <si>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</si>
  <si>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</si>
  <si>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</si>
  <si>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</si>
  <si>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</si>
  <si>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</si>
  <si>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</si>
  <si>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</si>
  <si>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</si>
  <si>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</si>
  <si>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</si>
  <si>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</si>
  <si>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</si>
  <si>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</si>
  <si>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</si>
  <si>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</si>
  <si>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</si>
  <si>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</si>
  <si>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</si>
  <si>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</si>
  <si>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</si>
  <si>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</si>
  <si>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</si>
  <si>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</si>
  <si>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</si>
  <si>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</si>
  <si>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</si>
  <si>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</si>
  <si>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</si>
  <si>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</si>
  <si>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</si>
  <si>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</si>
  <si>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</si>
  <si>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</si>
  <si>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</si>
  <si>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</si>
  <si>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水道事業会計</t>
    <phoneticPr fontId="5"/>
  </si>
  <si>
    <t>病院事業会計</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</si>
  <si>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</si>
  <si>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</si>
  <si>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</si>
  <si>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</si>
  <si>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</si>
  <si>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</si>
  <si>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</si>
  <si>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</si>
  <si>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</si>
  <si>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</si>
  <si>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</si>
  <si>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</si>
  <si>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</si>
  <si>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</si>
  <si>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</si>
  <si>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</si>
  <si>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</si>
  <si>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</si>
  <si>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</si>
  <si>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</si>
  <si>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</si>
  <si>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</si>
  <si>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</si>
  <si>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</si>
  <si>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</si>
  <si>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</si>
  <si>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</si>
  <si>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</si>
  <si>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</si>
  <si>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</si>
  <si>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</si>
  <si>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</si>
  <si>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</si>
  <si>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</si>
  <si>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</si>
  <si>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</si>
  <si>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</si>
  <si>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</si>
  <si>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</si>
  <si>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</si>
  <si>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</si>
  <si>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</si>
  <si>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</si>
  <si>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</si>
  <si>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</si>
  <si>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</si>
  <si>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</si>
  <si>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</si>
  <si>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</si>
  <si>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</si>
  <si>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</si>
  <si>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</si>
  <si>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</si>
  <si>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</si>
  <si>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</si>
  <si>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</si>
  <si>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</si>
  <si>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</si>
  <si>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</si>
  <si>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</si>
  <si>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</si>
  <si>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</si>
  <si>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</si>
  <si>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</si>
  <si>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</si>
  <si>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</si>
  <si>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</si>
  <si>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</si>
  <si>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</si>
  <si>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</si>
  <si>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</si>
  <si>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</si>
  <si>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</si>
  <si>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</si>
  <si>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</si>
  <si>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</si>
  <si>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</si>
  <si>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</si>
  <si>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</si>
  <si>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</si>
  <si>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</si>
  <si>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</si>
  <si>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</si>
  <si>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</si>
  <si>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</si>
  <si>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</si>
  <si>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</si>
  <si>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</si>
  <si>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</si>
  <si>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</si>
  <si>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</si>
  <si>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</si>
  <si>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</si>
  <si>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</si>
  <si>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</si>
  <si>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</si>
  <si>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</si>
  <si>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</si>
  <si>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</si>
  <si>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</si>
  <si>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</si>
  <si>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</si>
  <si>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</si>
  <si>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</si>
  <si>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</si>
  <si>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</si>
  <si>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</si>
  <si>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</si>
  <si>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</si>
  <si>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</si>
  <si>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</si>
  <si>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</si>
  <si>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</si>
  <si>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</si>
  <si>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</si>
  <si>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</si>
  <si>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</si>
  <si>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</si>
  <si>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</si>
  <si>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</si>
  <si>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</si>
  <si>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</si>
  <si>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</si>
  <si>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</si>
  <si>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</si>
  <si>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</si>
  <si>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</si>
  <si>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</si>
  <si>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</si>
  <si>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</si>
  <si>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</si>
  <si>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</si>
  <si>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</si>
  <si>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</si>
  <si>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</si>
  <si>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</si>
  <si>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</si>
  <si>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</si>
  <si>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</si>
  <si>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</si>
  <si>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</si>
  <si>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</si>
  <si>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</si>
  <si>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</si>
  <si>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</si>
  <si>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</si>
  <si>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</si>
  <si>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</si>
  <si>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</si>
  <si>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</si>
  <si>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病院事業会計</t>
  </si>
  <si>
    <t>▲ 1.65</t>
  </si>
  <si>
    <t>▲ 2.70</t>
  </si>
  <si>
    <t>▲ 4.30</t>
  </si>
  <si>
    <t>一般会計</t>
  </si>
  <si>
    <t>下水道事業会計</t>
  </si>
  <si>
    <t>介護保険特別会計</t>
  </si>
  <si>
    <t>産業団地整備事業特別会計</t>
  </si>
  <si>
    <t>国民健康保険特別会計</t>
  </si>
  <si>
    <t>公園墓地整備事業特別会計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</si>
  <si>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</si>
  <si>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</si>
  <si>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</si>
  <si>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</si>
  <si>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</si>
  <si>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</si>
  <si>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</si>
  <si>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</si>
  <si>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兵庫県市町村職員退職手当組合</t>
  </si>
  <si>
    <t>兵庫県後期高齢者医療広域連合（一般会計）</t>
  </si>
  <si>
    <t>兵庫県後期高齢者医療広域連合（特別会計）</t>
  </si>
  <si>
    <t>北はりま消防組合</t>
    <rPh sb="0" eb="1">
      <t>キタ</t>
    </rPh>
    <rPh sb="4" eb="6">
      <t>ショウボウ</t>
    </rPh>
    <rPh sb="6" eb="8">
      <t>クミアイ</t>
    </rPh>
    <phoneticPr fontId="2"/>
  </si>
  <si>
    <t>播磨内陸医務事業組合</t>
  </si>
  <si>
    <t>北播磨こども発達支援センター事務組合わかあゆ園</t>
  </si>
  <si>
    <t>小野加東加西環境施設事務組合</t>
    <phoneticPr fontId="2"/>
  </si>
  <si>
    <t>株式会社加西北条都市開発</t>
    <rPh sb="0" eb="2">
      <t>カブシキ</t>
    </rPh>
    <rPh sb="2" eb="4">
      <t>カイシャ</t>
    </rPh>
    <rPh sb="4" eb="6">
      <t>カサイ</t>
    </rPh>
    <rPh sb="6" eb="8">
      <t>ホウジョウ</t>
    </rPh>
    <rPh sb="8" eb="10">
      <t>トシ</t>
    </rPh>
    <rPh sb="10" eb="12">
      <t>カイハツ</t>
    </rPh>
    <phoneticPr fontId="19"/>
  </si>
  <si>
    <t>北条鉄道株式会社</t>
    <rPh sb="0" eb="2">
      <t>ホウジョウ</t>
    </rPh>
    <rPh sb="2" eb="4">
      <t>テツドウ</t>
    </rPh>
    <rPh sb="4" eb="6">
      <t>カブシキ</t>
    </rPh>
    <rPh sb="6" eb="8">
      <t>カイシャ</t>
    </rPh>
    <phoneticPr fontId="19"/>
  </si>
  <si>
    <t>―　　</t>
  </si>
  <si>
    <t>ふるさと応援基金</t>
    <rPh sb="4" eb="6">
      <t>オウエン</t>
    </rPh>
    <rPh sb="6" eb="8">
      <t>キキン</t>
    </rPh>
    <phoneticPr fontId="19"/>
  </si>
  <si>
    <t>ふるさと創生基金</t>
    <rPh sb="4" eb="6">
      <t>ソウセイ</t>
    </rPh>
    <rPh sb="6" eb="8">
      <t>キキン</t>
    </rPh>
    <phoneticPr fontId="19"/>
  </si>
  <si>
    <t>人材育成基金</t>
    <rPh sb="0" eb="2">
      <t>ジンザイ</t>
    </rPh>
    <rPh sb="2" eb="4">
      <t>イクセイ</t>
    </rPh>
    <rPh sb="4" eb="6">
      <t>キキン</t>
    </rPh>
    <phoneticPr fontId="19"/>
  </si>
  <si>
    <t>地域福祉基金</t>
    <rPh sb="0" eb="2">
      <t>チイキ</t>
    </rPh>
    <rPh sb="2" eb="4">
      <t>フクシ</t>
    </rPh>
    <rPh sb="4" eb="6">
      <t>キキン</t>
    </rPh>
    <phoneticPr fontId="19"/>
  </si>
  <si>
    <t>文化スポーツ振興基金</t>
    <rPh sb="0" eb="2">
      <t>ブンカ</t>
    </rPh>
    <rPh sb="6" eb="8">
      <t>シンコウ</t>
    </rPh>
    <rPh sb="8" eb="10">
      <t>キキン</t>
    </rPh>
    <phoneticPr fontId="19"/>
  </si>
  <si>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</si>
  <si>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</si>
  <si>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</si>
  <si>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30以降、将来負担比率は低下している一方で、有形固定資産減価償却率が上昇しています。これは単純な施設更新を行うのではなく、既存施設を活用して財政負担を抑えてきたことによるものです。ただし、老朽化対策等更新が必要な公共施設・資産も多くあるため、行財政改革プランに基づいた適正な財政負担のもとで、必要な投資を行っていく必要があり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</si>
  <si>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</si>
  <si>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</si>
  <si>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</si>
  <si>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</si>
  <si>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</si>
  <si>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</si>
  <si>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こども園統廃合事業や南部給食センター建設事業による元金償還が始まったことから、実質公債費比率はR2以降悪化し、類似団体平均よりも悪くなっています。
将来負担比率はH30以降改善しており、R3は類似団体より良くなっています。
引き続き行財政改革プランに基づいて、両指標の改善のため、適正な建設事業費と起債により公共施設等の更新を行っていく必要があります。</t>
    <rPh sb="3" eb="4">
      <t>エン</t>
    </rPh>
    <rPh sb="4" eb="7">
      <t>トウハイゴウ</t>
    </rPh>
    <rPh sb="7" eb="9">
      <t>ジギョウ</t>
    </rPh>
    <rPh sb="10" eb="14">
      <t>ナンブキュウショク</t>
    </rPh>
    <rPh sb="18" eb="20">
      <t>ケンセツ</t>
    </rPh>
    <rPh sb="20" eb="22">
      <t>ジギョウ</t>
    </rPh>
    <rPh sb="25" eb="27">
      <t>ガンキン</t>
    </rPh>
    <rPh sb="27" eb="29">
      <t>ショウカン</t>
    </rPh>
    <rPh sb="30" eb="31">
      <t>ハジ</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</si>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</sst>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7" xfId="8" applyFont="1" applyBorder="1" applyAlignment="1">
      <alignment horizontal="left" vertical="center"/>
    </xf>
    <xf numFmtId="0" fontId="20" fillId="0" borderId="74" xfId="8" applyFont="1" applyBorder="1" applyAlignment="1">
      <alignment horizontal="center" vertical="center"/>
    </xf>
    <xf numFmtId="49" fontId="20" fillId="0" borderId="0" xfId="8" applyNumberFormat="1" applyFont="1" applyAlignment="1">
      <alignment horizontal="center" vertical="center"/>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404D-43B3-8703-4E09DCD08B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41555</c:v>
                </c:pt>
                <c:pt idx="1">
                  <c:v>26501</c:v>
                </c:pt>
                <c:pt idx="2">
                  <c:v>57020</c:v>
                </c:pt>
                <c:pt idx="3">
                  <c:v>55321</c:v>
                </c:pt>
                <c:pt idx="4">
                  <c:v>43614</c:v>
                </c:pt>
              </c:numCache>
            </c:numRef>
          </c:val>
          <c:smooth val="0"/>
          <c:extLst>
            <c:ext xmlns:c16="http://schemas.microsoft.com/office/drawing/2014/chart" uri="{C3380CC4-5D6E-409C-BE32-E72D297353CC}">
              <c16:uniqueId val="{00000001-404D-43B3-8703-4E09DCD08B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0.48</c:v>
                </c:pt>
                <c:pt idx="1">
                  <c:v>2.92</c:v>
                </c:pt>
                <c:pt idx="2">
                  <c:v>3.11</c:v>
                </c:pt>
                <c:pt idx="3">
                  <c:v>5.82</c:v>
                </c:pt>
                <c:pt idx="4">
                  <c:v>7.94</c:v>
                </c:pt>
              </c:numCache>
            </c:numRef>
          </c:val>
          <c:extLst>
            <c:ext xmlns:c16="http://schemas.microsoft.com/office/drawing/2014/chart" uri="{C3380CC4-5D6E-409C-BE32-E72D297353CC}">
              <c16:uniqueId val="{00000000-105C-4C0E-8F47-955F677C4D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14.32</c:v>
                </c:pt>
                <c:pt idx="1">
                  <c:v>14.53</c:v>
                </c:pt>
                <c:pt idx="2">
                  <c:v>15.96</c:v>
                </c:pt>
                <c:pt idx="3">
                  <c:v>16.93</c:v>
                </c:pt>
                <c:pt idx="4">
                  <c:v>26.14</c:v>
                </c:pt>
              </c:numCache>
            </c:numRef>
          </c:val>
          <c:extLst>
            <c:ext xmlns:c16="http://schemas.microsoft.com/office/drawing/2014/chart" uri="{C3380CC4-5D6E-409C-BE32-E72D297353CC}">
              <c16:uniqueId val="{00000001-105C-4C0E-8F47-955F677C4D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0.34</c:v>
                </c:pt>
                <c:pt idx="1">
                  <c:v>2.66</c:v>
                </c:pt>
                <c:pt idx="2">
                  <c:v>1.62</c:v>
                </c:pt>
                <c:pt idx="3">
                  <c:v>4.28</c:v>
                </c:pt>
                <c:pt idx="4">
                  <c:v>12.28</c:v>
                </c:pt>
              </c:numCache>
            </c:numRef>
          </c:val>
          <c:smooth val="0"/>
          <c:extLst>
            <c:ext xmlns:c16="http://schemas.microsoft.com/office/drawing/2014/chart" uri="{C3380CC4-5D6E-409C-BE32-E72D297353CC}">
              <c16:uniqueId val="{00000002-105C-4C0E-8F47-955F677C4D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0.71</c:v>
                </c:pt>
                <c:pt idx="2">
                  <c:v>#N/A</c:v>
                </c:pt>
                <c:pt idx="3">
                  <c:v>0.67</c:v>
                </c:pt>
                <c:pt idx="4">
                  <c:v>#N/A</c:v>
                </c:pt>
                <c:pt idx="5">
                  <c:v>0.55000000000000004</c:v>
                </c:pt>
                <c:pt idx="6">
                  <c:v>#N/A</c:v>
                </c:pt>
                <c:pt idx="7">
                  <c:v>0.02</c:v>
                </c:pt>
                <c:pt idx="8">
                  <c:v>#N/A</c:v>
                </c:pt>
                <c:pt idx="9">
                  <c:v>0.03</c:v>
                </c:pt>
              </c:numCache>
            </c:numRef>
          </c:val>
          <c:extLst>
            <c:ext xmlns:c16="http://schemas.microsoft.com/office/drawing/2014/chart" uri="{C3380CC4-5D6E-409C-BE32-E72D297353CC}">
              <c16:uniqueId val="{00000000-35CF-4223-B9CD-0BDE466478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CF-4223-B9CD-0BDE4664789A}"/>
            </c:ext>
          </c:extLst>
        </c:ser>
        <c:ser>
          <c:idx val="2"/>
          <c:order val="2"/>
          <c:tx>
            <c:strRef>
              <c:f>データシート!$A$29</c:f>
              <c:strCache>
                <c:ptCount val="1"/>
                <c:pt idx="0">
                  <c:v>公園墓地整備事業特別会計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0.08</c:v>
                </c:pt>
                <c:pt idx="4">
                  <c:v>#N/A</c:v>
                </c:pt>
                <c:pt idx="5">
                  <c:v>0.09</c:v>
                </c:pt>
                <c:pt idx="6">
                  <c:v>#N/A</c:v>
                </c:pt>
                <c:pt idx="7">
                  <c:v>0.1</c:v>
                </c:pt>
                <c:pt idx="8">
                  <c:v>#N/A</c:v>
                </c:pt>
                <c:pt idx="9">
                  <c:v>0.15</c:v>
                </c:pt>
              </c:numCache>
            </c:numRef>
          </c:val>
          <c:extLst>
            <c:ext xmlns:c16="http://schemas.microsoft.com/office/drawing/2014/chart" uri="{C3380CC4-5D6E-409C-BE32-E72D297353CC}">
              <c16:uniqueId val="{00000002-35CF-4223-B9CD-0BDE4664789A}"/>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2.95</c:v>
                </c:pt>
                <c:pt idx="2">
                  <c:v>#N/A</c:v>
                </c:pt>
                <c:pt idx="3">
                  <c:v>1.83</c:v>
                </c:pt>
                <c:pt idx="4">
                  <c:v>#N/A</c:v>
                </c:pt>
                <c:pt idx="5">
                  <c:v>1.1499999999999999</c:v>
                </c:pt>
                <c:pt idx="6">
                  <c:v>#N/A</c:v>
                </c:pt>
                <c:pt idx="7">
                  <c:v>0.96</c:v>
                </c:pt>
                <c:pt idx="8">
                  <c:v>#N/A</c:v>
                </c:pt>
                <c:pt idx="9">
                  <c:v>1.06</c:v>
                </c:pt>
              </c:numCache>
            </c:numRef>
          </c:val>
          <c:extLst>
            <c:ext xmlns:c16="http://schemas.microsoft.com/office/drawing/2014/chart" uri="{C3380CC4-5D6E-409C-BE32-E72D297353CC}">
              <c16:uniqueId val="{00000003-35CF-4223-B9CD-0BDE4664789A}"/>
            </c:ext>
          </c:extLst>
        </c:ser>
        <c:ser>
          <c:idx val="4"/>
          <c:order val="4"/>
          <c:tx>
            <c:strRef>
              <c:f>データシート!$A$31</c:f>
              <c:strCache>
                <c:ptCount val="1"/>
                <c:pt idx="0">
                  <c:v>産業団地整備事業特別会計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7.58</c:v>
                </c:pt>
                <c:pt idx="8">
                  <c:v>#N/A</c:v>
                </c:pt>
                <c:pt idx="9">
                  <c:v>1.24</c:v>
                </c:pt>
              </c:numCache>
            </c:numRef>
          </c:val>
          <c:extLst>
            <c:ext xmlns:c16="http://schemas.microsoft.com/office/drawing/2014/chart" uri="{C3380CC4-5D6E-409C-BE32-E72D297353CC}">
              <c16:uniqueId val="{00000004-35CF-4223-B9CD-0BDE4664789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0.26</c:v>
                </c:pt>
                <c:pt idx="2">
                  <c:v>#N/A</c:v>
                </c:pt>
                <c:pt idx="3">
                  <c:v>0.75</c:v>
                </c:pt>
                <c:pt idx="4">
                  <c:v>#N/A</c:v>
                </c:pt>
                <c:pt idx="5">
                  <c:v>0.65</c:v>
                </c:pt>
                <c:pt idx="6">
                  <c:v>#N/A</c:v>
                </c:pt>
                <c:pt idx="7">
                  <c:v>0.53</c:v>
                </c:pt>
                <c:pt idx="8">
                  <c:v>#N/A</c:v>
                </c:pt>
                <c:pt idx="9">
                  <c:v>1.27</c:v>
                </c:pt>
              </c:numCache>
            </c:numRef>
          </c:val>
          <c:extLst>
            <c:ext xmlns:c16="http://schemas.microsoft.com/office/drawing/2014/chart" uri="{C3380CC4-5D6E-409C-BE32-E72D297353CC}">
              <c16:uniqueId val="{00000005-35CF-4223-B9CD-0BDE4664789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5.78</c:v>
                </c:pt>
                <c:pt idx="2">
                  <c:v>#N/A</c:v>
                </c:pt>
                <c:pt idx="3">
                  <c:v>6.75</c:v>
                </c:pt>
                <c:pt idx="4">
                  <c:v>#N/A</c:v>
                </c:pt>
                <c:pt idx="5">
                  <c:v>7.25</c:v>
                </c:pt>
                <c:pt idx="6">
                  <c:v>#N/A</c:v>
                </c:pt>
                <c:pt idx="7">
                  <c:v>6.64</c:v>
                </c:pt>
                <c:pt idx="8">
                  <c:v>#N/A</c:v>
                </c:pt>
                <c:pt idx="9">
                  <c:v>6.39</c:v>
                </c:pt>
              </c:numCache>
            </c:numRef>
          </c:val>
          <c:extLst>
            <c:ext xmlns:c16="http://schemas.microsoft.com/office/drawing/2014/chart" uri="{C3380CC4-5D6E-409C-BE32-E72D297353CC}">
              <c16:uniqueId val="{00000006-35CF-4223-B9CD-0BDE4664789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0.42</c:v>
                </c:pt>
                <c:pt idx="2">
                  <c:v>#N/A</c:v>
                </c:pt>
                <c:pt idx="3">
                  <c:v>2.84</c:v>
                </c:pt>
                <c:pt idx="4">
                  <c:v>#N/A</c:v>
                </c:pt>
                <c:pt idx="5">
                  <c:v>3.01</c:v>
                </c:pt>
                <c:pt idx="6">
                  <c:v>#N/A</c:v>
                </c:pt>
                <c:pt idx="7">
                  <c:v>5.71</c:v>
                </c:pt>
                <c:pt idx="8">
                  <c:v>#N/A</c:v>
                </c:pt>
                <c:pt idx="9">
                  <c:v>7.78</c:v>
                </c:pt>
              </c:numCache>
            </c:numRef>
          </c:val>
          <c:extLst>
            <c:ext xmlns:c16="http://schemas.microsoft.com/office/drawing/2014/chart" uri="{C3380CC4-5D6E-409C-BE32-E72D297353CC}">
              <c16:uniqueId val="{00000007-35CF-4223-B9CD-0BDE4664789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1.65</c:v>
                </c:pt>
                <c:pt idx="1">
                  <c:v>#N/A</c:v>
                </c:pt>
                <c:pt idx="2">
                  <c:v>2.7</c:v>
                </c:pt>
                <c:pt idx="3">
                  <c:v>#N/A</c:v>
                </c:pt>
                <c:pt idx="4">
                  <c:v>4.3</c:v>
                </c:pt>
                <c:pt idx="5">
                  <c:v>#N/A</c:v>
                </c:pt>
                <c:pt idx="6">
                  <c:v>#N/A</c:v>
                </c:pt>
                <c:pt idx="7">
                  <c:v>0</c:v>
                </c:pt>
                <c:pt idx="8">
                  <c:v>#N/A</c:v>
                </c:pt>
                <c:pt idx="9">
                  <c:v>7.96</c:v>
                </c:pt>
              </c:numCache>
            </c:numRef>
          </c:val>
          <c:extLst>
            <c:ext xmlns:c16="http://schemas.microsoft.com/office/drawing/2014/chart" uri="{C3380CC4-5D6E-409C-BE32-E72D297353CC}">
              <c16:uniqueId val="{00000008-35CF-4223-B9CD-0BDE4664789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9.84</c:v>
                </c:pt>
                <c:pt idx="2">
                  <c:v>#N/A</c:v>
                </c:pt>
                <c:pt idx="3">
                  <c:v>10.39</c:v>
                </c:pt>
                <c:pt idx="4">
                  <c:v>#N/A</c:v>
                </c:pt>
                <c:pt idx="5">
                  <c:v>11.27</c:v>
                </c:pt>
                <c:pt idx="6">
                  <c:v>#N/A</c:v>
                </c:pt>
                <c:pt idx="7">
                  <c:v>11.76</c:v>
                </c:pt>
                <c:pt idx="8">
                  <c:v>#N/A</c:v>
                </c:pt>
                <c:pt idx="9">
                  <c:v>9.81</c:v>
                </c:pt>
              </c:numCache>
            </c:numRef>
          </c:val>
          <c:extLst>
            <c:ext xmlns:c16="http://schemas.microsoft.com/office/drawing/2014/chart" uri="{C3380CC4-5D6E-409C-BE32-E72D297353CC}">
              <c16:uniqueId val="{00000009-35CF-4223-B9CD-0BDE466478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2087</c:v>
                </c:pt>
                <c:pt idx="5">
                  <c:v>1967</c:v>
                </c:pt>
                <c:pt idx="8">
                  <c:v>2023</c:v>
                </c:pt>
                <c:pt idx="11">
                  <c:v>1992</c:v>
                </c:pt>
                <c:pt idx="14">
                  <c:v>1936</c:v>
                </c:pt>
              </c:numCache>
            </c:numRef>
          </c:val>
          <c:extLst>
            <c:ext xmlns:c16="http://schemas.microsoft.com/office/drawing/2014/chart" uri="{C3380CC4-5D6E-409C-BE32-E72D297353CC}">
              <c16:uniqueId val="{00000000-531A-4992-BC6A-1500A45789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1A-4992-BC6A-1500A45789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c:v>
                </c:pt>
                <c:pt idx="3">
                  <c:v>8</c:v>
                </c:pt>
                <c:pt idx="6">
                  <c:v>1</c:v>
                </c:pt>
                <c:pt idx="9">
                  <c:v>0</c:v>
                </c:pt>
                <c:pt idx="12">
                  <c:v>0</c:v>
                </c:pt>
              </c:numCache>
            </c:numRef>
          </c:val>
          <c:extLst>
            <c:ext xmlns:c16="http://schemas.microsoft.com/office/drawing/2014/chart" uri="{C3380CC4-5D6E-409C-BE32-E72D297353CC}">
              <c16:uniqueId val="{00000002-531A-4992-BC6A-1500A45789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77</c:v>
                </c:pt>
                <c:pt idx="3">
                  <c:v>81</c:v>
                </c:pt>
                <c:pt idx="6">
                  <c:v>56</c:v>
                </c:pt>
                <c:pt idx="9">
                  <c:v>57</c:v>
                </c:pt>
                <c:pt idx="12">
                  <c:v>57</c:v>
                </c:pt>
              </c:numCache>
            </c:numRef>
          </c:val>
          <c:extLst>
            <c:ext xmlns:c16="http://schemas.microsoft.com/office/drawing/2014/chart" uri="{C3380CC4-5D6E-409C-BE32-E72D297353CC}">
              <c16:uniqueId val="{00000003-531A-4992-BC6A-1500A45789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1018</c:v>
                </c:pt>
                <c:pt idx="3">
                  <c:v>971</c:v>
                </c:pt>
                <c:pt idx="6">
                  <c:v>968</c:v>
                </c:pt>
                <c:pt idx="9">
                  <c:v>958</c:v>
                </c:pt>
                <c:pt idx="12">
                  <c:v>947</c:v>
                </c:pt>
              </c:numCache>
            </c:numRef>
          </c:val>
          <c:extLst>
            <c:ext xmlns:c16="http://schemas.microsoft.com/office/drawing/2014/chart" uri="{C3380CC4-5D6E-409C-BE32-E72D297353CC}">
              <c16:uniqueId val="{00000004-531A-4992-BC6A-1500A45789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1A-4992-BC6A-1500A45789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1A-4992-BC6A-1500A45789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1632</c:v>
                </c:pt>
                <c:pt idx="3">
                  <c:v>1690</c:v>
                </c:pt>
                <c:pt idx="6">
                  <c:v>1794</c:v>
                </c:pt>
                <c:pt idx="9">
                  <c:v>1835</c:v>
                </c:pt>
                <c:pt idx="12">
                  <c:v>1922</c:v>
                </c:pt>
              </c:numCache>
            </c:numRef>
          </c:val>
          <c:extLst>
            <c:ext xmlns:c16="http://schemas.microsoft.com/office/drawing/2014/chart" uri="{C3380CC4-5D6E-409C-BE32-E72D297353CC}">
              <c16:uniqueId val="{00000007-531A-4992-BC6A-1500A45789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652</c:v>
                </c:pt>
                <c:pt idx="2">
                  <c:v>#N/A</c:v>
                </c:pt>
                <c:pt idx="3">
                  <c:v>#N/A</c:v>
                </c:pt>
                <c:pt idx="4">
                  <c:v>783</c:v>
                </c:pt>
                <c:pt idx="5">
                  <c:v>#N/A</c:v>
                </c:pt>
                <c:pt idx="6">
                  <c:v>#N/A</c:v>
                </c:pt>
                <c:pt idx="7">
                  <c:v>796</c:v>
                </c:pt>
                <c:pt idx="8">
                  <c:v>#N/A</c:v>
                </c:pt>
                <c:pt idx="9">
                  <c:v>#N/A</c:v>
                </c:pt>
                <c:pt idx="10">
                  <c:v>858</c:v>
                </c:pt>
                <c:pt idx="11">
                  <c:v>#N/A</c:v>
                </c:pt>
                <c:pt idx="12">
                  <c:v>#N/A</c:v>
                </c:pt>
                <c:pt idx="13">
                  <c:v>990</c:v>
                </c:pt>
                <c:pt idx="14">
                  <c:v>#N/A</c:v>
                </c:pt>
              </c:numCache>
            </c:numRef>
          </c:val>
          <c:smooth val="0"/>
          <c:extLst>
            <c:ext xmlns:c16="http://schemas.microsoft.com/office/drawing/2014/chart" uri="{C3380CC4-5D6E-409C-BE32-E72D297353CC}">
              <c16:uniqueId val="{00000008-531A-4992-BC6A-1500A45789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22549</c:v>
                </c:pt>
                <c:pt idx="5">
                  <c:v>22112</c:v>
                </c:pt>
                <c:pt idx="8">
                  <c:v>22120</c:v>
                </c:pt>
                <c:pt idx="11">
                  <c:v>21706</c:v>
                </c:pt>
                <c:pt idx="14">
                  <c:v>21074</c:v>
                </c:pt>
              </c:numCache>
            </c:numRef>
          </c:val>
          <c:extLst>
            <c:ext xmlns:c16="http://schemas.microsoft.com/office/drawing/2014/chart" uri="{C3380CC4-5D6E-409C-BE32-E72D297353CC}">
              <c16:uniqueId val="{00000000-0E7A-4EED-83B2-966235C0C9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1830</c:v>
                </c:pt>
                <c:pt idx="5">
                  <c:v>1718</c:v>
                </c:pt>
                <c:pt idx="8">
                  <c:v>1634</c:v>
                </c:pt>
                <c:pt idx="11">
                  <c:v>1554</c:v>
                </c:pt>
                <c:pt idx="14">
                  <c:v>1632</c:v>
                </c:pt>
              </c:numCache>
            </c:numRef>
          </c:val>
          <c:extLst>
            <c:ext xmlns:c16="http://schemas.microsoft.com/office/drawing/2014/chart" uri="{C3380CC4-5D6E-409C-BE32-E72D297353CC}">
              <c16:uniqueId val="{00000001-0E7A-4EED-83B2-966235C0C9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3223</c:v>
                </c:pt>
                <c:pt idx="5">
                  <c:v>3599</c:v>
                </c:pt>
                <c:pt idx="8">
                  <c:v>4319</c:v>
                </c:pt>
                <c:pt idx="11">
                  <c:v>6335</c:v>
                </c:pt>
                <c:pt idx="14">
                  <c:v>9430</c:v>
                </c:pt>
              </c:numCache>
            </c:numRef>
          </c:val>
          <c:extLst>
            <c:ext xmlns:c16="http://schemas.microsoft.com/office/drawing/2014/chart" uri="{C3380CC4-5D6E-409C-BE32-E72D297353CC}">
              <c16:uniqueId val="{00000002-0E7A-4EED-83B2-966235C0C9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7A-4EED-83B2-966235C0C9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7A-4EED-83B2-966235C0C9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7A-4EED-83B2-966235C0C9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1385</c:v>
                </c:pt>
                <c:pt idx="3">
                  <c:v>1383</c:v>
                </c:pt>
                <c:pt idx="6">
                  <c:v>1423</c:v>
                </c:pt>
                <c:pt idx="9">
                  <c:v>1495</c:v>
                </c:pt>
                <c:pt idx="12">
                  <c:v>1580</c:v>
                </c:pt>
              </c:numCache>
            </c:numRef>
          </c:val>
          <c:extLst>
            <c:ext xmlns:c16="http://schemas.microsoft.com/office/drawing/2014/chart" uri="{C3380CC4-5D6E-409C-BE32-E72D297353CC}">
              <c16:uniqueId val="{00000006-0E7A-4EED-83B2-966235C0C9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134</c:v>
                </c:pt>
                <c:pt idx="3">
                  <c:v>115</c:v>
                </c:pt>
                <c:pt idx="6">
                  <c:v>92</c:v>
                </c:pt>
                <c:pt idx="9">
                  <c:v>66</c:v>
                </c:pt>
                <c:pt idx="12">
                  <c:v>46</c:v>
                </c:pt>
              </c:numCache>
            </c:numRef>
          </c:val>
          <c:extLst>
            <c:ext xmlns:c16="http://schemas.microsoft.com/office/drawing/2014/chart" uri="{C3380CC4-5D6E-409C-BE32-E72D297353CC}">
              <c16:uniqueId val="{00000007-0E7A-4EED-83B2-966235C0C9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13811</c:v>
                </c:pt>
                <c:pt idx="3">
                  <c:v>13654</c:v>
                </c:pt>
                <c:pt idx="6">
                  <c:v>13020</c:v>
                </c:pt>
                <c:pt idx="9">
                  <c:v>12122</c:v>
                </c:pt>
                <c:pt idx="12">
                  <c:v>11304</c:v>
                </c:pt>
              </c:numCache>
            </c:numRef>
          </c:val>
          <c:extLst>
            <c:ext xmlns:c16="http://schemas.microsoft.com/office/drawing/2014/chart" uri="{C3380CC4-5D6E-409C-BE32-E72D297353CC}">
              <c16:uniqueId val="{00000008-0E7A-4EED-83B2-966235C0C9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c:v>
                </c:pt>
                <c:pt idx="3">
                  <c:v>1</c:v>
                </c:pt>
                <c:pt idx="6">
                  <c:v>488</c:v>
                </c:pt>
                <c:pt idx="9">
                  <c:v>488</c:v>
                </c:pt>
                <c:pt idx="12">
                  <c:v>0</c:v>
                </c:pt>
              </c:numCache>
            </c:numRef>
          </c:val>
          <c:extLst>
            <c:ext xmlns:c16="http://schemas.microsoft.com/office/drawing/2014/chart" uri="{C3380CC4-5D6E-409C-BE32-E72D297353CC}">
              <c16:uniqueId val="{00000009-0E7A-4EED-83B2-966235C0C9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19742</c:v>
                </c:pt>
                <c:pt idx="3">
                  <c:v>19422</c:v>
                </c:pt>
                <c:pt idx="6">
                  <c:v>19865</c:v>
                </c:pt>
                <c:pt idx="9">
                  <c:v>20188</c:v>
                </c:pt>
                <c:pt idx="12">
                  <c:v>19693</c:v>
                </c:pt>
              </c:numCache>
            </c:numRef>
          </c:val>
          <c:extLst>
            <c:ext xmlns:c16="http://schemas.microsoft.com/office/drawing/2014/chart" uri="{C3380CC4-5D6E-409C-BE32-E72D297353CC}">
              <c16:uniqueId val="{0000000A-0E7A-4EED-83B2-966235C0C9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7483</c:v>
                </c:pt>
                <c:pt idx="2">
                  <c:v>#N/A</c:v>
                </c:pt>
                <c:pt idx="3">
                  <c:v>#N/A</c:v>
                </c:pt>
                <c:pt idx="4">
                  <c:v>7147</c:v>
                </c:pt>
                <c:pt idx="5">
                  <c:v>#N/A</c:v>
                </c:pt>
                <c:pt idx="6">
                  <c:v>#N/A</c:v>
                </c:pt>
                <c:pt idx="7">
                  <c:v>6815</c:v>
                </c:pt>
                <c:pt idx="8">
                  <c:v>#N/A</c:v>
                </c:pt>
                <c:pt idx="9">
                  <c:v>#N/A</c:v>
                </c:pt>
                <c:pt idx="10">
                  <c:v>4764</c:v>
                </c:pt>
                <c:pt idx="11">
                  <c:v>#N/A</c:v>
                </c:pt>
                <c:pt idx="12">
                  <c:v>#N/A</c:v>
                </c:pt>
                <c:pt idx="13">
                  <c:v>487</c:v>
                </c:pt>
                <c:pt idx="14">
                  <c:v>#N/A</c:v>
                </c:pt>
              </c:numCache>
            </c:numRef>
          </c:val>
          <c:smooth val="0"/>
          <c:extLst>
            <c:ext xmlns:c16="http://schemas.microsoft.com/office/drawing/2014/chart" uri="{C3380CC4-5D6E-409C-BE32-E72D297353CC}">
              <c16:uniqueId val="{0000000B-0E7A-4EED-83B2-966235C0C9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1845</c:v>
                </c:pt>
                <c:pt idx="1">
                  <c:v>2020</c:v>
                </c:pt>
                <c:pt idx="2">
                  <c:v>3256</c:v>
                </c:pt>
              </c:numCache>
            </c:numRef>
          </c:val>
          <c:extLst>
            <c:ext xmlns:c16="http://schemas.microsoft.com/office/drawing/2014/chart" uri="{C3380CC4-5D6E-409C-BE32-E72D297353CC}">
              <c16:uniqueId val="{00000000-5F2E-4A2D-8307-50AB13B987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458</c:v>
                </c:pt>
                <c:pt idx="1">
                  <c:v>458</c:v>
                </c:pt>
                <c:pt idx="2">
                  <c:v>458</c:v>
                </c:pt>
              </c:numCache>
            </c:numRef>
          </c:val>
          <c:extLst>
            <c:ext xmlns:c16="http://schemas.microsoft.com/office/drawing/2014/chart" uri="{C3380CC4-5D6E-409C-BE32-E72D297353CC}">
              <c16:uniqueId val="{00000001-5F2E-4A2D-8307-50AB13B987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1293</c:v>
                </c:pt>
                <c:pt idx="1">
                  <c:v>2968</c:v>
                </c:pt>
                <c:pt idx="2">
                  <c:v>4688</c:v>
                </c:pt>
              </c:numCache>
            </c:numRef>
          </c:val>
          <c:extLst>
            <c:ext xmlns:c16="http://schemas.microsoft.com/office/drawing/2014/chart" uri="{C3380CC4-5D6E-409C-BE32-E72D297353CC}">
              <c16:uniqueId val="{00000002-5F2E-4A2D-8307-50AB13B987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[2]公会計指標分析・財政指標組合せ分析表!$AN$51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[2]公会計指標分析・財政指標組合せ分析表!$BP$50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{948CE865-0400-433C-9C7C-782D4CC58D6E}</c15:txfldGUID>
                      <c15:f>[2]公会計指標分析・財政指標組合せ分析表!$BP$50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600-4A01-BFE4-BCFBE1A8FC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{BAD155C8-9836-4298-8931-14B375D3A251}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00-4A01-BFE4-BCFBE1A8FC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{A6AD68D1-1A11-43CE-A67B-1C46FF5F93FF}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00-4A01-BFE4-BCFBE1A8FC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{B6240279-E2C3-4782-96D1-16FEE2916251}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00-4A01-BFE4-BCFBE1A8FC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{419C4490-7972-4C13-9EC2-064CDB6AE85C}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00-4A01-BFE4-BCFBE1A8FCE0}"/>
                </c:ext>
              </c:extLst>
            </c:dLbl>
            <c:dLbl>
              <c:idx val="8"/>
              <c:tx>
                <c:strRef>
                  <c:f>[2]公会計指標分析・財政指標組合せ分析表!$BX$50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{91B3E79A-F1CE-4718-A7E9-294F2AF53847}</c15:txfldGUID>
                      <c15:f>[2]公会計指標分析・財政指標組合せ分析表!$BX$50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600-4A01-BFE4-BCFBE1A8FCE0}"/>
                </c:ext>
              </c:extLst>
            </c:dLbl>
            <c:dLbl>
              <c:idx val="16"/>
              <c:tx>
                <c:strRef>
                  <c:f>[2]公会計指標分析・財政指標組合せ分析表!$CF$50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{05545771-8747-49D7-BA40-31D0F511F3C3}</c15:txfldGUID>
                      <c15:f>[2]公会計指標分析・財政指標組合せ分析表!$CF$50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600-4A01-BFE4-BCFBE1A8FCE0}"/>
                </c:ext>
              </c:extLst>
            </c:dLbl>
            <c:dLbl>
              <c:idx val="24"/>
              <c:tx>
                <c:strRef>
                  <c:f>[2]公会計指標分析・財政指標組合せ分析表!$CN$50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{10EE46DB-28B7-4406-BC96-4FA68DD8EB3D}</c15:txfldGUID>
                      <c15:f>[2]公会計指標分析・財政指標組合せ分析表!$CN$50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600-4A01-BFE4-BCFBE1A8FCE0}"/>
                </c:ext>
              </c:extLst>
            </c:dLbl>
            <c:dLbl>
              <c:idx val="32"/>
              <c:tx>
                <c:strRef>
                  <c:f>[2]公会計指標分析・財政指標組合せ分析表!$CV$50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{F0C5D59F-7FD1-4430-AE59-AE129B7C36FC}</c15:txfldGUID>
                      <c15:f>[2]公会計指標分析・財政指標組合せ分析表!$CV$50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600-4A01-BFE4-BCFBE1A8FC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[2]公会計指標分析・財政指標組合せ分析表!$BP$53:$DC$53</c:f>
              <c:numCache>
                <c:formatCode>General</c:formatCode>
                <c:ptCount val="40"/>
                <c:pt idx="0">
                  <c:v>61.4</c:v>
                </c:pt>
                <c:pt idx="8">
                  <c:v>63.3</c:v>
                </c:pt>
                <c:pt idx="16">
                  <c:v>65</c:v>
                </c:pt>
                <c:pt idx="24">
                  <c:v>66.400000000000006</c:v>
                </c:pt>
                <c:pt idx="32">
                  <c:v>67.5</c:v>
                </c:pt>
              </c:numCache>
            </c:numRef>
          </c:xVal>
          <c:yVal>
            <c:numRef>
              <c:f>[2]公会計指標分析・財政指標組合せ分析表!$BP$51:$DC$51</c:f>
              <c:numCache>
                <c:formatCode>General</c:formatCode>
                <c:ptCount val="40"/>
                <c:pt idx="0">
                  <c:v>76.900000000000006</c:v>
                </c:pt>
                <c:pt idx="8">
                  <c:v>72.7</c:v>
                </c:pt>
                <c:pt idx="16">
                  <c:v>69.400000000000006</c:v>
                </c:pt>
                <c:pt idx="24">
                  <c:v>46.6</c:v>
                </c:pt>
                <c:pt idx="32">
                  <c:v>4.5</c:v>
                </c:pt>
              </c:numCache>
            </c:numRef>
          </c:yVal>
          <c:smooth val="0"/>
          <c:extLst>
            <c:ext xmlns:c16="http://schemas.microsoft.com/office/drawing/2014/chart" uri="{C3380CC4-5D6E-409C-BE32-E72D297353CC}">
              <c16:uniqueId val="{00000009-D600-4A01-BFE4-BCFBE1A8FCE0}"/>
            </c:ext>
          </c:extLst>
        </c:ser>
        <c:ser>
          <c:idx val="1"/>
          <c:order val="1"/>
          <c:tx>
            <c:strRef>
              <c:f>[2]公会計指標分析・財政指標組合せ分析表!$AN$55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[2]公会計指標分析・財政指標組合せ分析表!$BP$50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{3C321E19-AD5F-4011-8523-0F40B8950775}</c15:txfldGUID>
                      <c15:f>[2]公会計指標分析・財政指標組合せ分析表!$BP$50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600-4A01-BFE4-BCFBE1A8FC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{7802961D-3324-4B57-812A-A6E9B9497731}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00-4A01-BFE4-BCFBE1A8FC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{06ADF9E2-2DF6-47A5-B551-A5DC8DD442F5}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00-4A01-BFE4-BCFBE1A8FC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{A0977782-7445-43EA-8E45-16D8913C5E30}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00-4A01-BFE4-BCFBE1A8FC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{D606F298-0C51-4AD5-AEBE-6BD87E9D0022}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00-4A01-BFE4-BCFBE1A8FCE0}"/>
                </c:ext>
              </c:extLst>
            </c:dLbl>
            <c:dLbl>
              <c:idx val="8"/>
              <c:layout>
                <c:manualLayout>
                  <c:x val="-2.5576095379908282E-2"/>
                  <c:y val="-6.4739042105865174E-2"/>
                </c:manualLayout>
              </c:layout>
              <c:tx>
                <c:strRef>
                  <c:f>[2]公会計指標分析・財政指標組合せ分析表!$BX$50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{AEE1BE86-AF40-4DA2-AA42-86525A825E3D}</c15:txfldGUID>
                      <c15:f>[2]公会計指標分析・財政指標組合せ分析表!$BX$50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600-4A01-BFE4-BCFBE1A8FCE0}"/>
                </c:ext>
              </c:extLst>
            </c:dLbl>
            <c:dLbl>
              <c:idx val="16"/>
              <c:layout>
                <c:manualLayout>
                  <c:x val="-3.8584855739898179E-2"/>
                  <c:y val="-6.4739042105865174E-2"/>
                </c:manualLayout>
              </c:layout>
              <c:tx>
                <c:strRef>
                  <c:f>[2]公会計指標分析・財政指標組合せ分析表!$CF$50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{F18A86C7-1809-47B9-BF82-79E156EF4A12}</c15:txfldGUID>
                      <c15:f>[2]公会計指標分析・財政指標組合せ分析表!$CF$50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600-4A01-BFE4-BCFBE1A8FCE0}"/>
                </c:ext>
              </c:extLst>
            </c:dLbl>
            <c:dLbl>
              <c:idx val="24"/>
              <c:tx>
                <c:strRef>
                  <c:f>[2]公会計指標分析・財政指標組合せ分析表!$CN$50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{F64C0E05-2DD8-411F-A0D2-5DDA40246F4A}</c15:txfldGUID>
                      <c15:f>[2]公会計指標分析・財政指標組合せ分析表!$CN$50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600-4A01-BFE4-BCFBE1A8FCE0}"/>
                </c:ext>
              </c:extLst>
            </c:dLbl>
            <c:dLbl>
              <c:idx val="32"/>
              <c:tx>
                <c:strRef>
                  <c:f>[2]公会計指標分析・財政指標組合せ分析表!$CV$50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{0D89E545-9D9A-4436-A96D-27EBDD98FB45}</c15:txfldGUID>
                      <c15:f>[2]公会計指標分析・財政指標組合せ分析表!$CV$50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600-4A01-BFE4-BCFBE1A8FC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[2]公会計指標分析・財政指標組合せ分析表!$BP$57:$DC$57</c:f>
              <c:numCache>
                <c:formatCode>General</c:formatCode>
                <c:ptCount val="40"/>
                <c:pt idx="0">
                  <c:v>58.7</c:v>
                </c:pt>
                <c:pt idx="8">
                  <c:v>59.9</c:v>
                </c:pt>
                <c:pt idx="16">
                  <c:v>60.1</c:v>
                </c:pt>
                <c:pt idx="24">
                  <c:v>61.9</c:v>
                </c:pt>
                <c:pt idx="32">
                  <c:v>63.1</c:v>
                </c:pt>
              </c:numCache>
            </c:numRef>
          </c:xVal>
          <c:yVal>
            <c:numRef>
              <c:f>[2]公会計指標分析・財政指標組合せ分析表!$BP$55:$DC$55</c:f>
              <c:numCache>
                <c:formatCode>General</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D600-4A01-BFE4-BCFBE1A8FCE0}"/>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[2]公会計指標分析・財政指標組合せ分析表!$AN$73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[2]公会計指標分析・財政指標組合せ分析表!$BP$72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{DB65A885-2891-4424-B5BD-459F516F7DE4}</c15:txfldGUID>
                      <c15:f>[2]公会計指標分析・財政指標組合せ分析表!$BP$72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BE7-4582-9CF1-0F2D2CD8B3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{8E2B106C-CFAF-4F21-B2C7-7C88D9CAD98B}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E7-4582-9CF1-0F2D2CD8B3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{96E7F8F6-EBD4-488F-BD5B-5F4408A8804E}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E7-4582-9CF1-0F2D2CD8B3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{5D61E671-BADC-4749-B513-52276175EB49}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E7-4582-9CF1-0F2D2CD8B3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{08BB159C-0E88-4A67-9EBF-DE9817AAA3E1}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E7-4582-9CF1-0F2D2CD8B3D9}"/>
                </c:ext>
              </c:extLst>
            </c:dLbl>
            <c:dLbl>
              <c:idx val="8"/>
              <c:tx>
                <c:strRef>
                  <c:f>[2]公会計指標分析・財政指標組合せ分析表!$BX$72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{737F285A-5DC1-4229-9AC0-87F8AE1D4DEC}</c15:txfldGUID>
                      <c15:f>[2]公会計指標分析・財政指標組合せ分析表!$BX$72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BE7-4582-9CF1-0F2D2CD8B3D9}"/>
                </c:ext>
              </c:extLst>
            </c:dLbl>
            <c:dLbl>
              <c:idx val="16"/>
              <c:tx>
                <c:strRef>
                  <c:f>[2]公会計指標分析・財政指標組合せ分析表!$CF$72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{FB7F29AD-B273-4F79-BFE9-6D0030D17AFA}</c15:txfldGUID>
                      <c15:f>[2]公会計指標分析・財政指標組合せ分析表!$CF$72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BE7-4582-9CF1-0F2D2CD8B3D9}"/>
                </c:ext>
              </c:extLst>
            </c:dLbl>
            <c:dLbl>
              <c:idx val="24"/>
              <c:tx>
                <c:strRef>
                  <c:f>[2]公会計指標分析・財政指標組合せ分析表!$CN$72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{7B10F909-C1EC-4990-A428-94E8C1200ED0}</c15:txfldGUID>
                      <c15:f>[2]公会計指標分析・財政指標組合せ分析表!$CN$72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BE7-4582-9CF1-0F2D2CD8B3D9}"/>
                </c:ext>
              </c:extLst>
            </c:dLbl>
            <c:dLbl>
              <c:idx val="32"/>
              <c:tx>
                <c:strRef>
                  <c:f>[2]公会計指標分析・財政指標組合せ分析表!$CV$72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{366E5AF7-06C2-42D4-84C3-F1FE493E889D}</c15:txfldGUID>
                      <c15:f>[2]公会計指標分析・財政指標組合せ分析表!$CV$72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BE7-4582-9CF1-0F2D2CD8B3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[2]公会計指標分析・財政指標組合せ分析表!$BP$75:$DC$75</c:f>
              <c:numCache>
                <c:formatCode>General</c:formatCode>
                <c:ptCount val="40"/>
                <c:pt idx="0">
                  <c:v>8</c:v>
                </c:pt>
                <c:pt idx="8">
                  <c:v>7.9</c:v>
                </c:pt>
                <c:pt idx="16">
                  <c:v>7.6</c:v>
                </c:pt>
                <c:pt idx="24">
                  <c:v>8.1</c:v>
                </c:pt>
                <c:pt idx="32">
                  <c:v>8.5</c:v>
                </c:pt>
              </c:numCache>
            </c:numRef>
          </c:xVal>
          <c:yVal>
            <c:numRef>
              <c:f>[2]公会計指標分析・財政指標組合せ分析表!$BP$73:$DC$73</c:f>
              <c:numCache>
                <c:formatCode>General</c:formatCode>
                <c:ptCount val="40"/>
                <c:pt idx="0">
                  <c:v>76.900000000000006</c:v>
                </c:pt>
                <c:pt idx="8">
                  <c:v>72.7</c:v>
                </c:pt>
                <c:pt idx="16">
                  <c:v>69.400000000000006</c:v>
                </c:pt>
                <c:pt idx="24">
                  <c:v>46.6</c:v>
                </c:pt>
                <c:pt idx="32">
                  <c:v>4.5</c:v>
                </c:pt>
              </c:numCache>
            </c:numRef>
          </c:yVal>
          <c:smooth val="0"/>
          <c:extLst>
            <c:ext xmlns:c16="http://schemas.microsoft.com/office/drawing/2014/chart" uri="{C3380CC4-5D6E-409C-BE32-E72D297353CC}">
              <c16:uniqueId val="{00000009-6BE7-4582-9CF1-0F2D2CD8B3D9}"/>
            </c:ext>
          </c:extLst>
        </c:ser>
        <c:ser>
          <c:idx val="1"/>
          <c:order val="1"/>
          <c:tx>
            <c:strRef>
              <c:f>[2]公会計指標分析・財政指標組合せ分析表!$AN$77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[2]公会計指標分析・財政指標組合せ分析表!$BP$72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{027A558F-97DD-4C3D-9CC6-8170B53538CD}</c15:txfldGUID>
                      <c15:f>[2]公会計指標分析・財政指標組合せ分析表!$BP$72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BE7-4582-9CF1-0F2D2CD8B3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{18BF3DAC-B346-483D-806D-BEB8CE8B2C36}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E7-4582-9CF1-0F2D2CD8B3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{B60FFB6F-0843-4708-8B0D-C1AC79418D93}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E7-4582-9CF1-0F2D2CD8B3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{53ED1550-2E27-411D-922A-D8C79E02BC52}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E7-4582-9CF1-0F2D2CD8B3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{D6AE1451-38E7-45D9-91BE-9167D2353A2A}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E7-4582-9CF1-0F2D2CD8B3D9}"/>
                </c:ext>
              </c:extLst>
            </c:dLbl>
            <c:dLbl>
              <c:idx val="8"/>
              <c:tx>
                <c:strRef>
                  <c:f>[2]公会計指標分析・財政指標組合せ分析表!$BX$72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{E02B7110-FE69-400A-8A65-EAB329172A14}</c15:txfldGUID>
                      <c15:f>[2]公会計指標分析・財政指標組合せ分析表!$BX$72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BE7-4582-9CF1-0F2D2CD8B3D9}"/>
                </c:ext>
              </c:extLst>
            </c:dLbl>
            <c:dLbl>
              <c:idx val="16"/>
              <c:tx>
                <c:strRef>
                  <c:f>[2]公会計指標分析・財政指標組合せ分析表!$CF$72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{25534B14-ACB5-40A6-9948-2EF8C9B09399}</c15:txfldGUID>
                      <c15:f>[2]公会計指標分析・財政指標組合せ分析表!$CF$72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BE7-4582-9CF1-0F2D2CD8B3D9}"/>
                </c:ext>
              </c:extLst>
            </c:dLbl>
            <c:dLbl>
              <c:idx val="24"/>
              <c:tx>
                <c:strRef>
                  <c:f>[2]公会計指標分析・財政指標組合せ分析表!$CN$72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{D761E637-6F22-4358-9EE2-C097934788D1}</c15:txfldGUID>
                      <c15:f>[2]公会計指標分析・財政指標組合せ分析表!$CN$72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BE7-4582-9CF1-0F2D2CD8B3D9}"/>
                </c:ext>
              </c:extLst>
            </c:dLbl>
            <c:dLbl>
              <c:idx val="32"/>
              <c:tx>
                <c:strRef>
                  <c:f>[2]公会計指標分析・財政指標組合せ分析表!$CV$72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{8922F761-FEAD-480A-BF02-E75FA7C0E508}</c15:txfldGUID>
                      <c15:f>[2]公会計指標分析・財政指標組合せ分析表!$CV$72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BE7-4582-9CF1-0F2D2CD8B3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[2]公会計指標分析・財政指標組合せ分析表!$BP$79:$DC$79</c:f>
              <c:numCache>
                <c:formatCode>General</c:formatCode>
                <c:ptCount val="40"/>
                <c:pt idx="0">
                  <c:v>9.6999999999999993</c:v>
                </c:pt>
                <c:pt idx="8">
                  <c:v>9.5</c:v>
                </c:pt>
                <c:pt idx="16">
                  <c:v>9.1999999999999993</c:v>
                </c:pt>
                <c:pt idx="24">
                  <c:v>8.6</c:v>
                </c:pt>
                <c:pt idx="32">
                  <c:v>8.3000000000000007</c:v>
                </c:pt>
              </c:numCache>
            </c:numRef>
          </c:xVal>
          <c:yVal>
            <c:numRef>
              <c:f>[2]公会計指標分析・財政指標組合せ分析表!$BP$77:$DC$77</c:f>
              <c:numCache>
                <c:formatCode>General</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6BE7-4582-9CF1-0F2D2CD8B3D9}"/>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89DC264-A167-49B5-8D7D-8F912C6B61D9}"/>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7F56B2F-6AAE-4C55-A4F4-81AAF50900A4}"/>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実質公債費比率の分子額は、令和３年度は前年度に比べ</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百万円増加しています。一般会計の元利償還金の増および算入公債費等の減が主な要因です。</a:t>
          </a:r>
        </a:p>
        <a:p>
          <a:r>
            <a:rPr kumimoji="1" lang="ja-JP" altLang="en-US" sz="1400">
              <a:latin typeface="ＭＳ ゴシック" pitchFamily="49" charset="-128"/>
              <a:ea typeface="ＭＳ ゴシック" pitchFamily="49" charset="-128"/>
            </a:rPr>
            <a:t>　今後も、土地開発公社の解散に係る三セク債や、教育施設環境整備、学校等老朽施設の耐震化工事に係る地方債の償還が増加するため、公債費負担の悪化が懸念されますが、「行財政改革プラン」に基づき、地方債の発行に一定の上限額を設け抑制し、また交付税率の高い有利な起債を活用するなど、適正な起債計画を行い、実質公債費比率の増加を最低限に抑えるように努めていき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満期一括償還地方債の起債計画は無し。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将来負担比率の分子は、令和３年度は前年度に比べ</a:t>
          </a:r>
          <a:r>
            <a:rPr kumimoji="1" lang="en-US" altLang="ja-JP" sz="1400">
              <a:latin typeface="ＭＳ ゴシック" pitchFamily="49" charset="-128"/>
              <a:ea typeface="ＭＳ ゴシック" pitchFamily="49" charset="-128"/>
            </a:rPr>
            <a:t>4,277</a:t>
          </a:r>
          <a:r>
            <a:rPr kumimoji="1" lang="ja-JP" altLang="en-US" sz="1400">
              <a:latin typeface="ＭＳ ゴシック" pitchFamily="49" charset="-128"/>
              <a:ea typeface="ＭＳ ゴシック" pitchFamily="49" charset="-128"/>
            </a:rPr>
            <a:t>百万円の減少となりました。</a:t>
          </a:r>
        </a:p>
        <a:p>
          <a:r>
            <a:rPr kumimoji="1" lang="ja-JP" altLang="en-US" sz="1400">
              <a:latin typeface="ＭＳ ゴシック" pitchFamily="49" charset="-128"/>
              <a:ea typeface="ＭＳ ゴシック" pitchFamily="49" charset="-128"/>
            </a:rPr>
            <a:t>　これは一般会計等に係る地方債残高、債務負担行為に基づく支出予定額、公営企業債当繰入見込額が減となったこと、また、充当可能基金の増加が要因となっています。</a:t>
          </a:r>
        </a:p>
        <a:p>
          <a:r>
            <a:rPr kumimoji="1" lang="ja-JP" altLang="en-US" sz="1400">
              <a:latin typeface="ＭＳ ゴシック" pitchFamily="49" charset="-128"/>
              <a:ea typeface="ＭＳ ゴシック" pitchFamily="49" charset="-128"/>
            </a:rPr>
            <a:t>　今後も「行財政改革プラン」に基づき、歳入確保・歳出抑制により基金の確保に努め、また、投資的事業に充当する地方債の発行に一定の上限額を設け抑制し、交付税率の高い有利な起債を活用するなど、適正な起債計画を行い、将来負担比率の改善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百万円、それぞれ増加し、一方で、ふるさと創生基金が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百万円、人材育成基金が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百万円、文化スポーツ振興基金が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百万円それぞれ減少となり、基金全体では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財政調整基金は、歳入確保と歳出適正化に努め、基金を取り崩すことなく、減債基金と合わせて残高が標準財政規模の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割以上を確保できるように努めていきます。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その他特定目的基金については、条例で定められた範囲内で運用・処分する方針です。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・ふるさと応援基金・・・・ふるさと納税の返礼品、ふるさと納税を財源として行う事業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・ふるさと創生基金・・・・地域振興及びふるさと創生事業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・人材育成基金・・・・市の人材を育成するための事業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・地域福祉基金・・・・地域福祉に寄与するための事業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・文化スポーツ振興基金・・・・市民文化及びスポーツ振興事業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・ふるさと応援基金は、ふるさと納税受入分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百万円を積立てた一方で、ふるさと納税返礼品、対象事業への充当により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式艦上攻撃機模型製作や観光協会設置のため、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百万円を取崩し、減額となりました。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・人材育成基金は、外国語教育推進などのため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・地域福祉基金は、市内福祉団体への助成等のため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・文化スポーツ振興基金は、文化スポーツ賞賜金のため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各基金ともに条例に定められた範囲内で運用・処分する方針です。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年度決算剰余分、基金利子分あわせて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百万円の積立てを行い、また、令和年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度はふるさと納税の受入増や地方創生臨時交付金、地方交付税の追加交付などにより歳入予算が歳出予算を上回ったことにより、その超過分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百万円の年度内積立を行い、合計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市税やふるさと納税等、歳入の確保を図り、全ての事業について要否や優先順位等による選定を行い、歳出の適正化に努め、財政調整基金を取崩すことなく、残高の確保につなげていく方針です。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条例に定められた範囲内で運用・処分する方針です。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41,541
150.98
28,928,717
27,860,286
988,637
12,455,071
19,692,890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有形固定資産減価償却率は、建設事業の減等、公共施設等資産の新設・更新の割合も低くなり、有形固定資産減価償却率は上昇し、類似団体や全国平均を上回っている状態です。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300220" y="5053965"/>
          <a:ext cx="1270" cy="144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352925" y="650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213225" y="649886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352925" y="483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213225" y="50539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352925" y="5612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251325" y="575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3616325" y="57241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2930525" y="5668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244725" y="56624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558925" y="5625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143782</xdr:rowOff>
    </xdr:from>
    <xdr:to>
      <xdr:col>23</xdr:col>
      <xdr:colOff>136525</xdr:colOff>
      <xdr:row>31</xdr:row>
      <xdr:rowOff>73932</xdr:rowOff>
    </xdr:to>
    <xdr:sp macro="" textlink="">
      <xdr:nvSpPr>
        <xdr:cNvPr id="83" name="楕円 82"/>
        <xdr:cNvSpPr/>
      </xdr:nvSpPr>
      <xdr:spPr>
        <a:xfrm>
          <a:off x="4251325" y="5890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122209</xdr:rowOff>
    </xdr:from>
    <xdr:ext cx="405111" cy="259045"/>
    <xdr:sp macro="" textlink="">
      <xdr:nvSpPr>
        <xdr:cNvPr id="84" name="有形固定資産減価償却率該当値テキスト"/>
        <xdr:cNvSpPr txBox="1"/>
      </xdr:nvSpPr>
      <xdr:spPr>
        <a:xfrm>
          <a:off x="4352925" y="586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5" name="楕円 84"/>
        <xdr:cNvSpPr/>
      </xdr:nvSpPr>
      <xdr:spPr>
        <a:xfrm>
          <a:off x="3616325" y="58566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23132</xdr:rowOff>
    </xdr:to>
    <xdr:cxnSp macro="">
      <xdr:nvCxnSpPr>
        <xdr:cNvPr id="86" name="直線コネクタ 85"/>
        <xdr:cNvCxnSpPr/>
      </xdr:nvCxnSpPr>
      <xdr:spPr>
        <a:xfrm>
          <a:off x="3667125" y="5907405"/>
          <a:ext cx="635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7" name="楕円 86"/>
        <xdr:cNvSpPr/>
      </xdr:nvSpPr>
      <xdr:spPr>
        <a:xfrm>
          <a:off x="2930525" y="58134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160655</xdr:rowOff>
    </xdr:to>
    <xdr:cxnSp macro="">
      <xdr:nvCxnSpPr>
        <xdr:cNvPr id="88" name="直線コネクタ 87"/>
        <xdr:cNvCxnSpPr/>
      </xdr:nvCxnSpPr>
      <xdr:spPr>
        <a:xfrm>
          <a:off x="2981325" y="5864225"/>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14242</xdr:rowOff>
    </xdr:from>
    <xdr:to>
      <xdr:col>11</xdr:col>
      <xdr:colOff>187325</xdr:colOff>
      <xdr:row>30</xdr:row>
      <xdr:rowOff>115842</xdr:rowOff>
    </xdr:to>
    <xdr:sp macro="" textlink="">
      <xdr:nvSpPr>
        <xdr:cNvPr id="89" name="楕円 88"/>
        <xdr:cNvSpPr/>
      </xdr:nvSpPr>
      <xdr:spPr>
        <a:xfrm>
          <a:off x="2244725" y="57609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65042</xdr:rowOff>
    </xdr:from>
    <xdr:to>
      <xdr:col>15</xdr:col>
      <xdr:colOff>136525</xdr:colOff>
      <xdr:row>30</xdr:row>
      <xdr:rowOff>117475</xdr:rowOff>
    </xdr:to>
    <xdr:cxnSp macro="">
      <xdr:nvCxnSpPr>
        <xdr:cNvPr id="90" name="直線コネクタ 89"/>
        <xdr:cNvCxnSpPr/>
      </xdr:nvCxnSpPr>
      <xdr:spPr>
        <a:xfrm>
          <a:off x="2295525" y="5811792"/>
          <a:ext cx="6858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127091</xdr:rowOff>
    </xdr:from>
    <xdr:to>
      <xdr:col>7</xdr:col>
      <xdr:colOff>187325</xdr:colOff>
      <xdr:row>30</xdr:row>
      <xdr:rowOff>57241</xdr:rowOff>
    </xdr:to>
    <xdr:sp macro="" textlink="">
      <xdr:nvSpPr>
        <xdr:cNvPr id="91" name="楕円 90"/>
        <xdr:cNvSpPr/>
      </xdr:nvSpPr>
      <xdr:spPr>
        <a:xfrm>
          <a:off x="1558925" y="57087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6441</xdr:rowOff>
    </xdr:from>
    <xdr:to>
      <xdr:col>11</xdr:col>
      <xdr:colOff>136525</xdr:colOff>
      <xdr:row>30</xdr:row>
      <xdr:rowOff>65042</xdr:rowOff>
    </xdr:to>
    <xdr:cxnSp macro="">
      <xdr:nvCxnSpPr>
        <xdr:cNvPr id="92" name="直線コネクタ 91"/>
        <xdr:cNvCxnSpPr/>
      </xdr:nvCxnSpPr>
      <xdr:spPr>
        <a:xfrm>
          <a:off x="1609725" y="5753191"/>
          <a:ext cx="6858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xdr:cNvSpPr txBox="1"/>
      </xdr:nvSpPr>
      <xdr:spPr>
        <a:xfrm>
          <a:off x="3470919" y="5505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xdr:cNvSpPr txBox="1"/>
      </xdr:nvSpPr>
      <xdr:spPr>
        <a:xfrm>
          <a:off x="2797819" y="545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xdr:cNvSpPr txBox="1"/>
      </xdr:nvSpPr>
      <xdr:spPr>
        <a:xfrm>
          <a:off x="2112019" y="544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xdr:cNvSpPr txBox="1"/>
      </xdr:nvSpPr>
      <xdr:spPr>
        <a:xfrm>
          <a:off x="1426219" y="541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7" name="n_1mainValue有形固定資産減価償却率"/>
        <xdr:cNvSpPr txBox="1"/>
      </xdr:nvSpPr>
      <xdr:spPr>
        <a:xfrm>
          <a:off x="3470919" y="594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8" name="n_2mainValue有形固定資産減価償却率"/>
        <xdr:cNvSpPr txBox="1"/>
      </xdr:nvSpPr>
      <xdr:spPr>
        <a:xfrm>
          <a:off x="2797819"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106969</xdr:rowOff>
    </xdr:from>
    <xdr:ext cx="405111" cy="259045"/>
    <xdr:sp macro="" textlink="">
      <xdr:nvSpPr>
        <xdr:cNvPr id="99" name="n_3mainValue有形固定資産減価償却率"/>
        <xdr:cNvSpPr txBox="1"/>
      </xdr:nvSpPr>
      <xdr:spPr>
        <a:xfrm>
          <a:off x="2112019" y="5853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48368</xdr:rowOff>
    </xdr:from>
    <xdr:ext cx="405111" cy="259045"/>
    <xdr:sp macro="" textlink="">
      <xdr:nvSpPr>
        <xdr:cNvPr id="100" name="n_4mainValue有形固定資産減価償却率"/>
        <xdr:cNvSpPr txBox="1"/>
      </xdr:nvSpPr>
      <xdr:spPr>
        <a:xfrm>
          <a:off x="1426219" y="579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債務償還比率は、将来負担額から差し引く充当可能財源の増加により大幅に改善しましたが、類似団体平均よりも低い数値となりました。</a:t>
          </a:r>
        </a:p>
        <a:p>
          <a:r>
            <a:rPr kumimoji="1" lang="ja-JP" altLang="en-US" sz="1100">
              <a:latin typeface="ＭＳ Ｐゴシック" panose="020B0600070205080204" pitchFamily="50" charset="-128"/>
              <a:ea typeface="ＭＳ Ｐゴシック" panose="020B0600070205080204" pitchFamily="50" charset="-128"/>
            </a:rPr>
            <a:t>今後も、行財政改革プランに基づき、起債抑制、基金の確保だけでなく、経常収支比率の改善に努めていきます。</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9758836" y="5082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9861428" y="4735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3323570" y="5153406"/>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3376275" y="643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3255625" y="6428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3376275"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3255625" y="5153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xdr:cNvSpPr txBox="1"/>
      </xdr:nvSpPr>
      <xdr:spPr>
        <a:xfrm>
          <a:off x="13376275" y="5642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3293725" y="56643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2639675" y="59023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1953875" y="60030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1268075" y="59974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0582275" y="60060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55150</xdr:rowOff>
    </xdr:from>
    <xdr:to>
      <xdr:col>76</xdr:col>
      <xdr:colOff>73025</xdr:colOff>
      <xdr:row>29</xdr:row>
      <xdr:rowOff>156750</xdr:rowOff>
    </xdr:to>
    <xdr:sp macro="" textlink="">
      <xdr:nvSpPr>
        <xdr:cNvPr id="146" name="楕円 145"/>
        <xdr:cNvSpPr/>
      </xdr:nvSpPr>
      <xdr:spPr>
        <a:xfrm>
          <a:off x="13293725" y="5636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78027</xdr:rowOff>
    </xdr:from>
    <xdr:ext cx="469744" cy="259045"/>
    <xdr:sp macro="" textlink="">
      <xdr:nvSpPr>
        <xdr:cNvPr id="147" name="債務償還比率該当値テキスト"/>
        <xdr:cNvSpPr txBox="1"/>
      </xdr:nvSpPr>
      <xdr:spPr>
        <a:xfrm>
          <a:off x="13376275" y="549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22797</xdr:rowOff>
    </xdr:from>
    <xdr:to>
      <xdr:col>72</xdr:col>
      <xdr:colOff>123825</xdr:colOff>
      <xdr:row>32</xdr:row>
      <xdr:rowOff>124397</xdr:rowOff>
    </xdr:to>
    <xdr:sp macro="" textlink="">
      <xdr:nvSpPr>
        <xdr:cNvPr id="148" name="楕円 147"/>
        <xdr:cNvSpPr/>
      </xdr:nvSpPr>
      <xdr:spPr>
        <a:xfrm>
          <a:off x="12639675" y="60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105950</xdr:rowOff>
    </xdr:from>
    <xdr:to>
      <xdr:col>76</xdr:col>
      <xdr:colOff>22225</xdr:colOff>
      <xdr:row>32</xdr:row>
      <xdr:rowOff>73597</xdr:rowOff>
    </xdr:to>
    <xdr:cxnSp macro="">
      <xdr:nvCxnSpPr>
        <xdr:cNvPr id="149" name="直線コネクタ 148"/>
        <xdr:cNvCxnSpPr/>
      </xdr:nvCxnSpPr>
      <xdr:spPr>
        <a:xfrm flipV="1">
          <a:off x="12690475" y="5687600"/>
          <a:ext cx="635000" cy="4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2117</xdr:rowOff>
    </xdr:from>
    <xdr:to>
      <xdr:col>68</xdr:col>
      <xdr:colOff>123825</xdr:colOff>
      <xdr:row>33</xdr:row>
      <xdr:rowOff>103716</xdr:rowOff>
    </xdr:to>
    <xdr:sp macro="" textlink="">
      <xdr:nvSpPr>
        <xdr:cNvPr id="150" name="楕円 149"/>
        <xdr:cNvSpPr/>
      </xdr:nvSpPr>
      <xdr:spPr>
        <a:xfrm>
          <a:off x="11953875" y="62441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73597</xdr:rowOff>
    </xdr:from>
    <xdr:to>
      <xdr:col>72</xdr:col>
      <xdr:colOff>73025</xdr:colOff>
      <xdr:row>33</xdr:row>
      <xdr:rowOff>52917</xdr:rowOff>
    </xdr:to>
    <xdr:cxnSp macro="">
      <xdr:nvCxnSpPr>
        <xdr:cNvPr id="151" name="直線コネクタ 150"/>
        <xdr:cNvCxnSpPr/>
      </xdr:nvCxnSpPr>
      <xdr:spPr>
        <a:xfrm flipV="1">
          <a:off x="12004675" y="6150547"/>
          <a:ext cx="685800" cy="14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123730</xdr:rowOff>
    </xdr:from>
    <xdr:to>
      <xdr:col>64</xdr:col>
      <xdr:colOff>123825</xdr:colOff>
      <xdr:row>33</xdr:row>
      <xdr:rowOff>53880</xdr:rowOff>
    </xdr:to>
    <xdr:sp macro="" textlink="">
      <xdr:nvSpPr>
        <xdr:cNvPr id="152" name="楕円 151"/>
        <xdr:cNvSpPr/>
      </xdr:nvSpPr>
      <xdr:spPr>
        <a:xfrm>
          <a:off x="11268075" y="6200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3080</xdr:rowOff>
    </xdr:from>
    <xdr:to>
      <xdr:col>68</xdr:col>
      <xdr:colOff>73025</xdr:colOff>
      <xdr:row>33</xdr:row>
      <xdr:rowOff>52917</xdr:rowOff>
    </xdr:to>
    <xdr:cxnSp macro="">
      <xdr:nvCxnSpPr>
        <xdr:cNvPr id="153" name="直線コネクタ 152"/>
        <xdr:cNvCxnSpPr/>
      </xdr:nvCxnSpPr>
      <xdr:spPr>
        <a:xfrm>
          <a:off x="11318875" y="6245130"/>
          <a:ext cx="685800" cy="4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42778</xdr:rowOff>
    </xdr:from>
    <xdr:to>
      <xdr:col>60</xdr:col>
      <xdr:colOff>123825</xdr:colOff>
      <xdr:row>33</xdr:row>
      <xdr:rowOff>144378</xdr:rowOff>
    </xdr:to>
    <xdr:sp macro="" textlink="">
      <xdr:nvSpPr>
        <xdr:cNvPr id="154" name="楕円 153"/>
        <xdr:cNvSpPr/>
      </xdr:nvSpPr>
      <xdr:spPr>
        <a:xfrm>
          <a:off x="10582275" y="62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3080</xdr:rowOff>
    </xdr:from>
    <xdr:to>
      <xdr:col>64</xdr:col>
      <xdr:colOff>73025</xdr:colOff>
      <xdr:row>33</xdr:row>
      <xdr:rowOff>93578</xdr:rowOff>
    </xdr:to>
    <xdr:cxnSp macro="">
      <xdr:nvCxnSpPr>
        <xdr:cNvPr id="155" name="直線コネクタ 154"/>
        <xdr:cNvCxnSpPr/>
      </xdr:nvCxnSpPr>
      <xdr:spPr>
        <a:xfrm flipV="1">
          <a:off x="10633075" y="6245130"/>
          <a:ext cx="685800" cy="9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xdr:cNvSpPr txBox="1"/>
      </xdr:nvSpPr>
      <xdr:spPr>
        <a:xfrm>
          <a:off x="12461952" y="568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xdr:cNvSpPr txBox="1"/>
      </xdr:nvSpPr>
      <xdr:spPr>
        <a:xfrm>
          <a:off x="11788852" y="578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xdr:cNvSpPr txBox="1"/>
      </xdr:nvSpPr>
      <xdr:spPr>
        <a:xfrm>
          <a:off x="11103052" y="577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xdr:cNvSpPr txBox="1"/>
      </xdr:nvSpPr>
      <xdr:spPr>
        <a:xfrm>
          <a:off x="10417252" y="578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115524</xdr:rowOff>
    </xdr:from>
    <xdr:ext cx="469744" cy="259045"/>
    <xdr:sp macro="" textlink="">
      <xdr:nvSpPr>
        <xdr:cNvPr id="160" name="n_1mainValue債務償還比率"/>
        <xdr:cNvSpPr txBox="1"/>
      </xdr:nvSpPr>
      <xdr:spPr>
        <a:xfrm>
          <a:off x="12461952" y="619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94844</xdr:rowOff>
    </xdr:from>
    <xdr:ext cx="469744" cy="259045"/>
    <xdr:sp macro="" textlink="">
      <xdr:nvSpPr>
        <xdr:cNvPr id="161" name="n_2mainValue債務償還比率"/>
        <xdr:cNvSpPr txBox="1"/>
      </xdr:nvSpPr>
      <xdr:spPr>
        <a:xfrm>
          <a:off x="11788852" y="633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45007</xdr:rowOff>
    </xdr:from>
    <xdr:ext cx="469744" cy="259045"/>
    <xdr:sp macro="" textlink="">
      <xdr:nvSpPr>
        <xdr:cNvPr id="162" name="n_3mainValue債務償還比率"/>
        <xdr:cNvSpPr txBox="1"/>
      </xdr:nvSpPr>
      <xdr:spPr>
        <a:xfrm>
          <a:off x="11103052" y="628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135505</xdr:rowOff>
    </xdr:from>
    <xdr:ext cx="469744" cy="259045"/>
    <xdr:sp macro="" textlink="">
      <xdr:nvSpPr>
        <xdr:cNvPr id="163" name="n_4mainValue債務償還比率"/>
        <xdr:cNvSpPr txBox="1"/>
      </xdr:nvSpPr>
      <xdr:spPr>
        <a:xfrm>
          <a:off x="10417252" y="63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851" name="正方形/長方形 850"/>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852" name="正方形/長方形 851"/>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853" name="正方形/長方形 852"/>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854" name="正方形/長方形 853"/>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855" name="正方形/長方形 854"/>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856" name="正方形/長方形 855"/>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57" name="正方形/長方形 856"/>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858" name="正方形/長方形 857"/>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859" name="正方形/長方形 858"/>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860" name="正方形/長方形 859"/>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41,541
150.98
28,928,717
27,860,286
988,637
12,455,071
19,692,890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861" name="正方形/長方形 860"/>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862" name="正方形/長方形 861"/>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863" name="正方形/長方形 862"/>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864" name="正方形/長方形 863"/>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865" name="正方形/長方形 864"/>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866" name="正方形/長方形 865"/>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867" name="角丸四角形 866"/>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868" name="正方形/長方形 867"/>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869" name="正方形/長方形 868"/>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870" name="正方形/長方形 869"/>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871" name="直線コネクタ 870"/>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872" name="楕円 871"/>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873" name="フローチャート: 判断 872"/>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874" name="直線コネクタ 873"/>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875" name="直線コネクタ 874"/>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876" name="直線コネクタ 875"/>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877" name="直線コネクタ 876"/>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878" name="テキスト ボックス 877"/>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879" name="テキスト ボックス 878"/>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880" name="テキスト ボックス 879"/>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881" name="テキスト ボックス 880"/>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882" name="正方形/長方形 88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883" name="正方形/長方形 88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884" name="正方形/長方形 88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885" name="正方形/長方形 88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886" name="正方形/長方形 88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887" name="正方形/長方形 88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888" name="正方形/長方形 88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889" name="正方形/長方形 88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890" name="テキスト ボックス 88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891" name="直線コネクタ 89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892" name="テキスト ボックス 891"/>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893" name="直線コネクタ 89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894" name="テキスト ボックス 893"/>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895" name="直線コネクタ 89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896" name="テキスト ボックス 89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897" name="直線コネクタ 89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898" name="テキスト ボックス 89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899" name="直線コネクタ 89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900" name="テキスト ボックス 89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901" name="直線コネクタ 90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902" name="テキスト ボックス 90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903" name="直線コネクタ 90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904" name="テキスト ボックス 903"/>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90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906" name="直線コネクタ 905"/>
        <xdr:cNvCxnSpPr/>
      </xdr:nvCxnSpPr>
      <xdr:spPr>
        <a:xfrm flipV="1">
          <a:off x="4177665" y="5498465"/>
          <a:ext cx="0" cy="140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907" name="【道路】&#10;有形固定資産減価償却率最小値テキスト"/>
        <xdr:cNvSpPr txBox="1"/>
      </xdr:nvSpPr>
      <xdr:spPr>
        <a:xfrm>
          <a:off x="4216400" y="691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908" name="直線コネクタ 907"/>
        <xdr:cNvCxnSpPr/>
      </xdr:nvCxnSpPr>
      <xdr:spPr>
        <a:xfrm>
          <a:off x="4108450" y="6906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909" name="【道路】&#10;有形固定資産減価償却率最大値テキスト"/>
        <xdr:cNvSpPr txBox="1"/>
      </xdr:nvSpPr>
      <xdr:spPr>
        <a:xfrm>
          <a:off x="4216400" y="528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910" name="直線コネクタ 909"/>
        <xdr:cNvCxnSpPr/>
      </xdr:nvCxnSpPr>
      <xdr:spPr>
        <a:xfrm>
          <a:off x="4108450" y="5498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911" name="【道路】&#10;有形固定資産減価償却率平均値テキスト"/>
        <xdr:cNvSpPr txBox="1"/>
      </xdr:nvSpPr>
      <xdr:spPr>
        <a:xfrm>
          <a:off x="42164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912" name="フローチャート: 判断 911"/>
        <xdr:cNvSpPr/>
      </xdr:nvSpPr>
      <xdr:spPr>
        <a:xfrm>
          <a:off x="4127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913" name="フローチャート: 判断 912"/>
        <xdr:cNvSpPr/>
      </xdr:nvSpPr>
      <xdr:spPr>
        <a:xfrm>
          <a:off x="3384550" y="623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914" name="フローチャート: 判断 913"/>
        <xdr:cNvSpPr/>
      </xdr:nvSpPr>
      <xdr:spPr>
        <a:xfrm>
          <a:off x="257175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915" name="フローチャート: 判断 914"/>
        <xdr:cNvSpPr/>
      </xdr:nvSpPr>
      <xdr:spPr>
        <a:xfrm>
          <a:off x="17780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916" name="フローチャート: 判断 915"/>
        <xdr:cNvSpPr/>
      </xdr:nvSpPr>
      <xdr:spPr>
        <a:xfrm>
          <a:off x="984250" y="6157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917" name="テキスト ボックス 916"/>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918" name="テキスト ボックス 917"/>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919" name="テキスト ボックス 918"/>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920" name="テキスト ボックス 919"/>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921" name="テキスト ボックス 920"/>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74930</xdr:rowOff>
    </xdr:from>
    <xdr:to>
      <xdr:col>24</xdr:col>
      <xdr:colOff>114300</xdr:colOff>
      <xdr:row>40</xdr:row>
      <xdr:rowOff>5080</xdr:rowOff>
    </xdr:to>
    <xdr:sp macro="" textlink="">
      <xdr:nvSpPr>
        <xdr:cNvPr id="922" name="楕円 921"/>
        <xdr:cNvSpPr/>
      </xdr:nvSpPr>
      <xdr:spPr>
        <a:xfrm>
          <a:off x="4127500" y="6520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53357</xdr:rowOff>
    </xdr:from>
    <xdr:ext cx="405111" cy="259045"/>
    <xdr:sp macro="" textlink="">
      <xdr:nvSpPr>
        <xdr:cNvPr id="923" name="【道路】&#10;有形固定資産減価償却率該当値テキスト"/>
        <xdr:cNvSpPr txBox="1"/>
      </xdr:nvSpPr>
      <xdr:spPr>
        <a:xfrm>
          <a:off x="4216400"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65405</xdr:rowOff>
    </xdr:from>
    <xdr:to>
      <xdr:col>20</xdr:col>
      <xdr:colOff>38100</xdr:colOff>
      <xdr:row>39</xdr:row>
      <xdr:rowOff>167005</xdr:rowOff>
    </xdr:to>
    <xdr:sp macro="" textlink="">
      <xdr:nvSpPr>
        <xdr:cNvPr id="924" name="楕円 923"/>
        <xdr:cNvSpPr/>
      </xdr:nvSpPr>
      <xdr:spPr>
        <a:xfrm>
          <a:off x="3384550" y="65106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116205</xdr:rowOff>
    </xdr:from>
    <xdr:to>
      <xdr:col>24</xdr:col>
      <xdr:colOff>63500</xdr:colOff>
      <xdr:row>39</xdr:row>
      <xdr:rowOff>125730</xdr:rowOff>
    </xdr:to>
    <xdr:cxnSp macro="">
      <xdr:nvCxnSpPr>
        <xdr:cNvPr id="925" name="直線コネクタ 924"/>
        <xdr:cNvCxnSpPr/>
      </xdr:nvCxnSpPr>
      <xdr:spPr>
        <a:xfrm>
          <a:off x="3429000" y="6561455"/>
          <a:ext cx="7493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27305</xdr:rowOff>
    </xdr:from>
    <xdr:to>
      <xdr:col>15</xdr:col>
      <xdr:colOff>101600</xdr:colOff>
      <xdr:row>39</xdr:row>
      <xdr:rowOff>128905</xdr:rowOff>
    </xdr:to>
    <xdr:sp macro="" textlink="">
      <xdr:nvSpPr>
        <xdr:cNvPr id="926" name="楕円 925"/>
        <xdr:cNvSpPr/>
      </xdr:nvSpPr>
      <xdr:spPr>
        <a:xfrm>
          <a:off x="257175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78105</xdr:rowOff>
    </xdr:from>
    <xdr:to>
      <xdr:col>19</xdr:col>
      <xdr:colOff>177800</xdr:colOff>
      <xdr:row>39</xdr:row>
      <xdr:rowOff>116205</xdr:rowOff>
    </xdr:to>
    <xdr:cxnSp macro="">
      <xdr:nvCxnSpPr>
        <xdr:cNvPr id="927" name="直線コネクタ 926"/>
        <xdr:cNvCxnSpPr/>
      </xdr:nvCxnSpPr>
      <xdr:spPr>
        <a:xfrm>
          <a:off x="2622550" y="652335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160655</xdr:rowOff>
    </xdr:from>
    <xdr:to>
      <xdr:col>10</xdr:col>
      <xdr:colOff>165100</xdr:colOff>
      <xdr:row>39</xdr:row>
      <xdr:rowOff>90805</xdr:rowOff>
    </xdr:to>
    <xdr:sp macro="" textlink="">
      <xdr:nvSpPr>
        <xdr:cNvPr id="928" name="楕円 927"/>
        <xdr:cNvSpPr/>
      </xdr:nvSpPr>
      <xdr:spPr>
        <a:xfrm>
          <a:off x="1778000" y="6440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40005</xdr:rowOff>
    </xdr:from>
    <xdr:to>
      <xdr:col>15</xdr:col>
      <xdr:colOff>50800</xdr:colOff>
      <xdr:row>39</xdr:row>
      <xdr:rowOff>78105</xdr:rowOff>
    </xdr:to>
    <xdr:cxnSp macro="">
      <xdr:nvCxnSpPr>
        <xdr:cNvPr id="929" name="直線コネクタ 928"/>
        <xdr:cNvCxnSpPr/>
      </xdr:nvCxnSpPr>
      <xdr:spPr>
        <a:xfrm>
          <a:off x="1828800" y="648525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122555</xdr:rowOff>
    </xdr:from>
    <xdr:to>
      <xdr:col>6</xdr:col>
      <xdr:colOff>38100</xdr:colOff>
      <xdr:row>39</xdr:row>
      <xdr:rowOff>52705</xdr:rowOff>
    </xdr:to>
    <xdr:sp macro="" textlink="">
      <xdr:nvSpPr>
        <xdr:cNvPr id="930" name="楕円 929"/>
        <xdr:cNvSpPr/>
      </xdr:nvSpPr>
      <xdr:spPr>
        <a:xfrm>
          <a:off x="984250" y="64027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xdr:rowOff>
    </xdr:from>
    <xdr:to>
      <xdr:col>10</xdr:col>
      <xdr:colOff>114300</xdr:colOff>
      <xdr:row>39</xdr:row>
      <xdr:rowOff>40005</xdr:rowOff>
    </xdr:to>
    <xdr:cxnSp macro="">
      <xdr:nvCxnSpPr>
        <xdr:cNvPr id="931" name="直線コネクタ 930"/>
        <xdr:cNvCxnSpPr/>
      </xdr:nvCxnSpPr>
      <xdr:spPr>
        <a:xfrm>
          <a:off x="1028700" y="644715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932" name="n_1aveValue【道路】&#10;有形固定資産減価償却率"/>
        <xdr:cNvSpPr txBox="1"/>
      </xdr:nvSpPr>
      <xdr:spPr>
        <a:xfrm>
          <a:off x="323914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933" name="n_2aveValue【道路】&#10;有形固定資産減価償却率"/>
        <xdr:cNvSpPr txBox="1"/>
      </xdr:nvSpPr>
      <xdr:spPr>
        <a:xfrm>
          <a:off x="2439044" y="598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934" name="n_3aveValue【道路】&#10;有形固定資産減価償却率"/>
        <xdr:cNvSpPr txBox="1"/>
      </xdr:nvSpPr>
      <xdr:spPr>
        <a:xfrm>
          <a:off x="1645294" y="596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935" name="n_4aveValue【道路】&#10;有形固定資産減価償却率"/>
        <xdr:cNvSpPr txBox="1"/>
      </xdr:nvSpPr>
      <xdr:spPr>
        <a:xfrm>
          <a:off x="851544" y="594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158132</xdr:rowOff>
    </xdr:from>
    <xdr:ext cx="405111" cy="259045"/>
    <xdr:sp macro="" textlink="">
      <xdr:nvSpPr>
        <xdr:cNvPr id="936" name="n_1mainValue【道路】&#10;有形固定資産減価償却率"/>
        <xdr:cNvSpPr txBox="1"/>
      </xdr:nvSpPr>
      <xdr:spPr>
        <a:xfrm>
          <a:off x="3239144" y="660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120032</xdr:rowOff>
    </xdr:from>
    <xdr:ext cx="405111" cy="259045"/>
    <xdr:sp macro="" textlink="">
      <xdr:nvSpPr>
        <xdr:cNvPr id="937" name="n_2mainValue【道路】&#10;有形固定資産減価償却率"/>
        <xdr:cNvSpPr txBox="1"/>
      </xdr:nvSpPr>
      <xdr:spPr>
        <a:xfrm>
          <a:off x="2439044"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81932</xdr:rowOff>
    </xdr:from>
    <xdr:ext cx="405111" cy="259045"/>
    <xdr:sp macro="" textlink="">
      <xdr:nvSpPr>
        <xdr:cNvPr id="938" name="n_3mainValue【道路】&#10;有形固定資産減価償却率"/>
        <xdr:cNvSpPr txBox="1"/>
      </xdr:nvSpPr>
      <xdr:spPr>
        <a:xfrm>
          <a:off x="1645294" y="652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43832</xdr:rowOff>
    </xdr:from>
    <xdr:ext cx="405111" cy="259045"/>
    <xdr:sp macro="" textlink="">
      <xdr:nvSpPr>
        <xdr:cNvPr id="939" name="n_4mainValue【道路】&#10;有形固定資産減価償却率"/>
        <xdr:cNvSpPr txBox="1"/>
      </xdr:nvSpPr>
      <xdr:spPr>
        <a:xfrm>
          <a:off x="851544" y="648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40" name="正方形/長方形 93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1" name="正方形/長方形 940"/>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2" name="正方形/長方形 941"/>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3" name="正方形/長方形 942"/>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4" name="正方形/長方形 943"/>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5" name="正方形/長方形 944"/>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6" name="正方形/長方形 945"/>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7" name="正方形/長方形 946"/>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8" name="テキスト ボックス 947"/>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9" name="直線コネクタ 948"/>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0" name="直線コネクタ 949"/>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1" name="テキスト ボックス 950"/>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2" name="直線コネクタ 951"/>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3" name="テキスト ボックス 952"/>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4" name="直線コネクタ 953"/>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5" name="テキスト ボックス 954"/>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6" name="直線コネクタ 955"/>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7" name="テキスト ボックス 956"/>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8" name="直線コネクタ 957"/>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59" name="テキスト ボックス 958"/>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0" name="直線コネクタ 959"/>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1" name="テキスト ボックス 960"/>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2" name="直線コネクタ 96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3" name="テキスト ボックス 962"/>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965" name="直線コネクタ 964"/>
        <xdr:cNvCxnSpPr/>
      </xdr:nvCxnSpPr>
      <xdr:spPr>
        <a:xfrm flipV="1">
          <a:off x="9429115" y="5590351"/>
          <a:ext cx="0" cy="131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966" name="【道路】&#10;一人当たり延長最小値テキスト"/>
        <xdr:cNvSpPr txBox="1"/>
      </xdr:nvSpPr>
      <xdr:spPr>
        <a:xfrm>
          <a:off x="9467850" y="69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967" name="直線コネクタ 966"/>
        <xdr:cNvCxnSpPr/>
      </xdr:nvCxnSpPr>
      <xdr:spPr>
        <a:xfrm>
          <a:off x="9359900" y="6903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968" name="【道路】&#10;一人当たり延長最大値テキスト"/>
        <xdr:cNvSpPr txBox="1"/>
      </xdr:nvSpPr>
      <xdr:spPr>
        <a:xfrm>
          <a:off x="9467850" y="537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969" name="直線コネクタ 968"/>
        <xdr:cNvCxnSpPr/>
      </xdr:nvCxnSpPr>
      <xdr:spPr>
        <a:xfrm>
          <a:off x="9359900" y="5590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970" name="【道路】&#10;一人当たり延長平均値テキスト"/>
        <xdr:cNvSpPr txBox="1"/>
      </xdr:nvSpPr>
      <xdr:spPr>
        <a:xfrm>
          <a:off x="9467850" y="6264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971" name="フローチャート: 判断 970"/>
        <xdr:cNvSpPr/>
      </xdr:nvSpPr>
      <xdr:spPr>
        <a:xfrm>
          <a:off x="9398000" y="64069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972" name="フローチャート: 判断 971"/>
        <xdr:cNvSpPr/>
      </xdr:nvSpPr>
      <xdr:spPr>
        <a:xfrm>
          <a:off x="8636000" y="64366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973" name="フローチャート: 判断 972"/>
        <xdr:cNvSpPr/>
      </xdr:nvSpPr>
      <xdr:spPr>
        <a:xfrm>
          <a:off x="7842250" y="6463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974" name="フローチャート: 判断 973"/>
        <xdr:cNvSpPr/>
      </xdr:nvSpPr>
      <xdr:spPr>
        <a:xfrm>
          <a:off x="7029450" y="647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975" name="フローチャート: 判断 974"/>
        <xdr:cNvSpPr/>
      </xdr:nvSpPr>
      <xdr:spPr>
        <a:xfrm>
          <a:off x="6235700" y="647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976" name="テキスト ボックス 97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977" name="テキスト ボックス 97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978" name="テキスト ボックス 97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979" name="テキスト ボックス 97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980" name="テキスト ボックス 97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8092</xdr:rowOff>
    </xdr:from>
    <xdr:to>
      <xdr:col>55</xdr:col>
      <xdr:colOff>50800</xdr:colOff>
      <xdr:row>40</xdr:row>
      <xdr:rowOff>109692</xdr:rowOff>
    </xdr:to>
    <xdr:sp macro="" textlink="">
      <xdr:nvSpPr>
        <xdr:cNvPr id="981" name="楕円 980"/>
        <xdr:cNvSpPr/>
      </xdr:nvSpPr>
      <xdr:spPr>
        <a:xfrm>
          <a:off x="9398000" y="66184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157969</xdr:rowOff>
    </xdr:from>
    <xdr:ext cx="534377" cy="259045"/>
    <xdr:sp macro="" textlink="">
      <xdr:nvSpPr>
        <xdr:cNvPr id="982" name="【道路】&#10;一人当たり延長該当値テキスト"/>
        <xdr:cNvSpPr txBox="1"/>
      </xdr:nvSpPr>
      <xdr:spPr>
        <a:xfrm>
          <a:off x="9467850" y="660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14688</xdr:rowOff>
    </xdr:from>
    <xdr:to>
      <xdr:col>50</xdr:col>
      <xdr:colOff>165100</xdr:colOff>
      <xdr:row>40</xdr:row>
      <xdr:rowOff>116288</xdr:rowOff>
    </xdr:to>
    <xdr:sp macro="" textlink="">
      <xdr:nvSpPr>
        <xdr:cNvPr id="983" name="楕円 982"/>
        <xdr:cNvSpPr/>
      </xdr:nvSpPr>
      <xdr:spPr>
        <a:xfrm>
          <a:off x="8636000" y="66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58892</xdr:rowOff>
    </xdr:from>
    <xdr:to>
      <xdr:col>55</xdr:col>
      <xdr:colOff>0</xdr:colOff>
      <xdr:row>40</xdr:row>
      <xdr:rowOff>65488</xdr:rowOff>
    </xdr:to>
    <xdr:cxnSp macro="">
      <xdr:nvCxnSpPr>
        <xdr:cNvPr id="984" name="直線コネクタ 983"/>
        <xdr:cNvCxnSpPr/>
      </xdr:nvCxnSpPr>
      <xdr:spPr>
        <a:xfrm flipV="1">
          <a:off x="8686800" y="6669242"/>
          <a:ext cx="74295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19717</xdr:rowOff>
    </xdr:from>
    <xdr:to>
      <xdr:col>46</xdr:col>
      <xdr:colOff>38100</xdr:colOff>
      <xdr:row>40</xdr:row>
      <xdr:rowOff>121317</xdr:rowOff>
    </xdr:to>
    <xdr:sp macro="" textlink="">
      <xdr:nvSpPr>
        <xdr:cNvPr id="985" name="楕円 984"/>
        <xdr:cNvSpPr/>
      </xdr:nvSpPr>
      <xdr:spPr>
        <a:xfrm>
          <a:off x="7842250" y="66300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65488</xdr:rowOff>
    </xdr:from>
    <xdr:to>
      <xdr:col>50</xdr:col>
      <xdr:colOff>114300</xdr:colOff>
      <xdr:row>40</xdr:row>
      <xdr:rowOff>70517</xdr:rowOff>
    </xdr:to>
    <xdr:cxnSp macro="">
      <xdr:nvCxnSpPr>
        <xdr:cNvPr id="986" name="直線コネクタ 985"/>
        <xdr:cNvCxnSpPr/>
      </xdr:nvCxnSpPr>
      <xdr:spPr>
        <a:xfrm flipV="1">
          <a:off x="7886700" y="6675838"/>
          <a:ext cx="8001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23114</xdr:rowOff>
    </xdr:from>
    <xdr:to>
      <xdr:col>41</xdr:col>
      <xdr:colOff>101600</xdr:colOff>
      <xdr:row>40</xdr:row>
      <xdr:rowOff>124714</xdr:rowOff>
    </xdr:to>
    <xdr:sp macro="" textlink="">
      <xdr:nvSpPr>
        <xdr:cNvPr id="987" name="楕円 986"/>
        <xdr:cNvSpPr/>
      </xdr:nvSpPr>
      <xdr:spPr>
        <a:xfrm>
          <a:off x="7029450" y="66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70517</xdr:rowOff>
    </xdr:from>
    <xdr:to>
      <xdr:col>45</xdr:col>
      <xdr:colOff>177800</xdr:colOff>
      <xdr:row>40</xdr:row>
      <xdr:rowOff>73914</xdr:rowOff>
    </xdr:to>
    <xdr:cxnSp macro="">
      <xdr:nvCxnSpPr>
        <xdr:cNvPr id="988" name="直線コネクタ 987"/>
        <xdr:cNvCxnSpPr/>
      </xdr:nvCxnSpPr>
      <xdr:spPr>
        <a:xfrm flipV="1">
          <a:off x="7080250" y="6680867"/>
          <a:ext cx="80645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24355</xdr:rowOff>
    </xdr:from>
    <xdr:to>
      <xdr:col>36</xdr:col>
      <xdr:colOff>165100</xdr:colOff>
      <xdr:row>40</xdr:row>
      <xdr:rowOff>125955</xdr:rowOff>
    </xdr:to>
    <xdr:sp macro="" textlink="">
      <xdr:nvSpPr>
        <xdr:cNvPr id="989" name="楕円 988"/>
        <xdr:cNvSpPr/>
      </xdr:nvSpPr>
      <xdr:spPr>
        <a:xfrm>
          <a:off x="6235700" y="663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73914</xdr:rowOff>
    </xdr:from>
    <xdr:to>
      <xdr:col>41</xdr:col>
      <xdr:colOff>50800</xdr:colOff>
      <xdr:row>40</xdr:row>
      <xdr:rowOff>75155</xdr:rowOff>
    </xdr:to>
    <xdr:cxnSp macro="">
      <xdr:nvCxnSpPr>
        <xdr:cNvPr id="990" name="直線コネクタ 989"/>
        <xdr:cNvCxnSpPr/>
      </xdr:nvCxnSpPr>
      <xdr:spPr>
        <a:xfrm flipV="1">
          <a:off x="6286500" y="6684264"/>
          <a:ext cx="79375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991" name="n_1aveValue【道路】&#10;一人当たり延長"/>
        <xdr:cNvSpPr txBox="1"/>
      </xdr:nvSpPr>
      <xdr:spPr>
        <a:xfrm>
          <a:off x="8425961" y="62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992" name="n_2aveValue【道路】&#10;一人当たり延長"/>
        <xdr:cNvSpPr txBox="1"/>
      </xdr:nvSpPr>
      <xdr:spPr>
        <a:xfrm>
          <a:off x="7644911" y="625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993" name="n_3aveValue【道路】&#10;一人当たり延長"/>
        <xdr:cNvSpPr txBox="1"/>
      </xdr:nvSpPr>
      <xdr:spPr>
        <a:xfrm>
          <a:off x="6851161" y="626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994" name="n_4aveValue【道路】&#10;一人当たり延長"/>
        <xdr:cNvSpPr txBox="1"/>
      </xdr:nvSpPr>
      <xdr:spPr>
        <a:xfrm>
          <a:off x="603836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107415</xdr:rowOff>
    </xdr:from>
    <xdr:ext cx="534377" cy="259045"/>
    <xdr:sp macro="" textlink="">
      <xdr:nvSpPr>
        <xdr:cNvPr id="995" name="n_1mainValue【道路】&#10;一人当たり延長"/>
        <xdr:cNvSpPr txBox="1"/>
      </xdr:nvSpPr>
      <xdr:spPr>
        <a:xfrm>
          <a:off x="8425961" y="67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112444</xdr:rowOff>
    </xdr:from>
    <xdr:ext cx="534377" cy="259045"/>
    <xdr:sp macro="" textlink="">
      <xdr:nvSpPr>
        <xdr:cNvPr id="996" name="n_2mainValue【道路】&#10;一人当たり延長"/>
        <xdr:cNvSpPr txBox="1"/>
      </xdr:nvSpPr>
      <xdr:spPr>
        <a:xfrm>
          <a:off x="7644911" y="67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115841</xdr:rowOff>
    </xdr:from>
    <xdr:ext cx="534377" cy="259045"/>
    <xdr:sp macro="" textlink="">
      <xdr:nvSpPr>
        <xdr:cNvPr id="997" name="n_3mainValue【道路】&#10;一人当たり延長"/>
        <xdr:cNvSpPr txBox="1"/>
      </xdr:nvSpPr>
      <xdr:spPr>
        <a:xfrm>
          <a:off x="685116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117082</xdr:rowOff>
    </xdr:from>
    <xdr:ext cx="534377" cy="259045"/>
    <xdr:sp macro="" textlink="">
      <xdr:nvSpPr>
        <xdr:cNvPr id="998" name="n_4mainValue【道路】&#10;一人当たり延長"/>
        <xdr:cNvSpPr txBox="1"/>
      </xdr:nvSpPr>
      <xdr:spPr>
        <a:xfrm>
          <a:off x="6038361" y="672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99" name="正方形/長方形 99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000" name="正方形/長方形 99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01" name="正方形/長方形 100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02" name="正方形/長方形 100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03" name="正方形/長方形 100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04" name="正方形/長方形 100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05" name="正方形/長方形 100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06" name="正方形/長方形 100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07" name="テキスト ボックス 100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08" name="直線コネクタ 100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09" name="テキスト ボックス 100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010" name="直線コネクタ 100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011" name="テキスト ボックス 101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012" name="直線コネクタ 101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013" name="テキスト ボックス 101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014" name="直線コネクタ 101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015" name="テキスト ボックス 101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016" name="直線コネクタ 101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017" name="テキスト ボックス 101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018" name="直線コネクタ 101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019" name="テキスト ボックス 101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020" name="直線コネクタ 101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021" name="テキスト ボックス 102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22" name="直線コネクタ 102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02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024" name="直線コネクタ 1023"/>
        <xdr:cNvCxnSpPr/>
      </xdr:nvCxnSpPr>
      <xdr:spPr>
        <a:xfrm flipV="1">
          <a:off x="4177665" y="9300935"/>
          <a:ext cx="0" cy="132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025" name="【橋りょう・トンネル】&#10;有形固定資産減価償却率最小値テキスト"/>
        <xdr:cNvSpPr txBox="1"/>
      </xdr:nvSpPr>
      <xdr:spPr>
        <a:xfrm>
          <a:off x="4216400" y="1063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026" name="直線コネクタ 1025"/>
        <xdr:cNvCxnSpPr/>
      </xdr:nvCxnSpPr>
      <xdr:spPr>
        <a:xfrm>
          <a:off x="4108450" y="106266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027" name="【橋りょう・トンネル】&#10;有形固定資産減価償却率最大値テキスト"/>
        <xdr:cNvSpPr txBox="1"/>
      </xdr:nvSpPr>
      <xdr:spPr>
        <a:xfrm>
          <a:off x="4216400" y="908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028" name="直線コネクタ 1027"/>
        <xdr:cNvCxnSpPr/>
      </xdr:nvCxnSpPr>
      <xdr:spPr>
        <a:xfrm>
          <a:off x="4108450" y="9300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029" name="【橋りょう・トンネル】&#10;有形固定資産減価償却率平均値テキスト"/>
        <xdr:cNvSpPr txBox="1"/>
      </xdr:nvSpPr>
      <xdr:spPr>
        <a:xfrm>
          <a:off x="4216400" y="9962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030" name="フローチャート: 判断 1029"/>
        <xdr:cNvSpPr/>
      </xdr:nvSpPr>
      <xdr:spPr>
        <a:xfrm>
          <a:off x="4127500" y="1010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031" name="フローチャート: 判断 1030"/>
        <xdr:cNvSpPr/>
      </xdr:nvSpPr>
      <xdr:spPr>
        <a:xfrm>
          <a:off x="3384550" y="101001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032" name="フローチャート: 判断 1031"/>
        <xdr:cNvSpPr/>
      </xdr:nvSpPr>
      <xdr:spPr>
        <a:xfrm>
          <a:off x="25717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033" name="フローチャート: 判断 1032"/>
        <xdr:cNvSpPr/>
      </xdr:nvSpPr>
      <xdr:spPr>
        <a:xfrm>
          <a:off x="1778000" y="100362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034" name="フローチャート: 判断 1033"/>
        <xdr:cNvSpPr/>
      </xdr:nvSpPr>
      <xdr:spPr>
        <a:xfrm>
          <a:off x="984250" y="100134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035" name="テキスト ボックス 103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036" name="テキスト ボックス 103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037" name="テキスト ボックス 103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038" name="テキスト ボックス 103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039" name="テキスト ボックス 103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101056</xdr:rowOff>
    </xdr:from>
    <xdr:to>
      <xdr:col>24</xdr:col>
      <xdr:colOff>114300</xdr:colOff>
      <xdr:row>63</xdr:row>
      <xdr:rowOff>31206</xdr:rowOff>
    </xdr:to>
    <xdr:sp macro="" textlink="">
      <xdr:nvSpPr>
        <xdr:cNvPr id="1040" name="楕円 1039"/>
        <xdr:cNvSpPr/>
      </xdr:nvSpPr>
      <xdr:spPr>
        <a:xfrm>
          <a:off x="4127500" y="103436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79483</xdr:rowOff>
    </xdr:from>
    <xdr:ext cx="405111" cy="259045"/>
    <xdr:sp macro="" textlink="">
      <xdr:nvSpPr>
        <xdr:cNvPr id="1041" name="【橋りょう・トンネル】&#10;有形固定資産減価償却率該当値テキスト"/>
        <xdr:cNvSpPr txBox="1"/>
      </xdr:nvSpPr>
      <xdr:spPr>
        <a:xfrm>
          <a:off x="4216400" y="10322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73297</xdr:rowOff>
    </xdr:from>
    <xdr:to>
      <xdr:col>20</xdr:col>
      <xdr:colOff>38100</xdr:colOff>
      <xdr:row>63</xdr:row>
      <xdr:rowOff>3447</xdr:rowOff>
    </xdr:to>
    <xdr:sp macro="" textlink="">
      <xdr:nvSpPr>
        <xdr:cNvPr id="1042" name="楕円 1041"/>
        <xdr:cNvSpPr/>
      </xdr:nvSpPr>
      <xdr:spPr>
        <a:xfrm>
          <a:off x="3384550" y="103158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124097</xdr:rowOff>
    </xdr:from>
    <xdr:to>
      <xdr:col>24</xdr:col>
      <xdr:colOff>63500</xdr:colOff>
      <xdr:row>62</xdr:row>
      <xdr:rowOff>151856</xdr:rowOff>
    </xdr:to>
    <xdr:cxnSp macro="">
      <xdr:nvCxnSpPr>
        <xdr:cNvPr id="1043" name="直線コネクタ 1042"/>
        <xdr:cNvCxnSpPr/>
      </xdr:nvCxnSpPr>
      <xdr:spPr>
        <a:xfrm>
          <a:off x="3429000" y="10366647"/>
          <a:ext cx="7493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40640</xdr:rowOff>
    </xdr:from>
    <xdr:to>
      <xdr:col>15</xdr:col>
      <xdr:colOff>101600</xdr:colOff>
      <xdr:row>62</xdr:row>
      <xdr:rowOff>142240</xdr:rowOff>
    </xdr:to>
    <xdr:sp macro="" textlink="">
      <xdr:nvSpPr>
        <xdr:cNvPr id="1044" name="楕円 1043"/>
        <xdr:cNvSpPr/>
      </xdr:nvSpPr>
      <xdr:spPr>
        <a:xfrm>
          <a:off x="257175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91440</xdr:rowOff>
    </xdr:from>
    <xdr:to>
      <xdr:col>19</xdr:col>
      <xdr:colOff>177800</xdr:colOff>
      <xdr:row>62</xdr:row>
      <xdr:rowOff>124097</xdr:rowOff>
    </xdr:to>
    <xdr:cxnSp macro="">
      <xdr:nvCxnSpPr>
        <xdr:cNvPr id="1045" name="直線コネクタ 1044"/>
        <xdr:cNvCxnSpPr/>
      </xdr:nvCxnSpPr>
      <xdr:spPr>
        <a:xfrm>
          <a:off x="2622550" y="1033399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7983</xdr:rowOff>
    </xdr:from>
    <xdr:to>
      <xdr:col>10</xdr:col>
      <xdr:colOff>165100</xdr:colOff>
      <xdr:row>62</xdr:row>
      <xdr:rowOff>109583</xdr:rowOff>
    </xdr:to>
    <xdr:sp macro="" textlink="">
      <xdr:nvSpPr>
        <xdr:cNvPr id="1046" name="楕円 1045"/>
        <xdr:cNvSpPr/>
      </xdr:nvSpPr>
      <xdr:spPr>
        <a:xfrm>
          <a:off x="1778000" y="102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58783</xdr:rowOff>
    </xdr:from>
    <xdr:to>
      <xdr:col>15</xdr:col>
      <xdr:colOff>50800</xdr:colOff>
      <xdr:row>62</xdr:row>
      <xdr:rowOff>91440</xdr:rowOff>
    </xdr:to>
    <xdr:cxnSp macro="">
      <xdr:nvCxnSpPr>
        <xdr:cNvPr id="1047" name="直線コネクタ 1046"/>
        <xdr:cNvCxnSpPr/>
      </xdr:nvCxnSpPr>
      <xdr:spPr>
        <a:xfrm>
          <a:off x="1828800" y="1030133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148409</xdr:rowOff>
    </xdr:from>
    <xdr:to>
      <xdr:col>6</xdr:col>
      <xdr:colOff>38100</xdr:colOff>
      <xdr:row>62</xdr:row>
      <xdr:rowOff>78559</xdr:rowOff>
    </xdr:to>
    <xdr:sp macro="" textlink="">
      <xdr:nvSpPr>
        <xdr:cNvPr id="1048" name="楕円 1047"/>
        <xdr:cNvSpPr/>
      </xdr:nvSpPr>
      <xdr:spPr>
        <a:xfrm>
          <a:off x="984250" y="102258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27759</xdr:rowOff>
    </xdr:from>
    <xdr:to>
      <xdr:col>10</xdr:col>
      <xdr:colOff>114300</xdr:colOff>
      <xdr:row>62</xdr:row>
      <xdr:rowOff>58783</xdr:rowOff>
    </xdr:to>
    <xdr:cxnSp macro="">
      <xdr:nvCxnSpPr>
        <xdr:cNvPr id="1049" name="直線コネクタ 1048"/>
        <xdr:cNvCxnSpPr/>
      </xdr:nvCxnSpPr>
      <xdr:spPr>
        <a:xfrm>
          <a:off x="1028700" y="10270309"/>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1050" name="n_1aveValue【橋りょう・トンネル】&#10;有形固定資産減価償却率"/>
        <xdr:cNvSpPr txBox="1"/>
      </xdr:nvSpPr>
      <xdr:spPr>
        <a:xfrm>
          <a:off x="3239144" y="988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051" name="n_2aveValue【橋りょう・トンネル】&#10;有形固定資産減価償却率"/>
        <xdr:cNvSpPr txBox="1"/>
      </xdr:nvSpPr>
      <xdr:spPr>
        <a:xfrm>
          <a:off x="24390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52" name="n_3aveValue【橋りょう・トンネル】&#10;有形固定資産減価償却率"/>
        <xdr:cNvSpPr txBox="1"/>
      </xdr:nvSpPr>
      <xdr:spPr>
        <a:xfrm>
          <a:off x="1645294" y="981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1053" name="n_4aveValue【橋りょう・トンネル】&#10;有形固定資産減価償却率"/>
        <xdr:cNvSpPr txBox="1"/>
      </xdr:nvSpPr>
      <xdr:spPr>
        <a:xfrm>
          <a:off x="851544" y="979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166024</xdr:rowOff>
    </xdr:from>
    <xdr:ext cx="405111" cy="259045"/>
    <xdr:sp macro="" textlink="">
      <xdr:nvSpPr>
        <xdr:cNvPr id="1054" name="n_1mainValue【橋りょう・トンネル】&#10;有形固定資産減価償却率"/>
        <xdr:cNvSpPr txBox="1"/>
      </xdr:nvSpPr>
      <xdr:spPr>
        <a:xfrm>
          <a:off x="3239144" y="1040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133367</xdr:rowOff>
    </xdr:from>
    <xdr:ext cx="405111" cy="259045"/>
    <xdr:sp macro="" textlink="">
      <xdr:nvSpPr>
        <xdr:cNvPr id="1055" name="n_2mainValue【橋りょう・トンネル】&#10;有形固定資産減価償却率"/>
        <xdr:cNvSpPr txBox="1"/>
      </xdr:nvSpPr>
      <xdr:spPr>
        <a:xfrm>
          <a:off x="2439044" y="1037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100710</xdr:rowOff>
    </xdr:from>
    <xdr:ext cx="405111" cy="259045"/>
    <xdr:sp macro="" textlink="">
      <xdr:nvSpPr>
        <xdr:cNvPr id="1056" name="n_3mainValue【橋りょう・トンネル】&#10;有形固定資産減価償却率"/>
        <xdr:cNvSpPr txBox="1"/>
      </xdr:nvSpPr>
      <xdr:spPr>
        <a:xfrm>
          <a:off x="1645294" y="10343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69686</xdr:rowOff>
    </xdr:from>
    <xdr:ext cx="405111" cy="259045"/>
    <xdr:sp macro="" textlink="">
      <xdr:nvSpPr>
        <xdr:cNvPr id="1057" name="n_4mainValue【橋りょう・トンネル】&#10;有形固定資産減価償却率"/>
        <xdr:cNvSpPr txBox="1"/>
      </xdr:nvSpPr>
      <xdr:spPr>
        <a:xfrm>
          <a:off x="851544" y="1031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8" name="正方形/長方形 105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9" name="正方形/長方形 105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0" name="正方形/長方形 105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61" name="正方形/長方形 106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2" name="正方形/長方形 106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3" name="正方形/長方形 106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64" name="正方形/長方形 106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5" name="正方形/長方形 106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6" name="テキスト ボックス 106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67" name="直線コネクタ 106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8" name="直線コネクタ 1067"/>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069" name="テキスト ボックス 1068"/>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0" name="直線コネクタ 1069"/>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071" name="テキスト ボックス 1070"/>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2" name="直線コネクタ 1071"/>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073" name="テキスト ボックス 1072"/>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74" name="直線コネクタ 1073"/>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075" name="テキスト ボックス 1074"/>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76" name="直線コネクタ 1075"/>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077" name="テキスト ボックス 1076"/>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078" name="直線コネクタ 1077"/>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079" name="テキスト ボックス 1078"/>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0" name="直線コネクタ 107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081" name="テキスト ボックス 1080"/>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082"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1083" name="直線コネクタ 1082"/>
        <xdr:cNvCxnSpPr/>
      </xdr:nvCxnSpPr>
      <xdr:spPr>
        <a:xfrm flipV="1">
          <a:off x="9429115" y="9223659"/>
          <a:ext cx="0" cy="1464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1084" name="【橋りょう・トンネル】&#10;一人当たり有形固定資産（償却資産）額最小値テキスト"/>
        <xdr:cNvSpPr txBox="1"/>
      </xdr:nvSpPr>
      <xdr:spPr>
        <a:xfrm>
          <a:off x="9467850" y="1069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1085" name="直線コネクタ 1084"/>
        <xdr:cNvCxnSpPr/>
      </xdr:nvCxnSpPr>
      <xdr:spPr>
        <a:xfrm>
          <a:off x="9359900" y="106886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1086" name="【橋りょう・トンネル】&#10;一人当たり有形固定資産（償却資産）額最大値テキスト"/>
        <xdr:cNvSpPr txBox="1"/>
      </xdr:nvSpPr>
      <xdr:spPr>
        <a:xfrm>
          <a:off x="9467850" y="900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1087" name="直線コネクタ 1086"/>
        <xdr:cNvCxnSpPr/>
      </xdr:nvCxnSpPr>
      <xdr:spPr>
        <a:xfrm>
          <a:off x="9359900" y="92236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1088" name="【橋りょう・トンネル】&#10;一人当たり有形固定資産（償却資産）額平均値テキスト"/>
        <xdr:cNvSpPr txBox="1"/>
      </xdr:nvSpPr>
      <xdr:spPr>
        <a:xfrm>
          <a:off x="9467850" y="10037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1089" name="フローチャート: 判断 1088"/>
        <xdr:cNvSpPr/>
      </xdr:nvSpPr>
      <xdr:spPr>
        <a:xfrm>
          <a:off x="9398000" y="101800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1090" name="フローチャート: 判断 1089"/>
        <xdr:cNvSpPr/>
      </xdr:nvSpPr>
      <xdr:spPr>
        <a:xfrm>
          <a:off x="8636000" y="102311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1091" name="フローチャート: 判断 1090"/>
        <xdr:cNvSpPr/>
      </xdr:nvSpPr>
      <xdr:spPr>
        <a:xfrm>
          <a:off x="7842250" y="10267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1092" name="フローチャート: 判断 1091"/>
        <xdr:cNvSpPr/>
      </xdr:nvSpPr>
      <xdr:spPr>
        <a:xfrm>
          <a:off x="7029450" y="1029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1093" name="フローチャート: 判断 1092"/>
        <xdr:cNvSpPr/>
      </xdr:nvSpPr>
      <xdr:spPr>
        <a:xfrm>
          <a:off x="6235700" y="1028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094" name="テキスト ボックス 109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095" name="テキスト ボックス 109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096" name="テキスト ボックス 109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097" name="テキスト ボックス 109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098" name="テキスト ボックス 109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161265</xdr:rowOff>
    </xdr:from>
    <xdr:to>
      <xdr:col>55</xdr:col>
      <xdr:colOff>50800</xdr:colOff>
      <xdr:row>63</xdr:row>
      <xdr:rowOff>91415</xdr:rowOff>
    </xdr:to>
    <xdr:sp macro="" textlink="">
      <xdr:nvSpPr>
        <xdr:cNvPr id="1099" name="楕円 1098"/>
        <xdr:cNvSpPr/>
      </xdr:nvSpPr>
      <xdr:spPr>
        <a:xfrm>
          <a:off x="9398000" y="104038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139692</xdr:rowOff>
    </xdr:from>
    <xdr:ext cx="599010" cy="259045"/>
    <xdr:sp macro="" textlink="">
      <xdr:nvSpPr>
        <xdr:cNvPr id="1100" name="【橋りょう・トンネル】&#10;一人当たり有形固定資産（償却資産）額該当値テキスト"/>
        <xdr:cNvSpPr txBox="1"/>
      </xdr:nvSpPr>
      <xdr:spPr>
        <a:xfrm>
          <a:off x="9467850" y="1038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165841</xdr:rowOff>
    </xdr:from>
    <xdr:to>
      <xdr:col>50</xdr:col>
      <xdr:colOff>165100</xdr:colOff>
      <xdr:row>63</xdr:row>
      <xdr:rowOff>95991</xdr:rowOff>
    </xdr:to>
    <xdr:sp macro="" textlink="">
      <xdr:nvSpPr>
        <xdr:cNvPr id="1101" name="楕円 1100"/>
        <xdr:cNvSpPr/>
      </xdr:nvSpPr>
      <xdr:spPr>
        <a:xfrm>
          <a:off x="8636000" y="104083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40615</xdr:rowOff>
    </xdr:from>
    <xdr:to>
      <xdr:col>55</xdr:col>
      <xdr:colOff>0</xdr:colOff>
      <xdr:row>63</xdr:row>
      <xdr:rowOff>45191</xdr:rowOff>
    </xdr:to>
    <xdr:cxnSp macro="">
      <xdr:nvCxnSpPr>
        <xdr:cNvPr id="1102" name="直線コネクタ 1101"/>
        <xdr:cNvCxnSpPr/>
      </xdr:nvCxnSpPr>
      <xdr:spPr>
        <a:xfrm flipV="1">
          <a:off x="8686800" y="10448265"/>
          <a:ext cx="74295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169325</xdr:rowOff>
    </xdr:from>
    <xdr:to>
      <xdr:col>46</xdr:col>
      <xdr:colOff>38100</xdr:colOff>
      <xdr:row>63</xdr:row>
      <xdr:rowOff>99475</xdr:rowOff>
    </xdr:to>
    <xdr:sp macro="" textlink="">
      <xdr:nvSpPr>
        <xdr:cNvPr id="1103" name="楕円 1102"/>
        <xdr:cNvSpPr/>
      </xdr:nvSpPr>
      <xdr:spPr>
        <a:xfrm>
          <a:off x="7842250" y="10405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45191</xdr:rowOff>
    </xdr:from>
    <xdr:to>
      <xdr:col>50</xdr:col>
      <xdr:colOff>114300</xdr:colOff>
      <xdr:row>63</xdr:row>
      <xdr:rowOff>48675</xdr:rowOff>
    </xdr:to>
    <xdr:cxnSp macro="">
      <xdr:nvCxnSpPr>
        <xdr:cNvPr id="1104" name="直線コネクタ 1103"/>
        <xdr:cNvCxnSpPr/>
      </xdr:nvCxnSpPr>
      <xdr:spPr>
        <a:xfrm flipV="1">
          <a:off x="7886700" y="10452841"/>
          <a:ext cx="8001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233</xdr:rowOff>
    </xdr:from>
    <xdr:to>
      <xdr:col>41</xdr:col>
      <xdr:colOff>101600</xdr:colOff>
      <xdr:row>63</xdr:row>
      <xdr:rowOff>101833</xdr:rowOff>
    </xdr:to>
    <xdr:sp macro="" textlink="">
      <xdr:nvSpPr>
        <xdr:cNvPr id="1105" name="楕円 1104"/>
        <xdr:cNvSpPr/>
      </xdr:nvSpPr>
      <xdr:spPr>
        <a:xfrm>
          <a:off x="7029450" y="104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48675</xdr:rowOff>
    </xdr:from>
    <xdr:to>
      <xdr:col>45</xdr:col>
      <xdr:colOff>177800</xdr:colOff>
      <xdr:row>63</xdr:row>
      <xdr:rowOff>51033</xdr:rowOff>
    </xdr:to>
    <xdr:cxnSp macro="">
      <xdr:nvCxnSpPr>
        <xdr:cNvPr id="1106" name="直線コネクタ 1105"/>
        <xdr:cNvCxnSpPr/>
      </xdr:nvCxnSpPr>
      <xdr:spPr>
        <a:xfrm flipV="1">
          <a:off x="7080250" y="10456325"/>
          <a:ext cx="80645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1105</xdr:rowOff>
    </xdr:from>
    <xdr:to>
      <xdr:col>36</xdr:col>
      <xdr:colOff>165100</xdr:colOff>
      <xdr:row>63</xdr:row>
      <xdr:rowOff>102705</xdr:rowOff>
    </xdr:to>
    <xdr:sp macro="" textlink="">
      <xdr:nvSpPr>
        <xdr:cNvPr id="1107" name="楕円 1106"/>
        <xdr:cNvSpPr/>
      </xdr:nvSpPr>
      <xdr:spPr>
        <a:xfrm>
          <a:off x="6235700" y="104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51033</xdr:rowOff>
    </xdr:from>
    <xdr:to>
      <xdr:col>41</xdr:col>
      <xdr:colOff>50800</xdr:colOff>
      <xdr:row>63</xdr:row>
      <xdr:rowOff>51905</xdr:rowOff>
    </xdr:to>
    <xdr:cxnSp macro="">
      <xdr:nvCxnSpPr>
        <xdr:cNvPr id="1108" name="直線コネクタ 1107"/>
        <xdr:cNvCxnSpPr/>
      </xdr:nvCxnSpPr>
      <xdr:spPr>
        <a:xfrm flipV="1">
          <a:off x="6286500" y="10458683"/>
          <a:ext cx="79375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1109" name="n_1aveValue【橋りょう・トンネル】&#10;一人当たり有形固定資産（償却資産）額"/>
        <xdr:cNvSpPr txBox="1"/>
      </xdr:nvSpPr>
      <xdr:spPr>
        <a:xfrm>
          <a:off x="8399995" y="100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1110" name="n_2aveValue【橋りょう・トンネル】&#10;一人当たり有形固定資産（償却資産）額"/>
        <xdr:cNvSpPr txBox="1"/>
      </xdr:nvSpPr>
      <xdr:spPr>
        <a:xfrm>
          <a:off x="7612595" y="1005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1111" name="n_3aveValue【橋りょう・トンネル】&#10;一人当たり有形固定資産（償却資産）額"/>
        <xdr:cNvSpPr txBox="1"/>
      </xdr:nvSpPr>
      <xdr:spPr>
        <a:xfrm>
          <a:off x="6818845" y="1007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1112" name="n_4aveValue【橋りょう・トンネル】&#10;一人当たり有形固定資産（償却資産）額"/>
        <xdr:cNvSpPr txBox="1"/>
      </xdr:nvSpPr>
      <xdr:spPr>
        <a:xfrm>
          <a:off x="6006045" y="1007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87118</xdr:rowOff>
    </xdr:from>
    <xdr:ext cx="599010" cy="259045"/>
    <xdr:sp macro="" textlink="">
      <xdr:nvSpPr>
        <xdr:cNvPr id="1113" name="n_1mainValue【橋りょう・トンネル】&#10;一人当たり有形固定資産（償却資産）額"/>
        <xdr:cNvSpPr txBox="1"/>
      </xdr:nvSpPr>
      <xdr:spPr>
        <a:xfrm>
          <a:off x="8399995" y="1049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90602</xdr:rowOff>
    </xdr:from>
    <xdr:ext cx="599010" cy="259045"/>
    <xdr:sp macro="" textlink="">
      <xdr:nvSpPr>
        <xdr:cNvPr id="1114" name="n_2mainValue【橋りょう・トンネル】&#10;一人当たり有形固定資産（償却資産）額"/>
        <xdr:cNvSpPr txBox="1"/>
      </xdr:nvSpPr>
      <xdr:spPr>
        <a:xfrm>
          <a:off x="7612595" y="1049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92960</xdr:rowOff>
    </xdr:from>
    <xdr:ext cx="599010" cy="259045"/>
    <xdr:sp macro="" textlink="">
      <xdr:nvSpPr>
        <xdr:cNvPr id="1115" name="n_3mainValue【橋りょう・トンネル】&#10;一人当たり有形固定資産（償却資産）額"/>
        <xdr:cNvSpPr txBox="1"/>
      </xdr:nvSpPr>
      <xdr:spPr>
        <a:xfrm>
          <a:off x="6818845" y="1050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93832</xdr:rowOff>
    </xdr:from>
    <xdr:ext cx="599010" cy="259045"/>
    <xdr:sp macro="" textlink="">
      <xdr:nvSpPr>
        <xdr:cNvPr id="1116" name="n_4mainValue【橋りょう・トンネル】&#10;一人当たり有形固定資産（償却資産）額"/>
        <xdr:cNvSpPr txBox="1"/>
      </xdr:nvSpPr>
      <xdr:spPr>
        <a:xfrm>
          <a:off x="6006045" y="1050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117" name="正方形/長方形 111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118" name="正方形/長方形 1117"/>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119" name="正方形/長方形 1118"/>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120" name="正方形/長方形 1119"/>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121" name="正方形/長方形 1120"/>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122" name="正方形/長方形 1121"/>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123" name="正方形/長方形 1122"/>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124" name="正方形/長方形 1123"/>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125" name="テキスト ボックス 1124"/>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126" name="直線コネクタ 1125"/>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127" name="テキスト ボックス 1126"/>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128" name="直線コネクタ 1127"/>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129" name="テキスト ボックス 1128"/>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130" name="直線コネクタ 1129"/>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131" name="テキスト ボックス 1130"/>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132" name="直線コネクタ 1131"/>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133" name="テキスト ボックス 1132"/>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134" name="直線コネクタ 1133"/>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135" name="テキスト ボックス 1134"/>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136" name="直線コネクタ 1135"/>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137" name="テキスト ボックス 1136"/>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138" name="直線コネクタ 113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139" name="テキスト ボックス 1138"/>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140"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1141" name="直線コネクタ 1140"/>
        <xdr:cNvCxnSpPr/>
      </xdr:nvCxnSpPr>
      <xdr:spPr>
        <a:xfrm flipV="1">
          <a:off x="4177665" y="128352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1142" name="【公営住宅】&#10;有形固定資産減価償却率最小値テキスト"/>
        <xdr:cNvSpPr txBox="1"/>
      </xdr:nvSpPr>
      <xdr:spPr>
        <a:xfrm>
          <a:off x="4216400" y="1428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1143" name="直線コネクタ 1142"/>
        <xdr:cNvCxnSpPr/>
      </xdr:nvCxnSpPr>
      <xdr:spPr>
        <a:xfrm>
          <a:off x="4108450" y="14279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1144" name="【公営住宅】&#10;有形固定資産減価償却率最大値テキスト"/>
        <xdr:cNvSpPr txBox="1"/>
      </xdr:nvSpPr>
      <xdr:spPr>
        <a:xfrm>
          <a:off x="4216400" y="1261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1145" name="直線コネクタ 1144"/>
        <xdr:cNvCxnSpPr/>
      </xdr:nvCxnSpPr>
      <xdr:spPr>
        <a:xfrm>
          <a:off x="4108450" y="12835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1146" name="【公営住宅】&#10;有形固定資産減価償却率平均値テキスト"/>
        <xdr:cNvSpPr txBox="1"/>
      </xdr:nvSpPr>
      <xdr:spPr>
        <a:xfrm>
          <a:off x="4216400" y="13465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1147" name="フローチャート: 判断 1146"/>
        <xdr:cNvSpPr/>
      </xdr:nvSpPr>
      <xdr:spPr>
        <a:xfrm>
          <a:off x="412750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1148" name="フローチャート: 判断 1147"/>
        <xdr:cNvSpPr/>
      </xdr:nvSpPr>
      <xdr:spPr>
        <a:xfrm>
          <a:off x="3384550" y="135737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1149" name="フローチャート: 判断 1148"/>
        <xdr:cNvSpPr/>
      </xdr:nvSpPr>
      <xdr:spPr>
        <a:xfrm>
          <a:off x="257175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1150" name="フローチャート: 判断 1149"/>
        <xdr:cNvSpPr/>
      </xdr:nvSpPr>
      <xdr:spPr>
        <a:xfrm>
          <a:off x="17780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1151" name="フローチャート: 判断 1150"/>
        <xdr:cNvSpPr/>
      </xdr:nvSpPr>
      <xdr:spPr>
        <a:xfrm>
          <a:off x="984250" y="13550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152" name="テキスト ボックス 115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153" name="テキスト ボックス 115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154" name="テキスト ボックス 115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155" name="テキスト ボックス 115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156" name="テキスト ボックス 115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1157" name="楕円 1156"/>
        <xdr:cNvSpPr/>
      </xdr:nvSpPr>
      <xdr:spPr>
        <a:xfrm>
          <a:off x="4127500" y="137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1158" name="【公営住宅】&#10;有形固定資産減価償却率該当値テキスト"/>
        <xdr:cNvSpPr txBox="1"/>
      </xdr:nvSpPr>
      <xdr:spPr>
        <a:xfrm>
          <a:off x="4216400" y="1370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12064</xdr:rowOff>
    </xdr:from>
    <xdr:to>
      <xdr:col>20</xdr:col>
      <xdr:colOff>38100</xdr:colOff>
      <xdr:row>83</xdr:row>
      <xdr:rowOff>113664</xdr:rowOff>
    </xdr:to>
    <xdr:sp macro="" textlink="">
      <xdr:nvSpPr>
        <xdr:cNvPr id="1159" name="楕円 1158"/>
        <xdr:cNvSpPr/>
      </xdr:nvSpPr>
      <xdr:spPr>
        <a:xfrm>
          <a:off x="3384550" y="137217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62864</xdr:rowOff>
    </xdr:from>
    <xdr:to>
      <xdr:col>24</xdr:col>
      <xdr:colOff>63500</xdr:colOff>
      <xdr:row>83</xdr:row>
      <xdr:rowOff>70486</xdr:rowOff>
    </xdr:to>
    <xdr:cxnSp macro="">
      <xdr:nvCxnSpPr>
        <xdr:cNvPr id="1160" name="直線コネクタ 1159"/>
        <xdr:cNvCxnSpPr/>
      </xdr:nvCxnSpPr>
      <xdr:spPr>
        <a:xfrm>
          <a:off x="3429000" y="13772514"/>
          <a:ext cx="7493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1161" name="楕円 1160"/>
        <xdr:cNvSpPr/>
      </xdr:nvSpPr>
      <xdr:spPr>
        <a:xfrm>
          <a:off x="2571750" y="136975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62864</xdr:rowOff>
    </xdr:to>
    <xdr:cxnSp macro="">
      <xdr:nvCxnSpPr>
        <xdr:cNvPr id="1162" name="直線コネクタ 1161"/>
        <xdr:cNvCxnSpPr/>
      </xdr:nvCxnSpPr>
      <xdr:spPr>
        <a:xfrm>
          <a:off x="2622550" y="13742036"/>
          <a:ext cx="80645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1163" name="楕円 1162"/>
        <xdr:cNvSpPr/>
      </xdr:nvSpPr>
      <xdr:spPr>
        <a:xfrm>
          <a:off x="1778000" y="13661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167639</xdr:rowOff>
    </xdr:from>
    <xdr:to>
      <xdr:col>15</xdr:col>
      <xdr:colOff>50800</xdr:colOff>
      <xdr:row>83</xdr:row>
      <xdr:rowOff>32386</xdr:rowOff>
    </xdr:to>
    <xdr:cxnSp macro="">
      <xdr:nvCxnSpPr>
        <xdr:cNvPr id="1164" name="直線コネクタ 1163"/>
        <xdr:cNvCxnSpPr/>
      </xdr:nvCxnSpPr>
      <xdr:spPr>
        <a:xfrm>
          <a:off x="1828800" y="13712189"/>
          <a:ext cx="793750" cy="2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73025</xdr:rowOff>
    </xdr:from>
    <xdr:to>
      <xdr:col>6</xdr:col>
      <xdr:colOff>38100</xdr:colOff>
      <xdr:row>83</xdr:row>
      <xdr:rowOff>3175</xdr:rowOff>
    </xdr:to>
    <xdr:sp macro="" textlink="">
      <xdr:nvSpPr>
        <xdr:cNvPr id="1165" name="楕円 1164"/>
        <xdr:cNvSpPr/>
      </xdr:nvSpPr>
      <xdr:spPr>
        <a:xfrm>
          <a:off x="984250" y="136175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123825</xdr:rowOff>
    </xdr:from>
    <xdr:to>
      <xdr:col>10</xdr:col>
      <xdr:colOff>114300</xdr:colOff>
      <xdr:row>82</xdr:row>
      <xdr:rowOff>167639</xdr:rowOff>
    </xdr:to>
    <xdr:cxnSp macro="">
      <xdr:nvCxnSpPr>
        <xdr:cNvPr id="1166" name="直線コネクタ 1165"/>
        <xdr:cNvCxnSpPr/>
      </xdr:nvCxnSpPr>
      <xdr:spPr>
        <a:xfrm>
          <a:off x="1028700" y="13668375"/>
          <a:ext cx="8001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1167" name="n_1aveValue【公営住宅】&#10;有形固定資産減価償却率"/>
        <xdr:cNvSpPr txBox="1"/>
      </xdr:nvSpPr>
      <xdr:spPr>
        <a:xfrm>
          <a:off x="3239144"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1168" name="n_2aveValue【公営住宅】&#10;有形固定資産減価償却率"/>
        <xdr:cNvSpPr txBox="1"/>
      </xdr:nvSpPr>
      <xdr:spPr>
        <a:xfrm>
          <a:off x="2439044" y="1338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1169" name="n_3aveValue【公営住宅】&#10;有形固定資産減価償却率"/>
        <xdr:cNvSpPr txBox="1"/>
      </xdr:nvSpPr>
      <xdr:spPr>
        <a:xfrm>
          <a:off x="1645294" y="1335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1170" name="n_4aveValue【公営住宅】&#10;有形固定資産減価償却率"/>
        <xdr:cNvSpPr txBox="1"/>
      </xdr:nvSpPr>
      <xdr:spPr>
        <a:xfrm>
          <a:off x="851544"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104791</xdr:rowOff>
    </xdr:from>
    <xdr:ext cx="405111" cy="259045"/>
    <xdr:sp macro="" textlink="">
      <xdr:nvSpPr>
        <xdr:cNvPr id="1171" name="n_1mainValue【公営住宅】&#10;有形固定資産減価償却率"/>
        <xdr:cNvSpPr txBox="1"/>
      </xdr:nvSpPr>
      <xdr:spPr>
        <a:xfrm>
          <a:off x="3239144" y="1381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1172" name="n_2mainValue【公営住宅】&#10;有形固定資産減価償却率"/>
        <xdr:cNvSpPr txBox="1"/>
      </xdr:nvSpPr>
      <xdr:spPr>
        <a:xfrm>
          <a:off x="2439044" y="1378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1173" name="n_3mainValue【公営住宅】&#10;有形固定資産減価償却率"/>
        <xdr:cNvSpPr txBox="1"/>
      </xdr:nvSpPr>
      <xdr:spPr>
        <a:xfrm>
          <a:off x="1645294" y="1374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165752</xdr:rowOff>
    </xdr:from>
    <xdr:ext cx="405111" cy="259045"/>
    <xdr:sp macro="" textlink="">
      <xdr:nvSpPr>
        <xdr:cNvPr id="1174" name="n_4mainValue【公営住宅】&#10;有形固定資産減価償却率"/>
        <xdr:cNvSpPr txBox="1"/>
      </xdr:nvSpPr>
      <xdr:spPr>
        <a:xfrm>
          <a:off x="851544" y="1371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75" name="正方形/長方形 117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76" name="正方形/長方形 117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77" name="正方形/長方形 117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78" name="正方形/長方形 117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79" name="正方形/長方形 117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80" name="正方形/長方形 117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81" name="正方形/長方形 118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82" name="正方形/長方形 118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83" name="テキスト ボックス 118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84" name="直線コネクタ 118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185" name="直線コネクタ 1184"/>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186" name="テキスト ボックス 1185"/>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187" name="直線コネクタ 1186"/>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188" name="テキスト ボックス 1187"/>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189" name="直線コネクタ 1188"/>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190" name="テキスト ボックス 1189"/>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191" name="直線コネクタ 1190"/>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192" name="テキスト ボックス 1191"/>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193" name="直線コネクタ 1192"/>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194" name="テキスト ボックス 1193"/>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195" name="直線コネクタ 119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196" name="テキスト ボックス 119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197"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1198" name="直線コネクタ 1197"/>
        <xdr:cNvCxnSpPr/>
      </xdr:nvCxnSpPr>
      <xdr:spPr>
        <a:xfrm flipV="1">
          <a:off x="9429115" y="12850495"/>
          <a:ext cx="0" cy="1436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1199" name="【公営住宅】&#10;一人当たり面積最小値テキスト"/>
        <xdr:cNvSpPr txBox="1"/>
      </xdr:nvSpPr>
      <xdr:spPr>
        <a:xfrm>
          <a:off x="9467850" y="1429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1200" name="直線コネクタ 1199"/>
        <xdr:cNvCxnSpPr/>
      </xdr:nvCxnSpPr>
      <xdr:spPr>
        <a:xfrm>
          <a:off x="9359900" y="14287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1201" name="【公営住宅】&#10;一人当たり面積最大値テキスト"/>
        <xdr:cNvSpPr txBox="1"/>
      </xdr:nvSpPr>
      <xdr:spPr>
        <a:xfrm>
          <a:off x="9467850" y="1263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1202" name="直線コネクタ 1201"/>
        <xdr:cNvCxnSpPr/>
      </xdr:nvCxnSpPr>
      <xdr:spPr>
        <a:xfrm>
          <a:off x="9359900" y="128504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1203" name="【公営住宅】&#10;一人当たり面積平均値テキスト"/>
        <xdr:cNvSpPr txBox="1"/>
      </xdr:nvSpPr>
      <xdr:spPr>
        <a:xfrm>
          <a:off x="9467850" y="13835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1204" name="フローチャート: 判断 1203"/>
        <xdr:cNvSpPr/>
      </xdr:nvSpPr>
      <xdr:spPr>
        <a:xfrm>
          <a:off x="9398000" y="139774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1205" name="フローチャート: 判断 1204"/>
        <xdr:cNvSpPr/>
      </xdr:nvSpPr>
      <xdr:spPr>
        <a:xfrm>
          <a:off x="8636000" y="13988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1206" name="フローチャート: 判断 1205"/>
        <xdr:cNvSpPr/>
      </xdr:nvSpPr>
      <xdr:spPr>
        <a:xfrm>
          <a:off x="7842250" y="139942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1207" name="フローチャート: 判断 1206"/>
        <xdr:cNvSpPr/>
      </xdr:nvSpPr>
      <xdr:spPr>
        <a:xfrm>
          <a:off x="7029450" y="139961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1208" name="フローチャート: 判断 1207"/>
        <xdr:cNvSpPr/>
      </xdr:nvSpPr>
      <xdr:spPr>
        <a:xfrm>
          <a:off x="6235700" y="140056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209" name="テキスト ボックス 120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210" name="テキスト ボックス 120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211" name="テキスト ボックス 121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212" name="テキスト ボックス 121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213" name="テキスト ボックス 121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153415</xdr:rowOff>
    </xdr:from>
    <xdr:to>
      <xdr:col>55</xdr:col>
      <xdr:colOff>50800</xdr:colOff>
      <xdr:row>85</xdr:row>
      <xdr:rowOff>83565</xdr:rowOff>
    </xdr:to>
    <xdr:sp macro="" textlink="">
      <xdr:nvSpPr>
        <xdr:cNvPr id="1214" name="楕円 1213"/>
        <xdr:cNvSpPr/>
      </xdr:nvSpPr>
      <xdr:spPr>
        <a:xfrm>
          <a:off x="9398000" y="140281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131842</xdr:rowOff>
    </xdr:from>
    <xdr:ext cx="469744" cy="259045"/>
    <xdr:sp macro="" textlink="">
      <xdr:nvSpPr>
        <xdr:cNvPr id="1215" name="【公営住宅】&#10;一人当たり面積該当値テキスト"/>
        <xdr:cNvSpPr txBox="1"/>
      </xdr:nvSpPr>
      <xdr:spPr>
        <a:xfrm>
          <a:off x="9467850" y="1400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140843</xdr:rowOff>
    </xdr:from>
    <xdr:to>
      <xdr:col>50</xdr:col>
      <xdr:colOff>165100</xdr:colOff>
      <xdr:row>85</xdr:row>
      <xdr:rowOff>70993</xdr:rowOff>
    </xdr:to>
    <xdr:sp macro="" textlink="">
      <xdr:nvSpPr>
        <xdr:cNvPr id="1216" name="楕円 1215"/>
        <xdr:cNvSpPr/>
      </xdr:nvSpPr>
      <xdr:spPr>
        <a:xfrm>
          <a:off x="8636000" y="14015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20193</xdr:rowOff>
    </xdr:from>
    <xdr:to>
      <xdr:col>55</xdr:col>
      <xdr:colOff>0</xdr:colOff>
      <xdr:row>85</xdr:row>
      <xdr:rowOff>32765</xdr:rowOff>
    </xdr:to>
    <xdr:cxnSp macro="">
      <xdr:nvCxnSpPr>
        <xdr:cNvPr id="1217" name="直線コネクタ 1216"/>
        <xdr:cNvCxnSpPr/>
      </xdr:nvCxnSpPr>
      <xdr:spPr>
        <a:xfrm>
          <a:off x="8686800" y="14060043"/>
          <a:ext cx="74295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141987</xdr:rowOff>
    </xdr:from>
    <xdr:to>
      <xdr:col>46</xdr:col>
      <xdr:colOff>38100</xdr:colOff>
      <xdr:row>85</xdr:row>
      <xdr:rowOff>72137</xdr:rowOff>
    </xdr:to>
    <xdr:sp macro="" textlink="">
      <xdr:nvSpPr>
        <xdr:cNvPr id="1218" name="楕円 1217"/>
        <xdr:cNvSpPr/>
      </xdr:nvSpPr>
      <xdr:spPr>
        <a:xfrm>
          <a:off x="7842250" y="140167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20193</xdr:rowOff>
    </xdr:from>
    <xdr:to>
      <xdr:col>50</xdr:col>
      <xdr:colOff>114300</xdr:colOff>
      <xdr:row>85</xdr:row>
      <xdr:rowOff>21337</xdr:rowOff>
    </xdr:to>
    <xdr:cxnSp macro="">
      <xdr:nvCxnSpPr>
        <xdr:cNvPr id="1219" name="直線コネクタ 1218"/>
        <xdr:cNvCxnSpPr/>
      </xdr:nvCxnSpPr>
      <xdr:spPr>
        <a:xfrm flipV="1">
          <a:off x="7886700" y="14060043"/>
          <a:ext cx="8001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144272</xdr:rowOff>
    </xdr:from>
    <xdr:to>
      <xdr:col>41</xdr:col>
      <xdr:colOff>101600</xdr:colOff>
      <xdr:row>85</xdr:row>
      <xdr:rowOff>74422</xdr:rowOff>
    </xdr:to>
    <xdr:sp macro="" textlink="">
      <xdr:nvSpPr>
        <xdr:cNvPr id="1220" name="楕円 1219"/>
        <xdr:cNvSpPr/>
      </xdr:nvSpPr>
      <xdr:spPr>
        <a:xfrm>
          <a:off x="7029450" y="140190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21337</xdr:rowOff>
    </xdr:from>
    <xdr:to>
      <xdr:col>45</xdr:col>
      <xdr:colOff>177800</xdr:colOff>
      <xdr:row>85</xdr:row>
      <xdr:rowOff>23622</xdr:rowOff>
    </xdr:to>
    <xdr:cxnSp macro="">
      <xdr:nvCxnSpPr>
        <xdr:cNvPr id="1221" name="直線コネクタ 1220"/>
        <xdr:cNvCxnSpPr/>
      </xdr:nvCxnSpPr>
      <xdr:spPr>
        <a:xfrm flipV="1">
          <a:off x="7080250" y="14061187"/>
          <a:ext cx="8064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153797</xdr:rowOff>
    </xdr:from>
    <xdr:to>
      <xdr:col>36</xdr:col>
      <xdr:colOff>165100</xdr:colOff>
      <xdr:row>85</xdr:row>
      <xdr:rowOff>83947</xdr:rowOff>
    </xdr:to>
    <xdr:sp macro="" textlink="">
      <xdr:nvSpPr>
        <xdr:cNvPr id="1222" name="楕円 1221"/>
        <xdr:cNvSpPr/>
      </xdr:nvSpPr>
      <xdr:spPr>
        <a:xfrm>
          <a:off x="6235700" y="140285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23622</xdr:rowOff>
    </xdr:from>
    <xdr:to>
      <xdr:col>41</xdr:col>
      <xdr:colOff>50800</xdr:colOff>
      <xdr:row>85</xdr:row>
      <xdr:rowOff>33147</xdr:rowOff>
    </xdr:to>
    <xdr:cxnSp macro="">
      <xdr:nvCxnSpPr>
        <xdr:cNvPr id="1223" name="直線コネクタ 1222"/>
        <xdr:cNvCxnSpPr/>
      </xdr:nvCxnSpPr>
      <xdr:spPr>
        <a:xfrm flipV="1">
          <a:off x="6286500" y="14063472"/>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1224" name="n_1aveValue【公営住宅】&#10;一人当たり面積"/>
        <xdr:cNvSpPr txBox="1"/>
      </xdr:nvSpPr>
      <xdr:spPr>
        <a:xfrm>
          <a:off x="8458277" y="1377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1225" name="n_2aveValue【公営住宅】&#10;一人当たり面積"/>
        <xdr:cNvSpPr txBox="1"/>
      </xdr:nvSpPr>
      <xdr:spPr>
        <a:xfrm>
          <a:off x="7677227" y="1377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1226" name="n_3aveValue【公営住宅】&#10;一人当たり面積"/>
        <xdr:cNvSpPr txBox="1"/>
      </xdr:nvSpPr>
      <xdr:spPr>
        <a:xfrm>
          <a:off x="6864427" y="137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1227" name="n_4aveValue【公営住宅】&#10;一人当たり面積"/>
        <xdr:cNvSpPr txBox="1"/>
      </xdr:nvSpPr>
      <xdr:spPr>
        <a:xfrm>
          <a:off x="6070677" y="137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62120</xdr:rowOff>
    </xdr:from>
    <xdr:ext cx="469744" cy="259045"/>
    <xdr:sp macro="" textlink="">
      <xdr:nvSpPr>
        <xdr:cNvPr id="1228" name="n_1mainValue【公営住宅】&#10;一人当たり面積"/>
        <xdr:cNvSpPr txBox="1"/>
      </xdr:nvSpPr>
      <xdr:spPr>
        <a:xfrm>
          <a:off x="8458277" y="141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63264</xdr:rowOff>
    </xdr:from>
    <xdr:ext cx="469744" cy="259045"/>
    <xdr:sp macro="" textlink="">
      <xdr:nvSpPr>
        <xdr:cNvPr id="1229" name="n_2mainValue【公営住宅】&#10;一人当たり面積"/>
        <xdr:cNvSpPr txBox="1"/>
      </xdr:nvSpPr>
      <xdr:spPr>
        <a:xfrm>
          <a:off x="7677227" y="1410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65549</xdr:rowOff>
    </xdr:from>
    <xdr:ext cx="469744" cy="259045"/>
    <xdr:sp macro="" textlink="">
      <xdr:nvSpPr>
        <xdr:cNvPr id="1230" name="n_3mainValue【公営住宅】&#10;一人当たり面積"/>
        <xdr:cNvSpPr txBox="1"/>
      </xdr:nvSpPr>
      <xdr:spPr>
        <a:xfrm>
          <a:off x="6864427" y="1410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75074</xdr:rowOff>
    </xdr:from>
    <xdr:ext cx="469744" cy="259045"/>
    <xdr:sp macro="" textlink="">
      <xdr:nvSpPr>
        <xdr:cNvPr id="1231" name="n_4mainValue【公営住宅】&#10;一人当たり面積"/>
        <xdr:cNvSpPr txBox="1"/>
      </xdr:nvSpPr>
      <xdr:spPr>
        <a:xfrm>
          <a:off x="6070677" y="1411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232" name="正方形/長方形 123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233" name="正方形/長方形 1232"/>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234" name="正方形/長方形 1233"/>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235" name="正方形/長方形 1234"/>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236" name="正方形/長方形 1235"/>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237" name="正方形/長方形 1236"/>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238" name="正方形/長方形 1237"/>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239" name="正方形/長方形 1238"/>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240" name="正方形/長方形 123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241" name="正方形/長方形 124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242" name="正方形/長方形 124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243" name="正方形/長方形 124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244" name="正方形/長方形 124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245" name="正方形/長方形 124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246" name="正方形/長方形 124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247" name="正方形/長方形 1246"/>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248" name="正方形/長方形 124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249" name="正方形/長方形 1248"/>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250" name="正方形/長方形 1249"/>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251" name="正方形/長方形 1250"/>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252" name="正方形/長方形 1251"/>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253" name="正方形/長方形 1252"/>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254" name="正方形/長方形 1253"/>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255" name="正方形/長方形 125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256" name="テキスト ボックス 125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257" name="直線コネクタ 125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258" name="テキスト ボックス 1257"/>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259" name="直線コネクタ 1258"/>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1260" name="テキスト ボックス 1259"/>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261" name="直線コネクタ 1260"/>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262" name="テキスト ボックス 1261"/>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263" name="直線コネクタ 1262"/>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264" name="テキスト ボックス 1263"/>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265" name="直線コネクタ 1264"/>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266" name="テキスト ボックス 1265"/>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267" name="直線コネクタ 1266"/>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1268" name="テキスト ボックス 1267"/>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69" name="直線コネクタ 126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1270" name="テキスト ボックス 1269"/>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271"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1272" name="直線コネクタ 1271"/>
        <xdr:cNvCxnSpPr/>
      </xdr:nvCxnSpPr>
      <xdr:spPr>
        <a:xfrm flipV="1">
          <a:off x="14699614" y="54927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1273" name="【認定こども園・幼稚園・保育所】&#10;有形固定資産減価償却率最小値テキスト"/>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1274" name="直線コネクタ 1273"/>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1275" name="【認定こども園・幼稚園・保育所】&#10;有形固定資産減価償却率最大値テキスト"/>
        <xdr:cNvSpPr txBox="1"/>
      </xdr:nvSpPr>
      <xdr:spPr>
        <a:xfrm>
          <a:off x="14738350" y="52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1276" name="直線コネクタ 1275"/>
        <xdr:cNvCxnSpPr/>
      </xdr:nvCxnSpPr>
      <xdr:spPr>
        <a:xfrm>
          <a:off x="14611350" y="549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1277" name="【認定こども園・幼稚園・保育所】&#10;有形固定資産減価償却率平均値テキスト"/>
        <xdr:cNvSpPr txBox="1"/>
      </xdr:nvSpPr>
      <xdr:spPr>
        <a:xfrm>
          <a:off x="14738350" y="604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1278" name="フローチャート: 判断 1277"/>
        <xdr:cNvSpPr/>
      </xdr:nvSpPr>
      <xdr:spPr>
        <a:xfrm>
          <a:off x="14649450" y="60667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1279" name="フローチャート: 判断 1278"/>
        <xdr:cNvSpPr/>
      </xdr:nvSpPr>
      <xdr:spPr>
        <a:xfrm>
          <a:off x="13887450" y="605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1280" name="フローチャート: 判断 1279"/>
        <xdr:cNvSpPr/>
      </xdr:nvSpPr>
      <xdr:spPr>
        <a:xfrm>
          <a:off x="13093700" y="6053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1281" name="フローチャート: 判断 1280"/>
        <xdr:cNvSpPr/>
      </xdr:nvSpPr>
      <xdr:spPr>
        <a:xfrm>
          <a:off x="12299950" y="6078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1282" name="フローチャート: 判断 1281"/>
        <xdr:cNvSpPr/>
      </xdr:nvSpPr>
      <xdr:spPr>
        <a:xfrm>
          <a:off x="1148715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283" name="テキスト ボックス 1282"/>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284" name="テキスト ボックス 1283"/>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285" name="テキスト ボックス 1284"/>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286" name="テキスト ボックス 1285"/>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287" name="テキスト ボックス 1286"/>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38735</xdr:rowOff>
    </xdr:from>
    <xdr:to>
      <xdr:col>85</xdr:col>
      <xdr:colOff>177800</xdr:colOff>
      <xdr:row>34</xdr:row>
      <xdr:rowOff>140335</xdr:rowOff>
    </xdr:to>
    <xdr:sp macro="" textlink="">
      <xdr:nvSpPr>
        <xdr:cNvPr id="1288" name="楕円 1287"/>
        <xdr:cNvSpPr/>
      </xdr:nvSpPr>
      <xdr:spPr>
        <a:xfrm>
          <a:off x="14649450" y="56584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61612</xdr:rowOff>
    </xdr:from>
    <xdr:ext cx="405111" cy="259045"/>
    <xdr:sp macro="" textlink="">
      <xdr:nvSpPr>
        <xdr:cNvPr id="1289" name="【認定こども園・幼稚園・保育所】&#10;有形固定資産減価償却率該当値テキスト"/>
        <xdr:cNvSpPr txBox="1"/>
      </xdr:nvSpPr>
      <xdr:spPr>
        <a:xfrm>
          <a:off x="14738350" y="551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44450</xdr:rowOff>
    </xdr:from>
    <xdr:to>
      <xdr:col>81</xdr:col>
      <xdr:colOff>101600</xdr:colOff>
      <xdr:row>34</xdr:row>
      <xdr:rowOff>146050</xdr:rowOff>
    </xdr:to>
    <xdr:sp macro="" textlink="">
      <xdr:nvSpPr>
        <xdr:cNvPr id="1290" name="楕円 1289"/>
        <xdr:cNvSpPr/>
      </xdr:nvSpPr>
      <xdr:spPr>
        <a:xfrm>
          <a:off x="1388745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89535</xdr:rowOff>
    </xdr:from>
    <xdr:to>
      <xdr:col>85</xdr:col>
      <xdr:colOff>127000</xdr:colOff>
      <xdr:row>34</xdr:row>
      <xdr:rowOff>95250</xdr:rowOff>
    </xdr:to>
    <xdr:cxnSp macro="">
      <xdr:nvCxnSpPr>
        <xdr:cNvPr id="1291" name="直線コネクタ 1290"/>
        <xdr:cNvCxnSpPr/>
      </xdr:nvCxnSpPr>
      <xdr:spPr>
        <a:xfrm flipV="1">
          <a:off x="13938250" y="5709285"/>
          <a:ext cx="762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17780</xdr:rowOff>
    </xdr:from>
    <xdr:to>
      <xdr:col>76</xdr:col>
      <xdr:colOff>165100</xdr:colOff>
      <xdr:row>34</xdr:row>
      <xdr:rowOff>119380</xdr:rowOff>
    </xdr:to>
    <xdr:sp macro="" textlink="">
      <xdr:nvSpPr>
        <xdr:cNvPr id="1292" name="楕円 1291"/>
        <xdr:cNvSpPr/>
      </xdr:nvSpPr>
      <xdr:spPr>
        <a:xfrm>
          <a:off x="130937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68580</xdr:rowOff>
    </xdr:from>
    <xdr:to>
      <xdr:col>81</xdr:col>
      <xdr:colOff>50800</xdr:colOff>
      <xdr:row>34</xdr:row>
      <xdr:rowOff>95250</xdr:rowOff>
    </xdr:to>
    <xdr:cxnSp macro="">
      <xdr:nvCxnSpPr>
        <xdr:cNvPr id="1293" name="直線コネクタ 1292"/>
        <xdr:cNvCxnSpPr/>
      </xdr:nvCxnSpPr>
      <xdr:spPr>
        <a:xfrm>
          <a:off x="13144500" y="568833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99695</xdr:rowOff>
    </xdr:from>
    <xdr:to>
      <xdr:col>72</xdr:col>
      <xdr:colOff>38100</xdr:colOff>
      <xdr:row>36</xdr:row>
      <xdr:rowOff>29845</xdr:rowOff>
    </xdr:to>
    <xdr:sp macro="" textlink="">
      <xdr:nvSpPr>
        <xdr:cNvPr id="1294" name="楕円 1293"/>
        <xdr:cNvSpPr/>
      </xdr:nvSpPr>
      <xdr:spPr>
        <a:xfrm>
          <a:off x="12299950" y="58845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68580</xdr:rowOff>
    </xdr:from>
    <xdr:to>
      <xdr:col>76</xdr:col>
      <xdr:colOff>114300</xdr:colOff>
      <xdr:row>35</xdr:row>
      <xdr:rowOff>150495</xdr:rowOff>
    </xdr:to>
    <xdr:cxnSp macro="">
      <xdr:nvCxnSpPr>
        <xdr:cNvPr id="1295" name="直線コネクタ 1294"/>
        <xdr:cNvCxnSpPr/>
      </xdr:nvCxnSpPr>
      <xdr:spPr>
        <a:xfrm flipV="1">
          <a:off x="12344400" y="5688330"/>
          <a:ext cx="800100" cy="2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128270</xdr:rowOff>
    </xdr:from>
    <xdr:to>
      <xdr:col>67</xdr:col>
      <xdr:colOff>101600</xdr:colOff>
      <xdr:row>36</xdr:row>
      <xdr:rowOff>58420</xdr:rowOff>
    </xdr:to>
    <xdr:sp macro="" textlink="">
      <xdr:nvSpPr>
        <xdr:cNvPr id="1296" name="楕円 1295"/>
        <xdr:cNvSpPr/>
      </xdr:nvSpPr>
      <xdr:spPr>
        <a:xfrm>
          <a:off x="11487150" y="5913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150495</xdr:rowOff>
    </xdr:from>
    <xdr:to>
      <xdr:col>71</xdr:col>
      <xdr:colOff>177800</xdr:colOff>
      <xdr:row>36</xdr:row>
      <xdr:rowOff>7620</xdr:rowOff>
    </xdr:to>
    <xdr:cxnSp macro="">
      <xdr:nvCxnSpPr>
        <xdr:cNvPr id="1297" name="直線コネクタ 1296"/>
        <xdr:cNvCxnSpPr/>
      </xdr:nvCxnSpPr>
      <xdr:spPr>
        <a:xfrm flipV="1">
          <a:off x="11537950" y="5935345"/>
          <a:ext cx="80645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1298" name="n_1aveValue【認定こども園・幼稚園・保育所】&#10;有形固定資産減価償却率"/>
        <xdr:cNvSpPr txBox="1"/>
      </xdr:nvSpPr>
      <xdr:spPr>
        <a:xfrm>
          <a:off x="1374204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1299" name="n_2aveValue【認定こども園・幼稚園・保育所】&#10;有形固定資産減価償却率"/>
        <xdr:cNvSpPr txBox="1"/>
      </xdr:nvSpPr>
      <xdr:spPr>
        <a:xfrm>
          <a:off x="12960994" y="613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1300" name="n_3aveValue【認定こども園・幼稚園・保育所】&#10;有形固定資産減価償却率"/>
        <xdr:cNvSpPr txBox="1"/>
      </xdr:nvSpPr>
      <xdr:spPr>
        <a:xfrm>
          <a:off x="12167244"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1301" name="n_4aveValue【認定こども園・幼稚園・保育所】&#10;有形固定資産減価償却率"/>
        <xdr:cNvSpPr txBox="1"/>
      </xdr:nvSpPr>
      <xdr:spPr>
        <a:xfrm>
          <a:off x="113544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162577</xdr:rowOff>
    </xdr:from>
    <xdr:ext cx="405111" cy="259045"/>
    <xdr:sp macro="" textlink="">
      <xdr:nvSpPr>
        <xdr:cNvPr id="1302" name="n_1mainValue【認定こども園・幼稚園・保育所】&#10;有形固定資産減価償却率"/>
        <xdr:cNvSpPr txBox="1"/>
      </xdr:nvSpPr>
      <xdr:spPr>
        <a:xfrm>
          <a:off x="13742044"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135907</xdr:rowOff>
    </xdr:from>
    <xdr:ext cx="405111" cy="259045"/>
    <xdr:sp macro="" textlink="">
      <xdr:nvSpPr>
        <xdr:cNvPr id="1303" name="n_2mainValue【認定こども園・幼稚園・保育所】&#10;有形固定資産減価償却率"/>
        <xdr:cNvSpPr txBox="1"/>
      </xdr:nvSpPr>
      <xdr:spPr>
        <a:xfrm>
          <a:off x="12960994"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46372</xdr:rowOff>
    </xdr:from>
    <xdr:ext cx="405111" cy="259045"/>
    <xdr:sp macro="" textlink="">
      <xdr:nvSpPr>
        <xdr:cNvPr id="1304" name="n_3mainValue【認定こども園・幼稚園・保育所】&#10;有形固定資産減価償却率"/>
        <xdr:cNvSpPr txBox="1"/>
      </xdr:nvSpPr>
      <xdr:spPr>
        <a:xfrm>
          <a:off x="12167244"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74947</xdr:rowOff>
    </xdr:from>
    <xdr:ext cx="405111" cy="259045"/>
    <xdr:sp macro="" textlink="">
      <xdr:nvSpPr>
        <xdr:cNvPr id="1305" name="n_4mainValue【認定こども園・幼稚園・保育所】&#10;有形固定資産減価償却率"/>
        <xdr:cNvSpPr txBox="1"/>
      </xdr:nvSpPr>
      <xdr:spPr>
        <a:xfrm>
          <a:off x="113544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306" name="正方形/長方形 130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307" name="正方形/長方形 1306"/>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308" name="正方形/長方形 1307"/>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309" name="正方形/長方形 1308"/>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310" name="正方形/長方形 1309"/>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311" name="正方形/長方形 1310"/>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312" name="正方形/長方形 1311"/>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313" name="正方形/長方形 1312"/>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314" name="テキスト ボックス 1313"/>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315" name="直線コネクタ 1314"/>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1316" name="直線コネクタ 1315"/>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1317" name="テキスト ボックス 1316"/>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1318" name="直線コネクタ 1317"/>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1319" name="テキスト ボックス 1318"/>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1320" name="直線コネクタ 1319"/>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1321" name="テキスト ボックス 1320"/>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1322" name="直線コネクタ 1321"/>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1323" name="テキスト ボックス 1322"/>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1324" name="直線コネクタ 1323"/>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1325" name="テキスト ボックス 1324"/>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326" name="直線コネクタ 132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1327" name="テキスト ボックス 1326"/>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328"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1329" name="直線コネクタ 1328"/>
        <xdr:cNvCxnSpPr/>
      </xdr:nvCxnSpPr>
      <xdr:spPr>
        <a:xfrm flipV="1">
          <a:off x="19951064" y="5764530"/>
          <a:ext cx="0" cy="1191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1330" name="【認定こども園・幼稚園・保育所】&#10;一人当たり面積最小値テキスト"/>
        <xdr:cNvSpPr txBox="1"/>
      </xdr:nvSpPr>
      <xdr:spPr>
        <a:xfrm>
          <a:off x="19989800" y="695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1331" name="直線コネクタ 1330"/>
        <xdr:cNvCxnSpPr/>
      </xdr:nvCxnSpPr>
      <xdr:spPr>
        <a:xfrm>
          <a:off x="19881850" y="69557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1332" name="【認定こども園・幼稚園・保育所】&#10;一人当たり面積最大値テキスト"/>
        <xdr:cNvSpPr txBox="1"/>
      </xdr:nvSpPr>
      <xdr:spPr>
        <a:xfrm>
          <a:off x="19989800" y="55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1333" name="直線コネクタ 1332"/>
        <xdr:cNvCxnSpPr/>
      </xdr:nvCxnSpPr>
      <xdr:spPr>
        <a:xfrm>
          <a:off x="19881850" y="5764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1334" name="【認定こども園・幼稚園・保育所】&#10;一人当たり面積平均値テキスト"/>
        <xdr:cNvSpPr txBox="1"/>
      </xdr:nvSpPr>
      <xdr:spPr>
        <a:xfrm>
          <a:off x="199898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1335" name="フローチャート: 判断 1334"/>
        <xdr:cNvSpPr/>
      </xdr:nvSpPr>
      <xdr:spPr>
        <a:xfrm>
          <a:off x="19900900" y="6565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1336" name="フローチャート: 判断 1335"/>
        <xdr:cNvSpPr/>
      </xdr:nvSpPr>
      <xdr:spPr>
        <a:xfrm>
          <a:off x="19157950" y="6581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1337" name="フローチャート: 判断 1336"/>
        <xdr:cNvSpPr/>
      </xdr:nvSpPr>
      <xdr:spPr>
        <a:xfrm>
          <a:off x="18345150" y="6600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1338" name="フローチャート: 判断 1337"/>
        <xdr:cNvSpPr/>
      </xdr:nvSpPr>
      <xdr:spPr>
        <a:xfrm>
          <a:off x="17551400" y="65982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1339" name="フローチャート: 判断 1338"/>
        <xdr:cNvSpPr/>
      </xdr:nvSpPr>
      <xdr:spPr>
        <a:xfrm>
          <a:off x="16757650" y="6607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340" name="テキスト ボックス 133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341" name="テキスト ボックス 134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342" name="テキスト ボックス 134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343" name="テキスト ボックス 134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344" name="テキスト ボックス 134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1345" name="楕円 1344"/>
        <xdr:cNvSpPr/>
      </xdr:nvSpPr>
      <xdr:spPr>
        <a:xfrm>
          <a:off x="199009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36847</xdr:rowOff>
    </xdr:from>
    <xdr:ext cx="469744" cy="259045"/>
    <xdr:sp macro="" textlink="">
      <xdr:nvSpPr>
        <xdr:cNvPr id="1346" name="【認定こども園・幼稚園・保育所】&#10;一人当たり面積該当値テキスト"/>
        <xdr:cNvSpPr txBox="1"/>
      </xdr:nvSpPr>
      <xdr:spPr>
        <a:xfrm>
          <a:off x="19989800" y="63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170180</xdr:rowOff>
    </xdr:from>
    <xdr:to>
      <xdr:col>112</xdr:col>
      <xdr:colOff>38100</xdr:colOff>
      <xdr:row>39</xdr:row>
      <xdr:rowOff>100330</xdr:rowOff>
    </xdr:to>
    <xdr:sp macro="" textlink="">
      <xdr:nvSpPr>
        <xdr:cNvPr id="1347" name="楕円 1346"/>
        <xdr:cNvSpPr/>
      </xdr:nvSpPr>
      <xdr:spPr>
        <a:xfrm>
          <a:off x="19157950" y="6443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49530</xdr:rowOff>
    </xdr:from>
    <xdr:to>
      <xdr:col>116</xdr:col>
      <xdr:colOff>63500</xdr:colOff>
      <xdr:row>39</xdr:row>
      <xdr:rowOff>64770</xdr:rowOff>
    </xdr:to>
    <xdr:cxnSp macro="">
      <xdr:nvCxnSpPr>
        <xdr:cNvPr id="1348" name="直線コネクタ 1347"/>
        <xdr:cNvCxnSpPr/>
      </xdr:nvCxnSpPr>
      <xdr:spPr>
        <a:xfrm>
          <a:off x="19202400" y="649478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160655</xdr:rowOff>
    </xdr:from>
    <xdr:to>
      <xdr:col>107</xdr:col>
      <xdr:colOff>101600</xdr:colOff>
      <xdr:row>39</xdr:row>
      <xdr:rowOff>90805</xdr:rowOff>
    </xdr:to>
    <xdr:sp macro="" textlink="">
      <xdr:nvSpPr>
        <xdr:cNvPr id="1349" name="楕円 1348"/>
        <xdr:cNvSpPr/>
      </xdr:nvSpPr>
      <xdr:spPr>
        <a:xfrm>
          <a:off x="18345150" y="6440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40005</xdr:rowOff>
    </xdr:from>
    <xdr:to>
      <xdr:col>111</xdr:col>
      <xdr:colOff>177800</xdr:colOff>
      <xdr:row>39</xdr:row>
      <xdr:rowOff>49530</xdr:rowOff>
    </xdr:to>
    <xdr:cxnSp macro="">
      <xdr:nvCxnSpPr>
        <xdr:cNvPr id="1350" name="直線コネクタ 1349"/>
        <xdr:cNvCxnSpPr/>
      </xdr:nvCxnSpPr>
      <xdr:spPr>
        <a:xfrm>
          <a:off x="18395950" y="6485255"/>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1351" name="楕円 1350"/>
        <xdr:cNvSpPr/>
      </xdr:nvSpPr>
      <xdr:spPr>
        <a:xfrm>
          <a:off x="175514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40005</xdr:rowOff>
    </xdr:from>
    <xdr:to>
      <xdr:col>107</xdr:col>
      <xdr:colOff>50800</xdr:colOff>
      <xdr:row>39</xdr:row>
      <xdr:rowOff>99060</xdr:rowOff>
    </xdr:to>
    <xdr:cxnSp macro="">
      <xdr:nvCxnSpPr>
        <xdr:cNvPr id="1352" name="直線コネクタ 1351"/>
        <xdr:cNvCxnSpPr/>
      </xdr:nvCxnSpPr>
      <xdr:spPr>
        <a:xfrm flipV="1">
          <a:off x="17602200" y="6485255"/>
          <a:ext cx="79375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12065</xdr:rowOff>
    </xdr:from>
    <xdr:to>
      <xdr:col>98</xdr:col>
      <xdr:colOff>38100</xdr:colOff>
      <xdr:row>39</xdr:row>
      <xdr:rowOff>113665</xdr:rowOff>
    </xdr:to>
    <xdr:sp macro="" textlink="">
      <xdr:nvSpPr>
        <xdr:cNvPr id="1353" name="楕円 1352"/>
        <xdr:cNvSpPr/>
      </xdr:nvSpPr>
      <xdr:spPr>
        <a:xfrm>
          <a:off x="16757650" y="64573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62865</xdr:rowOff>
    </xdr:from>
    <xdr:to>
      <xdr:col>102</xdr:col>
      <xdr:colOff>114300</xdr:colOff>
      <xdr:row>39</xdr:row>
      <xdr:rowOff>99060</xdr:rowOff>
    </xdr:to>
    <xdr:cxnSp macro="">
      <xdr:nvCxnSpPr>
        <xdr:cNvPr id="1354" name="直線コネクタ 1353"/>
        <xdr:cNvCxnSpPr/>
      </xdr:nvCxnSpPr>
      <xdr:spPr>
        <a:xfrm>
          <a:off x="16802100" y="6508115"/>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1355" name="n_1aveValue【認定こども園・幼稚園・保育所】&#10;一人当たり面積"/>
        <xdr:cNvSpPr txBox="1"/>
      </xdr:nvSpPr>
      <xdr:spPr>
        <a:xfrm>
          <a:off x="18980227"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1356" name="n_2aveValue【認定こども園・幼稚園・保育所】&#10;一人当たり面積"/>
        <xdr:cNvSpPr txBox="1"/>
      </xdr:nvSpPr>
      <xdr:spPr>
        <a:xfrm>
          <a:off x="18180127"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1357" name="n_3aveValue【認定こども園・幼稚園・保育所】&#10;一人当たり面積"/>
        <xdr:cNvSpPr txBox="1"/>
      </xdr:nvSpPr>
      <xdr:spPr>
        <a:xfrm>
          <a:off x="17386377" y="668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1358" name="n_4aveValue【認定こども園・幼稚園・保育所】&#10;一人当たり面積"/>
        <xdr:cNvSpPr txBox="1"/>
      </xdr:nvSpPr>
      <xdr:spPr>
        <a:xfrm>
          <a:off x="165926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116857</xdr:rowOff>
    </xdr:from>
    <xdr:ext cx="469744" cy="259045"/>
    <xdr:sp macro="" textlink="">
      <xdr:nvSpPr>
        <xdr:cNvPr id="1359" name="n_1mainValue【認定こども園・幼稚園・保育所】&#10;一人当たり面積"/>
        <xdr:cNvSpPr txBox="1"/>
      </xdr:nvSpPr>
      <xdr:spPr>
        <a:xfrm>
          <a:off x="189802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107332</xdr:rowOff>
    </xdr:from>
    <xdr:ext cx="469744" cy="259045"/>
    <xdr:sp macro="" textlink="">
      <xdr:nvSpPr>
        <xdr:cNvPr id="1360" name="n_2mainValue【認定こども園・幼稚園・保育所】&#10;一人当たり面積"/>
        <xdr:cNvSpPr txBox="1"/>
      </xdr:nvSpPr>
      <xdr:spPr>
        <a:xfrm>
          <a:off x="18180127"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166387</xdr:rowOff>
    </xdr:from>
    <xdr:ext cx="469744" cy="259045"/>
    <xdr:sp macro="" textlink="">
      <xdr:nvSpPr>
        <xdr:cNvPr id="1361" name="n_3mainValue【認定こども園・幼稚園・保育所】&#10;一人当たり面積"/>
        <xdr:cNvSpPr txBox="1"/>
      </xdr:nvSpPr>
      <xdr:spPr>
        <a:xfrm>
          <a:off x="1738637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130192</xdr:rowOff>
    </xdr:from>
    <xdr:ext cx="469744" cy="259045"/>
    <xdr:sp macro="" textlink="">
      <xdr:nvSpPr>
        <xdr:cNvPr id="1362" name="n_4mainValue【認定こども園・幼稚園・保育所】&#10;一人当たり面積"/>
        <xdr:cNvSpPr txBox="1"/>
      </xdr:nvSpPr>
      <xdr:spPr>
        <a:xfrm>
          <a:off x="16592627"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363" name="正方形/長方形 136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364" name="正方形/長方形 136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365" name="正方形/長方形 136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366" name="正方形/長方形 136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367" name="正方形/長方形 136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368" name="正方形/長方形 136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369" name="正方形/長方形 136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370" name="正方形/長方形 136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371" name="テキスト ボックス 137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372" name="直線コネクタ 137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373" name="テキスト ボックス 137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374" name="直線コネクタ 1373"/>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1375" name="テキスト ボックス 1374"/>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376" name="直線コネクタ 1375"/>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377" name="テキスト ボックス 1376"/>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378" name="直線コネクタ 1377"/>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379" name="テキスト ボックス 1378"/>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380" name="直線コネクタ 1379"/>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381" name="テキスト ボックス 1380"/>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382" name="直線コネクタ 1381"/>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1383" name="テキスト ボックス 1382"/>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84" name="直線コネクタ 138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1385" name="テキスト ボックス 1384"/>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386"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1387" name="直線コネクタ 1386"/>
        <xdr:cNvCxnSpPr/>
      </xdr:nvCxnSpPr>
      <xdr:spPr>
        <a:xfrm flipV="1">
          <a:off x="14699614" y="9333865"/>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1388" name="【学校施設】&#10;有形固定資産減価償却率最小値テキスト"/>
        <xdr:cNvSpPr txBox="1"/>
      </xdr:nvSpPr>
      <xdr:spPr>
        <a:xfrm>
          <a:off x="14738350" y="1040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1389" name="直線コネクタ 1388"/>
        <xdr:cNvCxnSpPr/>
      </xdr:nvCxnSpPr>
      <xdr:spPr>
        <a:xfrm>
          <a:off x="14611350" y="10396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1390" name="【学校施設】&#10;有形固定資産減価償却率最大値テキスト"/>
        <xdr:cNvSpPr txBox="1"/>
      </xdr:nvSpPr>
      <xdr:spPr>
        <a:xfrm>
          <a:off x="14738350" y="911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1391" name="直線コネクタ 1390"/>
        <xdr:cNvCxnSpPr/>
      </xdr:nvCxnSpPr>
      <xdr:spPr>
        <a:xfrm>
          <a:off x="14611350" y="933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1392" name="【学校施設】&#10;有形固定資産減価償却率平均値テキスト"/>
        <xdr:cNvSpPr txBox="1"/>
      </xdr:nvSpPr>
      <xdr:spPr>
        <a:xfrm>
          <a:off x="14738350" y="9784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1393" name="フローチャート: 判断 1392"/>
        <xdr:cNvSpPr/>
      </xdr:nvSpPr>
      <xdr:spPr>
        <a:xfrm>
          <a:off x="14649450" y="9926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1394" name="フローチャート: 判断 1393"/>
        <xdr:cNvSpPr/>
      </xdr:nvSpPr>
      <xdr:spPr>
        <a:xfrm>
          <a:off x="13887450" y="9911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1395" name="フローチャート: 判断 1394"/>
        <xdr:cNvSpPr/>
      </xdr:nvSpPr>
      <xdr:spPr>
        <a:xfrm>
          <a:off x="13093700" y="9906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1396" name="フローチャート: 判断 1395"/>
        <xdr:cNvSpPr/>
      </xdr:nvSpPr>
      <xdr:spPr>
        <a:xfrm>
          <a:off x="12299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1397" name="フローチャート: 判断 1396"/>
        <xdr:cNvSpPr/>
      </xdr:nvSpPr>
      <xdr:spPr>
        <a:xfrm>
          <a:off x="11487150" y="9877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398" name="テキスト ボックス 139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399" name="テキスト ボックス 139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400" name="テキスト ボックス 139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401" name="テキスト ボックス 140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402" name="テキスト ボックス 140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71120</xdr:rowOff>
    </xdr:from>
    <xdr:to>
      <xdr:col>85</xdr:col>
      <xdr:colOff>177800</xdr:colOff>
      <xdr:row>62</xdr:row>
      <xdr:rowOff>1270</xdr:rowOff>
    </xdr:to>
    <xdr:sp macro="" textlink="">
      <xdr:nvSpPr>
        <xdr:cNvPr id="1403" name="楕円 1402"/>
        <xdr:cNvSpPr/>
      </xdr:nvSpPr>
      <xdr:spPr>
        <a:xfrm>
          <a:off x="14649450" y="101485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49547</xdr:rowOff>
    </xdr:from>
    <xdr:ext cx="405111" cy="259045"/>
    <xdr:sp macro="" textlink="">
      <xdr:nvSpPr>
        <xdr:cNvPr id="1404" name="【学校施設】&#10;有形固定資産減価償却率該当値テキスト"/>
        <xdr:cNvSpPr txBox="1"/>
      </xdr:nvSpPr>
      <xdr:spPr>
        <a:xfrm>
          <a:off x="14738350"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42545</xdr:rowOff>
    </xdr:from>
    <xdr:to>
      <xdr:col>81</xdr:col>
      <xdr:colOff>101600</xdr:colOff>
      <xdr:row>61</xdr:row>
      <xdr:rowOff>144145</xdr:rowOff>
    </xdr:to>
    <xdr:sp macro="" textlink="">
      <xdr:nvSpPr>
        <xdr:cNvPr id="1405" name="楕円 1404"/>
        <xdr:cNvSpPr/>
      </xdr:nvSpPr>
      <xdr:spPr>
        <a:xfrm>
          <a:off x="1388745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93345</xdr:rowOff>
    </xdr:from>
    <xdr:to>
      <xdr:col>85</xdr:col>
      <xdr:colOff>127000</xdr:colOff>
      <xdr:row>61</xdr:row>
      <xdr:rowOff>121920</xdr:rowOff>
    </xdr:to>
    <xdr:cxnSp macro="">
      <xdr:nvCxnSpPr>
        <xdr:cNvPr id="1406" name="直線コネクタ 1405"/>
        <xdr:cNvCxnSpPr/>
      </xdr:nvCxnSpPr>
      <xdr:spPr>
        <a:xfrm>
          <a:off x="13938250" y="10170795"/>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xdr:rowOff>
    </xdr:from>
    <xdr:to>
      <xdr:col>76</xdr:col>
      <xdr:colOff>165100</xdr:colOff>
      <xdr:row>61</xdr:row>
      <xdr:rowOff>111760</xdr:rowOff>
    </xdr:to>
    <xdr:sp macro="" textlink="">
      <xdr:nvSpPr>
        <xdr:cNvPr id="1407" name="楕円 1406"/>
        <xdr:cNvSpPr/>
      </xdr:nvSpPr>
      <xdr:spPr>
        <a:xfrm>
          <a:off x="13093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60960</xdr:rowOff>
    </xdr:from>
    <xdr:to>
      <xdr:col>81</xdr:col>
      <xdr:colOff>50800</xdr:colOff>
      <xdr:row>61</xdr:row>
      <xdr:rowOff>93345</xdr:rowOff>
    </xdr:to>
    <xdr:cxnSp macro="">
      <xdr:nvCxnSpPr>
        <xdr:cNvPr id="1408" name="直線コネクタ 1407"/>
        <xdr:cNvCxnSpPr/>
      </xdr:nvCxnSpPr>
      <xdr:spPr>
        <a:xfrm>
          <a:off x="13144500" y="10138410"/>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149225</xdr:rowOff>
    </xdr:from>
    <xdr:to>
      <xdr:col>72</xdr:col>
      <xdr:colOff>38100</xdr:colOff>
      <xdr:row>61</xdr:row>
      <xdr:rowOff>79375</xdr:rowOff>
    </xdr:to>
    <xdr:sp macro="" textlink="">
      <xdr:nvSpPr>
        <xdr:cNvPr id="1409" name="楕円 1408"/>
        <xdr:cNvSpPr/>
      </xdr:nvSpPr>
      <xdr:spPr>
        <a:xfrm>
          <a:off x="12299950" y="100615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28575</xdr:rowOff>
    </xdr:from>
    <xdr:to>
      <xdr:col>76</xdr:col>
      <xdr:colOff>114300</xdr:colOff>
      <xdr:row>61</xdr:row>
      <xdr:rowOff>60960</xdr:rowOff>
    </xdr:to>
    <xdr:cxnSp macro="">
      <xdr:nvCxnSpPr>
        <xdr:cNvPr id="1410" name="直線コネクタ 1409"/>
        <xdr:cNvCxnSpPr/>
      </xdr:nvCxnSpPr>
      <xdr:spPr>
        <a:xfrm>
          <a:off x="12344400" y="10106025"/>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114935</xdr:rowOff>
    </xdr:from>
    <xdr:to>
      <xdr:col>67</xdr:col>
      <xdr:colOff>101600</xdr:colOff>
      <xdr:row>61</xdr:row>
      <xdr:rowOff>45085</xdr:rowOff>
    </xdr:to>
    <xdr:sp macro="" textlink="">
      <xdr:nvSpPr>
        <xdr:cNvPr id="1411" name="楕円 1410"/>
        <xdr:cNvSpPr/>
      </xdr:nvSpPr>
      <xdr:spPr>
        <a:xfrm>
          <a:off x="11487150" y="10027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165735</xdr:rowOff>
    </xdr:from>
    <xdr:to>
      <xdr:col>71</xdr:col>
      <xdr:colOff>177800</xdr:colOff>
      <xdr:row>61</xdr:row>
      <xdr:rowOff>28575</xdr:rowOff>
    </xdr:to>
    <xdr:cxnSp macro="">
      <xdr:nvCxnSpPr>
        <xdr:cNvPr id="1412" name="直線コネクタ 1411"/>
        <xdr:cNvCxnSpPr/>
      </xdr:nvCxnSpPr>
      <xdr:spPr>
        <a:xfrm>
          <a:off x="11537950" y="10078085"/>
          <a:ext cx="8064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1413" name="n_1aveValue【学校施設】&#10;有形固定資産減価償却率"/>
        <xdr:cNvSpPr txBox="1"/>
      </xdr:nvSpPr>
      <xdr:spPr>
        <a:xfrm>
          <a:off x="13742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1414" name="n_2aveValue【学校施設】&#10;有形固定資産減価償却率"/>
        <xdr:cNvSpPr txBox="1"/>
      </xdr:nvSpPr>
      <xdr:spPr>
        <a:xfrm>
          <a:off x="1296099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1415" name="n_3aveValue【学校施設】&#10;有形固定資産減価償却率"/>
        <xdr:cNvSpPr txBox="1"/>
      </xdr:nvSpPr>
      <xdr:spPr>
        <a:xfrm>
          <a:off x="121672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1416" name="n_4aveValue【学校施設】&#10;有形固定資産減価償却率"/>
        <xdr:cNvSpPr txBox="1"/>
      </xdr:nvSpPr>
      <xdr:spPr>
        <a:xfrm>
          <a:off x="113544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135272</xdr:rowOff>
    </xdr:from>
    <xdr:ext cx="405111" cy="259045"/>
    <xdr:sp macro="" textlink="">
      <xdr:nvSpPr>
        <xdr:cNvPr id="1417" name="n_1mainValue【学校施設】&#10;有形固定資産減価償却率"/>
        <xdr:cNvSpPr txBox="1"/>
      </xdr:nvSpPr>
      <xdr:spPr>
        <a:xfrm>
          <a:off x="137420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102887</xdr:rowOff>
    </xdr:from>
    <xdr:ext cx="405111" cy="259045"/>
    <xdr:sp macro="" textlink="">
      <xdr:nvSpPr>
        <xdr:cNvPr id="1418" name="n_2mainValue【学校施設】&#10;有形固定資産減価償却率"/>
        <xdr:cNvSpPr txBox="1"/>
      </xdr:nvSpPr>
      <xdr:spPr>
        <a:xfrm>
          <a:off x="1296099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70502</xdr:rowOff>
    </xdr:from>
    <xdr:ext cx="405111" cy="259045"/>
    <xdr:sp macro="" textlink="">
      <xdr:nvSpPr>
        <xdr:cNvPr id="1419" name="n_3mainValue【学校施設】&#10;有形固定資産減価償却率"/>
        <xdr:cNvSpPr txBox="1"/>
      </xdr:nvSpPr>
      <xdr:spPr>
        <a:xfrm>
          <a:off x="1216724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36212</xdr:rowOff>
    </xdr:from>
    <xdr:ext cx="405111" cy="259045"/>
    <xdr:sp macro="" textlink="">
      <xdr:nvSpPr>
        <xdr:cNvPr id="1420" name="n_4mainValue【学校施設】&#10;有形固定資産減価償却率"/>
        <xdr:cNvSpPr txBox="1"/>
      </xdr:nvSpPr>
      <xdr:spPr>
        <a:xfrm>
          <a:off x="1135444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421" name="正方形/長方形 142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422" name="正方形/長方形 142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423" name="正方形/長方形 142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424" name="正方形/長方形 142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425" name="正方形/長方形 142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426" name="正方形/長方形 142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427" name="正方形/長方形 142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428" name="正方形/長方形 142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429" name="テキスト ボックス 142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430" name="直線コネクタ 142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1431" name="テキスト ボックス 143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1432" name="直線コネクタ 1431"/>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1433" name="テキスト ボックス 1432"/>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434" name="直線コネクタ 1433"/>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435" name="テキスト ボックス 1434"/>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1436" name="直線コネクタ 1435"/>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1437" name="テキスト ボックス 1436"/>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438" name="直線コネクタ 143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439" name="テキスト ボックス 143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44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1441" name="直線コネクタ 1440"/>
        <xdr:cNvCxnSpPr/>
      </xdr:nvCxnSpPr>
      <xdr:spPr>
        <a:xfrm flipV="1">
          <a:off x="19951064" y="9210294"/>
          <a:ext cx="0" cy="1192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1442" name="【学校施設】&#10;一人当たり面積最小値テキスト"/>
        <xdr:cNvSpPr txBox="1"/>
      </xdr:nvSpPr>
      <xdr:spPr>
        <a:xfrm>
          <a:off x="19989800" y="104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1443" name="直線コネクタ 1442"/>
        <xdr:cNvCxnSpPr/>
      </xdr:nvCxnSpPr>
      <xdr:spPr>
        <a:xfrm>
          <a:off x="19881850" y="1040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1444" name="【学校施設】&#10;一人当たり面積最大値テキスト"/>
        <xdr:cNvSpPr txBox="1"/>
      </xdr:nvSpPr>
      <xdr:spPr>
        <a:xfrm>
          <a:off x="19989800" y="899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1445" name="直線コネクタ 1444"/>
        <xdr:cNvCxnSpPr/>
      </xdr:nvCxnSpPr>
      <xdr:spPr>
        <a:xfrm>
          <a:off x="19881850" y="92102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1446" name="【学校施設】&#10;一人当たり面積平均値テキスト"/>
        <xdr:cNvSpPr txBox="1"/>
      </xdr:nvSpPr>
      <xdr:spPr>
        <a:xfrm>
          <a:off x="19989800" y="984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1447" name="フローチャート: 判断 1446"/>
        <xdr:cNvSpPr/>
      </xdr:nvSpPr>
      <xdr:spPr>
        <a:xfrm>
          <a:off x="19900900" y="98627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1448" name="フローチャート: 判断 1447"/>
        <xdr:cNvSpPr/>
      </xdr:nvSpPr>
      <xdr:spPr>
        <a:xfrm>
          <a:off x="19157950" y="9899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1449" name="フローチャート: 判断 1448"/>
        <xdr:cNvSpPr/>
      </xdr:nvSpPr>
      <xdr:spPr>
        <a:xfrm>
          <a:off x="18345150" y="99141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1450" name="フローチャート: 判断 1449"/>
        <xdr:cNvSpPr/>
      </xdr:nvSpPr>
      <xdr:spPr>
        <a:xfrm>
          <a:off x="17551400" y="991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1451" name="フローチャート: 判断 1450"/>
        <xdr:cNvSpPr/>
      </xdr:nvSpPr>
      <xdr:spPr>
        <a:xfrm>
          <a:off x="16757650" y="99221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1452" name="テキスト ボックス 145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1453" name="テキスト ボックス 145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1454" name="テキスト ボックス 145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1455" name="テキスト ボックス 145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1456" name="テキスト ボックス 145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28067</xdr:rowOff>
    </xdr:from>
    <xdr:to>
      <xdr:col>116</xdr:col>
      <xdr:colOff>114300</xdr:colOff>
      <xdr:row>59</xdr:row>
      <xdr:rowOff>129667</xdr:rowOff>
    </xdr:to>
    <xdr:sp macro="" textlink="">
      <xdr:nvSpPr>
        <xdr:cNvPr id="1457" name="楕円 1456"/>
        <xdr:cNvSpPr/>
      </xdr:nvSpPr>
      <xdr:spPr>
        <a:xfrm>
          <a:off x="19900900" y="97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50944</xdr:rowOff>
    </xdr:from>
    <xdr:ext cx="469744" cy="259045"/>
    <xdr:sp macro="" textlink="">
      <xdr:nvSpPr>
        <xdr:cNvPr id="1458" name="【学校施設】&#10;一人当たり面積該当値テキスト"/>
        <xdr:cNvSpPr txBox="1"/>
      </xdr:nvSpPr>
      <xdr:spPr>
        <a:xfrm>
          <a:off x="19989800" y="963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49784</xdr:rowOff>
    </xdr:from>
    <xdr:to>
      <xdr:col>112</xdr:col>
      <xdr:colOff>38100</xdr:colOff>
      <xdr:row>59</xdr:row>
      <xdr:rowOff>151384</xdr:rowOff>
    </xdr:to>
    <xdr:sp macro="" textlink="">
      <xdr:nvSpPr>
        <xdr:cNvPr id="1459" name="楕円 1458"/>
        <xdr:cNvSpPr/>
      </xdr:nvSpPr>
      <xdr:spPr>
        <a:xfrm>
          <a:off x="19157950" y="97970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78867</xdr:rowOff>
    </xdr:from>
    <xdr:to>
      <xdr:col>116</xdr:col>
      <xdr:colOff>63500</xdr:colOff>
      <xdr:row>59</xdr:row>
      <xdr:rowOff>100584</xdr:rowOff>
    </xdr:to>
    <xdr:cxnSp macro="">
      <xdr:nvCxnSpPr>
        <xdr:cNvPr id="1460" name="直線コネクタ 1459"/>
        <xdr:cNvCxnSpPr/>
      </xdr:nvCxnSpPr>
      <xdr:spPr>
        <a:xfrm flipV="1">
          <a:off x="19202400" y="9826117"/>
          <a:ext cx="7493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66357</xdr:rowOff>
    </xdr:from>
    <xdr:to>
      <xdr:col>107</xdr:col>
      <xdr:colOff>101600</xdr:colOff>
      <xdr:row>59</xdr:row>
      <xdr:rowOff>167957</xdr:rowOff>
    </xdr:to>
    <xdr:sp macro="" textlink="">
      <xdr:nvSpPr>
        <xdr:cNvPr id="1461" name="楕円 1460"/>
        <xdr:cNvSpPr/>
      </xdr:nvSpPr>
      <xdr:spPr>
        <a:xfrm>
          <a:off x="18345150" y="98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100584</xdr:rowOff>
    </xdr:from>
    <xdr:to>
      <xdr:col>111</xdr:col>
      <xdr:colOff>177800</xdr:colOff>
      <xdr:row>59</xdr:row>
      <xdr:rowOff>117157</xdr:rowOff>
    </xdr:to>
    <xdr:cxnSp macro="">
      <xdr:nvCxnSpPr>
        <xdr:cNvPr id="1462" name="直線コネクタ 1461"/>
        <xdr:cNvCxnSpPr/>
      </xdr:nvCxnSpPr>
      <xdr:spPr>
        <a:xfrm flipV="1">
          <a:off x="18395950" y="9847834"/>
          <a:ext cx="80645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77216</xdr:rowOff>
    </xdr:from>
    <xdr:to>
      <xdr:col>102</xdr:col>
      <xdr:colOff>165100</xdr:colOff>
      <xdr:row>60</xdr:row>
      <xdr:rowOff>7366</xdr:rowOff>
    </xdr:to>
    <xdr:sp macro="" textlink="">
      <xdr:nvSpPr>
        <xdr:cNvPr id="1463" name="楕円 1462"/>
        <xdr:cNvSpPr/>
      </xdr:nvSpPr>
      <xdr:spPr>
        <a:xfrm>
          <a:off x="17551400" y="98244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117157</xdr:rowOff>
    </xdr:from>
    <xdr:to>
      <xdr:col>107</xdr:col>
      <xdr:colOff>50800</xdr:colOff>
      <xdr:row>59</xdr:row>
      <xdr:rowOff>128016</xdr:rowOff>
    </xdr:to>
    <xdr:cxnSp macro="">
      <xdr:nvCxnSpPr>
        <xdr:cNvPr id="1464" name="直線コネクタ 1463"/>
        <xdr:cNvCxnSpPr/>
      </xdr:nvCxnSpPr>
      <xdr:spPr>
        <a:xfrm flipV="1">
          <a:off x="17602200" y="9864407"/>
          <a:ext cx="79375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81788</xdr:rowOff>
    </xdr:from>
    <xdr:to>
      <xdr:col>98</xdr:col>
      <xdr:colOff>38100</xdr:colOff>
      <xdr:row>60</xdr:row>
      <xdr:rowOff>11938</xdr:rowOff>
    </xdr:to>
    <xdr:sp macro="" textlink="">
      <xdr:nvSpPr>
        <xdr:cNvPr id="1465" name="楕円 1464"/>
        <xdr:cNvSpPr/>
      </xdr:nvSpPr>
      <xdr:spPr>
        <a:xfrm>
          <a:off x="16757650" y="98290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128016</xdr:rowOff>
    </xdr:from>
    <xdr:to>
      <xdr:col>102</xdr:col>
      <xdr:colOff>114300</xdr:colOff>
      <xdr:row>59</xdr:row>
      <xdr:rowOff>132588</xdr:rowOff>
    </xdr:to>
    <xdr:cxnSp macro="">
      <xdr:nvCxnSpPr>
        <xdr:cNvPr id="1466" name="直線コネクタ 1465"/>
        <xdr:cNvCxnSpPr/>
      </xdr:nvCxnSpPr>
      <xdr:spPr>
        <a:xfrm flipV="1">
          <a:off x="16802100" y="9875266"/>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1467" name="n_1aveValue【学校施設】&#10;一人当たり面積"/>
        <xdr:cNvSpPr txBox="1"/>
      </xdr:nvSpPr>
      <xdr:spPr>
        <a:xfrm>
          <a:off x="18980227" y="99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1468" name="n_2aveValue【学校施設】&#10;一人当たり面積"/>
        <xdr:cNvSpPr txBox="1"/>
      </xdr:nvSpPr>
      <xdr:spPr>
        <a:xfrm>
          <a:off x="18180127"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1469" name="n_3aveValue【学校施設】&#10;一人当たり面積"/>
        <xdr:cNvSpPr txBox="1"/>
      </xdr:nvSpPr>
      <xdr:spPr>
        <a:xfrm>
          <a:off x="17386377" y="1001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1470" name="n_4aveValue【学校施設】&#10;一人当たり面積"/>
        <xdr:cNvSpPr txBox="1"/>
      </xdr:nvSpPr>
      <xdr:spPr>
        <a:xfrm>
          <a:off x="16592627" y="100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167911</xdr:rowOff>
    </xdr:from>
    <xdr:ext cx="469744" cy="259045"/>
    <xdr:sp macro="" textlink="">
      <xdr:nvSpPr>
        <xdr:cNvPr id="1471" name="n_1mainValue【学校施設】&#10;一人当たり面積"/>
        <xdr:cNvSpPr txBox="1"/>
      </xdr:nvSpPr>
      <xdr:spPr>
        <a:xfrm>
          <a:off x="18980227" y="958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13034</xdr:rowOff>
    </xdr:from>
    <xdr:ext cx="469744" cy="259045"/>
    <xdr:sp macro="" textlink="">
      <xdr:nvSpPr>
        <xdr:cNvPr id="1472" name="n_2mainValue【学校施設】&#10;一人当たり面積"/>
        <xdr:cNvSpPr txBox="1"/>
      </xdr:nvSpPr>
      <xdr:spPr>
        <a:xfrm>
          <a:off x="18180127" y="959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23893</xdr:rowOff>
    </xdr:from>
    <xdr:ext cx="469744" cy="259045"/>
    <xdr:sp macro="" textlink="">
      <xdr:nvSpPr>
        <xdr:cNvPr id="1473" name="n_3mainValue【学校施設】&#10;一人当たり面積"/>
        <xdr:cNvSpPr txBox="1"/>
      </xdr:nvSpPr>
      <xdr:spPr>
        <a:xfrm>
          <a:off x="17386377" y="960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28465</xdr:rowOff>
    </xdr:from>
    <xdr:ext cx="469744" cy="259045"/>
    <xdr:sp macro="" textlink="">
      <xdr:nvSpPr>
        <xdr:cNvPr id="1474" name="n_4mainValue【学校施設】&#10;一人当たり面積"/>
        <xdr:cNvSpPr txBox="1"/>
      </xdr:nvSpPr>
      <xdr:spPr>
        <a:xfrm>
          <a:off x="16592627" y="961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1475" name="正方形/長方形 147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476" name="正方形/長方形 147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477" name="正方形/長方形 147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478" name="正方形/長方形 147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479" name="正方形/長方形 147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480" name="正方形/長方形 147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481" name="正方形/長方形 148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482" name="正方形/長方形 148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1483" name="テキスト ボックス 148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1484" name="直線コネクタ 148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1485" name="テキスト ボックス 1484"/>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1486" name="直線コネクタ 1485"/>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1487" name="テキスト ボックス 1486"/>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1488" name="直線コネクタ 1487"/>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1489" name="テキスト ボックス 1488"/>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1490" name="直線コネクタ 1489"/>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1491" name="テキスト ボックス 1490"/>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1492" name="直線コネクタ 1491"/>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1493" name="テキスト ボックス 1492"/>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1494" name="直線コネクタ 1493"/>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1495" name="テキスト ボックス 1494"/>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1496" name="直線コネクタ 1495"/>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1497" name="テキスト ボックス 1496"/>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1498" name="直線コネクタ 149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1499"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1500" name="直線コネクタ 1499"/>
        <xdr:cNvCxnSpPr/>
      </xdr:nvCxnSpPr>
      <xdr:spPr>
        <a:xfrm flipV="1">
          <a:off x="14699614" y="129238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1501" name="【児童館】&#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1502" name="直線コネクタ 1501"/>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1503" name="【児童館】&#10;有形固定資産減価償却率最大値テキスト"/>
        <xdr:cNvSpPr txBox="1"/>
      </xdr:nvSpPr>
      <xdr:spPr>
        <a:xfrm>
          <a:off x="14738350" y="127118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1504" name="直線コネクタ 1503"/>
        <xdr:cNvCxnSpPr/>
      </xdr:nvCxnSpPr>
      <xdr:spPr>
        <a:xfrm>
          <a:off x="14611350" y="129238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1505" name="【児童館】&#10;有形固定資産減価償却率平均値テキスト"/>
        <xdr:cNvSpPr txBox="1"/>
      </xdr:nvSpPr>
      <xdr:spPr>
        <a:xfrm>
          <a:off x="14738350" y="13534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1506" name="フローチャート: 判断 1505"/>
        <xdr:cNvSpPr/>
      </xdr:nvSpPr>
      <xdr:spPr>
        <a:xfrm>
          <a:off x="14649450" y="1354981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1507" name="フローチャート: 判断 1506"/>
        <xdr:cNvSpPr/>
      </xdr:nvSpPr>
      <xdr:spPr>
        <a:xfrm>
          <a:off x="13887450" y="135316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1508" name="フローチャート: 判断 1507"/>
        <xdr:cNvSpPr/>
      </xdr:nvSpPr>
      <xdr:spPr>
        <a:xfrm>
          <a:off x="13093700" y="13515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1509" name="フローチャート: 判断 1508"/>
        <xdr:cNvSpPr/>
      </xdr:nvSpPr>
      <xdr:spPr>
        <a:xfrm>
          <a:off x="12299950" y="135186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1510" name="フローチャート: 判断 1509"/>
        <xdr:cNvSpPr/>
      </xdr:nvSpPr>
      <xdr:spPr>
        <a:xfrm>
          <a:off x="11487150" y="134990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1511" name="テキスト ボックス 151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1512" name="テキスト ボックス 151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1513" name="テキスト ボックス 151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1514" name="テキスト ボックス 151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1515" name="テキスト ボックス 151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1516" name="楕円 1515"/>
        <xdr:cNvSpPr/>
      </xdr:nvSpPr>
      <xdr:spPr>
        <a:xfrm>
          <a:off x="1388745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1517" name="楕円 1516"/>
        <xdr:cNvSpPr/>
      </xdr:nvSpPr>
      <xdr:spPr>
        <a:xfrm>
          <a:off x="1309370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1518" name="直線コネクタ 1517"/>
        <xdr:cNvCxnSpPr/>
      </xdr:nvCxnSpPr>
      <xdr:spPr>
        <a:xfrm>
          <a:off x="13144500" y="143673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1519" name="楕円 1518"/>
        <xdr:cNvSpPr/>
      </xdr:nvSpPr>
      <xdr:spPr>
        <a:xfrm>
          <a:off x="12299950" y="143228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1520" name="直線コネクタ 1519"/>
        <xdr:cNvCxnSpPr/>
      </xdr:nvCxnSpPr>
      <xdr:spPr>
        <a:xfrm>
          <a:off x="12344400" y="143673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1521" name="楕円 1520"/>
        <xdr:cNvSpPr/>
      </xdr:nvSpPr>
      <xdr:spPr>
        <a:xfrm>
          <a:off x="1148715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1522" name="直線コネクタ 1521"/>
        <xdr:cNvCxnSpPr/>
      </xdr:nvCxnSpPr>
      <xdr:spPr>
        <a:xfrm>
          <a:off x="11537950" y="143673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1523" name="n_1aveValue【児童館】&#10;有形固定資産減価償却率"/>
        <xdr:cNvSpPr txBox="1"/>
      </xdr:nvSpPr>
      <xdr:spPr>
        <a:xfrm>
          <a:off x="13742044" y="13313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1524" name="n_2aveValue【児童館】&#10;有形固定資産減価償却率"/>
        <xdr:cNvSpPr txBox="1"/>
      </xdr:nvSpPr>
      <xdr:spPr>
        <a:xfrm>
          <a:off x="12960994" y="1329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1525" name="n_3aveValue【児童館】&#10;有形固定資産減価償却率"/>
        <xdr:cNvSpPr txBox="1"/>
      </xdr:nvSpPr>
      <xdr:spPr>
        <a:xfrm>
          <a:off x="12167244" y="13300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1526" name="n_4aveValue【児童館】&#10;有形固定資産減価償却率"/>
        <xdr:cNvSpPr txBox="1"/>
      </xdr:nvSpPr>
      <xdr:spPr>
        <a:xfrm>
          <a:off x="11354444" y="132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1527" name="n_1mainValue【児童館】&#10;有形固定資産減価償却率"/>
        <xdr:cNvSpPr txBox="1"/>
      </xdr:nvSpPr>
      <xdr:spPr>
        <a:xfrm>
          <a:off x="1371607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1528" name="n_2mainValue【児童館】&#10;有形固定資産減価償却率"/>
        <xdr:cNvSpPr txBox="1"/>
      </xdr:nvSpPr>
      <xdr:spPr>
        <a:xfrm>
          <a:off x="1292867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1529" name="n_3mainValue【児童館】&#10;有形固定資産減価償却率"/>
        <xdr:cNvSpPr txBox="1"/>
      </xdr:nvSpPr>
      <xdr:spPr>
        <a:xfrm>
          <a:off x="121349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1530" name="n_4mainValue【児童館】&#10;有形固定資産減価償却率"/>
        <xdr:cNvSpPr txBox="1"/>
      </xdr:nvSpPr>
      <xdr:spPr>
        <a:xfrm>
          <a:off x="113221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1531" name="正方形/長方形 153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532" name="正方形/長方形 1531"/>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533" name="正方形/長方形 1532"/>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534" name="正方形/長方形 1533"/>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535" name="正方形/長方形 1534"/>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536" name="正方形/長方形 1535"/>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537" name="正方形/長方形 1536"/>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538" name="正方形/長方形 1537"/>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1539" name="テキスト ボックス 1538"/>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1540" name="直線コネクタ 1539"/>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1541" name="直線コネクタ 1540"/>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1542" name="テキスト ボックス 1541"/>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1543" name="直線コネクタ 1542"/>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1544" name="テキスト ボックス 1543"/>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1545" name="直線コネクタ 1544"/>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1546" name="テキスト ボックス 1545"/>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1547" name="直線コネクタ 1546"/>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1548" name="テキスト ボックス 1547"/>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1549" name="直線コネクタ 154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1550" name="テキスト ボックス 154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1551"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1552" name="直線コネクタ 1551"/>
        <xdr:cNvCxnSpPr/>
      </xdr:nvCxnSpPr>
      <xdr:spPr>
        <a:xfrm flipV="1">
          <a:off x="19951064" y="13094208"/>
          <a:ext cx="0" cy="11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1553" name="【児童館】&#10;一人当たり面積最小値テキスト"/>
        <xdr:cNvSpPr txBox="1"/>
      </xdr:nvSpPr>
      <xdr:spPr>
        <a:xfrm>
          <a:off x="19989800" y="142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1554" name="直線コネクタ 1553"/>
        <xdr:cNvCxnSpPr/>
      </xdr:nvCxnSpPr>
      <xdr:spPr>
        <a:xfrm>
          <a:off x="19881850" y="14215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1555" name="【児童館】&#10;一人当たり面積最大値テキスト"/>
        <xdr:cNvSpPr txBox="1"/>
      </xdr:nvSpPr>
      <xdr:spPr>
        <a:xfrm>
          <a:off x="19989800" y="1288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1556" name="直線コネクタ 1555"/>
        <xdr:cNvCxnSpPr/>
      </xdr:nvCxnSpPr>
      <xdr:spPr>
        <a:xfrm>
          <a:off x="19881850" y="13094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1557" name="【児童館】&#10;一人当たり面積平均値テキスト"/>
        <xdr:cNvSpPr txBox="1"/>
      </xdr:nvSpPr>
      <xdr:spPr>
        <a:xfrm>
          <a:off x="19989800" y="14018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1558" name="フローチャート: 判断 1557"/>
        <xdr:cNvSpPr/>
      </xdr:nvSpPr>
      <xdr:spPr>
        <a:xfrm>
          <a:off x="19900900" y="140403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1559" name="フローチャート: 判断 1558"/>
        <xdr:cNvSpPr/>
      </xdr:nvSpPr>
      <xdr:spPr>
        <a:xfrm>
          <a:off x="19157950" y="14031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1560" name="フローチャート: 判断 1559"/>
        <xdr:cNvSpPr/>
      </xdr:nvSpPr>
      <xdr:spPr>
        <a:xfrm>
          <a:off x="18345150" y="140174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1561" name="フローチャート: 判断 1560"/>
        <xdr:cNvSpPr/>
      </xdr:nvSpPr>
      <xdr:spPr>
        <a:xfrm>
          <a:off x="17551400" y="1402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1562" name="フローチャート: 判断 1561"/>
        <xdr:cNvSpPr/>
      </xdr:nvSpPr>
      <xdr:spPr>
        <a:xfrm>
          <a:off x="16757650" y="140174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1563" name="テキスト ボックス 1562"/>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1564" name="テキスト ボックス 1563"/>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1565" name="テキスト ボックス 1564"/>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1566" name="テキスト ボックス 1565"/>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1567" name="テキスト ボックス 1566"/>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1568" name="楕円 1567"/>
        <xdr:cNvSpPr/>
      </xdr:nvSpPr>
      <xdr:spPr>
        <a:xfrm>
          <a:off x="19157950" y="141757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140463</xdr:rowOff>
    </xdr:from>
    <xdr:to>
      <xdr:col>107</xdr:col>
      <xdr:colOff>101600</xdr:colOff>
      <xdr:row>86</xdr:row>
      <xdr:rowOff>70613</xdr:rowOff>
    </xdr:to>
    <xdr:sp macro="" textlink="">
      <xdr:nvSpPr>
        <xdr:cNvPr id="1569" name="楕円 1568"/>
        <xdr:cNvSpPr/>
      </xdr:nvSpPr>
      <xdr:spPr>
        <a:xfrm>
          <a:off x="18345150" y="141803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19813</xdr:rowOff>
    </xdr:to>
    <xdr:cxnSp macro="">
      <xdr:nvCxnSpPr>
        <xdr:cNvPr id="1570" name="直線コネクタ 1569"/>
        <xdr:cNvCxnSpPr/>
      </xdr:nvCxnSpPr>
      <xdr:spPr>
        <a:xfrm flipV="1">
          <a:off x="18395950" y="14220189"/>
          <a:ext cx="80645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1571" name="楕円 1570"/>
        <xdr:cNvSpPr/>
      </xdr:nvSpPr>
      <xdr:spPr>
        <a:xfrm>
          <a:off x="17551400" y="141803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1572" name="直線コネクタ 1571"/>
        <xdr:cNvCxnSpPr/>
      </xdr:nvCxnSpPr>
      <xdr:spPr>
        <a:xfrm>
          <a:off x="17602200" y="1422476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1573" name="楕円 1572"/>
        <xdr:cNvSpPr/>
      </xdr:nvSpPr>
      <xdr:spPr>
        <a:xfrm>
          <a:off x="16757650" y="141803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19813</xdr:rowOff>
    </xdr:to>
    <xdr:cxnSp macro="">
      <xdr:nvCxnSpPr>
        <xdr:cNvPr id="1574" name="直線コネクタ 1573"/>
        <xdr:cNvCxnSpPr/>
      </xdr:nvCxnSpPr>
      <xdr:spPr>
        <a:xfrm>
          <a:off x="16802100" y="1422476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1575" name="n_1aveValue【児童館】&#10;一人当たり面積"/>
        <xdr:cNvSpPr txBox="1"/>
      </xdr:nvSpPr>
      <xdr:spPr>
        <a:xfrm>
          <a:off x="18980227" y="1381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1576" name="n_2aveValue【児童館】&#10;一人当たり面積"/>
        <xdr:cNvSpPr txBox="1"/>
      </xdr:nvSpPr>
      <xdr:spPr>
        <a:xfrm>
          <a:off x="18180127" y="1379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1577" name="n_3aveValue【児童館】&#10;一人当たり面積"/>
        <xdr:cNvSpPr txBox="1"/>
      </xdr:nvSpPr>
      <xdr:spPr>
        <a:xfrm>
          <a:off x="17386377"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1578" name="n_4aveValue【児童館】&#10;一人当たり面積"/>
        <xdr:cNvSpPr txBox="1"/>
      </xdr:nvSpPr>
      <xdr:spPr>
        <a:xfrm>
          <a:off x="16592627" y="1379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1579" name="n_1mainValue【児童館】&#10;一人当たり面積"/>
        <xdr:cNvSpPr txBox="1"/>
      </xdr:nvSpPr>
      <xdr:spPr>
        <a:xfrm>
          <a:off x="18980227" y="1426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1580" name="n_2mainValue【児童館】&#10;一人当たり面積"/>
        <xdr:cNvSpPr txBox="1"/>
      </xdr:nvSpPr>
      <xdr:spPr>
        <a:xfrm>
          <a:off x="18180127" y="1426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1581" name="n_3mainValue【児童館】&#10;一人当たり面積"/>
        <xdr:cNvSpPr txBox="1"/>
      </xdr:nvSpPr>
      <xdr:spPr>
        <a:xfrm>
          <a:off x="17386377" y="1426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1582" name="n_4mainValue【児童館】&#10;一人当たり面積"/>
        <xdr:cNvSpPr txBox="1"/>
      </xdr:nvSpPr>
      <xdr:spPr>
        <a:xfrm>
          <a:off x="16592627" y="1426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1583" name="正方形/長方形 1582"/>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584" name="正方形/長方形 1583"/>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585" name="正方形/長方形 1584"/>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586" name="正方形/長方形 1585"/>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587" name="正方形/長方形 1586"/>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588" name="正方形/長方形 1587"/>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589" name="正方形/長方形 1588"/>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590" name="正方形/長方形 1589"/>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1591" name="テキスト ボックス 1590"/>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1592" name="直線コネクタ 1591"/>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1593" name="テキスト ボックス 1592"/>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1594" name="直線コネクタ 1593"/>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1595" name="テキスト ボックス 1594"/>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1596" name="直線コネクタ 1595"/>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1597" name="テキスト ボックス 1596"/>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1598" name="直線コネクタ 1597"/>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1599" name="テキスト ボックス 1598"/>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1600" name="直線コネクタ 1599"/>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1601" name="テキスト ボックス 1600"/>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1602" name="直線コネクタ 1601"/>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1603" name="テキスト ボックス 1602"/>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1604" name="直線コネクタ 1603"/>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1605" name="テキスト ボックス 1604"/>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1606" name="直線コネクタ 1605"/>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607"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1608" name="直線コネクタ 1607"/>
        <xdr:cNvCxnSpPr/>
      </xdr:nvCxnSpPr>
      <xdr:spPr>
        <a:xfrm flipV="1">
          <a:off x="14699614" y="167297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1609" name="【公民館】&#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1610" name="直線コネクタ 1609"/>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1611" name="【公民館】&#10;有形固定資産減価償却率最大値テキスト"/>
        <xdr:cNvSpPr txBox="1"/>
      </xdr:nvSpPr>
      <xdr:spPr>
        <a:xfrm>
          <a:off x="14738350" y="1650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1612" name="直線コネクタ 1611"/>
        <xdr:cNvCxnSpPr/>
      </xdr:nvCxnSpPr>
      <xdr:spPr>
        <a:xfrm>
          <a:off x="14611350" y="16729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1613" name="【公民館】&#10;有形固定資産減価償却率平均値テキスト"/>
        <xdr:cNvSpPr txBox="1"/>
      </xdr:nvSpPr>
      <xdr:spPr>
        <a:xfrm>
          <a:off x="14738350" y="17575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1614" name="フローチャート: 判断 1613"/>
        <xdr:cNvSpPr/>
      </xdr:nvSpPr>
      <xdr:spPr>
        <a:xfrm>
          <a:off x="14649450" y="1759657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1615" name="フローチャート: 判断 1614"/>
        <xdr:cNvSpPr/>
      </xdr:nvSpPr>
      <xdr:spPr>
        <a:xfrm>
          <a:off x="1388745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1616" name="フローチャート: 判断 1615"/>
        <xdr:cNvSpPr/>
      </xdr:nvSpPr>
      <xdr:spPr>
        <a:xfrm>
          <a:off x="13093700" y="1754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1617" name="フローチャート: 判断 1616"/>
        <xdr:cNvSpPr/>
      </xdr:nvSpPr>
      <xdr:spPr>
        <a:xfrm>
          <a:off x="12299950" y="175100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1618" name="フローチャート: 判断 1617"/>
        <xdr:cNvSpPr/>
      </xdr:nvSpPr>
      <xdr:spPr>
        <a:xfrm>
          <a:off x="11487150" y="1750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1619" name="テキスト ボックス 161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1620" name="テキスト ボックス 161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1621" name="テキスト ボックス 162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1622" name="テキスト ボックス 162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1623" name="テキスト ボックス 162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20501</xdr:rowOff>
    </xdr:from>
    <xdr:to>
      <xdr:col>85</xdr:col>
      <xdr:colOff>177800</xdr:colOff>
      <xdr:row>105</xdr:row>
      <xdr:rowOff>122101</xdr:rowOff>
    </xdr:to>
    <xdr:sp macro="" textlink="">
      <xdr:nvSpPr>
        <xdr:cNvPr id="1624" name="楕円 1623"/>
        <xdr:cNvSpPr/>
      </xdr:nvSpPr>
      <xdr:spPr>
        <a:xfrm>
          <a:off x="14649450" y="1745125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43378</xdr:rowOff>
    </xdr:from>
    <xdr:ext cx="405111" cy="259045"/>
    <xdr:sp macro="" textlink="">
      <xdr:nvSpPr>
        <xdr:cNvPr id="1625" name="【公民館】&#10;有形固定資産減価償却率該当値テキスト"/>
        <xdr:cNvSpPr txBox="1"/>
      </xdr:nvSpPr>
      <xdr:spPr>
        <a:xfrm>
          <a:off x="14738350"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164193</xdr:rowOff>
    </xdr:from>
    <xdr:to>
      <xdr:col>81</xdr:col>
      <xdr:colOff>101600</xdr:colOff>
      <xdr:row>105</xdr:row>
      <xdr:rowOff>94343</xdr:rowOff>
    </xdr:to>
    <xdr:sp macro="" textlink="">
      <xdr:nvSpPr>
        <xdr:cNvPr id="1626" name="楕円 1625"/>
        <xdr:cNvSpPr/>
      </xdr:nvSpPr>
      <xdr:spPr>
        <a:xfrm>
          <a:off x="1388745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43543</xdr:rowOff>
    </xdr:from>
    <xdr:to>
      <xdr:col>85</xdr:col>
      <xdr:colOff>127000</xdr:colOff>
      <xdr:row>105</xdr:row>
      <xdr:rowOff>71301</xdr:rowOff>
    </xdr:to>
    <xdr:cxnSp macro="">
      <xdr:nvCxnSpPr>
        <xdr:cNvPr id="1627" name="直線コネクタ 1626"/>
        <xdr:cNvCxnSpPr/>
      </xdr:nvCxnSpPr>
      <xdr:spPr>
        <a:xfrm>
          <a:off x="13938250" y="17474293"/>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157662</xdr:rowOff>
    </xdr:from>
    <xdr:to>
      <xdr:col>76</xdr:col>
      <xdr:colOff>165100</xdr:colOff>
      <xdr:row>105</xdr:row>
      <xdr:rowOff>87812</xdr:rowOff>
    </xdr:to>
    <xdr:sp macro="" textlink="">
      <xdr:nvSpPr>
        <xdr:cNvPr id="1628" name="楕円 1627"/>
        <xdr:cNvSpPr/>
      </xdr:nvSpPr>
      <xdr:spPr>
        <a:xfrm>
          <a:off x="13093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37012</xdr:rowOff>
    </xdr:from>
    <xdr:to>
      <xdr:col>81</xdr:col>
      <xdr:colOff>50800</xdr:colOff>
      <xdr:row>105</xdr:row>
      <xdr:rowOff>43543</xdr:rowOff>
    </xdr:to>
    <xdr:cxnSp macro="">
      <xdr:nvCxnSpPr>
        <xdr:cNvPr id="1629" name="直線コネクタ 1628"/>
        <xdr:cNvCxnSpPr/>
      </xdr:nvCxnSpPr>
      <xdr:spPr>
        <a:xfrm>
          <a:off x="13144500" y="17467762"/>
          <a:ext cx="7937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129902</xdr:rowOff>
    </xdr:from>
    <xdr:to>
      <xdr:col>72</xdr:col>
      <xdr:colOff>38100</xdr:colOff>
      <xdr:row>105</xdr:row>
      <xdr:rowOff>60052</xdr:rowOff>
    </xdr:to>
    <xdr:sp macro="" textlink="">
      <xdr:nvSpPr>
        <xdr:cNvPr id="1630" name="楕円 1629"/>
        <xdr:cNvSpPr/>
      </xdr:nvSpPr>
      <xdr:spPr>
        <a:xfrm>
          <a:off x="12299950" y="173892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9252</xdr:rowOff>
    </xdr:from>
    <xdr:to>
      <xdr:col>76</xdr:col>
      <xdr:colOff>114300</xdr:colOff>
      <xdr:row>105</xdr:row>
      <xdr:rowOff>37012</xdr:rowOff>
    </xdr:to>
    <xdr:cxnSp macro="">
      <xdr:nvCxnSpPr>
        <xdr:cNvPr id="1631" name="直線コネクタ 1630"/>
        <xdr:cNvCxnSpPr/>
      </xdr:nvCxnSpPr>
      <xdr:spPr>
        <a:xfrm>
          <a:off x="12344400" y="17440002"/>
          <a:ext cx="8001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97245</xdr:rowOff>
    </xdr:from>
    <xdr:to>
      <xdr:col>67</xdr:col>
      <xdr:colOff>101600</xdr:colOff>
      <xdr:row>105</xdr:row>
      <xdr:rowOff>27395</xdr:rowOff>
    </xdr:to>
    <xdr:sp macro="" textlink="">
      <xdr:nvSpPr>
        <xdr:cNvPr id="1632" name="楕円 1631"/>
        <xdr:cNvSpPr/>
      </xdr:nvSpPr>
      <xdr:spPr>
        <a:xfrm>
          <a:off x="1148715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148045</xdr:rowOff>
    </xdr:from>
    <xdr:to>
      <xdr:col>71</xdr:col>
      <xdr:colOff>177800</xdr:colOff>
      <xdr:row>105</xdr:row>
      <xdr:rowOff>9252</xdr:rowOff>
    </xdr:to>
    <xdr:cxnSp macro="">
      <xdr:nvCxnSpPr>
        <xdr:cNvPr id="1633" name="直線コネクタ 1632"/>
        <xdr:cNvCxnSpPr/>
      </xdr:nvCxnSpPr>
      <xdr:spPr>
        <a:xfrm>
          <a:off x="11537950" y="17407345"/>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1634" name="n_1aveValue【公民館】&#10;有形固定資産減価償却率"/>
        <xdr:cNvSpPr txBox="1"/>
      </xdr:nvSpPr>
      <xdr:spPr>
        <a:xfrm>
          <a:off x="13742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1635" name="n_2aveValue【公民館】&#10;有形固定資産減価償却率"/>
        <xdr:cNvSpPr txBox="1"/>
      </xdr:nvSpPr>
      <xdr:spPr>
        <a:xfrm>
          <a:off x="12960994" y="1763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1636" name="n_3aveValue【公民館】&#10;有形固定資産減価償却率"/>
        <xdr:cNvSpPr txBox="1"/>
      </xdr:nvSpPr>
      <xdr:spPr>
        <a:xfrm>
          <a:off x="12167244"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1637" name="n_4aveValue【公民館】&#10;有形固定資産減価償却率"/>
        <xdr:cNvSpPr txBox="1"/>
      </xdr:nvSpPr>
      <xdr:spPr>
        <a:xfrm>
          <a:off x="11354444" y="1760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110870</xdr:rowOff>
    </xdr:from>
    <xdr:ext cx="405111" cy="259045"/>
    <xdr:sp macro="" textlink="">
      <xdr:nvSpPr>
        <xdr:cNvPr id="1638" name="n_1mainValue【公民館】&#10;有形固定資産減価償却率"/>
        <xdr:cNvSpPr txBox="1"/>
      </xdr:nvSpPr>
      <xdr:spPr>
        <a:xfrm>
          <a:off x="137420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104339</xdr:rowOff>
    </xdr:from>
    <xdr:ext cx="405111" cy="259045"/>
    <xdr:sp macro="" textlink="">
      <xdr:nvSpPr>
        <xdr:cNvPr id="1639" name="n_2mainValue【公民館】&#10;有形固定資産減価償却率"/>
        <xdr:cNvSpPr txBox="1"/>
      </xdr:nvSpPr>
      <xdr:spPr>
        <a:xfrm>
          <a:off x="1296099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76579</xdr:rowOff>
    </xdr:from>
    <xdr:ext cx="405111" cy="259045"/>
    <xdr:sp macro="" textlink="">
      <xdr:nvSpPr>
        <xdr:cNvPr id="1640" name="n_3mainValue【公民館】&#10;有形固定資産減価償却率"/>
        <xdr:cNvSpPr txBox="1"/>
      </xdr:nvSpPr>
      <xdr:spPr>
        <a:xfrm>
          <a:off x="121672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1641" name="n_4mainValue【公民館】&#10;有形固定資産減価償却率"/>
        <xdr:cNvSpPr txBox="1"/>
      </xdr:nvSpPr>
      <xdr:spPr>
        <a:xfrm>
          <a:off x="113544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1642" name="正方形/長方形 164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643" name="正方形/長方形 164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644" name="正方形/長方形 164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645" name="正方形/長方形 164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646" name="正方形/長方形 164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647" name="正方形/長方形 164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648" name="正方形/長方形 164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649" name="正方形/長方形 164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1650" name="テキスト ボックス 164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1651" name="直線コネクタ 165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1652" name="直線コネクタ 1651"/>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1653" name="テキスト ボックス 1652"/>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1654" name="直線コネクタ 1653"/>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1655" name="テキスト ボックス 1654"/>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1656" name="直線コネクタ 1655"/>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1657" name="テキスト ボックス 1656"/>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1658" name="直線コネクタ 1657"/>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1659" name="テキスト ボックス 1658"/>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1660" name="直線コネクタ 165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1661" name="テキスト ボックス 166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1662"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1663" name="直線コネクタ 1662"/>
        <xdr:cNvCxnSpPr/>
      </xdr:nvCxnSpPr>
      <xdr:spPr>
        <a:xfrm flipV="1">
          <a:off x="19951064" y="166199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1664" name="【公民館】&#10;一人当たり面積最小値テキスト"/>
        <xdr:cNvSpPr txBox="1"/>
      </xdr:nvSpPr>
      <xdr:spPr>
        <a:xfrm>
          <a:off x="19989800" y="179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1665" name="直線コネクタ 1664"/>
        <xdr:cNvCxnSpPr/>
      </xdr:nvCxnSpPr>
      <xdr:spPr>
        <a:xfrm>
          <a:off x="19881850" y="17980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1666" name="【公民館】&#10;一人当たり面積最大値テキスト"/>
        <xdr:cNvSpPr txBox="1"/>
      </xdr:nvSpPr>
      <xdr:spPr>
        <a:xfrm>
          <a:off x="19989800" y="1639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1667" name="直線コネクタ 1666"/>
        <xdr:cNvCxnSpPr/>
      </xdr:nvCxnSpPr>
      <xdr:spPr>
        <a:xfrm>
          <a:off x="19881850" y="16619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1668" name="【公民館】&#10;一人当たり面積平均値テキスト"/>
        <xdr:cNvSpPr txBox="1"/>
      </xdr:nvSpPr>
      <xdr:spPr>
        <a:xfrm>
          <a:off x="19989800" y="17415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1669" name="フローチャート: 判断 1668"/>
        <xdr:cNvSpPr/>
      </xdr:nvSpPr>
      <xdr:spPr>
        <a:xfrm>
          <a:off x="199009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1670" name="フローチャート: 判断 1669"/>
        <xdr:cNvSpPr/>
      </xdr:nvSpPr>
      <xdr:spPr>
        <a:xfrm>
          <a:off x="19157950" y="175658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1671" name="フローチャート: 判断 1670"/>
        <xdr:cNvSpPr/>
      </xdr:nvSpPr>
      <xdr:spPr>
        <a:xfrm>
          <a:off x="18345150" y="175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1672" name="フローチャート: 判断 1671"/>
        <xdr:cNvSpPr/>
      </xdr:nvSpPr>
      <xdr:spPr>
        <a:xfrm>
          <a:off x="17551400" y="1753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1673" name="フローチャート: 判断 1672"/>
        <xdr:cNvSpPr/>
      </xdr:nvSpPr>
      <xdr:spPr>
        <a:xfrm>
          <a:off x="16757650" y="175453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1674" name="テキスト ボックス 167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1675" name="テキスト ボックス 167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1676" name="テキスト ボックス 167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1677" name="テキスト ボックス 167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1678" name="テキスト ボックス 167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xdr:rowOff>
    </xdr:from>
    <xdr:to>
      <xdr:col>116</xdr:col>
      <xdr:colOff>114300</xdr:colOff>
      <xdr:row>107</xdr:row>
      <xdr:rowOff>117856</xdr:rowOff>
    </xdr:to>
    <xdr:sp macro="" textlink="">
      <xdr:nvSpPr>
        <xdr:cNvPr id="1679" name="楕円 1678"/>
        <xdr:cNvSpPr/>
      </xdr:nvSpPr>
      <xdr:spPr>
        <a:xfrm>
          <a:off x="199009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166133</xdr:rowOff>
    </xdr:from>
    <xdr:ext cx="469744" cy="259045"/>
    <xdr:sp macro="" textlink="">
      <xdr:nvSpPr>
        <xdr:cNvPr id="1680" name="【公民館】&#10;一人当たり面積該当値テキスト"/>
        <xdr:cNvSpPr txBox="1"/>
      </xdr:nvSpPr>
      <xdr:spPr>
        <a:xfrm>
          <a:off x="19989800" y="177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18542</xdr:rowOff>
    </xdr:from>
    <xdr:to>
      <xdr:col>112</xdr:col>
      <xdr:colOff>38100</xdr:colOff>
      <xdr:row>107</xdr:row>
      <xdr:rowOff>120142</xdr:rowOff>
    </xdr:to>
    <xdr:sp macro="" textlink="">
      <xdr:nvSpPr>
        <xdr:cNvPr id="1681" name="楕円 1680"/>
        <xdr:cNvSpPr/>
      </xdr:nvSpPr>
      <xdr:spPr>
        <a:xfrm>
          <a:off x="19157950" y="177921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67056</xdr:rowOff>
    </xdr:from>
    <xdr:to>
      <xdr:col>116</xdr:col>
      <xdr:colOff>63500</xdr:colOff>
      <xdr:row>107</xdr:row>
      <xdr:rowOff>69342</xdr:rowOff>
    </xdr:to>
    <xdr:cxnSp macro="">
      <xdr:nvCxnSpPr>
        <xdr:cNvPr id="1682" name="直線コネクタ 1681"/>
        <xdr:cNvCxnSpPr/>
      </xdr:nvCxnSpPr>
      <xdr:spPr>
        <a:xfrm flipV="1">
          <a:off x="19202400" y="17840706"/>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11685</xdr:rowOff>
    </xdr:from>
    <xdr:to>
      <xdr:col>107</xdr:col>
      <xdr:colOff>101600</xdr:colOff>
      <xdr:row>107</xdr:row>
      <xdr:rowOff>113285</xdr:rowOff>
    </xdr:to>
    <xdr:sp macro="" textlink="">
      <xdr:nvSpPr>
        <xdr:cNvPr id="1683" name="楕円 1682"/>
        <xdr:cNvSpPr/>
      </xdr:nvSpPr>
      <xdr:spPr>
        <a:xfrm>
          <a:off x="1834515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62485</xdr:rowOff>
    </xdr:from>
    <xdr:to>
      <xdr:col>111</xdr:col>
      <xdr:colOff>177800</xdr:colOff>
      <xdr:row>107</xdr:row>
      <xdr:rowOff>69342</xdr:rowOff>
    </xdr:to>
    <xdr:cxnSp macro="">
      <xdr:nvCxnSpPr>
        <xdr:cNvPr id="1684" name="直線コネクタ 1683"/>
        <xdr:cNvCxnSpPr/>
      </xdr:nvCxnSpPr>
      <xdr:spPr>
        <a:xfrm>
          <a:off x="18395950" y="17836135"/>
          <a:ext cx="80645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1685" name="楕円 1684"/>
        <xdr:cNvSpPr/>
      </xdr:nvSpPr>
      <xdr:spPr>
        <a:xfrm>
          <a:off x="175514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62485</xdr:rowOff>
    </xdr:from>
    <xdr:to>
      <xdr:col>107</xdr:col>
      <xdr:colOff>50800</xdr:colOff>
      <xdr:row>107</xdr:row>
      <xdr:rowOff>64770</xdr:rowOff>
    </xdr:to>
    <xdr:cxnSp macro="">
      <xdr:nvCxnSpPr>
        <xdr:cNvPr id="1686" name="直線コネクタ 1685"/>
        <xdr:cNvCxnSpPr/>
      </xdr:nvCxnSpPr>
      <xdr:spPr>
        <a:xfrm flipV="1">
          <a:off x="17602200" y="17836135"/>
          <a:ext cx="7937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1687" name="楕円 1686"/>
        <xdr:cNvSpPr/>
      </xdr:nvSpPr>
      <xdr:spPr>
        <a:xfrm>
          <a:off x="16757650" y="17787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64770</xdr:rowOff>
    </xdr:to>
    <xdr:cxnSp macro="">
      <xdr:nvCxnSpPr>
        <xdr:cNvPr id="1688" name="直線コネクタ 1687"/>
        <xdr:cNvCxnSpPr/>
      </xdr:nvCxnSpPr>
      <xdr:spPr>
        <a:xfrm>
          <a:off x="16802100" y="178384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1689" name="n_1aveValue【公民館】&#10;一人当たり面積"/>
        <xdr:cNvSpPr txBox="1"/>
      </xdr:nvSpPr>
      <xdr:spPr>
        <a:xfrm>
          <a:off x="18980227" y="173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1690" name="n_2aveValue【公民館】&#10;一人当たり面積"/>
        <xdr:cNvSpPr txBox="1"/>
      </xdr:nvSpPr>
      <xdr:spPr>
        <a:xfrm>
          <a:off x="18180127" y="1730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1691" name="n_3aveValue【公民館】&#10;一人当たり面積"/>
        <xdr:cNvSpPr txBox="1"/>
      </xdr:nvSpPr>
      <xdr:spPr>
        <a:xfrm>
          <a:off x="1738637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1692" name="n_4aveValue【公民館】&#10;一人当たり面積"/>
        <xdr:cNvSpPr txBox="1"/>
      </xdr:nvSpPr>
      <xdr:spPr>
        <a:xfrm>
          <a:off x="16592627" y="1732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111269</xdr:rowOff>
    </xdr:from>
    <xdr:ext cx="469744" cy="259045"/>
    <xdr:sp macro="" textlink="">
      <xdr:nvSpPr>
        <xdr:cNvPr id="1693" name="n_1mainValue【公民館】&#10;一人当たり面積"/>
        <xdr:cNvSpPr txBox="1"/>
      </xdr:nvSpPr>
      <xdr:spPr>
        <a:xfrm>
          <a:off x="189802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104412</xdr:rowOff>
    </xdr:from>
    <xdr:ext cx="469744" cy="259045"/>
    <xdr:sp macro="" textlink="">
      <xdr:nvSpPr>
        <xdr:cNvPr id="1694" name="n_2mainValue【公民館】&#10;一人当たり面積"/>
        <xdr:cNvSpPr txBox="1"/>
      </xdr:nvSpPr>
      <xdr:spPr>
        <a:xfrm>
          <a:off x="18180127" y="178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1695" name="n_3mainValue【公民館】&#10;一人当たり面積"/>
        <xdr:cNvSpPr txBox="1"/>
      </xdr:nvSpPr>
      <xdr:spPr>
        <a:xfrm>
          <a:off x="1738637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1696" name="n_4mainValue【公民館】&#10;一人当たり面積"/>
        <xdr:cNvSpPr txBox="1"/>
      </xdr:nvSpPr>
      <xdr:spPr>
        <a:xfrm>
          <a:off x="165926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1697" name="正方形/長方形 169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698" name="正方形/長方形 169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699" name="テキスト ボックス 169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道路、橋梁等のインフラ資産は、全国平均・兵庫県平均・類似団体より有形固定資産償却率は高く、老朽化が進んでいます。</a:t>
          </a:r>
        </a:p>
        <a:p>
          <a:r>
            <a:rPr kumimoji="1" lang="ja-JP" altLang="en-US" sz="1300">
              <a:latin typeface="ＭＳ Ｐゴシック" panose="020B0600070205080204" pitchFamily="50" charset="-128"/>
              <a:ea typeface="ＭＳ Ｐゴシック" panose="020B0600070205080204" pitchFamily="50" charset="-128"/>
            </a:rPr>
            <a:t>認定こども園は有形固定資産償却率が低く、老朽化対策への取組がされています。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学校施設は全国平均・兵庫県平均・類似団体より有形固定資産償却率は高く、老朽対策が不十分な状態です。今後、統廃合について議論を進めていく予定です。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41,541
150.98
28,928,717
27,860,286
988,637
12,455,071
19,692,890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177665" y="557493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216400" y="53565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108450" y="55749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216400" y="6202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127500" y="6223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3845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571750" y="61910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778000" y="61878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984250" y="61502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74" name="楕円 73"/>
        <xdr:cNvSpPr/>
      </xdr:nvSpPr>
      <xdr:spPr>
        <a:xfrm>
          <a:off x="4127500" y="60390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111958</xdr:rowOff>
    </xdr:from>
    <xdr:ext cx="405111" cy="259045"/>
    <xdr:sp macro="" textlink="">
      <xdr:nvSpPr>
        <xdr:cNvPr id="75" name="【図書館】&#10;有形固定資産減価償却率該当値テキスト"/>
        <xdr:cNvSpPr txBox="1"/>
      </xdr:nvSpPr>
      <xdr:spPr>
        <a:xfrm>
          <a:off x="4216400" y="5896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54792</xdr:rowOff>
    </xdr:from>
    <xdr:to>
      <xdr:col>20</xdr:col>
      <xdr:colOff>38100</xdr:colOff>
      <xdr:row>36</xdr:row>
      <xdr:rowOff>156392</xdr:rowOff>
    </xdr:to>
    <xdr:sp macro="" textlink="">
      <xdr:nvSpPr>
        <xdr:cNvPr id="76" name="楕円 75"/>
        <xdr:cNvSpPr/>
      </xdr:nvSpPr>
      <xdr:spPr>
        <a:xfrm>
          <a:off x="3384550" y="60047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105592</xdr:rowOff>
    </xdr:from>
    <xdr:to>
      <xdr:col>24</xdr:col>
      <xdr:colOff>63500</xdr:colOff>
      <xdr:row>36</xdr:row>
      <xdr:rowOff>139881</xdr:rowOff>
    </xdr:to>
    <xdr:cxnSp macro="">
      <xdr:nvCxnSpPr>
        <xdr:cNvPr id="77" name="直線コネクタ 76"/>
        <xdr:cNvCxnSpPr/>
      </xdr:nvCxnSpPr>
      <xdr:spPr>
        <a:xfrm>
          <a:off x="3429000" y="6055542"/>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20501</xdr:rowOff>
    </xdr:from>
    <xdr:to>
      <xdr:col>15</xdr:col>
      <xdr:colOff>101600</xdr:colOff>
      <xdr:row>36</xdr:row>
      <xdr:rowOff>122101</xdr:rowOff>
    </xdr:to>
    <xdr:sp macro="" textlink="">
      <xdr:nvSpPr>
        <xdr:cNvPr id="78" name="楕円 77"/>
        <xdr:cNvSpPr/>
      </xdr:nvSpPr>
      <xdr:spPr>
        <a:xfrm>
          <a:off x="257175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71301</xdr:rowOff>
    </xdr:from>
    <xdr:to>
      <xdr:col>19</xdr:col>
      <xdr:colOff>177800</xdr:colOff>
      <xdr:row>36</xdr:row>
      <xdr:rowOff>105592</xdr:rowOff>
    </xdr:to>
    <xdr:cxnSp macro="">
      <xdr:nvCxnSpPr>
        <xdr:cNvPr id="79" name="直線コネクタ 78"/>
        <xdr:cNvCxnSpPr/>
      </xdr:nvCxnSpPr>
      <xdr:spPr>
        <a:xfrm>
          <a:off x="2622550" y="6021251"/>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157661</xdr:rowOff>
    </xdr:from>
    <xdr:to>
      <xdr:col>10</xdr:col>
      <xdr:colOff>165100</xdr:colOff>
      <xdr:row>36</xdr:row>
      <xdr:rowOff>87811</xdr:rowOff>
    </xdr:to>
    <xdr:sp macro="" textlink="">
      <xdr:nvSpPr>
        <xdr:cNvPr id="80" name="楕円 79"/>
        <xdr:cNvSpPr/>
      </xdr:nvSpPr>
      <xdr:spPr>
        <a:xfrm>
          <a:off x="1778000" y="5942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37011</xdr:rowOff>
    </xdr:from>
    <xdr:to>
      <xdr:col>15</xdr:col>
      <xdr:colOff>50800</xdr:colOff>
      <xdr:row>36</xdr:row>
      <xdr:rowOff>71301</xdr:rowOff>
    </xdr:to>
    <xdr:cxnSp macro="">
      <xdr:nvCxnSpPr>
        <xdr:cNvPr id="81" name="直線コネクタ 80"/>
        <xdr:cNvCxnSpPr/>
      </xdr:nvCxnSpPr>
      <xdr:spPr>
        <a:xfrm>
          <a:off x="1828800" y="5986961"/>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123372</xdr:rowOff>
    </xdr:from>
    <xdr:to>
      <xdr:col>6</xdr:col>
      <xdr:colOff>38100</xdr:colOff>
      <xdr:row>36</xdr:row>
      <xdr:rowOff>53522</xdr:rowOff>
    </xdr:to>
    <xdr:sp macro="" textlink="">
      <xdr:nvSpPr>
        <xdr:cNvPr id="82" name="楕円 81"/>
        <xdr:cNvSpPr/>
      </xdr:nvSpPr>
      <xdr:spPr>
        <a:xfrm>
          <a:off x="984250" y="59082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2722</xdr:rowOff>
    </xdr:from>
    <xdr:to>
      <xdr:col>10</xdr:col>
      <xdr:colOff>114300</xdr:colOff>
      <xdr:row>36</xdr:row>
      <xdr:rowOff>37011</xdr:rowOff>
    </xdr:to>
    <xdr:cxnSp macro="">
      <xdr:nvCxnSpPr>
        <xdr:cNvPr id="83" name="直線コネクタ 82"/>
        <xdr:cNvCxnSpPr/>
      </xdr:nvCxnSpPr>
      <xdr:spPr>
        <a:xfrm>
          <a:off x="1028700" y="5952672"/>
          <a:ext cx="8001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2391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xdr:cNvSpPr txBox="1"/>
      </xdr:nvSpPr>
      <xdr:spPr>
        <a:xfrm>
          <a:off x="2439044" y="6277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645294" y="628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851544" y="6242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1469</xdr:rowOff>
    </xdr:from>
    <xdr:ext cx="405111" cy="259045"/>
    <xdr:sp macro="" textlink="">
      <xdr:nvSpPr>
        <xdr:cNvPr id="88" name="n_1mainValue【図書館】&#10;有形固定資産減価償却率"/>
        <xdr:cNvSpPr txBox="1"/>
      </xdr:nvSpPr>
      <xdr:spPr>
        <a:xfrm>
          <a:off x="3239144" y="578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138628</xdr:rowOff>
    </xdr:from>
    <xdr:ext cx="405111" cy="259045"/>
    <xdr:sp macro="" textlink="">
      <xdr:nvSpPr>
        <xdr:cNvPr id="89" name="n_2mainValue【図書館】&#10;有形固定資産減価償却率"/>
        <xdr:cNvSpPr txBox="1"/>
      </xdr:nvSpPr>
      <xdr:spPr>
        <a:xfrm>
          <a:off x="2439044" y="57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104338</xdr:rowOff>
    </xdr:from>
    <xdr:ext cx="405111" cy="259045"/>
    <xdr:sp macro="" textlink="">
      <xdr:nvSpPr>
        <xdr:cNvPr id="90" name="n_3mainValue【図書館】&#10;有形固定資産減価償却率"/>
        <xdr:cNvSpPr txBox="1"/>
      </xdr:nvSpPr>
      <xdr:spPr>
        <a:xfrm>
          <a:off x="1645294" y="57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70049</xdr:rowOff>
    </xdr:from>
    <xdr:ext cx="405111" cy="259045"/>
    <xdr:sp macro="" textlink="">
      <xdr:nvSpPr>
        <xdr:cNvPr id="91" name="n_4mainValue【図書館】&#10;有形固定資産減価償却率"/>
        <xdr:cNvSpPr txBox="1"/>
      </xdr:nvSpPr>
      <xdr:spPr>
        <a:xfrm>
          <a:off x="851544" y="568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9429115" y="5764530"/>
          <a:ext cx="0" cy="10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946785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9359900" y="6863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9467850" y="55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9359900" y="5764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xdr:cNvSpPr txBox="1"/>
      </xdr:nvSpPr>
      <xdr:spPr>
        <a:xfrm>
          <a:off x="9467850" y="6428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9398000" y="6443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7842250" y="6489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02945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235700" y="6520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31" name="楕円 130"/>
        <xdr:cNvSpPr/>
      </xdr:nvSpPr>
      <xdr:spPr>
        <a:xfrm>
          <a:off x="9398000" y="63665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109237</xdr:rowOff>
    </xdr:from>
    <xdr:ext cx="469744" cy="259045"/>
    <xdr:sp macro="" textlink="">
      <xdr:nvSpPr>
        <xdr:cNvPr id="132" name="【図書館】&#10;一人当たり面積該当値テキスト"/>
        <xdr:cNvSpPr txBox="1"/>
      </xdr:nvSpPr>
      <xdr:spPr>
        <a:xfrm>
          <a:off x="9467850"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33" name="楕円 132"/>
        <xdr:cNvSpPr/>
      </xdr:nvSpPr>
      <xdr:spPr>
        <a:xfrm>
          <a:off x="8636000" y="6381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137160</xdr:rowOff>
    </xdr:from>
    <xdr:to>
      <xdr:col>55</xdr:col>
      <xdr:colOff>0</xdr:colOff>
      <xdr:row>38</xdr:row>
      <xdr:rowOff>152400</xdr:rowOff>
    </xdr:to>
    <xdr:cxnSp macro="">
      <xdr:nvCxnSpPr>
        <xdr:cNvPr id="134" name="直線コネクタ 133"/>
        <xdr:cNvCxnSpPr/>
      </xdr:nvCxnSpPr>
      <xdr:spPr>
        <a:xfrm flipV="1">
          <a:off x="8686800" y="6417310"/>
          <a:ext cx="7429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109220</xdr:rowOff>
    </xdr:from>
    <xdr:to>
      <xdr:col>46</xdr:col>
      <xdr:colOff>38100</xdr:colOff>
      <xdr:row>39</xdr:row>
      <xdr:rowOff>39370</xdr:rowOff>
    </xdr:to>
    <xdr:sp macro="" textlink="">
      <xdr:nvSpPr>
        <xdr:cNvPr id="135" name="楕円 134"/>
        <xdr:cNvSpPr/>
      </xdr:nvSpPr>
      <xdr:spPr>
        <a:xfrm>
          <a:off x="7842250" y="6389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160020</xdr:rowOff>
    </xdr:to>
    <xdr:cxnSp macro="">
      <xdr:nvCxnSpPr>
        <xdr:cNvPr id="136" name="直線コネクタ 135"/>
        <xdr:cNvCxnSpPr/>
      </xdr:nvCxnSpPr>
      <xdr:spPr>
        <a:xfrm flipV="1">
          <a:off x="7886700" y="643255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109220</xdr:rowOff>
    </xdr:from>
    <xdr:to>
      <xdr:col>41</xdr:col>
      <xdr:colOff>101600</xdr:colOff>
      <xdr:row>39</xdr:row>
      <xdr:rowOff>39370</xdr:rowOff>
    </xdr:to>
    <xdr:sp macro="" textlink="">
      <xdr:nvSpPr>
        <xdr:cNvPr id="137" name="楕円 136"/>
        <xdr:cNvSpPr/>
      </xdr:nvSpPr>
      <xdr:spPr>
        <a:xfrm>
          <a:off x="7029450" y="6389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160020</xdr:rowOff>
    </xdr:from>
    <xdr:to>
      <xdr:col>45</xdr:col>
      <xdr:colOff>177800</xdr:colOff>
      <xdr:row>38</xdr:row>
      <xdr:rowOff>160020</xdr:rowOff>
    </xdr:to>
    <xdr:cxnSp macro="">
      <xdr:nvCxnSpPr>
        <xdr:cNvPr id="138" name="直線コネクタ 137"/>
        <xdr:cNvCxnSpPr/>
      </xdr:nvCxnSpPr>
      <xdr:spPr>
        <a:xfrm>
          <a:off x="7080250" y="64401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9" name="楕円 138"/>
        <xdr:cNvSpPr/>
      </xdr:nvSpPr>
      <xdr:spPr>
        <a:xfrm>
          <a:off x="6235700" y="6396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160020</xdr:rowOff>
    </xdr:from>
    <xdr:to>
      <xdr:col>41</xdr:col>
      <xdr:colOff>50800</xdr:colOff>
      <xdr:row>38</xdr:row>
      <xdr:rowOff>167640</xdr:rowOff>
    </xdr:to>
    <xdr:cxnSp macro="">
      <xdr:nvCxnSpPr>
        <xdr:cNvPr id="140" name="直線コネクタ 139"/>
        <xdr:cNvCxnSpPr/>
      </xdr:nvCxnSpPr>
      <xdr:spPr>
        <a:xfrm flipV="1">
          <a:off x="6286500" y="644017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845827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xdr:cNvSpPr txBox="1"/>
      </xdr:nvSpPr>
      <xdr:spPr>
        <a:xfrm>
          <a:off x="76772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6864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607067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48277</xdr:rowOff>
    </xdr:from>
    <xdr:ext cx="469744" cy="259045"/>
    <xdr:sp macro="" textlink="">
      <xdr:nvSpPr>
        <xdr:cNvPr id="145" name="n_1mainValue【図書館】&#10;一人当たり面積"/>
        <xdr:cNvSpPr txBox="1"/>
      </xdr:nvSpPr>
      <xdr:spPr>
        <a:xfrm>
          <a:off x="845827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55897</xdr:rowOff>
    </xdr:from>
    <xdr:ext cx="469744" cy="259045"/>
    <xdr:sp macro="" textlink="">
      <xdr:nvSpPr>
        <xdr:cNvPr id="146" name="n_2mainValue【図書館】&#10;一人当たり面積"/>
        <xdr:cNvSpPr txBox="1"/>
      </xdr:nvSpPr>
      <xdr:spPr>
        <a:xfrm>
          <a:off x="76772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55897</xdr:rowOff>
    </xdr:from>
    <xdr:ext cx="469744" cy="259045"/>
    <xdr:sp macro="" textlink="">
      <xdr:nvSpPr>
        <xdr:cNvPr id="147" name="n_3mainValue【図書館】&#10;一人当たり面積"/>
        <xdr:cNvSpPr txBox="1"/>
      </xdr:nvSpPr>
      <xdr:spPr>
        <a:xfrm>
          <a:off x="6864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48" name="n_4mainValue【図書館】&#10;一人当たり面積"/>
        <xdr:cNvSpPr txBox="1"/>
      </xdr:nvSpPr>
      <xdr:spPr>
        <a:xfrm>
          <a:off x="607067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177665" y="9318625"/>
          <a:ext cx="0" cy="132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2164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108450" y="10643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216400" y="910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108450" y="9318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216400" y="985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127500" y="9998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384550" y="99853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571750" y="9994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7780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984250" y="98736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189" name="楕円 188"/>
        <xdr:cNvSpPr/>
      </xdr:nvSpPr>
      <xdr:spPr>
        <a:xfrm>
          <a:off x="4127500" y="10494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1287</xdr:rowOff>
    </xdr:from>
    <xdr:ext cx="405111" cy="259045"/>
    <xdr:sp macro="" textlink="">
      <xdr:nvSpPr>
        <xdr:cNvPr id="190" name="【体育館・プール】&#10;有形固定資産減価償却率該当値テキスト"/>
        <xdr:cNvSpPr txBox="1"/>
      </xdr:nvSpPr>
      <xdr:spPr>
        <a:xfrm>
          <a:off x="42164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46355</xdr:rowOff>
    </xdr:from>
    <xdr:to>
      <xdr:col>20</xdr:col>
      <xdr:colOff>38100</xdr:colOff>
      <xdr:row>63</xdr:row>
      <xdr:rowOff>147955</xdr:rowOff>
    </xdr:to>
    <xdr:sp macro="" textlink="">
      <xdr:nvSpPr>
        <xdr:cNvPr id="191" name="楕円 190"/>
        <xdr:cNvSpPr/>
      </xdr:nvSpPr>
      <xdr:spPr>
        <a:xfrm>
          <a:off x="3384550" y="10454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97155</xdr:rowOff>
    </xdr:from>
    <xdr:to>
      <xdr:col>24</xdr:col>
      <xdr:colOff>63500</xdr:colOff>
      <xdr:row>63</xdr:row>
      <xdr:rowOff>137160</xdr:rowOff>
    </xdr:to>
    <xdr:cxnSp macro="">
      <xdr:nvCxnSpPr>
        <xdr:cNvPr id="192" name="直線コネクタ 191"/>
        <xdr:cNvCxnSpPr/>
      </xdr:nvCxnSpPr>
      <xdr:spPr>
        <a:xfrm>
          <a:off x="3429000" y="10504805"/>
          <a:ext cx="7493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93" name="楕円 192"/>
        <xdr:cNvSpPr/>
      </xdr:nvSpPr>
      <xdr:spPr>
        <a:xfrm>
          <a:off x="257175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97155</xdr:rowOff>
    </xdr:to>
    <xdr:cxnSp macro="">
      <xdr:nvCxnSpPr>
        <xdr:cNvPr id="194" name="直線コネクタ 193"/>
        <xdr:cNvCxnSpPr/>
      </xdr:nvCxnSpPr>
      <xdr:spPr>
        <a:xfrm>
          <a:off x="2622550" y="10464800"/>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135890</xdr:rowOff>
    </xdr:from>
    <xdr:to>
      <xdr:col>10</xdr:col>
      <xdr:colOff>165100</xdr:colOff>
      <xdr:row>63</xdr:row>
      <xdr:rowOff>66040</xdr:rowOff>
    </xdr:to>
    <xdr:sp macro="" textlink="">
      <xdr:nvSpPr>
        <xdr:cNvPr id="195" name="楕円 194"/>
        <xdr:cNvSpPr/>
      </xdr:nvSpPr>
      <xdr:spPr>
        <a:xfrm>
          <a:off x="1778000" y="10378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15240</xdr:rowOff>
    </xdr:from>
    <xdr:to>
      <xdr:col>15</xdr:col>
      <xdr:colOff>50800</xdr:colOff>
      <xdr:row>63</xdr:row>
      <xdr:rowOff>57150</xdr:rowOff>
    </xdr:to>
    <xdr:cxnSp macro="">
      <xdr:nvCxnSpPr>
        <xdr:cNvPr id="196" name="直線コネクタ 195"/>
        <xdr:cNvCxnSpPr/>
      </xdr:nvCxnSpPr>
      <xdr:spPr>
        <a:xfrm>
          <a:off x="1828800" y="1042289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95885</xdr:rowOff>
    </xdr:from>
    <xdr:to>
      <xdr:col>6</xdr:col>
      <xdr:colOff>38100</xdr:colOff>
      <xdr:row>63</xdr:row>
      <xdr:rowOff>26035</xdr:rowOff>
    </xdr:to>
    <xdr:sp macro="" textlink="">
      <xdr:nvSpPr>
        <xdr:cNvPr id="197" name="楕円 196"/>
        <xdr:cNvSpPr/>
      </xdr:nvSpPr>
      <xdr:spPr>
        <a:xfrm>
          <a:off x="984250" y="103384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146685</xdr:rowOff>
    </xdr:from>
    <xdr:to>
      <xdr:col>10</xdr:col>
      <xdr:colOff>114300</xdr:colOff>
      <xdr:row>63</xdr:row>
      <xdr:rowOff>15240</xdr:rowOff>
    </xdr:to>
    <xdr:cxnSp macro="">
      <xdr:nvCxnSpPr>
        <xdr:cNvPr id="198" name="直線コネクタ 197"/>
        <xdr:cNvCxnSpPr/>
      </xdr:nvCxnSpPr>
      <xdr:spPr>
        <a:xfrm>
          <a:off x="1028700" y="10389235"/>
          <a:ext cx="8001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239144" y="976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439044" y="977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64529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8515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139082</xdr:rowOff>
    </xdr:from>
    <xdr:ext cx="405111" cy="259045"/>
    <xdr:sp macro="" textlink="">
      <xdr:nvSpPr>
        <xdr:cNvPr id="203" name="n_1mainValue【体育館・プール】&#10;有形固定資産減価償却率"/>
        <xdr:cNvSpPr txBox="1"/>
      </xdr:nvSpPr>
      <xdr:spPr>
        <a:xfrm>
          <a:off x="3239144" y="1054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204" name="n_2mainValue【体育館・プール】&#10;有形固定資産減価償却率"/>
        <xdr:cNvSpPr txBox="1"/>
      </xdr:nvSpPr>
      <xdr:spPr>
        <a:xfrm>
          <a:off x="2439044" y="1050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57167</xdr:rowOff>
    </xdr:from>
    <xdr:ext cx="405111" cy="259045"/>
    <xdr:sp macro="" textlink="">
      <xdr:nvSpPr>
        <xdr:cNvPr id="205" name="n_3mainValue【体育館・プール】&#10;有形固定資産減価償却率"/>
        <xdr:cNvSpPr txBox="1"/>
      </xdr:nvSpPr>
      <xdr:spPr>
        <a:xfrm>
          <a:off x="1645294" y="1046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17162</xdr:rowOff>
    </xdr:from>
    <xdr:ext cx="405111" cy="259045"/>
    <xdr:sp macro="" textlink="">
      <xdr:nvSpPr>
        <xdr:cNvPr id="206" name="n_4mainValue【体育館・プール】&#10;有形固定資産減価償却率"/>
        <xdr:cNvSpPr txBox="1"/>
      </xdr:nvSpPr>
      <xdr:spPr>
        <a:xfrm>
          <a:off x="851544" y="1042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9429115" y="9240338"/>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9467850" y="1067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9359900" y="10672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9467850" y="902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9359900" y="92403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9467850" y="10016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9398000" y="101589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86360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7842250" y="10198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029450" y="10212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235700" y="102111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3084</xdr:rowOff>
    </xdr:from>
    <xdr:to>
      <xdr:col>55</xdr:col>
      <xdr:colOff>50800</xdr:colOff>
      <xdr:row>64</xdr:row>
      <xdr:rowOff>104684</xdr:rowOff>
    </xdr:to>
    <xdr:sp macro="" textlink="">
      <xdr:nvSpPr>
        <xdr:cNvPr id="248" name="楕円 247"/>
        <xdr:cNvSpPr/>
      </xdr:nvSpPr>
      <xdr:spPr>
        <a:xfrm>
          <a:off x="9398000" y="105758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89461</xdr:rowOff>
    </xdr:from>
    <xdr:ext cx="469744" cy="259045"/>
    <xdr:sp macro="" textlink="">
      <xdr:nvSpPr>
        <xdr:cNvPr id="249" name="【体育館・プール】&#10;一人当たり面積該当値テキスト"/>
        <xdr:cNvSpPr txBox="1"/>
      </xdr:nvSpPr>
      <xdr:spPr>
        <a:xfrm>
          <a:off x="9467850" y="104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4717</xdr:rowOff>
    </xdr:from>
    <xdr:to>
      <xdr:col>50</xdr:col>
      <xdr:colOff>165100</xdr:colOff>
      <xdr:row>64</xdr:row>
      <xdr:rowOff>106317</xdr:rowOff>
    </xdr:to>
    <xdr:sp macro="" textlink="">
      <xdr:nvSpPr>
        <xdr:cNvPr id="250" name="楕円 249"/>
        <xdr:cNvSpPr/>
      </xdr:nvSpPr>
      <xdr:spPr>
        <a:xfrm>
          <a:off x="86360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53884</xdr:rowOff>
    </xdr:from>
    <xdr:to>
      <xdr:col>55</xdr:col>
      <xdr:colOff>0</xdr:colOff>
      <xdr:row>64</xdr:row>
      <xdr:rowOff>55517</xdr:rowOff>
    </xdr:to>
    <xdr:cxnSp macro="">
      <xdr:nvCxnSpPr>
        <xdr:cNvPr id="251" name="直線コネクタ 250"/>
        <xdr:cNvCxnSpPr/>
      </xdr:nvCxnSpPr>
      <xdr:spPr>
        <a:xfrm flipV="1">
          <a:off x="8686800" y="10626634"/>
          <a:ext cx="7429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6350</xdr:rowOff>
    </xdr:from>
    <xdr:to>
      <xdr:col>46</xdr:col>
      <xdr:colOff>38100</xdr:colOff>
      <xdr:row>64</xdr:row>
      <xdr:rowOff>107950</xdr:rowOff>
    </xdr:to>
    <xdr:sp macro="" textlink="">
      <xdr:nvSpPr>
        <xdr:cNvPr id="252" name="楕円 251"/>
        <xdr:cNvSpPr/>
      </xdr:nvSpPr>
      <xdr:spPr>
        <a:xfrm>
          <a:off x="7842250" y="10579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55517</xdr:rowOff>
    </xdr:from>
    <xdr:to>
      <xdr:col>50</xdr:col>
      <xdr:colOff>114300</xdr:colOff>
      <xdr:row>64</xdr:row>
      <xdr:rowOff>57150</xdr:rowOff>
    </xdr:to>
    <xdr:cxnSp macro="">
      <xdr:nvCxnSpPr>
        <xdr:cNvPr id="253" name="直線コネクタ 252"/>
        <xdr:cNvCxnSpPr/>
      </xdr:nvCxnSpPr>
      <xdr:spPr>
        <a:xfrm flipV="1">
          <a:off x="7886700" y="10628267"/>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6350</xdr:rowOff>
    </xdr:from>
    <xdr:to>
      <xdr:col>41</xdr:col>
      <xdr:colOff>101600</xdr:colOff>
      <xdr:row>64</xdr:row>
      <xdr:rowOff>107950</xdr:rowOff>
    </xdr:to>
    <xdr:sp macro="" textlink="">
      <xdr:nvSpPr>
        <xdr:cNvPr id="254" name="楕円 253"/>
        <xdr:cNvSpPr/>
      </xdr:nvSpPr>
      <xdr:spPr>
        <a:xfrm>
          <a:off x="702945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57150</xdr:rowOff>
    </xdr:from>
    <xdr:to>
      <xdr:col>45</xdr:col>
      <xdr:colOff>177800</xdr:colOff>
      <xdr:row>64</xdr:row>
      <xdr:rowOff>57150</xdr:rowOff>
    </xdr:to>
    <xdr:cxnSp macro="">
      <xdr:nvCxnSpPr>
        <xdr:cNvPr id="255" name="直線コネクタ 254"/>
        <xdr:cNvCxnSpPr/>
      </xdr:nvCxnSpPr>
      <xdr:spPr>
        <a:xfrm>
          <a:off x="7080250" y="106299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6350</xdr:rowOff>
    </xdr:from>
    <xdr:to>
      <xdr:col>36</xdr:col>
      <xdr:colOff>165100</xdr:colOff>
      <xdr:row>64</xdr:row>
      <xdr:rowOff>107950</xdr:rowOff>
    </xdr:to>
    <xdr:sp macro="" textlink="">
      <xdr:nvSpPr>
        <xdr:cNvPr id="256" name="楕円 255"/>
        <xdr:cNvSpPr/>
      </xdr:nvSpPr>
      <xdr:spPr>
        <a:xfrm>
          <a:off x="6235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57150</xdr:rowOff>
    </xdr:from>
    <xdr:to>
      <xdr:col>41</xdr:col>
      <xdr:colOff>50800</xdr:colOff>
      <xdr:row>64</xdr:row>
      <xdr:rowOff>57150</xdr:rowOff>
    </xdr:to>
    <xdr:cxnSp macro="">
      <xdr:nvCxnSpPr>
        <xdr:cNvPr id="257" name="直線コネクタ 256"/>
        <xdr:cNvCxnSpPr/>
      </xdr:nvCxnSpPr>
      <xdr:spPr>
        <a:xfrm>
          <a:off x="6286500" y="106299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845827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76772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6864427" y="999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070677" y="999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97444</xdr:rowOff>
    </xdr:from>
    <xdr:ext cx="469744" cy="259045"/>
    <xdr:sp macro="" textlink="">
      <xdr:nvSpPr>
        <xdr:cNvPr id="262" name="n_1mainValue【体育館・プール】&#10;一人当たり面積"/>
        <xdr:cNvSpPr txBox="1"/>
      </xdr:nvSpPr>
      <xdr:spPr>
        <a:xfrm>
          <a:off x="8458277" y="10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99077</xdr:rowOff>
    </xdr:from>
    <xdr:ext cx="469744" cy="259045"/>
    <xdr:sp macro="" textlink="">
      <xdr:nvSpPr>
        <xdr:cNvPr id="263" name="n_2mainValue【体育館・プール】&#10;一人当たり面積"/>
        <xdr:cNvSpPr txBox="1"/>
      </xdr:nvSpPr>
      <xdr:spPr>
        <a:xfrm>
          <a:off x="76772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99077</xdr:rowOff>
    </xdr:from>
    <xdr:ext cx="469744" cy="259045"/>
    <xdr:sp macro="" textlink="">
      <xdr:nvSpPr>
        <xdr:cNvPr id="264" name="n_3mainValue【体育館・プール】&#10;一人当たり面積"/>
        <xdr:cNvSpPr txBox="1"/>
      </xdr:nvSpPr>
      <xdr:spPr>
        <a:xfrm>
          <a:off x="6864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99077</xdr:rowOff>
    </xdr:from>
    <xdr:ext cx="469744" cy="259045"/>
    <xdr:sp macro="" textlink="">
      <xdr:nvSpPr>
        <xdr:cNvPr id="265" name="n_4mainValue【体育館・プール】&#10;一人当たり面積"/>
        <xdr:cNvSpPr txBox="1"/>
      </xdr:nvSpPr>
      <xdr:spPr>
        <a:xfrm>
          <a:off x="607067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177665" y="128390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216400" y="1431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108450" y="14307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216400" y="1262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108450" y="12839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216400" y="13335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127500" y="13477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384550" y="134791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571750" y="13473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778000" y="13460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984250" y="133991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306" name="楕円 305"/>
        <xdr:cNvSpPr/>
      </xdr:nvSpPr>
      <xdr:spPr>
        <a:xfrm>
          <a:off x="4127500" y="13502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100982</xdr:rowOff>
    </xdr:from>
    <xdr:ext cx="405111" cy="259045"/>
    <xdr:sp macro="" textlink="">
      <xdr:nvSpPr>
        <xdr:cNvPr id="307" name="【福祉施設】&#10;有形固定資産減価償却率該当値テキスト"/>
        <xdr:cNvSpPr txBox="1"/>
      </xdr:nvSpPr>
      <xdr:spPr>
        <a:xfrm>
          <a:off x="4216400"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308" name="楕円 307"/>
        <xdr:cNvSpPr/>
      </xdr:nvSpPr>
      <xdr:spPr>
        <a:xfrm>
          <a:off x="3384550" y="134581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82</xdr:row>
      <xdr:rowOff>1905</xdr:rowOff>
    </xdr:to>
    <xdr:cxnSp macro="">
      <xdr:nvCxnSpPr>
        <xdr:cNvPr id="309" name="直線コネクタ 308"/>
        <xdr:cNvCxnSpPr/>
      </xdr:nvCxnSpPr>
      <xdr:spPr>
        <a:xfrm>
          <a:off x="3429000" y="13508989"/>
          <a:ext cx="749300"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36830</xdr:rowOff>
    </xdr:from>
    <xdr:to>
      <xdr:col>15</xdr:col>
      <xdr:colOff>101600</xdr:colOff>
      <xdr:row>81</xdr:row>
      <xdr:rowOff>138430</xdr:rowOff>
    </xdr:to>
    <xdr:sp macro="" textlink="">
      <xdr:nvSpPr>
        <xdr:cNvPr id="310" name="楕円 309"/>
        <xdr:cNvSpPr/>
      </xdr:nvSpPr>
      <xdr:spPr>
        <a:xfrm>
          <a:off x="257175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81</xdr:row>
      <xdr:rowOff>129539</xdr:rowOff>
    </xdr:to>
    <xdr:cxnSp macro="">
      <xdr:nvCxnSpPr>
        <xdr:cNvPr id="311" name="直線コネクタ 310"/>
        <xdr:cNvCxnSpPr/>
      </xdr:nvCxnSpPr>
      <xdr:spPr>
        <a:xfrm>
          <a:off x="2622550" y="13467080"/>
          <a:ext cx="8064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164464</xdr:rowOff>
    </xdr:from>
    <xdr:to>
      <xdr:col>10</xdr:col>
      <xdr:colOff>165100</xdr:colOff>
      <xdr:row>81</xdr:row>
      <xdr:rowOff>94614</xdr:rowOff>
    </xdr:to>
    <xdr:sp macro="" textlink="">
      <xdr:nvSpPr>
        <xdr:cNvPr id="312" name="楕円 311"/>
        <xdr:cNvSpPr/>
      </xdr:nvSpPr>
      <xdr:spPr>
        <a:xfrm>
          <a:off x="1778000" y="133788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43814</xdr:rowOff>
    </xdr:from>
    <xdr:to>
      <xdr:col>15</xdr:col>
      <xdr:colOff>50800</xdr:colOff>
      <xdr:row>81</xdr:row>
      <xdr:rowOff>87630</xdr:rowOff>
    </xdr:to>
    <xdr:cxnSp macro="">
      <xdr:nvCxnSpPr>
        <xdr:cNvPr id="313" name="直線コネクタ 312"/>
        <xdr:cNvCxnSpPr/>
      </xdr:nvCxnSpPr>
      <xdr:spPr>
        <a:xfrm>
          <a:off x="1828800" y="13423264"/>
          <a:ext cx="7937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122555</xdr:rowOff>
    </xdr:from>
    <xdr:to>
      <xdr:col>6</xdr:col>
      <xdr:colOff>38100</xdr:colOff>
      <xdr:row>81</xdr:row>
      <xdr:rowOff>52705</xdr:rowOff>
    </xdr:to>
    <xdr:sp macro="" textlink="">
      <xdr:nvSpPr>
        <xdr:cNvPr id="314" name="楕円 313"/>
        <xdr:cNvSpPr/>
      </xdr:nvSpPr>
      <xdr:spPr>
        <a:xfrm>
          <a:off x="984250" y="133369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xdr:rowOff>
    </xdr:from>
    <xdr:to>
      <xdr:col>10</xdr:col>
      <xdr:colOff>114300</xdr:colOff>
      <xdr:row>81</xdr:row>
      <xdr:rowOff>43814</xdr:rowOff>
    </xdr:to>
    <xdr:cxnSp macro="">
      <xdr:nvCxnSpPr>
        <xdr:cNvPr id="315" name="直線コネクタ 314"/>
        <xdr:cNvCxnSpPr/>
      </xdr:nvCxnSpPr>
      <xdr:spPr>
        <a:xfrm>
          <a:off x="1028700" y="13381355"/>
          <a:ext cx="8001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xdr:cNvSpPr txBox="1"/>
      </xdr:nvSpPr>
      <xdr:spPr>
        <a:xfrm>
          <a:off x="3239144" y="1356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xdr:cNvSpPr txBox="1"/>
      </xdr:nvSpPr>
      <xdr:spPr>
        <a:xfrm>
          <a:off x="2439044"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xdr:cNvSpPr txBox="1"/>
      </xdr:nvSpPr>
      <xdr:spPr>
        <a:xfrm>
          <a:off x="1645294" y="1354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xdr:cNvSpPr txBox="1"/>
      </xdr:nvSpPr>
      <xdr:spPr>
        <a:xfrm>
          <a:off x="8515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320" name="n_1mainValue【福祉施設】&#10;有形固定資産減価償却率"/>
        <xdr:cNvSpPr txBox="1"/>
      </xdr:nvSpPr>
      <xdr:spPr>
        <a:xfrm>
          <a:off x="3239144"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154957</xdr:rowOff>
    </xdr:from>
    <xdr:ext cx="405111" cy="259045"/>
    <xdr:sp macro="" textlink="">
      <xdr:nvSpPr>
        <xdr:cNvPr id="321" name="n_2mainValue【福祉施設】&#10;有形固定資産減価償却率"/>
        <xdr:cNvSpPr txBox="1"/>
      </xdr:nvSpPr>
      <xdr:spPr>
        <a:xfrm>
          <a:off x="2439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111141</xdr:rowOff>
    </xdr:from>
    <xdr:ext cx="405111" cy="259045"/>
    <xdr:sp macro="" textlink="">
      <xdr:nvSpPr>
        <xdr:cNvPr id="322" name="n_3mainValue【福祉施設】&#10;有形固定資産減価償却率"/>
        <xdr:cNvSpPr txBox="1"/>
      </xdr:nvSpPr>
      <xdr:spPr>
        <a:xfrm>
          <a:off x="1645294" y="1316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323" name="n_4mainValue【福祉施設】&#10;有形固定資産減価償却率"/>
        <xdr:cNvSpPr txBox="1"/>
      </xdr:nvSpPr>
      <xdr:spPr>
        <a:xfrm>
          <a:off x="8515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9429115" y="13085063"/>
          <a:ext cx="0" cy="1151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9467850" y="1424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9359900" y="14236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9467850" y="1287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9359900" y="13085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xdr:cNvSpPr txBox="1"/>
      </xdr:nvSpPr>
      <xdr:spPr>
        <a:xfrm>
          <a:off x="9467850" y="1386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939800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8636000" y="1385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7842250" y="13868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029450" y="139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235700" y="1389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61" name="楕円 360"/>
        <xdr:cNvSpPr/>
      </xdr:nvSpPr>
      <xdr:spPr>
        <a:xfrm>
          <a:off x="9398000" y="13811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124477</xdr:rowOff>
    </xdr:from>
    <xdr:ext cx="469744" cy="259045"/>
    <xdr:sp macro="" textlink="">
      <xdr:nvSpPr>
        <xdr:cNvPr id="362" name="【福祉施設】&#10;一人当たり面積該当値テキスト"/>
        <xdr:cNvSpPr txBox="1"/>
      </xdr:nvSpPr>
      <xdr:spPr>
        <a:xfrm>
          <a:off x="946785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108458</xdr:rowOff>
    </xdr:from>
    <xdr:to>
      <xdr:col>50</xdr:col>
      <xdr:colOff>165100</xdr:colOff>
      <xdr:row>84</xdr:row>
      <xdr:rowOff>38608</xdr:rowOff>
    </xdr:to>
    <xdr:sp macro="" textlink="">
      <xdr:nvSpPr>
        <xdr:cNvPr id="363" name="楕円 362"/>
        <xdr:cNvSpPr/>
      </xdr:nvSpPr>
      <xdr:spPr>
        <a:xfrm>
          <a:off x="8636000" y="138181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152400</xdr:rowOff>
    </xdr:from>
    <xdr:to>
      <xdr:col>55</xdr:col>
      <xdr:colOff>0</xdr:colOff>
      <xdr:row>83</xdr:row>
      <xdr:rowOff>159258</xdr:rowOff>
    </xdr:to>
    <xdr:cxnSp macro="">
      <xdr:nvCxnSpPr>
        <xdr:cNvPr id="364" name="直線コネクタ 363"/>
        <xdr:cNvCxnSpPr/>
      </xdr:nvCxnSpPr>
      <xdr:spPr>
        <a:xfrm flipV="1">
          <a:off x="8686800" y="13862050"/>
          <a:ext cx="7429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115315</xdr:rowOff>
    </xdr:from>
    <xdr:to>
      <xdr:col>46</xdr:col>
      <xdr:colOff>38100</xdr:colOff>
      <xdr:row>84</xdr:row>
      <xdr:rowOff>45465</xdr:rowOff>
    </xdr:to>
    <xdr:sp macro="" textlink="">
      <xdr:nvSpPr>
        <xdr:cNvPr id="365" name="楕円 364"/>
        <xdr:cNvSpPr/>
      </xdr:nvSpPr>
      <xdr:spPr>
        <a:xfrm>
          <a:off x="7842250" y="138249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159258</xdr:rowOff>
    </xdr:from>
    <xdr:to>
      <xdr:col>50</xdr:col>
      <xdr:colOff>114300</xdr:colOff>
      <xdr:row>83</xdr:row>
      <xdr:rowOff>166115</xdr:rowOff>
    </xdr:to>
    <xdr:cxnSp macro="">
      <xdr:nvCxnSpPr>
        <xdr:cNvPr id="366" name="直線コネクタ 365"/>
        <xdr:cNvCxnSpPr/>
      </xdr:nvCxnSpPr>
      <xdr:spPr>
        <a:xfrm flipV="1">
          <a:off x="7886700" y="13868908"/>
          <a:ext cx="8001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117602</xdr:rowOff>
    </xdr:from>
    <xdr:to>
      <xdr:col>41</xdr:col>
      <xdr:colOff>101600</xdr:colOff>
      <xdr:row>84</xdr:row>
      <xdr:rowOff>47752</xdr:rowOff>
    </xdr:to>
    <xdr:sp macro="" textlink="">
      <xdr:nvSpPr>
        <xdr:cNvPr id="367" name="楕円 366"/>
        <xdr:cNvSpPr/>
      </xdr:nvSpPr>
      <xdr:spPr>
        <a:xfrm>
          <a:off x="7029450" y="138272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166115</xdr:rowOff>
    </xdr:from>
    <xdr:to>
      <xdr:col>45</xdr:col>
      <xdr:colOff>177800</xdr:colOff>
      <xdr:row>83</xdr:row>
      <xdr:rowOff>168402</xdr:rowOff>
    </xdr:to>
    <xdr:cxnSp macro="">
      <xdr:nvCxnSpPr>
        <xdr:cNvPr id="368" name="直線コネクタ 367"/>
        <xdr:cNvCxnSpPr/>
      </xdr:nvCxnSpPr>
      <xdr:spPr>
        <a:xfrm flipV="1">
          <a:off x="7080250" y="1387576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119887</xdr:rowOff>
    </xdr:from>
    <xdr:to>
      <xdr:col>36</xdr:col>
      <xdr:colOff>165100</xdr:colOff>
      <xdr:row>84</xdr:row>
      <xdr:rowOff>50037</xdr:rowOff>
    </xdr:to>
    <xdr:sp macro="" textlink="">
      <xdr:nvSpPr>
        <xdr:cNvPr id="369" name="楕円 368"/>
        <xdr:cNvSpPr/>
      </xdr:nvSpPr>
      <xdr:spPr>
        <a:xfrm>
          <a:off x="6235700" y="138295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168402</xdr:rowOff>
    </xdr:from>
    <xdr:to>
      <xdr:col>41</xdr:col>
      <xdr:colOff>50800</xdr:colOff>
      <xdr:row>83</xdr:row>
      <xdr:rowOff>170687</xdr:rowOff>
    </xdr:to>
    <xdr:cxnSp macro="">
      <xdr:nvCxnSpPr>
        <xdr:cNvPr id="370" name="直線コネクタ 369"/>
        <xdr:cNvCxnSpPr/>
      </xdr:nvCxnSpPr>
      <xdr:spPr>
        <a:xfrm flipV="1">
          <a:off x="6286500" y="13871702"/>
          <a:ext cx="7937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xdr:cNvSpPr txBox="1"/>
      </xdr:nvSpPr>
      <xdr:spPr>
        <a:xfrm>
          <a:off x="8458277" y="1393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xdr:cNvSpPr txBox="1"/>
      </xdr:nvSpPr>
      <xdr:spPr>
        <a:xfrm>
          <a:off x="76772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xdr:cNvSpPr txBox="1"/>
      </xdr:nvSpPr>
      <xdr:spPr>
        <a:xfrm>
          <a:off x="6864427"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xdr:cNvSpPr txBox="1"/>
      </xdr:nvSpPr>
      <xdr:spPr>
        <a:xfrm>
          <a:off x="6070677" y="139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55135</xdr:rowOff>
    </xdr:from>
    <xdr:ext cx="469744" cy="259045"/>
    <xdr:sp macro="" textlink="">
      <xdr:nvSpPr>
        <xdr:cNvPr id="375" name="n_1mainValue【福祉施設】&#10;一人当たり面積"/>
        <xdr:cNvSpPr txBox="1"/>
      </xdr:nvSpPr>
      <xdr:spPr>
        <a:xfrm>
          <a:off x="8458277" y="135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61992</xdr:rowOff>
    </xdr:from>
    <xdr:ext cx="469744" cy="259045"/>
    <xdr:sp macro="" textlink="">
      <xdr:nvSpPr>
        <xdr:cNvPr id="376" name="n_2mainValue【福祉施設】&#10;一人当たり面積"/>
        <xdr:cNvSpPr txBox="1"/>
      </xdr:nvSpPr>
      <xdr:spPr>
        <a:xfrm>
          <a:off x="7677227" y="1360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7" name="n_3mainValue【福祉施設】&#10;一人当たり面積"/>
        <xdr:cNvSpPr txBox="1"/>
      </xdr:nvSpPr>
      <xdr:spPr>
        <a:xfrm>
          <a:off x="6864427" y="136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66564</xdr:rowOff>
    </xdr:from>
    <xdr:ext cx="469744" cy="259045"/>
    <xdr:sp macro="" textlink="">
      <xdr:nvSpPr>
        <xdr:cNvPr id="378" name="n_4mainValue【福祉施設】&#10;一人当たり面積"/>
        <xdr:cNvSpPr txBox="1"/>
      </xdr:nvSpPr>
      <xdr:spPr>
        <a:xfrm>
          <a:off x="6070677" y="1361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177665" y="166627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216400" y="18072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108450" y="18068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216400" y="16437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108450" y="166627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xdr:cNvSpPr txBox="1"/>
      </xdr:nvSpPr>
      <xdr:spPr>
        <a:xfrm>
          <a:off x="4216400" y="17334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127500" y="1735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384550" y="173483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571750" y="1737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778000" y="1731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984250" y="17327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79284</xdr:rowOff>
    </xdr:from>
    <xdr:to>
      <xdr:col>24</xdr:col>
      <xdr:colOff>114300</xdr:colOff>
      <xdr:row>104</xdr:row>
      <xdr:rowOff>9434</xdr:rowOff>
    </xdr:to>
    <xdr:sp macro="" textlink="">
      <xdr:nvSpPr>
        <xdr:cNvPr id="420" name="楕円 419"/>
        <xdr:cNvSpPr/>
      </xdr:nvSpPr>
      <xdr:spPr>
        <a:xfrm>
          <a:off x="4127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102161</xdr:rowOff>
    </xdr:from>
    <xdr:ext cx="405111" cy="259045"/>
    <xdr:sp macro="" textlink="">
      <xdr:nvSpPr>
        <xdr:cNvPr id="421" name="【市民会館】&#10;有形固定資産減価償却率該当値テキスト"/>
        <xdr:cNvSpPr txBox="1"/>
      </xdr:nvSpPr>
      <xdr:spPr>
        <a:xfrm>
          <a:off x="4216400" y="1701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43362</xdr:rowOff>
    </xdr:from>
    <xdr:to>
      <xdr:col>20</xdr:col>
      <xdr:colOff>38100</xdr:colOff>
      <xdr:row>103</xdr:row>
      <xdr:rowOff>144962</xdr:rowOff>
    </xdr:to>
    <xdr:sp macro="" textlink="">
      <xdr:nvSpPr>
        <xdr:cNvPr id="422" name="楕円 421"/>
        <xdr:cNvSpPr/>
      </xdr:nvSpPr>
      <xdr:spPr>
        <a:xfrm>
          <a:off x="3384550" y="171312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94162</xdr:rowOff>
    </xdr:from>
    <xdr:to>
      <xdr:col>24</xdr:col>
      <xdr:colOff>63500</xdr:colOff>
      <xdr:row>103</xdr:row>
      <xdr:rowOff>130084</xdr:rowOff>
    </xdr:to>
    <xdr:cxnSp macro="">
      <xdr:nvCxnSpPr>
        <xdr:cNvPr id="423" name="直線コネクタ 422"/>
        <xdr:cNvCxnSpPr/>
      </xdr:nvCxnSpPr>
      <xdr:spPr>
        <a:xfrm>
          <a:off x="3429000" y="17182012"/>
          <a:ext cx="7493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7438</xdr:rowOff>
    </xdr:from>
    <xdr:to>
      <xdr:col>15</xdr:col>
      <xdr:colOff>101600</xdr:colOff>
      <xdr:row>104</xdr:row>
      <xdr:rowOff>109038</xdr:rowOff>
    </xdr:to>
    <xdr:sp macro="" textlink="">
      <xdr:nvSpPr>
        <xdr:cNvPr id="424" name="楕円 423"/>
        <xdr:cNvSpPr/>
      </xdr:nvSpPr>
      <xdr:spPr>
        <a:xfrm>
          <a:off x="257175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94162</xdr:rowOff>
    </xdr:from>
    <xdr:to>
      <xdr:col>19</xdr:col>
      <xdr:colOff>177800</xdr:colOff>
      <xdr:row>104</xdr:row>
      <xdr:rowOff>58238</xdr:rowOff>
    </xdr:to>
    <xdr:cxnSp macro="">
      <xdr:nvCxnSpPr>
        <xdr:cNvPr id="425" name="直線コネクタ 424"/>
        <xdr:cNvCxnSpPr/>
      </xdr:nvCxnSpPr>
      <xdr:spPr>
        <a:xfrm flipV="1">
          <a:off x="2622550" y="17182012"/>
          <a:ext cx="80645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426" name="楕円 425"/>
        <xdr:cNvSpPr/>
      </xdr:nvSpPr>
      <xdr:spPr>
        <a:xfrm>
          <a:off x="17780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22316</xdr:rowOff>
    </xdr:from>
    <xdr:to>
      <xdr:col>15</xdr:col>
      <xdr:colOff>50800</xdr:colOff>
      <xdr:row>104</xdr:row>
      <xdr:rowOff>58238</xdr:rowOff>
    </xdr:to>
    <xdr:cxnSp macro="">
      <xdr:nvCxnSpPr>
        <xdr:cNvPr id="427" name="直線コネクタ 426"/>
        <xdr:cNvCxnSpPr/>
      </xdr:nvCxnSpPr>
      <xdr:spPr>
        <a:xfrm>
          <a:off x="1828800" y="17281616"/>
          <a:ext cx="7937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107043</xdr:rowOff>
    </xdr:from>
    <xdr:to>
      <xdr:col>6</xdr:col>
      <xdr:colOff>38100</xdr:colOff>
      <xdr:row>104</xdr:row>
      <xdr:rowOff>37193</xdr:rowOff>
    </xdr:to>
    <xdr:sp macro="" textlink="">
      <xdr:nvSpPr>
        <xdr:cNvPr id="428" name="楕円 427"/>
        <xdr:cNvSpPr/>
      </xdr:nvSpPr>
      <xdr:spPr>
        <a:xfrm>
          <a:off x="984250" y="171948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157843</xdr:rowOff>
    </xdr:from>
    <xdr:to>
      <xdr:col>10</xdr:col>
      <xdr:colOff>114300</xdr:colOff>
      <xdr:row>104</xdr:row>
      <xdr:rowOff>22316</xdr:rowOff>
    </xdr:to>
    <xdr:cxnSp macro="">
      <xdr:nvCxnSpPr>
        <xdr:cNvPr id="429" name="直線コネクタ 428"/>
        <xdr:cNvCxnSpPr/>
      </xdr:nvCxnSpPr>
      <xdr:spPr>
        <a:xfrm>
          <a:off x="1028700" y="17245693"/>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239144" y="1744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xdr:cNvSpPr txBox="1"/>
      </xdr:nvSpPr>
      <xdr:spPr>
        <a:xfrm>
          <a:off x="2439044" y="17463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xdr:cNvSpPr txBox="1"/>
      </xdr:nvSpPr>
      <xdr:spPr>
        <a:xfrm>
          <a:off x="1645294" y="17410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xdr:cNvSpPr txBox="1"/>
      </xdr:nvSpPr>
      <xdr:spPr>
        <a:xfrm>
          <a:off x="851544" y="1741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161489</xdr:rowOff>
    </xdr:from>
    <xdr:ext cx="405111" cy="259045"/>
    <xdr:sp macro="" textlink="">
      <xdr:nvSpPr>
        <xdr:cNvPr id="434" name="n_1mainValue【市民会館】&#10;有形固定資産減価償却率"/>
        <xdr:cNvSpPr txBox="1"/>
      </xdr:nvSpPr>
      <xdr:spPr>
        <a:xfrm>
          <a:off x="3239144" y="1690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35" name="n_2mainValue【市民会館】&#10;有形固定資産減価償却率"/>
        <xdr:cNvSpPr txBox="1"/>
      </xdr:nvSpPr>
      <xdr:spPr>
        <a:xfrm>
          <a:off x="2439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436" name="n_3mainValue【市民会館】&#10;有形固定資産減価償却率"/>
        <xdr:cNvSpPr txBox="1"/>
      </xdr:nvSpPr>
      <xdr:spPr>
        <a:xfrm>
          <a:off x="1645294" y="1700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53720</xdr:rowOff>
    </xdr:from>
    <xdr:ext cx="405111" cy="259045"/>
    <xdr:sp macro="" textlink="">
      <xdr:nvSpPr>
        <xdr:cNvPr id="437" name="n_4mainValue【市民会館】&#10;有形固定資産減価償却率"/>
        <xdr:cNvSpPr txBox="1"/>
      </xdr:nvSpPr>
      <xdr:spPr>
        <a:xfrm>
          <a:off x="851544" y="1697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9429115" y="165258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946785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9359900" y="18036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9467850" y="1630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9359900" y="165258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9467850" y="1752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939800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86360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784225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02945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2357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77" name="楕円 476"/>
        <xdr:cNvSpPr/>
      </xdr:nvSpPr>
      <xdr:spPr>
        <a:xfrm>
          <a:off x="9398000" y="17781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158132</xdr:rowOff>
    </xdr:from>
    <xdr:ext cx="469744" cy="259045"/>
    <xdr:sp macro="" textlink="">
      <xdr:nvSpPr>
        <xdr:cNvPr id="478" name="【市民会館】&#10;一人当たり面積該当値テキスト"/>
        <xdr:cNvSpPr txBox="1"/>
      </xdr:nvSpPr>
      <xdr:spPr>
        <a:xfrm>
          <a:off x="9467850" y="1776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12064</xdr:rowOff>
    </xdr:from>
    <xdr:to>
      <xdr:col>50</xdr:col>
      <xdr:colOff>165100</xdr:colOff>
      <xdr:row>107</xdr:row>
      <xdr:rowOff>113664</xdr:rowOff>
    </xdr:to>
    <xdr:sp macro="" textlink="">
      <xdr:nvSpPr>
        <xdr:cNvPr id="479" name="楕円 478"/>
        <xdr:cNvSpPr/>
      </xdr:nvSpPr>
      <xdr:spPr>
        <a:xfrm>
          <a:off x="86360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59055</xdr:rowOff>
    </xdr:from>
    <xdr:to>
      <xdr:col>55</xdr:col>
      <xdr:colOff>0</xdr:colOff>
      <xdr:row>107</xdr:row>
      <xdr:rowOff>62864</xdr:rowOff>
    </xdr:to>
    <xdr:cxnSp macro="">
      <xdr:nvCxnSpPr>
        <xdr:cNvPr id="480" name="直線コネクタ 479"/>
        <xdr:cNvCxnSpPr/>
      </xdr:nvCxnSpPr>
      <xdr:spPr>
        <a:xfrm flipV="1">
          <a:off x="8686800" y="17832705"/>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xdr:rowOff>
    </xdr:from>
    <xdr:to>
      <xdr:col>46</xdr:col>
      <xdr:colOff>38100</xdr:colOff>
      <xdr:row>107</xdr:row>
      <xdr:rowOff>117475</xdr:rowOff>
    </xdr:to>
    <xdr:sp macro="" textlink="">
      <xdr:nvSpPr>
        <xdr:cNvPr id="481" name="楕円 480"/>
        <xdr:cNvSpPr/>
      </xdr:nvSpPr>
      <xdr:spPr>
        <a:xfrm>
          <a:off x="7842250" y="17789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62864</xdr:rowOff>
    </xdr:from>
    <xdr:to>
      <xdr:col>50</xdr:col>
      <xdr:colOff>114300</xdr:colOff>
      <xdr:row>107</xdr:row>
      <xdr:rowOff>66675</xdr:rowOff>
    </xdr:to>
    <xdr:cxnSp macro="">
      <xdr:nvCxnSpPr>
        <xdr:cNvPr id="482" name="直線コネクタ 481"/>
        <xdr:cNvCxnSpPr/>
      </xdr:nvCxnSpPr>
      <xdr:spPr>
        <a:xfrm flipV="1">
          <a:off x="7886700" y="17836514"/>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17780</xdr:rowOff>
    </xdr:from>
    <xdr:to>
      <xdr:col>41</xdr:col>
      <xdr:colOff>101600</xdr:colOff>
      <xdr:row>107</xdr:row>
      <xdr:rowOff>119380</xdr:rowOff>
    </xdr:to>
    <xdr:sp macro="" textlink="">
      <xdr:nvSpPr>
        <xdr:cNvPr id="483" name="楕円 482"/>
        <xdr:cNvSpPr/>
      </xdr:nvSpPr>
      <xdr:spPr>
        <a:xfrm>
          <a:off x="702945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66675</xdr:rowOff>
    </xdr:from>
    <xdr:to>
      <xdr:col>45</xdr:col>
      <xdr:colOff>177800</xdr:colOff>
      <xdr:row>107</xdr:row>
      <xdr:rowOff>68580</xdr:rowOff>
    </xdr:to>
    <xdr:cxnSp macro="">
      <xdr:nvCxnSpPr>
        <xdr:cNvPr id="484" name="直線コネクタ 483"/>
        <xdr:cNvCxnSpPr/>
      </xdr:nvCxnSpPr>
      <xdr:spPr>
        <a:xfrm flipV="1">
          <a:off x="7080250" y="1784032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19686</xdr:rowOff>
    </xdr:from>
    <xdr:to>
      <xdr:col>36</xdr:col>
      <xdr:colOff>165100</xdr:colOff>
      <xdr:row>107</xdr:row>
      <xdr:rowOff>121286</xdr:rowOff>
    </xdr:to>
    <xdr:sp macro="" textlink="">
      <xdr:nvSpPr>
        <xdr:cNvPr id="485" name="楕円 484"/>
        <xdr:cNvSpPr/>
      </xdr:nvSpPr>
      <xdr:spPr>
        <a:xfrm>
          <a:off x="62357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68580</xdr:rowOff>
    </xdr:from>
    <xdr:to>
      <xdr:col>41</xdr:col>
      <xdr:colOff>50800</xdr:colOff>
      <xdr:row>107</xdr:row>
      <xdr:rowOff>70486</xdr:rowOff>
    </xdr:to>
    <xdr:cxnSp macro="">
      <xdr:nvCxnSpPr>
        <xdr:cNvPr id="486" name="直線コネクタ 485"/>
        <xdr:cNvCxnSpPr/>
      </xdr:nvCxnSpPr>
      <xdr:spPr>
        <a:xfrm flipV="1">
          <a:off x="6286500" y="17842230"/>
          <a:ext cx="7937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8458277" y="1746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76772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68644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070677" y="1746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104791</xdr:rowOff>
    </xdr:from>
    <xdr:ext cx="469744" cy="259045"/>
    <xdr:sp macro="" textlink="">
      <xdr:nvSpPr>
        <xdr:cNvPr id="491" name="n_1mainValue【市民会館】&#10;一人当たり面積"/>
        <xdr:cNvSpPr txBox="1"/>
      </xdr:nvSpPr>
      <xdr:spPr>
        <a:xfrm>
          <a:off x="8458277" y="178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108602</xdr:rowOff>
    </xdr:from>
    <xdr:ext cx="469744" cy="259045"/>
    <xdr:sp macro="" textlink="">
      <xdr:nvSpPr>
        <xdr:cNvPr id="492" name="n_2mainValue【市民会館】&#10;一人当たり面積"/>
        <xdr:cNvSpPr txBox="1"/>
      </xdr:nvSpPr>
      <xdr:spPr>
        <a:xfrm>
          <a:off x="7677227" y="178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110507</xdr:rowOff>
    </xdr:from>
    <xdr:ext cx="469744" cy="259045"/>
    <xdr:sp macro="" textlink="">
      <xdr:nvSpPr>
        <xdr:cNvPr id="493" name="n_3mainValue【市民会館】&#10;一人当たり面積"/>
        <xdr:cNvSpPr txBox="1"/>
      </xdr:nvSpPr>
      <xdr:spPr>
        <a:xfrm>
          <a:off x="6864427" y="1788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112413</xdr:rowOff>
    </xdr:from>
    <xdr:ext cx="469744" cy="259045"/>
    <xdr:sp macro="" textlink="">
      <xdr:nvSpPr>
        <xdr:cNvPr id="494" name="n_4mainValue【市民会館】&#10;一人当たり面積"/>
        <xdr:cNvSpPr txBox="1"/>
      </xdr:nvSpPr>
      <xdr:spPr>
        <a:xfrm>
          <a:off x="6070677" y="1788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4699614" y="54286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4738350" y="683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4611350" y="68268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4738350" y="521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4611350" y="5428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xdr:cNvSpPr txBox="1"/>
      </xdr:nvSpPr>
      <xdr:spPr>
        <a:xfrm>
          <a:off x="14738350" y="613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4649450" y="62795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3887450" y="6218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309370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2299950" y="60839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148715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114935</xdr:rowOff>
    </xdr:from>
    <xdr:to>
      <xdr:col>85</xdr:col>
      <xdr:colOff>177800</xdr:colOff>
      <xdr:row>40</xdr:row>
      <xdr:rowOff>45085</xdr:rowOff>
    </xdr:to>
    <xdr:sp macro="" textlink="">
      <xdr:nvSpPr>
        <xdr:cNvPr id="535" name="楕円 534"/>
        <xdr:cNvSpPr/>
      </xdr:nvSpPr>
      <xdr:spPr>
        <a:xfrm>
          <a:off x="14649450" y="65601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93362</xdr:rowOff>
    </xdr:from>
    <xdr:ext cx="405111" cy="259045"/>
    <xdr:sp macro="" textlink="">
      <xdr:nvSpPr>
        <xdr:cNvPr id="536" name="【一般廃棄物処理施設】&#10;有形固定資産減価償却率該当値テキスト"/>
        <xdr:cNvSpPr txBox="1"/>
      </xdr:nvSpPr>
      <xdr:spPr>
        <a:xfrm>
          <a:off x="14738350" y="653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65405</xdr:rowOff>
    </xdr:from>
    <xdr:to>
      <xdr:col>81</xdr:col>
      <xdr:colOff>101600</xdr:colOff>
      <xdr:row>39</xdr:row>
      <xdr:rowOff>167005</xdr:rowOff>
    </xdr:to>
    <xdr:sp macro="" textlink="">
      <xdr:nvSpPr>
        <xdr:cNvPr id="537" name="楕円 536"/>
        <xdr:cNvSpPr/>
      </xdr:nvSpPr>
      <xdr:spPr>
        <a:xfrm>
          <a:off x="1388745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116205</xdr:rowOff>
    </xdr:from>
    <xdr:to>
      <xdr:col>85</xdr:col>
      <xdr:colOff>127000</xdr:colOff>
      <xdr:row>39</xdr:row>
      <xdr:rowOff>165735</xdr:rowOff>
    </xdr:to>
    <xdr:cxnSp macro="">
      <xdr:nvCxnSpPr>
        <xdr:cNvPr id="538" name="直線コネクタ 537"/>
        <xdr:cNvCxnSpPr/>
      </xdr:nvCxnSpPr>
      <xdr:spPr>
        <a:xfrm>
          <a:off x="13938250" y="6561455"/>
          <a:ext cx="762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9" name="楕円 538"/>
        <xdr:cNvSpPr/>
      </xdr:nvSpPr>
      <xdr:spPr>
        <a:xfrm>
          <a:off x="130937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116205</xdr:rowOff>
    </xdr:to>
    <xdr:cxnSp macro="">
      <xdr:nvCxnSpPr>
        <xdr:cNvPr id="540" name="直線コネクタ 539"/>
        <xdr:cNvCxnSpPr/>
      </xdr:nvCxnSpPr>
      <xdr:spPr>
        <a:xfrm>
          <a:off x="13144500" y="6510020"/>
          <a:ext cx="7937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133985</xdr:rowOff>
    </xdr:from>
    <xdr:to>
      <xdr:col>72</xdr:col>
      <xdr:colOff>38100</xdr:colOff>
      <xdr:row>39</xdr:row>
      <xdr:rowOff>64135</xdr:rowOff>
    </xdr:to>
    <xdr:sp macro="" textlink="">
      <xdr:nvSpPr>
        <xdr:cNvPr id="541" name="楕円 540"/>
        <xdr:cNvSpPr/>
      </xdr:nvSpPr>
      <xdr:spPr>
        <a:xfrm>
          <a:off x="12299950" y="64141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xdr:rowOff>
    </xdr:from>
    <xdr:to>
      <xdr:col>76</xdr:col>
      <xdr:colOff>114300</xdr:colOff>
      <xdr:row>39</xdr:row>
      <xdr:rowOff>64770</xdr:rowOff>
    </xdr:to>
    <xdr:cxnSp macro="">
      <xdr:nvCxnSpPr>
        <xdr:cNvPr id="542" name="直線コネクタ 541"/>
        <xdr:cNvCxnSpPr/>
      </xdr:nvCxnSpPr>
      <xdr:spPr>
        <a:xfrm>
          <a:off x="12344400" y="6458585"/>
          <a:ext cx="8001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84455</xdr:rowOff>
    </xdr:from>
    <xdr:to>
      <xdr:col>67</xdr:col>
      <xdr:colOff>101600</xdr:colOff>
      <xdr:row>39</xdr:row>
      <xdr:rowOff>14605</xdr:rowOff>
    </xdr:to>
    <xdr:sp macro="" textlink="">
      <xdr:nvSpPr>
        <xdr:cNvPr id="543" name="楕円 542"/>
        <xdr:cNvSpPr/>
      </xdr:nvSpPr>
      <xdr:spPr>
        <a:xfrm>
          <a:off x="11487150" y="6364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135255</xdr:rowOff>
    </xdr:from>
    <xdr:to>
      <xdr:col>71</xdr:col>
      <xdr:colOff>177800</xdr:colOff>
      <xdr:row>39</xdr:row>
      <xdr:rowOff>13335</xdr:rowOff>
    </xdr:to>
    <xdr:cxnSp macro="">
      <xdr:nvCxnSpPr>
        <xdr:cNvPr id="544" name="直線コネクタ 543"/>
        <xdr:cNvCxnSpPr/>
      </xdr:nvCxnSpPr>
      <xdr:spPr>
        <a:xfrm>
          <a:off x="11537950" y="6415405"/>
          <a:ext cx="8064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xdr:cNvSpPr txBox="1"/>
      </xdr:nvSpPr>
      <xdr:spPr>
        <a:xfrm>
          <a:off x="13742044" y="600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296099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2167244"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135444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158132</xdr:rowOff>
    </xdr:from>
    <xdr:ext cx="405111" cy="259045"/>
    <xdr:sp macro="" textlink="">
      <xdr:nvSpPr>
        <xdr:cNvPr id="549" name="n_1mainValue【一般廃棄物処理施設】&#10;有形固定資産減価償却率"/>
        <xdr:cNvSpPr txBox="1"/>
      </xdr:nvSpPr>
      <xdr:spPr>
        <a:xfrm>
          <a:off x="13742044" y="660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0" name="n_2mainValue【一般廃棄物処理施設】&#10;有形固定資産減価償却率"/>
        <xdr:cNvSpPr txBox="1"/>
      </xdr:nvSpPr>
      <xdr:spPr>
        <a:xfrm>
          <a:off x="1296099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55262</xdr:rowOff>
    </xdr:from>
    <xdr:ext cx="405111" cy="259045"/>
    <xdr:sp macro="" textlink="">
      <xdr:nvSpPr>
        <xdr:cNvPr id="551" name="n_3mainValue【一般廃棄物処理施設】&#10;有形固定資産減価償却率"/>
        <xdr:cNvSpPr txBox="1"/>
      </xdr:nvSpPr>
      <xdr:spPr>
        <a:xfrm>
          <a:off x="12167244" y="650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5732</xdr:rowOff>
    </xdr:from>
    <xdr:ext cx="405111" cy="259045"/>
    <xdr:sp macro="" textlink="">
      <xdr:nvSpPr>
        <xdr:cNvPr id="552" name="n_4mainValue【一般廃棄物処理施設】&#10;有形固定資産減価償却率"/>
        <xdr:cNvSpPr txBox="1"/>
      </xdr:nvSpPr>
      <xdr:spPr>
        <a:xfrm>
          <a:off x="11354444" y="645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19951064" y="5524541"/>
          <a:ext cx="0" cy="1502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19989800" y="703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19881850" y="70268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19989800" y="530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19881850" y="5524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19989800" y="6513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19900900" y="66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19157950" y="6672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18345150" y="67021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7551400" y="6734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6757650" y="67499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116585</xdr:rowOff>
    </xdr:from>
    <xdr:to>
      <xdr:col>116</xdr:col>
      <xdr:colOff>114300</xdr:colOff>
      <xdr:row>42</xdr:row>
      <xdr:rowOff>46735</xdr:rowOff>
    </xdr:to>
    <xdr:sp macro="" textlink="">
      <xdr:nvSpPr>
        <xdr:cNvPr id="594" name="楕円 593"/>
        <xdr:cNvSpPr/>
      </xdr:nvSpPr>
      <xdr:spPr>
        <a:xfrm>
          <a:off x="19900900" y="68920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31512</xdr:rowOff>
    </xdr:from>
    <xdr:ext cx="534377" cy="259045"/>
    <xdr:sp macro="" textlink="">
      <xdr:nvSpPr>
        <xdr:cNvPr id="595" name="【一般廃棄物処理施設】&#10;一人当たり有形固定資産（償却資産）額該当値テキスト"/>
        <xdr:cNvSpPr txBox="1"/>
      </xdr:nvSpPr>
      <xdr:spPr>
        <a:xfrm>
          <a:off x="19989800" y="680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118273</xdr:rowOff>
    </xdr:from>
    <xdr:to>
      <xdr:col>112</xdr:col>
      <xdr:colOff>38100</xdr:colOff>
      <xdr:row>42</xdr:row>
      <xdr:rowOff>48423</xdr:rowOff>
    </xdr:to>
    <xdr:sp macro="" textlink="">
      <xdr:nvSpPr>
        <xdr:cNvPr id="596" name="楕円 595"/>
        <xdr:cNvSpPr/>
      </xdr:nvSpPr>
      <xdr:spPr>
        <a:xfrm>
          <a:off x="19157950" y="68937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167385</xdr:rowOff>
    </xdr:from>
    <xdr:to>
      <xdr:col>116</xdr:col>
      <xdr:colOff>63500</xdr:colOff>
      <xdr:row>41</xdr:row>
      <xdr:rowOff>169073</xdr:rowOff>
    </xdr:to>
    <xdr:cxnSp macro="">
      <xdr:nvCxnSpPr>
        <xdr:cNvPr id="597" name="直線コネクタ 596"/>
        <xdr:cNvCxnSpPr/>
      </xdr:nvCxnSpPr>
      <xdr:spPr>
        <a:xfrm flipV="1">
          <a:off x="19202400" y="694283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119560</xdr:rowOff>
    </xdr:from>
    <xdr:to>
      <xdr:col>107</xdr:col>
      <xdr:colOff>101600</xdr:colOff>
      <xdr:row>42</xdr:row>
      <xdr:rowOff>49710</xdr:rowOff>
    </xdr:to>
    <xdr:sp macro="" textlink="">
      <xdr:nvSpPr>
        <xdr:cNvPr id="598" name="楕円 597"/>
        <xdr:cNvSpPr/>
      </xdr:nvSpPr>
      <xdr:spPr>
        <a:xfrm>
          <a:off x="18345150" y="6895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169073</xdr:rowOff>
    </xdr:from>
    <xdr:to>
      <xdr:col>111</xdr:col>
      <xdr:colOff>177800</xdr:colOff>
      <xdr:row>41</xdr:row>
      <xdr:rowOff>170360</xdr:rowOff>
    </xdr:to>
    <xdr:cxnSp macro="">
      <xdr:nvCxnSpPr>
        <xdr:cNvPr id="599" name="直線コネクタ 598"/>
        <xdr:cNvCxnSpPr/>
      </xdr:nvCxnSpPr>
      <xdr:spPr>
        <a:xfrm flipV="1">
          <a:off x="18395950" y="6938173"/>
          <a:ext cx="80645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120432</xdr:rowOff>
    </xdr:from>
    <xdr:to>
      <xdr:col>102</xdr:col>
      <xdr:colOff>165100</xdr:colOff>
      <xdr:row>42</xdr:row>
      <xdr:rowOff>50582</xdr:rowOff>
    </xdr:to>
    <xdr:sp macro="" textlink="">
      <xdr:nvSpPr>
        <xdr:cNvPr id="600" name="楕円 599"/>
        <xdr:cNvSpPr/>
      </xdr:nvSpPr>
      <xdr:spPr>
        <a:xfrm>
          <a:off x="17551400" y="68958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170360</xdr:rowOff>
    </xdr:from>
    <xdr:to>
      <xdr:col>107</xdr:col>
      <xdr:colOff>50800</xdr:colOff>
      <xdr:row>41</xdr:row>
      <xdr:rowOff>171232</xdr:rowOff>
    </xdr:to>
    <xdr:cxnSp macro="">
      <xdr:nvCxnSpPr>
        <xdr:cNvPr id="601" name="直線コネクタ 600"/>
        <xdr:cNvCxnSpPr/>
      </xdr:nvCxnSpPr>
      <xdr:spPr>
        <a:xfrm flipV="1">
          <a:off x="17602200" y="6939460"/>
          <a:ext cx="79375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120755</xdr:rowOff>
    </xdr:from>
    <xdr:to>
      <xdr:col>98</xdr:col>
      <xdr:colOff>38100</xdr:colOff>
      <xdr:row>42</xdr:row>
      <xdr:rowOff>50905</xdr:rowOff>
    </xdr:to>
    <xdr:sp macro="" textlink="">
      <xdr:nvSpPr>
        <xdr:cNvPr id="602" name="楕円 601"/>
        <xdr:cNvSpPr/>
      </xdr:nvSpPr>
      <xdr:spPr>
        <a:xfrm>
          <a:off x="16757650" y="68962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171232</xdr:rowOff>
    </xdr:from>
    <xdr:to>
      <xdr:col>102</xdr:col>
      <xdr:colOff>114300</xdr:colOff>
      <xdr:row>42</xdr:row>
      <xdr:rowOff>105</xdr:rowOff>
    </xdr:to>
    <xdr:cxnSp macro="">
      <xdr:nvCxnSpPr>
        <xdr:cNvPr id="603" name="直線コネクタ 602"/>
        <xdr:cNvCxnSpPr/>
      </xdr:nvCxnSpPr>
      <xdr:spPr>
        <a:xfrm flipV="1">
          <a:off x="16802100" y="6940332"/>
          <a:ext cx="8001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18947911" y="645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18166861" y="64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7354061" y="65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xdr:cNvSpPr txBox="1"/>
      </xdr:nvSpPr>
      <xdr:spPr>
        <a:xfrm>
          <a:off x="16560311" y="653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39550</xdr:rowOff>
    </xdr:from>
    <xdr:ext cx="534377" cy="259045"/>
    <xdr:sp macro="" textlink="">
      <xdr:nvSpPr>
        <xdr:cNvPr id="608" name="n_1mainValue【一般廃棄物処理施設】&#10;一人当たり有形固定資産（償却資産）額"/>
        <xdr:cNvSpPr txBox="1"/>
      </xdr:nvSpPr>
      <xdr:spPr>
        <a:xfrm>
          <a:off x="18947911" y="698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40837</xdr:rowOff>
    </xdr:from>
    <xdr:ext cx="534377" cy="259045"/>
    <xdr:sp macro="" textlink="">
      <xdr:nvSpPr>
        <xdr:cNvPr id="609" name="n_2mainValue【一般廃棄物処理施設】&#10;一人当たり有形固定資産（償却資産）額"/>
        <xdr:cNvSpPr txBox="1"/>
      </xdr:nvSpPr>
      <xdr:spPr>
        <a:xfrm>
          <a:off x="18166861" y="69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41709</xdr:rowOff>
    </xdr:from>
    <xdr:ext cx="534377" cy="259045"/>
    <xdr:sp macro="" textlink="">
      <xdr:nvSpPr>
        <xdr:cNvPr id="610" name="n_3mainValue【一般廃棄物処理施設】&#10;一人当たり有形固定資産（償却資産）額"/>
        <xdr:cNvSpPr txBox="1"/>
      </xdr:nvSpPr>
      <xdr:spPr>
        <a:xfrm>
          <a:off x="17354061" y="698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42032</xdr:rowOff>
    </xdr:from>
    <xdr:ext cx="534377" cy="259045"/>
    <xdr:sp macro="" textlink="">
      <xdr:nvSpPr>
        <xdr:cNvPr id="611" name="n_4mainValue【一般廃棄物処理施設】&#10;一人当たり有形固定資産（償却資産）額"/>
        <xdr:cNvSpPr txBox="1"/>
      </xdr:nvSpPr>
      <xdr:spPr>
        <a:xfrm>
          <a:off x="16560311" y="698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2" name="直線コネクタ 651"/>
        <xdr:cNvCxnSpPr/>
      </xdr:nvCxnSpPr>
      <xdr:spPr>
        <a:xfrm flipV="1">
          <a:off x="14699614" y="128524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3" name="【消防施設】&#10;有形固定資産減価償却率最小値テキスト"/>
        <xdr:cNvSpPr txBox="1"/>
      </xdr:nvSpPr>
      <xdr:spPr>
        <a:xfrm>
          <a:off x="14738350" y="1425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4" name="直線コネクタ 653"/>
        <xdr:cNvCxnSpPr/>
      </xdr:nvCxnSpPr>
      <xdr:spPr>
        <a:xfrm>
          <a:off x="14611350" y="14252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5" name="【消防施設】&#10;有形固定資産減価償却率最大値テキスト"/>
        <xdr:cNvSpPr txBox="1"/>
      </xdr:nvSpPr>
      <xdr:spPr>
        <a:xfrm>
          <a:off x="14738350" y="1263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657" name="【消防施設】&#10;有形固定資産減価償却率平均値テキスト"/>
        <xdr:cNvSpPr txBox="1"/>
      </xdr:nvSpPr>
      <xdr:spPr>
        <a:xfrm>
          <a:off x="14738350" y="1351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8" name="フローチャート: 判断 657"/>
        <xdr:cNvSpPr/>
      </xdr:nvSpPr>
      <xdr:spPr>
        <a:xfrm>
          <a:off x="14649450" y="135343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9" name="フローチャート: 判断 658"/>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60" name="フローチャート: 判断 659"/>
        <xdr:cNvSpPr/>
      </xdr:nvSpPr>
      <xdr:spPr>
        <a:xfrm>
          <a:off x="13093700" y="1348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1" name="フローチャート: 判断 660"/>
        <xdr:cNvSpPr/>
      </xdr:nvSpPr>
      <xdr:spPr>
        <a:xfrm>
          <a:off x="12299950" y="134372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2" name="フローチャート: 判断 661"/>
        <xdr:cNvSpPr/>
      </xdr:nvSpPr>
      <xdr:spPr>
        <a:xfrm>
          <a:off x="11487150" y="134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46355</xdr:rowOff>
    </xdr:from>
    <xdr:to>
      <xdr:col>85</xdr:col>
      <xdr:colOff>177800</xdr:colOff>
      <xdr:row>81</xdr:row>
      <xdr:rowOff>147955</xdr:rowOff>
    </xdr:to>
    <xdr:sp macro="" textlink="">
      <xdr:nvSpPr>
        <xdr:cNvPr id="668" name="楕円 667"/>
        <xdr:cNvSpPr/>
      </xdr:nvSpPr>
      <xdr:spPr>
        <a:xfrm>
          <a:off x="14649450" y="134258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69232</xdr:rowOff>
    </xdr:from>
    <xdr:ext cx="405111" cy="259045"/>
    <xdr:sp macro="" textlink="">
      <xdr:nvSpPr>
        <xdr:cNvPr id="669" name="【消防施設】&#10;有形固定資産減価償却率該当値テキスト"/>
        <xdr:cNvSpPr txBox="1"/>
      </xdr:nvSpPr>
      <xdr:spPr>
        <a:xfrm>
          <a:off x="14738350" y="1328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xdr:rowOff>
    </xdr:from>
    <xdr:to>
      <xdr:col>81</xdr:col>
      <xdr:colOff>101600</xdr:colOff>
      <xdr:row>81</xdr:row>
      <xdr:rowOff>106045</xdr:rowOff>
    </xdr:to>
    <xdr:sp macro="" textlink="">
      <xdr:nvSpPr>
        <xdr:cNvPr id="670" name="楕円 669"/>
        <xdr:cNvSpPr/>
      </xdr:nvSpPr>
      <xdr:spPr>
        <a:xfrm>
          <a:off x="1388745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55245</xdr:rowOff>
    </xdr:from>
    <xdr:to>
      <xdr:col>85</xdr:col>
      <xdr:colOff>127000</xdr:colOff>
      <xdr:row>81</xdr:row>
      <xdr:rowOff>97155</xdr:rowOff>
    </xdr:to>
    <xdr:cxnSp macro="">
      <xdr:nvCxnSpPr>
        <xdr:cNvPr id="671" name="直線コネクタ 670"/>
        <xdr:cNvCxnSpPr/>
      </xdr:nvCxnSpPr>
      <xdr:spPr>
        <a:xfrm>
          <a:off x="13938250" y="13434695"/>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132080</xdr:rowOff>
    </xdr:from>
    <xdr:to>
      <xdr:col>76</xdr:col>
      <xdr:colOff>165100</xdr:colOff>
      <xdr:row>81</xdr:row>
      <xdr:rowOff>62230</xdr:rowOff>
    </xdr:to>
    <xdr:sp macro="" textlink="">
      <xdr:nvSpPr>
        <xdr:cNvPr id="672" name="楕円 671"/>
        <xdr:cNvSpPr/>
      </xdr:nvSpPr>
      <xdr:spPr>
        <a:xfrm>
          <a:off x="13093700" y="13346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xdr:rowOff>
    </xdr:from>
    <xdr:to>
      <xdr:col>81</xdr:col>
      <xdr:colOff>50800</xdr:colOff>
      <xdr:row>81</xdr:row>
      <xdr:rowOff>55245</xdr:rowOff>
    </xdr:to>
    <xdr:cxnSp macro="">
      <xdr:nvCxnSpPr>
        <xdr:cNvPr id="673" name="直線コネクタ 672"/>
        <xdr:cNvCxnSpPr/>
      </xdr:nvCxnSpPr>
      <xdr:spPr>
        <a:xfrm>
          <a:off x="13144500" y="13390880"/>
          <a:ext cx="7937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674" name="楕円 673"/>
        <xdr:cNvSpPr/>
      </xdr:nvSpPr>
      <xdr:spPr>
        <a:xfrm>
          <a:off x="12299950" y="13304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140970</xdr:rowOff>
    </xdr:from>
    <xdr:to>
      <xdr:col>76</xdr:col>
      <xdr:colOff>114300</xdr:colOff>
      <xdr:row>81</xdr:row>
      <xdr:rowOff>11430</xdr:rowOff>
    </xdr:to>
    <xdr:cxnSp macro="">
      <xdr:nvCxnSpPr>
        <xdr:cNvPr id="675" name="直線コネクタ 674"/>
        <xdr:cNvCxnSpPr/>
      </xdr:nvCxnSpPr>
      <xdr:spPr>
        <a:xfrm>
          <a:off x="12344400" y="13355320"/>
          <a:ext cx="8001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46355</xdr:rowOff>
    </xdr:from>
    <xdr:to>
      <xdr:col>67</xdr:col>
      <xdr:colOff>101600</xdr:colOff>
      <xdr:row>80</xdr:row>
      <xdr:rowOff>147955</xdr:rowOff>
    </xdr:to>
    <xdr:sp macro="" textlink="">
      <xdr:nvSpPr>
        <xdr:cNvPr id="676" name="楕円 675"/>
        <xdr:cNvSpPr/>
      </xdr:nvSpPr>
      <xdr:spPr>
        <a:xfrm>
          <a:off x="1148715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97155</xdr:rowOff>
    </xdr:from>
    <xdr:to>
      <xdr:col>71</xdr:col>
      <xdr:colOff>177800</xdr:colOff>
      <xdr:row>80</xdr:row>
      <xdr:rowOff>140970</xdr:rowOff>
    </xdr:to>
    <xdr:cxnSp macro="">
      <xdr:nvCxnSpPr>
        <xdr:cNvPr id="677" name="直線コネクタ 676"/>
        <xdr:cNvCxnSpPr/>
      </xdr:nvCxnSpPr>
      <xdr:spPr>
        <a:xfrm>
          <a:off x="11537950" y="13311505"/>
          <a:ext cx="8064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8" name="n_1aveValue【消防施設】&#10;有形固定資産減価償却率"/>
        <xdr:cNvSpPr txBox="1"/>
      </xdr:nvSpPr>
      <xdr:spPr>
        <a:xfrm>
          <a:off x="13742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679" name="n_2aveValue【消防施設】&#10;有形固定資産減価償却率"/>
        <xdr:cNvSpPr txBox="1"/>
      </xdr:nvSpPr>
      <xdr:spPr>
        <a:xfrm>
          <a:off x="12960994"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80" name="n_3aveValue【消防施設】&#10;有形固定資産減価償却率"/>
        <xdr:cNvSpPr txBox="1"/>
      </xdr:nvSpPr>
      <xdr:spPr>
        <a:xfrm>
          <a:off x="121672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681" name="n_4aveValue【消防施設】&#10;有形固定資産減価償却率"/>
        <xdr:cNvSpPr txBox="1"/>
      </xdr:nvSpPr>
      <xdr:spPr>
        <a:xfrm>
          <a:off x="113544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122572</xdr:rowOff>
    </xdr:from>
    <xdr:ext cx="405111" cy="259045"/>
    <xdr:sp macro="" textlink="">
      <xdr:nvSpPr>
        <xdr:cNvPr id="682" name="n_1mainValue【消防施設】&#10;有形固定資産減価償却率"/>
        <xdr:cNvSpPr txBox="1"/>
      </xdr:nvSpPr>
      <xdr:spPr>
        <a:xfrm>
          <a:off x="137420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78757</xdr:rowOff>
    </xdr:from>
    <xdr:ext cx="405111" cy="259045"/>
    <xdr:sp macro="" textlink="">
      <xdr:nvSpPr>
        <xdr:cNvPr id="683" name="n_2mainValue【消防施設】&#10;有形固定資産減価償却率"/>
        <xdr:cNvSpPr txBox="1"/>
      </xdr:nvSpPr>
      <xdr:spPr>
        <a:xfrm>
          <a:off x="1296099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684" name="n_3mainValue【消防施設】&#10;有形固定資産減価償却率"/>
        <xdr:cNvSpPr txBox="1"/>
      </xdr:nvSpPr>
      <xdr:spPr>
        <a:xfrm>
          <a:off x="121672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164482</xdr:rowOff>
    </xdr:from>
    <xdr:ext cx="405111" cy="259045"/>
    <xdr:sp macro="" textlink="">
      <xdr:nvSpPr>
        <xdr:cNvPr id="685" name="n_4mainValue【消防施設】&#10;有形固定資産減価償却率"/>
        <xdr:cNvSpPr txBox="1"/>
      </xdr:nvSpPr>
      <xdr:spPr>
        <a:xfrm>
          <a:off x="11354444" y="1304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6" name="直線コネクタ 695"/>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7" name="テキスト ボックス 696"/>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8" name="直線コネクタ 697"/>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9" name="テキスト ボックス 698"/>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0" name="直線コネクタ 699"/>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1" name="テキスト ボックス 700"/>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2" name="直線コネクタ 701"/>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3" name="テキスト ボックス 702"/>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4" name="直線コネクタ 703"/>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5" name="テキスト ボックス 704"/>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6" name="直線コネクタ 705"/>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7" name="テキスト ボックス 706"/>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1" name="直線コネクタ 710"/>
        <xdr:cNvCxnSpPr/>
      </xdr:nvCxnSpPr>
      <xdr:spPr>
        <a:xfrm flipV="1">
          <a:off x="19951064" y="12973413"/>
          <a:ext cx="0" cy="138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2" name="【消防施設】&#10;一人当たり面積最小値テキスト"/>
        <xdr:cNvSpPr txBox="1"/>
      </xdr:nvSpPr>
      <xdr:spPr>
        <a:xfrm>
          <a:off x="19989800" y="1435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3" name="直線コネクタ 712"/>
        <xdr:cNvCxnSpPr/>
      </xdr:nvCxnSpPr>
      <xdr:spPr>
        <a:xfrm>
          <a:off x="19881850" y="143540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4" name="【消防施設】&#10;一人当たり面積最大値テキスト"/>
        <xdr:cNvSpPr txBox="1"/>
      </xdr:nvSpPr>
      <xdr:spPr>
        <a:xfrm>
          <a:off x="19989800" y="1275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5" name="直線コネクタ 714"/>
        <xdr:cNvCxnSpPr/>
      </xdr:nvCxnSpPr>
      <xdr:spPr>
        <a:xfrm>
          <a:off x="19881850" y="12973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16" name="【消防施設】&#10;一人当たり面積平均値テキスト"/>
        <xdr:cNvSpPr txBox="1"/>
      </xdr:nvSpPr>
      <xdr:spPr>
        <a:xfrm>
          <a:off x="19989800" y="1403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17" name="フローチャート: 判断 716"/>
        <xdr:cNvSpPr/>
      </xdr:nvSpPr>
      <xdr:spPr>
        <a:xfrm>
          <a:off x="19900900" y="141855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18" name="フローチャート: 判断 717"/>
        <xdr:cNvSpPr/>
      </xdr:nvSpPr>
      <xdr:spPr>
        <a:xfrm>
          <a:off x="19157950" y="14193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19" name="フローチャート: 判断 718"/>
        <xdr:cNvSpPr/>
      </xdr:nvSpPr>
      <xdr:spPr>
        <a:xfrm>
          <a:off x="18345150" y="142018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20" name="フローチャート: 判断 719"/>
        <xdr:cNvSpPr/>
      </xdr:nvSpPr>
      <xdr:spPr>
        <a:xfrm>
          <a:off x="17551400" y="14202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21" name="フローチャート: 判断 720"/>
        <xdr:cNvSpPr/>
      </xdr:nvSpPr>
      <xdr:spPr>
        <a:xfrm>
          <a:off x="16757650" y="142007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23223</xdr:rowOff>
    </xdr:from>
    <xdr:to>
      <xdr:col>116</xdr:col>
      <xdr:colOff>114300</xdr:colOff>
      <xdr:row>86</xdr:row>
      <xdr:rowOff>124823</xdr:rowOff>
    </xdr:to>
    <xdr:sp macro="" textlink="">
      <xdr:nvSpPr>
        <xdr:cNvPr id="727" name="楕円 726"/>
        <xdr:cNvSpPr/>
      </xdr:nvSpPr>
      <xdr:spPr>
        <a:xfrm>
          <a:off x="19900900" y="142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728" name="【消防施設】&#10;一人当たり面積該当値テキスト"/>
        <xdr:cNvSpPr txBox="1"/>
      </xdr:nvSpPr>
      <xdr:spPr>
        <a:xfrm>
          <a:off x="19989800" y="1416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29" name="楕円 728"/>
        <xdr:cNvSpPr/>
      </xdr:nvSpPr>
      <xdr:spPr>
        <a:xfrm>
          <a:off x="19157950" y="14230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74023</xdr:rowOff>
    </xdr:from>
    <xdr:to>
      <xdr:col>116</xdr:col>
      <xdr:colOff>63500</xdr:colOff>
      <xdr:row>86</xdr:row>
      <xdr:rowOff>76200</xdr:rowOff>
    </xdr:to>
    <xdr:cxnSp macro="">
      <xdr:nvCxnSpPr>
        <xdr:cNvPr id="730" name="直線コネクタ 729"/>
        <xdr:cNvCxnSpPr/>
      </xdr:nvCxnSpPr>
      <xdr:spPr>
        <a:xfrm flipV="1">
          <a:off x="19202400" y="14278973"/>
          <a:ext cx="7493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26488</xdr:rowOff>
    </xdr:from>
    <xdr:to>
      <xdr:col>107</xdr:col>
      <xdr:colOff>101600</xdr:colOff>
      <xdr:row>86</xdr:row>
      <xdr:rowOff>128088</xdr:rowOff>
    </xdr:to>
    <xdr:sp macro="" textlink="">
      <xdr:nvSpPr>
        <xdr:cNvPr id="731" name="楕円 730"/>
        <xdr:cNvSpPr/>
      </xdr:nvSpPr>
      <xdr:spPr>
        <a:xfrm>
          <a:off x="18345150" y="14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77288</xdr:rowOff>
    </xdr:to>
    <xdr:cxnSp macro="">
      <xdr:nvCxnSpPr>
        <xdr:cNvPr id="732" name="直線コネクタ 731"/>
        <xdr:cNvCxnSpPr/>
      </xdr:nvCxnSpPr>
      <xdr:spPr>
        <a:xfrm flipV="1">
          <a:off x="18395950" y="14281150"/>
          <a:ext cx="80645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27577</xdr:rowOff>
    </xdr:from>
    <xdr:to>
      <xdr:col>102</xdr:col>
      <xdr:colOff>165100</xdr:colOff>
      <xdr:row>86</xdr:row>
      <xdr:rowOff>129177</xdr:rowOff>
    </xdr:to>
    <xdr:sp macro="" textlink="">
      <xdr:nvSpPr>
        <xdr:cNvPr id="733" name="楕円 732"/>
        <xdr:cNvSpPr/>
      </xdr:nvSpPr>
      <xdr:spPr>
        <a:xfrm>
          <a:off x="17551400" y="1423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77288</xdr:rowOff>
    </xdr:from>
    <xdr:to>
      <xdr:col>107</xdr:col>
      <xdr:colOff>50800</xdr:colOff>
      <xdr:row>86</xdr:row>
      <xdr:rowOff>78377</xdr:rowOff>
    </xdr:to>
    <xdr:cxnSp macro="">
      <xdr:nvCxnSpPr>
        <xdr:cNvPr id="734" name="直線コネクタ 733"/>
        <xdr:cNvCxnSpPr/>
      </xdr:nvCxnSpPr>
      <xdr:spPr>
        <a:xfrm flipV="1">
          <a:off x="17602200" y="14282238"/>
          <a:ext cx="7937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27577</xdr:rowOff>
    </xdr:from>
    <xdr:to>
      <xdr:col>98</xdr:col>
      <xdr:colOff>38100</xdr:colOff>
      <xdr:row>86</xdr:row>
      <xdr:rowOff>129177</xdr:rowOff>
    </xdr:to>
    <xdr:sp macro="" textlink="">
      <xdr:nvSpPr>
        <xdr:cNvPr id="735" name="楕円 734"/>
        <xdr:cNvSpPr/>
      </xdr:nvSpPr>
      <xdr:spPr>
        <a:xfrm>
          <a:off x="16757650" y="142325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78377</xdr:rowOff>
    </xdr:from>
    <xdr:to>
      <xdr:col>102</xdr:col>
      <xdr:colOff>114300</xdr:colOff>
      <xdr:row>86</xdr:row>
      <xdr:rowOff>78377</xdr:rowOff>
    </xdr:to>
    <xdr:cxnSp macro="">
      <xdr:nvCxnSpPr>
        <xdr:cNvPr id="736" name="直線コネクタ 735"/>
        <xdr:cNvCxnSpPr/>
      </xdr:nvCxnSpPr>
      <xdr:spPr>
        <a:xfrm>
          <a:off x="16802100" y="1428332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37" name="n_1aveValue【消防施設】&#10;一人当たり面積"/>
        <xdr:cNvSpPr txBox="1"/>
      </xdr:nvSpPr>
      <xdr:spPr>
        <a:xfrm>
          <a:off x="18980227" y="1397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738" name="n_2aveValue【消防施設】&#10;一人当たり面積"/>
        <xdr:cNvSpPr txBox="1"/>
      </xdr:nvSpPr>
      <xdr:spPr>
        <a:xfrm>
          <a:off x="18180127" y="1398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739" name="n_3aveValue【消防施設】&#10;一人当たり面積"/>
        <xdr:cNvSpPr txBox="1"/>
      </xdr:nvSpPr>
      <xdr:spPr>
        <a:xfrm>
          <a:off x="17386377" y="1398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740" name="n_4aveValue【消防施設】&#10;一人当たり面積"/>
        <xdr:cNvSpPr txBox="1"/>
      </xdr:nvSpPr>
      <xdr:spPr>
        <a:xfrm>
          <a:off x="16592627" y="1398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41" name="n_1mainValue【消防施設】&#10;一人当たり面積"/>
        <xdr:cNvSpPr txBox="1"/>
      </xdr:nvSpPr>
      <xdr:spPr>
        <a:xfrm>
          <a:off x="189802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119215</xdr:rowOff>
    </xdr:from>
    <xdr:ext cx="469744" cy="259045"/>
    <xdr:sp macro="" textlink="">
      <xdr:nvSpPr>
        <xdr:cNvPr id="742" name="n_2mainValue【消防施設】&#10;一人当たり面積"/>
        <xdr:cNvSpPr txBox="1"/>
      </xdr:nvSpPr>
      <xdr:spPr>
        <a:xfrm>
          <a:off x="18180127" y="1432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120304</xdr:rowOff>
    </xdr:from>
    <xdr:ext cx="469744" cy="259045"/>
    <xdr:sp macro="" textlink="">
      <xdr:nvSpPr>
        <xdr:cNvPr id="743" name="n_3mainValue【消防施設】&#10;一人当たり面積"/>
        <xdr:cNvSpPr txBox="1"/>
      </xdr:nvSpPr>
      <xdr:spPr>
        <a:xfrm>
          <a:off x="17386377" y="1432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120304</xdr:rowOff>
    </xdr:from>
    <xdr:ext cx="469744" cy="259045"/>
    <xdr:sp macro="" textlink="">
      <xdr:nvSpPr>
        <xdr:cNvPr id="744" name="n_4mainValue【消防施設】&#10;一人当たり面積"/>
        <xdr:cNvSpPr txBox="1"/>
      </xdr:nvSpPr>
      <xdr:spPr>
        <a:xfrm>
          <a:off x="16592627" y="1432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70" name="直線コネクタ 769"/>
        <xdr:cNvCxnSpPr/>
      </xdr:nvCxnSpPr>
      <xdr:spPr>
        <a:xfrm flipV="1">
          <a:off x="14699614" y="165190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1" name="【庁舎】&#10;有形固定資産減価償却率最小値テキスト"/>
        <xdr:cNvSpPr txBox="1"/>
      </xdr:nvSpPr>
      <xdr:spPr>
        <a:xfrm>
          <a:off x="1473835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2" name="直線コネクタ 771"/>
        <xdr:cNvCxnSpPr/>
      </xdr:nvCxnSpPr>
      <xdr:spPr>
        <a:xfrm>
          <a:off x="14611350" y="1814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3" name="【庁舎】&#10;有形固定資産減価償却率最大値テキスト"/>
        <xdr:cNvSpPr txBox="1"/>
      </xdr:nvSpPr>
      <xdr:spPr>
        <a:xfrm>
          <a:off x="14738350" y="16294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4" name="直線コネクタ 773"/>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5" name="【庁舎】&#10;有形固定資産減価償却率平均値テキスト"/>
        <xdr:cNvSpPr txBox="1"/>
      </xdr:nvSpPr>
      <xdr:spPr>
        <a:xfrm>
          <a:off x="14738350" y="17181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6" name="フローチャート: 判断 775"/>
        <xdr:cNvSpPr/>
      </xdr:nvSpPr>
      <xdr:spPr>
        <a:xfrm>
          <a:off x="14649450" y="173304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7" name="フローチャート: 判断 776"/>
        <xdr:cNvSpPr/>
      </xdr:nvSpPr>
      <xdr:spPr>
        <a:xfrm>
          <a:off x="13887450" y="1733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8" name="フローチャート: 判断 777"/>
        <xdr:cNvSpPr/>
      </xdr:nvSpPr>
      <xdr:spPr>
        <a:xfrm>
          <a:off x="13093700" y="1730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9" name="フローチャート: 判断 778"/>
        <xdr:cNvSpPr/>
      </xdr:nvSpPr>
      <xdr:spPr>
        <a:xfrm>
          <a:off x="12299950" y="174577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80" name="フローチャート: 判断 779"/>
        <xdr:cNvSpPr/>
      </xdr:nvSpPr>
      <xdr:spPr>
        <a:xfrm>
          <a:off x="11487150" y="174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108676</xdr:rowOff>
    </xdr:from>
    <xdr:to>
      <xdr:col>85</xdr:col>
      <xdr:colOff>177800</xdr:colOff>
      <xdr:row>106</xdr:row>
      <xdr:rowOff>38826</xdr:rowOff>
    </xdr:to>
    <xdr:sp macro="" textlink="">
      <xdr:nvSpPr>
        <xdr:cNvPr id="786" name="楕円 785"/>
        <xdr:cNvSpPr/>
      </xdr:nvSpPr>
      <xdr:spPr>
        <a:xfrm>
          <a:off x="14649450" y="1753942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87103</xdr:rowOff>
    </xdr:from>
    <xdr:ext cx="405111" cy="259045"/>
    <xdr:sp macro="" textlink="">
      <xdr:nvSpPr>
        <xdr:cNvPr id="787" name="【庁舎】&#10;有形固定資産減価償却率該当値テキスト"/>
        <xdr:cNvSpPr txBox="1"/>
      </xdr:nvSpPr>
      <xdr:spPr>
        <a:xfrm>
          <a:off x="14738350" y="1751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76019</xdr:rowOff>
    </xdr:from>
    <xdr:to>
      <xdr:col>81</xdr:col>
      <xdr:colOff>101600</xdr:colOff>
      <xdr:row>106</xdr:row>
      <xdr:rowOff>6169</xdr:rowOff>
    </xdr:to>
    <xdr:sp macro="" textlink="">
      <xdr:nvSpPr>
        <xdr:cNvPr id="788" name="楕円 787"/>
        <xdr:cNvSpPr/>
      </xdr:nvSpPr>
      <xdr:spPr>
        <a:xfrm>
          <a:off x="1388745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126819</xdr:rowOff>
    </xdr:from>
    <xdr:to>
      <xdr:col>85</xdr:col>
      <xdr:colOff>127000</xdr:colOff>
      <xdr:row>105</xdr:row>
      <xdr:rowOff>159476</xdr:rowOff>
    </xdr:to>
    <xdr:cxnSp macro="">
      <xdr:nvCxnSpPr>
        <xdr:cNvPr id="789" name="直線コネクタ 788"/>
        <xdr:cNvCxnSpPr/>
      </xdr:nvCxnSpPr>
      <xdr:spPr>
        <a:xfrm>
          <a:off x="13938250" y="17557569"/>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44994</xdr:rowOff>
    </xdr:from>
    <xdr:to>
      <xdr:col>76</xdr:col>
      <xdr:colOff>165100</xdr:colOff>
      <xdr:row>105</xdr:row>
      <xdr:rowOff>146594</xdr:rowOff>
    </xdr:to>
    <xdr:sp macro="" textlink="">
      <xdr:nvSpPr>
        <xdr:cNvPr id="790" name="楕円 789"/>
        <xdr:cNvSpPr/>
      </xdr:nvSpPr>
      <xdr:spPr>
        <a:xfrm>
          <a:off x="130937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95794</xdr:rowOff>
    </xdr:from>
    <xdr:to>
      <xdr:col>81</xdr:col>
      <xdr:colOff>50800</xdr:colOff>
      <xdr:row>105</xdr:row>
      <xdr:rowOff>126819</xdr:rowOff>
    </xdr:to>
    <xdr:cxnSp macro="">
      <xdr:nvCxnSpPr>
        <xdr:cNvPr id="791" name="直線コネクタ 790"/>
        <xdr:cNvCxnSpPr/>
      </xdr:nvCxnSpPr>
      <xdr:spPr>
        <a:xfrm>
          <a:off x="13144500" y="17526544"/>
          <a:ext cx="7937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92" name="楕円 791"/>
        <xdr:cNvSpPr/>
      </xdr:nvSpPr>
      <xdr:spPr>
        <a:xfrm>
          <a:off x="12299950" y="17444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95794</xdr:rowOff>
    </xdr:to>
    <xdr:cxnSp macro="">
      <xdr:nvCxnSpPr>
        <xdr:cNvPr id="793" name="直線コネクタ 792"/>
        <xdr:cNvCxnSpPr/>
      </xdr:nvCxnSpPr>
      <xdr:spPr>
        <a:xfrm>
          <a:off x="12344400" y="17495520"/>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794" name="楕円 793"/>
        <xdr:cNvSpPr/>
      </xdr:nvSpPr>
      <xdr:spPr>
        <a:xfrm>
          <a:off x="1148715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64770</xdr:rowOff>
    </xdr:to>
    <xdr:cxnSp macro="">
      <xdr:nvCxnSpPr>
        <xdr:cNvPr id="795" name="直線コネクタ 794"/>
        <xdr:cNvCxnSpPr/>
      </xdr:nvCxnSpPr>
      <xdr:spPr>
        <a:xfrm>
          <a:off x="11537950" y="17462863"/>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96" name="n_1aveValue【庁舎】&#10;有形固定資産減価償却率"/>
        <xdr:cNvSpPr txBox="1"/>
      </xdr:nvSpPr>
      <xdr:spPr>
        <a:xfrm>
          <a:off x="137420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97" name="n_2aveValue【庁舎】&#10;有形固定資産減価償却率"/>
        <xdr:cNvSpPr txBox="1"/>
      </xdr:nvSpPr>
      <xdr:spPr>
        <a:xfrm>
          <a:off x="12960994" y="1708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8" name="n_3aveValue【庁舎】&#10;有形固定資産減価償却率"/>
        <xdr:cNvSpPr txBox="1"/>
      </xdr:nvSpPr>
      <xdr:spPr>
        <a:xfrm>
          <a:off x="12167244" y="17550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99" name="n_4aveValue【庁舎】&#10;有形固定資産減価償却率"/>
        <xdr:cNvSpPr txBox="1"/>
      </xdr:nvSpPr>
      <xdr:spPr>
        <a:xfrm>
          <a:off x="11354444" y="1752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168746</xdr:rowOff>
    </xdr:from>
    <xdr:ext cx="405111" cy="259045"/>
    <xdr:sp macro="" textlink="">
      <xdr:nvSpPr>
        <xdr:cNvPr id="800" name="n_1mainValue【庁舎】&#10;有形固定資産減価償却率"/>
        <xdr:cNvSpPr txBox="1"/>
      </xdr:nvSpPr>
      <xdr:spPr>
        <a:xfrm>
          <a:off x="13742044" y="1759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137721</xdr:rowOff>
    </xdr:from>
    <xdr:ext cx="405111" cy="259045"/>
    <xdr:sp macro="" textlink="">
      <xdr:nvSpPr>
        <xdr:cNvPr id="801" name="n_2mainValue【庁舎】&#10;有形固定資産減価償却率"/>
        <xdr:cNvSpPr txBox="1"/>
      </xdr:nvSpPr>
      <xdr:spPr>
        <a:xfrm>
          <a:off x="12960994" y="17568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02" name="n_3mainValue【庁舎】&#10;有形固定資産減価償却率"/>
        <xdr:cNvSpPr txBox="1"/>
      </xdr:nvSpPr>
      <xdr:spPr>
        <a:xfrm>
          <a:off x="121672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803" name="n_4mainValue【庁舎】&#10;有形固定資産減価償却率"/>
        <xdr:cNvSpPr txBox="1"/>
      </xdr:nvSpPr>
      <xdr:spPr>
        <a:xfrm>
          <a:off x="113544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7" name="直線コネクタ 826"/>
        <xdr:cNvCxnSpPr/>
      </xdr:nvCxnSpPr>
      <xdr:spPr>
        <a:xfrm flipV="1">
          <a:off x="19951064" y="167582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8" name="【庁舎】&#10;一人当たり面積最小値テキスト"/>
        <xdr:cNvSpPr txBox="1"/>
      </xdr:nvSpPr>
      <xdr:spPr>
        <a:xfrm>
          <a:off x="19989800"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9" name="直線コネクタ 828"/>
        <xdr:cNvCxnSpPr/>
      </xdr:nvCxnSpPr>
      <xdr:spPr>
        <a:xfrm>
          <a:off x="19881850" y="18051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30" name="【庁舎】&#10;一人当たり面積最大値テキスト"/>
        <xdr:cNvSpPr txBox="1"/>
      </xdr:nvSpPr>
      <xdr:spPr>
        <a:xfrm>
          <a:off x="19989800" y="1653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1" name="直線コネクタ 830"/>
        <xdr:cNvCxnSpPr/>
      </xdr:nvCxnSpPr>
      <xdr:spPr>
        <a:xfrm>
          <a:off x="19881850" y="16758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32" name="【庁舎】&#10;一人当たり面積平均値テキスト"/>
        <xdr:cNvSpPr txBox="1"/>
      </xdr:nvSpPr>
      <xdr:spPr>
        <a:xfrm>
          <a:off x="19989800" y="17446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3" name="フローチャート: 判断 832"/>
        <xdr:cNvSpPr/>
      </xdr:nvSpPr>
      <xdr:spPr>
        <a:xfrm>
          <a:off x="199009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4" name="フローチャート: 判断 833"/>
        <xdr:cNvSpPr/>
      </xdr:nvSpPr>
      <xdr:spPr>
        <a:xfrm>
          <a:off x="19157950" y="1747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5" name="フローチャート: 判断 834"/>
        <xdr:cNvSpPr/>
      </xdr:nvSpPr>
      <xdr:spPr>
        <a:xfrm>
          <a:off x="1834515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36" name="フローチャート: 判断 835"/>
        <xdr:cNvSpPr/>
      </xdr:nvSpPr>
      <xdr:spPr>
        <a:xfrm>
          <a:off x="17551400" y="175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7" name="フローチャート: 判断 836"/>
        <xdr:cNvSpPr/>
      </xdr:nvSpPr>
      <xdr:spPr>
        <a:xfrm>
          <a:off x="16757650" y="175818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43" name="楕円 842"/>
        <xdr:cNvSpPr/>
      </xdr:nvSpPr>
      <xdr:spPr>
        <a:xfrm>
          <a:off x="199009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36847</xdr:rowOff>
    </xdr:from>
    <xdr:ext cx="469744" cy="259045"/>
    <xdr:sp macro="" textlink="">
      <xdr:nvSpPr>
        <xdr:cNvPr id="844" name="【庁舎】&#10;一人当たり面積該当値テキスト"/>
        <xdr:cNvSpPr txBox="1"/>
      </xdr:nvSpPr>
      <xdr:spPr>
        <a:xfrm>
          <a:off x="19989800"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45" name="楕円 844"/>
        <xdr:cNvSpPr/>
      </xdr:nvSpPr>
      <xdr:spPr>
        <a:xfrm>
          <a:off x="19157950" y="17456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76200</xdr:rowOff>
    </xdr:to>
    <xdr:cxnSp macro="">
      <xdr:nvCxnSpPr>
        <xdr:cNvPr id="846" name="直線コネクタ 845"/>
        <xdr:cNvCxnSpPr/>
      </xdr:nvCxnSpPr>
      <xdr:spPr>
        <a:xfrm flipV="1">
          <a:off x="19202400" y="17495520"/>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47" name="楕円 846"/>
        <xdr:cNvSpPr/>
      </xdr:nvSpPr>
      <xdr:spPr>
        <a:xfrm>
          <a:off x="1834515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83820</xdr:rowOff>
    </xdr:to>
    <xdr:cxnSp macro="">
      <xdr:nvCxnSpPr>
        <xdr:cNvPr id="848" name="直線コネクタ 847"/>
        <xdr:cNvCxnSpPr/>
      </xdr:nvCxnSpPr>
      <xdr:spPr>
        <a:xfrm flipV="1">
          <a:off x="18395950" y="1750695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38736</xdr:rowOff>
    </xdr:from>
    <xdr:to>
      <xdr:col>102</xdr:col>
      <xdr:colOff>165100</xdr:colOff>
      <xdr:row>105</xdr:row>
      <xdr:rowOff>140336</xdr:rowOff>
    </xdr:to>
    <xdr:sp macro="" textlink="">
      <xdr:nvSpPr>
        <xdr:cNvPr id="849" name="楕円 848"/>
        <xdr:cNvSpPr/>
      </xdr:nvSpPr>
      <xdr:spPr>
        <a:xfrm>
          <a:off x="175514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83820</xdr:rowOff>
    </xdr:from>
    <xdr:to>
      <xdr:col>107</xdr:col>
      <xdr:colOff>50800</xdr:colOff>
      <xdr:row>105</xdr:row>
      <xdr:rowOff>89536</xdr:rowOff>
    </xdr:to>
    <xdr:cxnSp macro="">
      <xdr:nvCxnSpPr>
        <xdr:cNvPr id="850" name="直線コネクタ 849"/>
        <xdr:cNvCxnSpPr/>
      </xdr:nvCxnSpPr>
      <xdr:spPr>
        <a:xfrm flipV="1">
          <a:off x="17602200" y="17514570"/>
          <a:ext cx="7937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40639</xdr:rowOff>
    </xdr:from>
    <xdr:to>
      <xdr:col>98</xdr:col>
      <xdr:colOff>38100</xdr:colOff>
      <xdr:row>105</xdr:row>
      <xdr:rowOff>142239</xdr:rowOff>
    </xdr:to>
    <xdr:sp macro="" textlink="">
      <xdr:nvSpPr>
        <xdr:cNvPr id="851" name="楕円 850"/>
        <xdr:cNvSpPr/>
      </xdr:nvSpPr>
      <xdr:spPr>
        <a:xfrm>
          <a:off x="16757650" y="174713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89536</xdr:rowOff>
    </xdr:from>
    <xdr:to>
      <xdr:col>102</xdr:col>
      <xdr:colOff>114300</xdr:colOff>
      <xdr:row>105</xdr:row>
      <xdr:rowOff>91439</xdr:rowOff>
    </xdr:to>
    <xdr:cxnSp macro="">
      <xdr:nvCxnSpPr>
        <xdr:cNvPr id="852" name="直線コネクタ 851"/>
        <xdr:cNvCxnSpPr/>
      </xdr:nvCxnSpPr>
      <xdr:spPr>
        <a:xfrm flipV="1">
          <a:off x="16802100" y="17520286"/>
          <a:ext cx="8001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853" name="n_1aveValue【庁舎】&#10;一人当たり面積"/>
        <xdr:cNvSpPr txBox="1"/>
      </xdr:nvSpPr>
      <xdr:spPr>
        <a:xfrm>
          <a:off x="18980227" y="175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854" name="n_2aveValue【庁舎】&#10;一人当たり面積"/>
        <xdr:cNvSpPr txBox="1"/>
      </xdr:nvSpPr>
      <xdr:spPr>
        <a:xfrm>
          <a:off x="18180127"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855" name="n_3aveValue【庁舎】&#10;一人当たり面積"/>
        <xdr:cNvSpPr txBox="1"/>
      </xdr:nvSpPr>
      <xdr:spPr>
        <a:xfrm>
          <a:off x="17386377" y="1766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856" name="n_4aveValue【庁舎】&#10;一人当たり面積"/>
        <xdr:cNvSpPr txBox="1"/>
      </xdr:nvSpPr>
      <xdr:spPr>
        <a:xfrm>
          <a:off x="165926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857" name="n_1mainValue【庁舎】&#10;一人当たり面積"/>
        <xdr:cNvSpPr txBox="1"/>
      </xdr:nvSpPr>
      <xdr:spPr>
        <a:xfrm>
          <a:off x="189802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858" name="n_2mainValue【庁舎】&#10;一人当たり面積"/>
        <xdr:cNvSpPr txBox="1"/>
      </xdr:nvSpPr>
      <xdr:spPr>
        <a:xfrm>
          <a:off x="18180127" y="1723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156863</xdr:rowOff>
    </xdr:from>
    <xdr:ext cx="469744" cy="259045"/>
    <xdr:sp macro="" textlink="">
      <xdr:nvSpPr>
        <xdr:cNvPr id="859" name="n_3mainValue【庁舎】&#10;一人当たり面積"/>
        <xdr:cNvSpPr txBox="1"/>
      </xdr:nvSpPr>
      <xdr:spPr>
        <a:xfrm>
          <a:off x="17386377" y="1724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158766</xdr:rowOff>
    </xdr:from>
    <xdr:ext cx="469744" cy="259045"/>
    <xdr:sp macro="" textlink="">
      <xdr:nvSpPr>
        <xdr:cNvPr id="860" name="n_4mainValue【庁舎】&#10;一人当たり面積"/>
        <xdr:cNvSpPr txBox="1"/>
      </xdr:nvSpPr>
      <xdr:spPr>
        <a:xfrm>
          <a:off x="16592627" y="1724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図書館はまだ建築後約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の施設であり、全国平均・兵庫県平均・類似団体より有形固定資産償却率が低く、老朽化も進んでいないといえます。また市民会館や消防施設は近年老朽化対策のための改修を行ったため有形固定資産償却率が低くなってます。</a:t>
          </a:r>
        </a:p>
        <a:p>
          <a:r>
            <a:rPr kumimoji="1" lang="ja-JP" altLang="en-US" sz="1300">
              <a:latin typeface="ＭＳ Ｐゴシック" panose="020B0600070205080204" pitchFamily="50" charset="-128"/>
              <a:ea typeface="ＭＳ Ｐゴシック" panose="020B0600070205080204" pitchFamily="50" charset="-128"/>
            </a:rPr>
            <a:t>一方で体育館・プール・一般廃棄処理施設・庁舎については老朽化対策が十分に進んでおらず有形固定資産償却率は全国平均・兵庫県平均・類似団体より高くなっています。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41,541
150.98
28,928,717
27,860,286
988,637
12,455,071
19,692,890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全国平均や類似団体平均より良好な指標を示していますが、将来的には少子高齢化や人口減少により市税及び普通交付税等への波及が懸念されます。</a:t>
          </a:r>
        </a:p>
        <a:p>
          <a:r>
            <a:rPr kumimoji="1" lang="ja-JP" altLang="en-US" sz="1300">
              <a:latin typeface="ＭＳ Ｐゴシック" panose="020B0600070205080204" pitchFamily="50" charset="-128"/>
              <a:ea typeface="ＭＳ Ｐゴシック" panose="020B0600070205080204" pitchFamily="50" charset="-128"/>
            </a:rPr>
            <a:t>　新たな産業団地開発・企業誘致により、雇用機会の創出を図り、市税収入の増額に努めていくとともに、「行財政改革プラン」に基づき、投資的経費や公債費および人件費の抑制等により、持続可能な財政基盤の確立を図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5918200"/>
          <a:ext cx="0" cy="1430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3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349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566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5918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52850" y="6610350"/>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6732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6760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40050" y="661035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6740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682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127250" y="6610350"/>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6740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333500" y="6630458"/>
          <a:ext cx="79375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67204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68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67204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68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65860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656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656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65860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66061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前年度から更に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ポイント改善しましたが、これは地方交付税の追加交付等による全国的なもので、類似団体平均も同様の改善があるため、比較して悪い状況は変わっていません。</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人件費や補助費等の割合が大きいため類似団体平均より悪い数値となっています。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「行財政改革プラン」に基づき、歳出適正化に努めます。また公債費についても、投資的経費と、それに伴う起債の抑制に努めていきます。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514850" y="9865360"/>
          <a:ext cx="0" cy="1300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584700" y="1113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1165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584700" y="961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9865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67</xdr:row>
      <xdr:rowOff>23706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752850" y="10816590"/>
          <a:ext cx="762000" cy="26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584700" y="10356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464050" y="10505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15663</xdr:rowOff>
    </xdr:from>
    <xdr:to>
      <xdr:col>19</xdr:col>
      <xdr:colOff>133350</xdr:colOff>
      <xdr:row>67</xdr:row>
      <xdr:rowOff>23706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940050" y="11077363"/>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702050" y="10838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40995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26246</xdr:rowOff>
    </xdr:from>
    <xdr:to>
      <xdr:col>15</xdr:col>
      <xdr:colOff>82550</xdr:colOff>
      <xdr:row>67</xdr:row>
      <xdr:rowOff>15663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127250" y="10922846"/>
          <a:ext cx="812800" cy="1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889250" y="1092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135483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59715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82550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333500" y="10922846"/>
          <a:ext cx="79375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095500" y="108703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78435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282700" y="108783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87223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7155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46405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584700" y="1073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144356</xdr:rowOff>
    </xdr:from>
    <xdr:to>
      <xdr:col>19</xdr:col>
      <xdr:colOff>184150</xdr:colOff>
      <xdr:row>67</xdr:row>
      <xdr:rowOff>74506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702050" y="110409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59283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409950" y="11120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136313</xdr:rowOff>
    </xdr:from>
    <xdr:to>
      <xdr:col>15</xdr:col>
      <xdr:colOff>133350</xdr:colOff>
      <xdr:row>67</xdr:row>
      <xdr:rowOff>66463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889250" y="110329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51240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597150" y="1111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095500" y="108783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784350" y="1095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282700" y="10928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71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類似団体・全国・兵庫県平均を上回っています。</a:t>
          </a:r>
        </a:p>
        <a:p>
          <a:r>
            <a:rPr kumimoji="1" lang="ja-JP" altLang="en-US" sz="1300">
              <a:latin typeface="ＭＳ Ｐゴシック" panose="020B0600070205080204" pitchFamily="50" charset="-128"/>
              <a:ea typeface="ＭＳ Ｐゴシック" panose="020B0600070205080204" pitchFamily="50" charset="-128"/>
            </a:rPr>
            <a:t>　これは、会計年度任用職員にかかる人件費が高いこと、また、ふるさと納税の受入増による包括委託料や、コロナ対策事業等による物件費増が主な要因です。</a:t>
          </a:r>
        </a:p>
        <a:p>
          <a:r>
            <a:rPr kumimoji="1" lang="ja-JP" altLang="en-US" sz="1300">
              <a:latin typeface="ＭＳ Ｐゴシック" panose="020B0600070205080204" pitchFamily="50" charset="-128"/>
              <a:ea typeface="ＭＳ Ｐゴシック" panose="020B0600070205080204" pitchFamily="50" charset="-128"/>
            </a:rPr>
            <a:t>　「行財政改革プラン」に基づき、歳出適正化を図り、人件費・物件費の増加抑制に努めます。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514850" y="13388781"/>
          <a:ext cx="0" cy="14810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584700" y="1484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4869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584700" y="1314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33887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40811</xdr:rowOff>
    </xdr:from>
    <xdr:to>
      <xdr:col>23</xdr:col>
      <xdr:colOff>133350</xdr:colOff>
      <xdr:row>83</xdr:row>
      <xdr:rowOff>171371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752850" y="13744111"/>
          <a:ext cx="762000" cy="1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584700" y="13654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464050" y="138026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116118</xdr:rowOff>
    </xdr:from>
    <xdr:to>
      <xdr:col>19</xdr:col>
      <xdr:colOff>133350</xdr:colOff>
      <xdr:row>83</xdr:row>
      <xdr:rowOff>40811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940050" y="13489218"/>
          <a:ext cx="812800" cy="25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702050" y="1371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409950" y="1380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33634</xdr:rowOff>
    </xdr:from>
    <xdr:to>
      <xdr:col>15</xdr:col>
      <xdr:colOff>82550</xdr:colOff>
      <xdr:row>81</xdr:row>
      <xdr:rowOff>116118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127250" y="13406734"/>
          <a:ext cx="812800" cy="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89250" y="1358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97150" y="1367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33634</xdr:rowOff>
    </xdr:from>
    <xdr:to>
      <xdr:col>11</xdr:col>
      <xdr:colOff>31750</xdr:colOff>
      <xdr:row>81</xdr:row>
      <xdr:rowOff>38846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333500" y="13406734"/>
          <a:ext cx="79375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95500" y="13544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84350" y="136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82700" y="135660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71550" y="1365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120571</xdr:rowOff>
    </xdr:from>
    <xdr:to>
      <xdr:col>23</xdr:col>
      <xdr:colOff>184150</xdr:colOff>
      <xdr:row>84</xdr:row>
      <xdr:rowOff>50721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464050" y="138238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92648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584700" y="1379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161461</xdr:rowOff>
    </xdr:from>
    <xdr:to>
      <xdr:col>19</xdr:col>
      <xdr:colOff>184150</xdr:colOff>
      <xdr:row>83</xdr:row>
      <xdr:rowOff>91611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702050" y="13699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101788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409950" y="13474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65318</xdr:rowOff>
    </xdr:from>
    <xdr:to>
      <xdr:col>15</xdr:col>
      <xdr:colOff>133350</xdr:colOff>
      <xdr:row>81</xdr:row>
      <xdr:rowOff>166918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89250" y="134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97150" y="1321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154284</xdr:rowOff>
    </xdr:from>
    <xdr:to>
      <xdr:col>11</xdr:col>
      <xdr:colOff>82550</xdr:colOff>
      <xdr:row>81</xdr:row>
      <xdr:rowOff>84434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95500" y="133622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94611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84350" y="1313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159496</xdr:rowOff>
    </xdr:from>
    <xdr:to>
      <xdr:col>7</xdr:col>
      <xdr:colOff>31750</xdr:colOff>
      <xdr:row>81</xdr:row>
      <xdr:rowOff>89646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82700" y="133674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99823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71550" y="1314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を下回る水準ですが、類似団体平均より高い数値となっています。</a:t>
          </a:r>
        </a:p>
        <a:p>
          <a:r>
            <a:rPr kumimoji="1" lang="ja-JP" altLang="en-US" sz="1300">
              <a:latin typeface="ＭＳ Ｐゴシック" panose="020B0600070205080204" pitchFamily="50" charset="-128"/>
              <a:ea typeface="ＭＳ Ｐゴシック" panose="020B0600070205080204" pitchFamily="50" charset="-128"/>
            </a:rPr>
            <a:t>　今後も効率的な人員配置を行い、職員数及び総人件費の増加抑制に努めていきます。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474950" y="13239045"/>
          <a:ext cx="0" cy="1329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5563850" y="1454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45690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5563850" y="129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3239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71966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712950" y="1410546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5563850" y="13677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430500" y="138260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138995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906500" y="14105466"/>
          <a:ext cx="80645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668500" y="138260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370050" y="1360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138995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106400" y="14092061"/>
          <a:ext cx="8001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868400" y="138528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557250" y="136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71966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2293600" y="14092061"/>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055600" y="1385287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763500" y="136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242800" y="1387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950700" y="1365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430500" y="1405466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5563850" y="1403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668500" y="1405466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370050" y="1414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868400" y="141216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57250" y="1420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055600" y="14041261"/>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94138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763500" y="1412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242800" y="140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1950700" y="1414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前年度との比較では</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人増ですが、類似団体平均、全国平均、兵庫県平均を下回っています。</a:t>
          </a: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年度より取り組んでいる「財政再建推進計画」やそれに続く「行財政改革プラン」の推進により、大幅に職員数を削減し徹底した人件費の抑制に取り組んできた結果によるものです。</a:t>
          </a:r>
        </a:p>
        <a:p>
          <a:r>
            <a:rPr kumimoji="1" lang="ja-JP" altLang="en-US" sz="1300">
              <a:latin typeface="ＭＳ Ｐゴシック" panose="020B0600070205080204" pitchFamily="50" charset="-128"/>
              <a:ea typeface="ＭＳ Ｐゴシック" panose="020B0600070205080204" pitchFamily="50" charset="-128"/>
            </a:rPr>
            <a:t>　今後も効率的な人員配置を行い、職員数及び総人件費の増加の抑制に努めていきます。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2680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6902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55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1060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5281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39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474950" y="9671129"/>
          <a:ext cx="0" cy="1432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5563850" y="1107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11104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5563850" y="942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405100" y="9671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2778</xdr:rowOff>
    </xdr:from>
    <xdr:to>
      <xdr:col>81</xdr:col>
      <xdr:colOff>44450</xdr:colOff>
      <xdr:row>60</xdr:row>
      <xdr:rowOff>19368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712950" y="9908778"/>
          <a:ext cx="762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5563850" y="10155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430500" y="101834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156131</xdr:rowOff>
    </xdr:from>
    <xdr:to>
      <xdr:col>77</xdr:col>
      <xdr:colOff>44450</xdr:colOff>
      <xdr:row>60</xdr:row>
      <xdr:rowOff>2778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906500" y="9897031"/>
          <a:ext cx="806450" cy="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668500" y="1013364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370050" y="10220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156131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106400" y="9841230"/>
          <a:ext cx="8001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868400" y="101004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557250" y="1018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127476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2293600" y="9841230"/>
          <a:ext cx="8128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055600" y="1007364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763500" y="1015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2242800" y="10066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1950700" y="1014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140018</xdr:rowOff>
    </xdr:from>
    <xdr:to>
      <xdr:col>81</xdr:col>
      <xdr:colOff>95250</xdr:colOff>
      <xdr:row>60</xdr:row>
      <xdr:rowOff>70168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430500" y="98809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156545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5563850" y="973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123428</xdr:rowOff>
    </xdr:from>
    <xdr:to>
      <xdr:col>77</xdr:col>
      <xdr:colOff>95250</xdr:colOff>
      <xdr:row>60</xdr:row>
      <xdr:rowOff>53578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668500" y="98643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63755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370050" y="963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105331</xdr:rowOff>
    </xdr:from>
    <xdr:to>
      <xdr:col>73</xdr:col>
      <xdr:colOff>44450</xdr:colOff>
      <xdr:row>60</xdr:row>
      <xdr:rowOff>35481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868400" y="98462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45658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557250" y="962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055600" y="979043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635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76676</xdr:rowOff>
    </xdr:from>
    <xdr:to>
      <xdr:col>64</xdr:col>
      <xdr:colOff>152400</xdr:colOff>
      <xdr:row>60</xdr:row>
      <xdr:rowOff>6826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2242800" y="98175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17003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1950700" y="959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ポイント悪化し、類似団体平均より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い状況となっています。主な要因として、土地開発公社の解散に係る三セク債や、教育施設環境整備、老朽施設の耐震化工事、認定こども園整備等に係る地方債の償還の増加による、一般会計の公債費負担の増があげられます。</a:t>
          </a:r>
        </a:p>
        <a:p>
          <a:r>
            <a:rPr kumimoji="1" lang="ja-JP" altLang="en-US" sz="1300">
              <a:latin typeface="ＭＳ Ｐゴシック" panose="020B0600070205080204" pitchFamily="50" charset="-128"/>
              <a:ea typeface="ＭＳ Ｐゴシック" panose="020B0600070205080204" pitchFamily="50" charset="-128"/>
            </a:rPr>
            <a:t>　　「行財政改革プラン」に基づき、新発債の抑制に努めるとともに、償還に対して交付税率の高い、有利な起債を活用するなどして、当該比率の更なる改善を図っていきます。</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474950" y="5900964"/>
          <a:ext cx="0" cy="16026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5563850" y="74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405100" y="7503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556385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405100" y="5900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70455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712950" y="6793593"/>
          <a:ext cx="762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5563850" y="661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430500" y="67721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138491</xdr:rowOff>
    </xdr:from>
    <xdr:to>
      <xdr:col>77</xdr:col>
      <xdr:colOff>44450</xdr:colOff>
      <xdr:row>41</xdr:row>
      <xdr:rowOff>24493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906500" y="6742491"/>
          <a:ext cx="806450" cy="5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668500" y="68002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370050" y="6886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138491</xdr:rowOff>
    </xdr:from>
    <xdr:to>
      <xdr:col>72</xdr:col>
      <xdr:colOff>203200</xdr:colOff>
      <xdr:row>41</xdr:row>
      <xdr:rowOff>1512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106400" y="6742491"/>
          <a:ext cx="800100" cy="2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868400" y="68691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557250" y="694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13002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2293600" y="6770612"/>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055600" y="690365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763500" y="698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2242800" y="69266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1950700" y="700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430500" y="67887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5563850" y="67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668500" y="67491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85470</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370050" y="652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87691</xdr:rowOff>
    </xdr:from>
    <xdr:to>
      <xdr:col>73</xdr:col>
      <xdr:colOff>44450</xdr:colOff>
      <xdr:row>41</xdr:row>
      <xdr:rowOff>17841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868400" y="66916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28018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557250" y="646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055600" y="672616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62489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63500" y="650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2242800" y="67376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1950700" y="651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42.1</a:t>
          </a:r>
          <a:r>
            <a:rPr kumimoji="1" lang="ja-JP" altLang="en-US" sz="1300">
              <a:latin typeface="ＭＳ Ｐゴシック" panose="020B0600070205080204" pitchFamily="50" charset="-128"/>
              <a:ea typeface="ＭＳ Ｐゴシック" panose="020B0600070205080204" pitchFamily="50" charset="-128"/>
            </a:rPr>
            <a:t>ポイントと大幅に改善し、類似団体・全国平均よりも良い状況となっています。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主な要因として、ふるさと納税受入増による基金残高の増加や、下水道事業会計の市債残高の減少があります。</a:t>
          </a:r>
        </a:p>
        <a:p>
          <a:r>
            <a:rPr kumimoji="1" lang="ja-JP" altLang="en-US" sz="1300">
              <a:latin typeface="ＭＳ Ｐゴシック" panose="020B0600070205080204" pitchFamily="50" charset="-128"/>
              <a:ea typeface="ＭＳ Ｐゴシック" panose="020B0600070205080204" pitchFamily="50" charset="-128"/>
            </a:rPr>
            <a:t>　今後も大規模事業等による新規の起債が予定されていますが、「行財政改革プラン」に基づき慎重に対応し、比率の改善を図っていきます。</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1664950" y="3638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097915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1664950" y="2476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097915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474950" y="2476500"/>
          <a:ext cx="0" cy="1312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5563850" y="376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405100" y="37893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556385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405100" y="2476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27146</xdr:rowOff>
    </xdr:from>
    <xdr:to>
      <xdr:col>81</xdr:col>
      <xdr:colOff>44450</xdr:colOff>
      <xdr:row>16</xdr:row>
      <xdr:rowOff>109664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712950" y="2503646"/>
          <a:ext cx="762000" cy="2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5563850" y="254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430500" y="25771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109664</xdr:rowOff>
    </xdr:from>
    <xdr:to>
      <xdr:col>77</xdr:col>
      <xdr:colOff>44450</xdr:colOff>
      <xdr:row>17</xdr:row>
      <xdr:rowOff>75755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906500" y="2751264"/>
          <a:ext cx="80645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668500" y="264436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370050" y="2425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75755</xdr:rowOff>
    </xdr:from>
    <xdr:to>
      <xdr:col>72</xdr:col>
      <xdr:colOff>203200</xdr:colOff>
      <xdr:row>17</xdr:row>
      <xdr:rowOff>95663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106400" y="2882455"/>
          <a:ext cx="8001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868400" y="27191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557250" y="24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95663</xdr:rowOff>
    </xdr:from>
    <xdr:to>
      <xdr:col>68</xdr:col>
      <xdr:colOff>152400</xdr:colOff>
      <xdr:row>17</xdr:row>
      <xdr:rowOff>120999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2293600" y="2902363"/>
          <a:ext cx="8128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055600" y="273726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2763500" y="251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2242800" y="27535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1950700" y="252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147796</xdr:rowOff>
    </xdr:from>
    <xdr:to>
      <xdr:col>81</xdr:col>
      <xdr:colOff>95250</xdr:colOff>
      <xdr:row>15</xdr:row>
      <xdr:rowOff>77946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430500" y="24591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69073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5563850" y="238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58864</xdr:rowOff>
    </xdr:from>
    <xdr:to>
      <xdr:col>77</xdr:col>
      <xdr:colOff>95250</xdr:colOff>
      <xdr:row>16</xdr:row>
      <xdr:rowOff>160464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668500" y="27004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145241</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370050" y="27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24955</xdr:rowOff>
    </xdr:from>
    <xdr:to>
      <xdr:col>73</xdr:col>
      <xdr:colOff>44450</xdr:colOff>
      <xdr:row>17</xdr:row>
      <xdr:rowOff>126555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868400" y="28316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111332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557250" y="291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44863</xdr:rowOff>
    </xdr:from>
    <xdr:to>
      <xdr:col>68</xdr:col>
      <xdr:colOff>203200</xdr:colOff>
      <xdr:row>17</xdr:row>
      <xdr:rowOff>146463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055600" y="285156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131240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2763500" y="293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70199</xdr:rowOff>
    </xdr:from>
    <xdr:to>
      <xdr:col>64</xdr:col>
      <xdr:colOff>152400</xdr:colOff>
      <xdr:row>18</xdr:row>
      <xdr:rowOff>349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2242800" y="28768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156576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1950700" y="296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130342</xdr:colOff>
      <xdr:row>26</xdr:row>
      <xdr:rowOff>102268</xdr:rowOff>
    </xdr:from>
    <xdr:ext cx="9099176" cy="425758"/>
    <xdr:sp macro="" textlink="">
      <xdr:nvSpPr>
        <xdr:cNvPr id="475" name="テキスト ボックス 474">
          <a:extLst>
            <a:ext uri="{FF2B5EF4-FFF2-40B4-BE49-F238E27FC236}">
              <a16:creationId xmlns:a16="http://schemas.microsoft.com/office/drawing/2014/main" id="{048F0440-9BB0-4872-8808-AA00A0637F69}"/>
            </a:ext>
          </a:extLst>
        </xdr:cNvPr>
        <xdr:cNvSpPr txBox="1"/>
      </xdr:nvSpPr>
      <xdr:spPr>
        <a:xfrm>
          <a:off x="701842" y="4394868"/>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41,541
150.98
28,928,717
27,860,286
988,637
12,455,071
19,692,890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人件費の比率は、類似団体よりも高い水準となっています。これは会計年度任用職員の人件費が高いことが主な要因です。</a:t>
          </a:r>
        </a:p>
        <a:p>
          <a:r>
            <a:rPr kumimoji="1" lang="ja-JP" altLang="en-US" sz="1300">
              <a:latin typeface="ＭＳ Ｐゴシック" panose="020B0600070205080204" pitchFamily="50" charset="-128"/>
              <a:ea typeface="ＭＳ Ｐゴシック" panose="020B0600070205080204" pitchFamily="50" charset="-128"/>
            </a:rPr>
            <a:t>　「行財政改革プラン」に基づき、適材適所の配置、給与の適正化等により、総合的な人件費の増加抑制を図ります。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39</xdr:row>
      <xdr:rowOff>151493</xdr:rowOff>
    </xdr:to>
    <xdr:cxnSp macro="">
      <xdr:nvCxnSpPr>
        <xdr:cNvPr id="68" name="直線コネクタ 67"/>
        <xdr:cNvCxnSpPr/>
      </xdr:nvCxnSpPr>
      <xdr:spPr>
        <a:xfrm flipV="1">
          <a:off x="3987800" y="6794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129722</xdr:rowOff>
    </xdr:from>
    <xdr:to>
      <xdr:col>19</xdr:col>
      <xdr:colOff>187325</xdr:colOff>
      <xdr:row>39</xdr:row>
      <xdr:rowOff>151493</xdr:rowOff>
    </xdr:to>
    <xdr:cxnSp macro="">
      <xdr:nvCxnSpPr>
        <xdr:cNvPr id="71" name="直線コネクタ 70"/>
        <xdr:cNvCxnSpPr/>
      </xdr:nvCxnSpPr>
      <xdr:spPr>
        <a:xfrm>
          <a:off x="3098800" y="6130472"/>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129722</xdr:rowOff>
    </xdr:from>
    <xdr:to>
      <xdr:col>15</xdr:col>
      <xdr:colOff>98425</xdr:colOff>
      <xdr:row>36</xdr:row>
      <xdr:rowOff>23586</xdr:rowOff>
    </xdr:to>
    <xdr:cxnSp macro="">
      <xdr:nvCxnSpPr>
        <xdr:cNvPr id="74" name="直線コネクタ 73"/>
        <xdr:cNvCxnSpPr/>
      </xdr:nvCxnSpPr>
      <xdr:spPr>
        <a:xfrm flipV="1">
          <a:off x="2209800" y="61304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23586</xdr:rowOff>
    </xdr:from>
    <xdr:to>
      <xdr:col>11</xdr:col>
      <xdr:colOff>9525</xdr:colOff>
      <xdr:row>36</xdr:row>
      <xdr:rowOff>23586</xdr:rowOff>
    </xdr:to>
    <xdr:cxnSp macro="">
      <xdr:nvCxnSpPr>
        <xdr:cNvPr id="77" name="直線コネクタ 76"/>
        <xdr:cNvCxnSpPr/>
      </xdr:nvCxnSpPr>
      <xdr:spPr>
        <a:xfrm>
          <a:off x="1320800" y="6195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7" name="楕円 86"/>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8"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100693</xdr:rowOff>
    </xdr:from>
    <xdr:to>
      <xdr:col>20</xdr:col>
      <xdr:colOff>38100</xdr:colOff>
      <xdr:row>40</xdr:row>
      <xdr:rowOff>30843</xdr:rowOff>
    </xdr:to>
    <xdr:sp macro="" textlink="">
      <xdr:nvSpPr>
        <xdr:cNvPr id="89" name="楕円 88"/>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15620</xdr:rowOff>
    </xdr:from>
    <xdr:ext cx="736600" cy="259045"/>
    <xdr:sp macro="" textlink="">
      <xdr:nvSpPr>
        <xdr:cNvPr id="90" name="テキスト ボックス 89"/>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78922</xdr:rowOff>
    </xdr:from>
    <xdr:to>
      <xdr:col>15</xdr:col>
      <xdr:colOff>149225</xdr:colOff>
      <xdr:row>36</xdr:row>
      <xdr:rowOff>9072</xdr:rowOff>
    </xdr:to>
    <xdr:sp macro="" textlink="">
      <xdr:nvSpPr>
        <xdr:cNvPr id="91" name="楕円 90"/>
        <xdr:cNvSpPr/>
      </xdr:nvSpPr>
      <xdr:spPr>
        <a:xfrm>
          <a:off x="3048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92" name="テキスト ボックス 91"/>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144236</xdr:rowOff>
    </xdr:from>
    <xdr:to>
      <xdr:col>11</xdr:col>
      <xdr:colOff>60325</xdr:colOff>
      <xdr:row>36</xdr:row>
      <xdr:rowOff>74386</xdr:rowOff>
    </xdr:to>
    <xdr:sp macro="" textlink="">
      <xdr:nvSpPr>
        <xdr:cNvPr id="93" name="楕円 92"/>
        <xdr:cNvSpPr/>
      </xdr:nvSpPr>
      <xdr:spPr>
        <a:xfrm>
          <a:off x="2159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84563</xdr:rowOff>
    </xdr:from>
    <xdr:ext cx="762000" cy="259045"/>
    <xdr:sp macro="" textlink="">
      <xdr:nvSpPr>
        <xdr:cNvPr id="94" name="テキスト ボックス 93"/>
        <xdr:cNvSpPr txBox="1"/>
      </xdr:nvSpPr>
      <xdr:spPr>
        <a:xfrm>
          <a:off x="1828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144236</xdr:rowOff>
    </xdr:from>
    <xdr:to>
      <xdr:col>6</xdr:col>
      <xdr:colOff>171450</xdr:colOff>
      <xdr:row>36</xdr:row>
      <xdr:rowOff>74386</xdr:rowOff>
    </xdr:to>
    <xdr:sp macro="" textlink="">
      <xdr:nvSpPr>
        <xdr:cNvPr id="95" name="楕円 94"/>
        <xdr:cNvSpPr/>
      </xdr:nvSpPr>
      <xdr:spPr>
        <a:xfrm>
          <a:off x="1270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84563</xdr:rowOff>
    </xdr:from>
    <xdr:ext cx="762000" cy="259045"/>
    <xdr:sp macro="" textlink="">
      <xdr:nvSpPr>
        <xdr:cNvPr id="96" name="テキスト ボックス 95"/>
        <xdr:cNvSpPr txBox="1"/>
      </xdr:nvSpPr>
      <xdr:spPr>
        <a:xfrm>
          <a:off x="939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物件費は、アルバイト賃金等が人件費として計上されたため減となり、類似団体より低い水準となっています。</a:t>
          </a:r>
        </a:p>
        <a:p>
          <a:r>
            <a:rPr kumimoji="1" lang="ja-JP" altLang="en-US" sz="1300">
              <a:latin typeface="ＭＳ Ｐゴシック" panose="020B0600070205080204" pitchFamily="50" charset="-128"/>
              <a:ea typeface="ＭＳ Ｐゴシック" panose="020B0600070205080204" pitchFamily="50" charset="-128"/>
            </a:rPr>
            <a:t>　引き続き「行財政改革プラン」に基づき、歳出適正化に努めます。</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115570</xdr:rowOff>
    </xdr:to>
    <xdr:cxnSp macro="">
      <xdr:nvCxnSpPr>
        <xdr:cNvPr id="129" name="直線コネクタ 128"/>
        <xdr:cNvCxnSpPr/>
      </xdr:nvCxnSpPr>
      <xdr:spPr>
        <a:xfrm flipV="1">
          <a:off x="15671800" y="2580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165100</xdr:rowOff>
    </xdr:to>
    <xdr:cxnSp macro="">
      <xdr:nvCxnSpPr>
        <xdr:cNvPr id="132" name="直線コネクタ 131"/>
        <xdr:cNvCxnSpPr/>
      </xdr:nvCxnSpPr>
      <xdr:spPr>
        <a:xfrm flipV="1">
          <a:off x="14782800" y="26873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16</xdr:row>
      <xdr:rowOff>165100</xdr:rowOff>
    </xdr:to>
    <xdr:cxnSp macro="">
      <xdr:nvCxnSpPr>
        <xdr:cNvPr id="135" name="直線コネクタ 134"/>
        <xdr:cNvCxnSpPr/>
      </xdr:nvCxnSpPr>
      <xdr:spPr>
        <a:xfrm>
          <a:off x="13893800" y="2885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16</xdr:row>
      <xdr:rowOff>142240</xdr:rowOff>
    </xdr:to>
    <xdr:cxnSp macro="">
      <xdr:nvCxnSpPr>
        <xdr:cNvPr id="138" name="直線コネクタ 137"/>
        <xdr:cNvCxnSpPr/>
      </xdr:nvCxnSpPr>
      <xdr:spPr>
        <a:xfrm>
          <a:off x="13004800" y="287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8" name="楕円 147"/>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146067</xdr:rowOff>
    </xdr:from>
    <xdr:ext cx="762000" cy="259045"/>
    <xdr:sp macro="" textlink="">
      <xdr:nvSpPr>
        <xdr:cNvPr id="149"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50" name="楕円 149"/>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51" name="テキスト ボックス 150"/>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3" name="テキスト ボックス 15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4" name="楕円 153"/>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55" name="テキスト ボックス 154"/>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6" name="楕円 155"/>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7" name="テキスト ボックス 156"/>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扶助費は、類似団体と比較して高い状態です。</a:t>
          </a:r>
        </a:p>
        <a:p>
          <a:r>
            <a:rPr kumimoji="1" lang="ja-JP" altLang="en-US" sz="1300">
              <a:latin typeface="ＭＳ Ｐゴシック" panose="020B0600070205080204" pitchFamily="50" charset="-128"/>
              <a:ea typeface="ＭＳ Ｐゴシック" panose="020B0600070205080204" pitchFamily="50" charset="-128"/>
            </a:rPr>
            <a:t>　今後も障害者等福祉施策だけでなく、少子化・子育て対策の課題への対応による扶助費の増が見込まれるため、「行財政改革プラン」に基づき、歳出適正化に努めます。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6350</xdr:rowOff>
    </xdr:to>
    <xdr:cxnSp macro="">
      <xdr:nvCxnSpPr>
        <xdr:cNvPr id="190" name="直線コネクタ 189"/>
        <xdr:cNvCxnSpPr/>
      </xdr:nvCxnSpPr>
      <xdr:spPr>
        <a:xfrm flipV="1">
          <a:off x="3987800" y="9766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59</xdr:row>
      <xdr:rowOff>44450</xdr:rowOff>
    </xdr:to>
    <xdr:cxnSp macro="">
      <xdr:nvCxnSpPr>
        <xdr:cNvPr id="193" name="直線コネクタ 192"/>
        <xdr:cNvCxnSpPr/>
      </xdr:nvCxnSpPr>
      <xdr:spPr>
        <a:xfrm flipV="1">
          <a:off x="3098800" y="9779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6350</xdr:rowOff>
    </xdr:from>
    <xdr:to>
      <xdr:col>15</xdr:col>
      <xdr:colOff>98425</xdr:colOff>
      <xdr:row>59</xdr:row>
      <xdr:rowOff>44450</xdr:rowOff>
    </xdr:to>
    <xdr:cxnSp macro="">
      <xdr:nvCxnSpPr>
        <xdr:cNvPr id="196" name="直線コネクタ 195"/>
        <xdr:cNvCxnSpPr/>
      </xdr:nvCxnSpPr>
      <xdr:spPr>
        <a:xfrm>
          <a:off x="2209800" y="1012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59</xdr:row>
      <xdr:rowOff>6350</xdr:rowOff>
    </xdr:to>
    <xdr:cxnSp macro="">
      <xdr:nvCxnSpPr>
        <xdr:cNvPr id="199" name="直線コネクタ 198"/>
        <xdr:cNvCxnSpPr/>
      </xdr:nvCxnSpPr>
      <xdr:spPr>
        <a:xfrm>
          <a:off x="1320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0"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11" name="楕円 210"/>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212" name="テキスト ボックス 211"/>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165100</xdr:rowOff>
    </xdr:from>
    <xdr:to>
      <xdr:col>15</xdr:col>
      <xdr:colOff>149225</xdr:colOff>
      <xdr:row>59</xdr:row>
      <xdr:rowOff>95250</xdr:rowOff>
    </xdr:to>
    <xdr:sp macro="" textlink="">
      <xdr:nvSpPr>
        <xdr:cNvPr id="213" name="楕円 212"/>
        <xdr:cNvSpPr/>
      </xdr:nvSpPr>
      <xdr:spPr>
        <a:xfrm>
          <a:off x="3048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80027</xdr:rowOff>
    </xdr:from>
    <xdr:ext cx="762000" cy="259045"/>
    <xdr:sp macro="" textlink="">
      <xdr:nvSpPr>
        <xdr:cNvPr id="214" name="テキスト ボックス 213"/>
        <xdr:cNvSpPr txBox="1"/>
      </xdr:nvSpPr>
      <xdr:spPr>
        <a:xfrm>
          <a:off x="2717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5" name="楕円 214"/>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6" name="テキスト ボックス 215"/>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7" name="楕円 216"/>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8" name="テキスト ボックス 217"/>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その他の比率は、前年度と同水準ですが、類似団体平均や全国平均を下回っています。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55</xdr:row>
      <xdr:rowOff>153670</xdr:rowOff>
    </xdr:to>
    <xdr:cxnSp macro="">
      <xdr:nvCxnSpPr>
        <xdr:cNvPr id="251" name="直線コネクタ 250"/>
        <xdr:cNvCxnSpPr/>
      </xdr:nvCxnSpPr>
      <xdr:spPr>
        <a:xfrm>
          <a:off x="15671800" y="9560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138430</xdr:rowOff>
    </xdr:to>
    <xdr:cxnSp macro="">
      <xdr:nvCxnSpPr>
        <xdr:cNvPr id="254" name="直線コネクタ 253"/>
        <xdr:cNvCxnSpPr/>
      </xdr:nvCxnSpPr>
      <xdr:spPr>
        <a:xfrm flipV="1">
          <a:off x="14782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138430</xdr:rowOff>
    </xdr:to>
    <xdr:cxnSp macro="">
      <xdr:nvCxnSpPr>
        <xdr:cNvPr id="257" name="直線コネクタ 256"/>
        <xdr:cNvCxnSpPr/>
      </xdr:nvCxnSpPr>
      <xdr:spPr>
        <a:xfrm>
          <a:off x="13893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115570</xdr:rowOff>
    </xdr:to>
    <xdr:cxnSp macro="">
      <xdr:nvCxnSpPr>
        <xdr:cNvPr id="260" name="直線コネクタ 259"/>
        <xdr:cNvCxnSpPr/>
      </xdr:nvCxnSpPr>
      <xdr:spPr>
        <a:xfrm>
          <a:off x="13004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0" name="楕円 269"/>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1"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2" name="楕円 271"/>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3" name="テキスト ボックス 272"/>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76" name="楕円 275"/>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77" name="テキスト ボックス 276"/>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8" name="楕円 277"/>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9" name="テキスト ボックス 278"/>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補助費等の比率は、類似団体平均や全国平均を大幅に上回っております。これは主に、下水道事業や病院事業への繰出金、北はりま消防等一部事務組合への負担金等に対する支出です。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122428</xdr:rowOff>
    </xdr:from>
    <xdr:to>
      <xdr:col>82</xdr:col>
      <xdr:colOff>107950</xdr:colOff>
      <xdr:row>39</xdr:row>
      <xdr:rowOff>42418</xdr:rowOff>
    </xdr:to>
    <xdr:cxnSp macro="">
      <xdr:nvCxnSpPr>
        <xdr:cNvPr id="309" name="直線コネクタ 308"/>
        <xdr:cNvCxnSpPr/>
      </xdr:nvCxnSpPr>
      <xdr:spPr>
        <a:xfrm flipV="1">
          <a:off x="15671800" y="66375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42418</xdr:rowOff>
    </xdr:from>
    <xdr:to>
      <xdr:col>78</xdr:col>
      <xdr:colOff>69850</xdr:colOff>
      <xdr:row>39</xdr:row>
      <xdr:rowOff>60706</xdr:rowOff>
    </xdr:to>
    <xdr:cxnSp macro="">
      <xdr:nvCxnSpPr>
        <xdr:cNvPr id="312" name="直線コネクタ 311"/>
        <xdr:cNvCxnSpPr/>
      </xdr:nvCxnSpPr>
      <xdr:spPr>
        <a:xfrm flipV="1">
          <a:off x="14782800" y="6728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28702</xdr:rowOff>
    </xdr:from>
    <xdr:to>
      <xdr:col>73</xdr:col>
      <xdr:colOff>180975</xdr:colOff>
      <xdr:row>39</xdr:row>
      <xdr:rowOff>60706</xdr:rowOff>
    </xdr:to>
    <xdr:cxnSp macro="">
      <xdr:nvCxnSpPr>
        <xdr:cNvPr id="315" name="直線コネクタ 314"/>
        <xdr:cNvCxnSpPr/>
      </xdr:nvCxnSpPr>
      <xdr:spPr>
        <a:xfrm>
          <a:off x="13893800" y="6715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28702</xdr:rowOff>
    </xdr:from>
    <xdr:to>
      <xdr:col>69</xdr:col>
      <xdr:colOff>92075</xdr:colOff>
      <xdr:row>39</xdr:row>
      <xdr:rowOff>115570</xdr:rowOff>
    </xdr:to>
    <xdr:cxnSp macro="">
      <xdr:nvCxnSpPr>
        <xdr:cNvPr id="318" name="直線コネクタ 317"/>
        <xdr:cNvCxnSpPr/>
      </xdr:nvCxnSpPr>
      <xdr:spPr>
        <a:xfrm flipV="1">
          <a:off x="13004800" y="67152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28" name="楕円 327"/>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29"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163068</xdr:rowOff>
    </xdr:from>
    <xdr:to>
      <xdr:col>78</xdr:col>
      <xdr:colOff>120650</xdr:colOff>
      <xdr:row>39</xdr:row>
      <xdr:rowOff>93218</xdr:rowOff>
    </xdr:to>
    <xdr:sp macro="" textlink="">
      <xdr:nvSpPr>
        <xdr:cNvPr id="330" name="楕円 329"/>
        <xdr:cNvSpPr/>
      </xdr:nvSpPr>
      <xdr:spPr>
        <a:xfrm>
          <a:off x="15621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77995</xdr:rowOff>
    </xdr:from>
    <xdr:ext cx="736600" cy="259045"/>
    <xdr:sp macro="" textlink="">
      <xdr:nvSpPr>
        <xdr:cNvPr id="331" name="テキスト ボックス 330"/>
        <xdr:cNvSpPr txBox="1"/>
      </xdr:nvSpPr>
      <xdr:spPr>
        <a:xfrm>
          <a:off x="15290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9906</xdr:rowOff>
    </xdr:from>
    <xdr:to>
      <xdr:col>74</xdr:col>
      <xdr:colOff>31750</xdr:colOff>
      <xdr:row>39</xdr:row>
      <xdr:rowOff>111506</xdr:rowOff>
    </xdr:to>
    <xdr:sp macro="" textlink="">
      <xdr:nvSpPr>
        <xdr:cNvPr id="332" name="楕円 331"/>
        <xdr:cNvSpPr/>
      </xdr:nvSpPr>
      <xdr:spPr>
        <a:xfrm>
          <a:off x="14732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96283</xdr:rowOff>
    </xdr:from>
    <xdr:ext cx="762000" cy="259045"/>
    <xdr:sp macro="" textlink="">
      <xdr:nvSpPr>
        <xdr:cNvPr id="333" name="テキスト ボックス 332"/>
        <xdr:cNvSpPr txBox="1"/>
      </xdr:nvSpPr>
      <xdr:spPr>
        <a:xfrm>
          <a:off x="14401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149352</xdr:rowOff>
    </xdr:from>
    <xdr:to>
      <xdr:col>69</xdr:col>
      <xdr:colOff>142875</xdr:colOff>
      <xdr:row>39</xdr:row>
      <xdr:rowOff>79502</xdr:rowOff>
    </xdr:to>
    <xdr:sp macro="" textlink="">
      <xdr:nvSpPr>
        <xdr:cNvPr id="334" name="楕円 333"/>
        <xdr:cNvSpPr/>
      </xdr:nvSpPr>
      <xdr:spPr>
        <a:xfrm>
          <a:off x="13843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64279</xdr:rowOff>
    </xdr:from>
    <xdr:ext cx="762000" cy="259045"/>
    <xdr:sp macro="" textlink="">
      <xdr:nvSpPr>
        <xdr:cNvPr id="335" name="テキスト ボックス 334"/>
        <xdr:cNvSpPr txBox="1"/>
      </xdr:nvSpPr>
      <xdr:spPr>
        <a:xfrm>
          <a:off x="13512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64770</xdr:rowOff>
    </xdr:from>
    <xdr:to>
      <xdr:col>65</xdr:col>
      <xdr:colOff>53975</xdr:colOff>
      <xdr:row>39</xdr:row>
      <xdr:rowOff>166370</xdr:rowOff>
    </xdr:to>
    <xdr:sp macro="" textlink="">
      <xdr:nvSpPr>
        <xdr:cNvPr id="336" name="楕円 335"/>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151147</xdr:rowOff>
    </xdr:from>
    <xdr:ext cx="762000" cy="259045"/>
    <xdr:sp macro="" textlink="">
      <xdr:nvSpPr>
        <xdr:cNvPr id="337" name="テキスト ボックス 336"/>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比率は、類似団体と比較して低水準を維持していますが、土地開発公社の解散に係る三セク債や、教育施設環境整備、老朽施設の耐震化工事、認定こども園整備等に係る地方債の償還の増加により、年々悪化している状態です。</a:t>
          </a:r>
        </a:p>
        <a:p>
          <a:r>
            <a:rPr kumimoji="1" lang="ja-JP" altLang="en-US" sz="1300">
              <a:latin typeface="ＭＳ Ｐゴシック" panose="020B0600070205080204" pitchFamily="50" charset="-128"/>
              <a:ea typeface="ＭＳ Ｐゴシック" panose="020B0600070205080204" pitchFamily="50" charset="-128"/>
            </a:rPr>
            <a:t>　「行財政改革プラン」に基づき、投資的経費にかかる市債の発行を抑制し、公債費負担の軽減を図ります。</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54611</xdr:rowOff>
    </xdr:to>
    <xdr:cxnSp macro="">
      <xdr:nvCxnSpPr>
        <xdr:cNvPr id="370" name="直線コネクタ 369"/>
        <xdr:cNvCxnSpPr/>
      </xdr:nvCxnSpPr>
      <xdr:spPr>
        <a:xfrm>
          <a:off x="3987800" y="13248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46989</xdr:rowOff>
    </xdr:to>
    <xdr:cxnSp macro="">
      <xdr:nvCxnSpPr>
        <xdr:cNvPr id="373" name="直線コネクタ 372"/>
        <xdr:cNvCxnSpPr/>
      </xdr:nvCxnSpPr>
      <xdr:spPr>
        <a:xfrm>
          <a:off x="3098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46989</xdr:rowOff>
    </xdr:to>
    <xdr:cxnSp macro="">
      <xdr:nvCxnSpPr>
        <xdr:cNvPr id="376" name="直線コネクタ 375"/>
        <xdr:cNvCxnSpPr/>
      </xdr:nvCxnSpPr>
      <xdr:spPr>
        <a:xfrm>
          <a:off x="2209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142239</xdr:rowOff>
    </xdr:to>
    <xdr:cxnSp macro="">
      <xdr:nvCxnSpPr>
        <xdr:cNvPr id="379" name="直線コネクタ 378"/>
        <xdr:cNvCxnSpPr/>
      </xdr:nvCxnSpPr>
      <xdr:spPr>
        <a:xfrm>
          <a:off x="1320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89" name="楕円 388"/>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20338</xdr:rowOff>
    </xdr:from>
    <xdr:ext cx="762000" cy="259045"/>
    <xdr:sp macro="" textlink="">
      <xdr:nvSpPr>
        <xdr:cNvPr id="390" name="公債費該当値テキスト"/>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1" name="楕円 390"/>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2" name="テキスト ボックス 391"/>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3" name="楕円 392"/>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4" name="テキスト ボックス 393"/>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5" name="楕円 394"/>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6" name="テキスト ボックス 395"/>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7" name="楕円 396"/>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8" name="テキスト ボックス 397"/>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公債費以外にかかる経常収支比率は、前年度から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ポイント改善していますが、これは地方交付税の追加交付等によるもので全国的なものであり、類似団体平均も同様の改善があるため、比較して悪い状況は変わっていません。</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78</xdr:row>
      <xdr:rowOff>90424</xdr:rowOff>
    </xdr:to>
    <xdr:cxnSp macro="">
      <xdr:nvCxnSpPr>
        <xdr:cNvPr id="429" name="直線コネクタ 428"/>
        <xdr:cNvCxnSpPr/>
      </xdr:nvCxnSpPr>
      <xdr:spPr>
        <a:xfrm flipV="1">
          <a:off x="15671800" y="1329893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90424</xdr:rowOff>
    </xdr:to>
    <xdr:cxnSp macro="">
      <xdr:nvCxnSpPr>
        <xdr:cNvPr id="432" name="直線コネクタ 431"/>
        <xdr:cNvCxnSpPr/>
      </xdr:nvCxnSpPr>
      <xdr:spPr>
        <a:xfrm>
          <a:off x="14782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85852</xdr:rowOff>
    </xdr:to>
    <xdr:cxnSp macro="">
      <xdr:nvCxnSpPr>
        <xdr:cNvPr id="435" name="直線コネクタ 434"/>
        <xdr:cNvCxnSpPr/>
      </xdr:nvCxnSpPr>
      <xdr:spPr>
        <a:xfrm>
          <a:off x="13893800" y="13413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94996</xdr:rowOff>
    </xdr:to>
    <xdr:cxnSp macro="">
      <xdr:nvCxnSpPr>
        <xdr:cNvPr id="438" name="直線コネクタ 437"/>
        <xdr:cNvCxnSpPr/>
      </xdr:nvCxnSpPr>
      <xdr:spPr>
        <a:xfrm flipV="1">
          <a:off x="13004800" y="13413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8" name="楕円 447"/>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9"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0" name="楕円 449"/>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1" name="テキスト ボックス 450"/>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2" name="楕円 451"/>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3" name="テキスト ボックス 452"/>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4" name="楕円 453"/>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5" name="テキスト ボックス 454"/>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56" name="楕円 455"/>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57" name="テキスト ボックス 456"/>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154851</xdr:rowOff>
    </xdr:from>
    <xdr:to>
      <xdr:col>29</xdr:col>
      <xdr:colOff>127000</xdr:colOff>
      <xdr:row>16</xdr:row>
      <xdr:rowOff>48695</xdr:rowOff>
    </xdr:to>
    <xdr:cxnSp macro="">
      <xdr:nvCxnSpPr>
        <xdr:cNvPr id="54" name="直線コネクタ 53"/>
        <xdr:cNvCxnSpPr/>
      </xdr:nvCxnSpPr>
      <xdr:spPr bwMode="auto">
        <a:xfrm flipV="1">
          <a:off x="5003800" y="2774226"/>
          <a:ext cx="647700" cy="65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48695</xdr:rowOff>
    </xdr:from>
    <xdr:to>
      <xdr:col>26</xdr:col>
      <xdr:colOff>50800</xdr:colOff>
      <xdr:row>17</xdr:row>
      <xdr:rowOff>61482</xdr:rowOff>
    </xdr:to>
    <xdr:cxnSp macro="">
      <xdr:nvCxnSpPr>
        <xdr:cNvPr id="57" name="直線コネクタ 56"/>
        <xdr:cNvCxnSpPr/>
      </xdr:nvCxnSpPr>
      <xdr:spPr bwMode="auto">
        <a:xfrm flipV="1">
          <a:off x="4305300" y="2839520"/>
          <a:ext cx="698500" cy="184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61482</xdr:rowOff>
    </xdr:from>
    <xdr:to>
      <xdr:col>22</xdr:col>
      <xdr:colOff>114300</xdr:colOff>
      <xdr:row>17</xdr:row>
      <xdr:rowOff>74198</xdr:rowOff>
    </xdr:to>
    <xdr:cxnSp macro="">
      <xdr:nvCxnSpPr>
        <xdr:cNvPr id="60" name="直線コネクタ 59"/>
        <xdr:cNvCxnSpPr/>
      </xdr:nvCxnSpPr>
      <xdr:spPr bwMode="auto">
        <a:xfrm flipV="1">
          <a:off x="3606800" y="3023757"/>
          <a:ext cx="698500" cy="1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74198</xdr:rowOff>
    </xdr:from>
    <xdr:to>
      <xdr:col>18</xdr:col>
      <xdr:colOff>177800</xdr:colOff>
      <xdr:row>17</xdr:row>
      <xdr:rowOff>81642</xdr:rowOff>
    </xdr:to>
    <xdr:cxnSp macro="">
      <xdr:nvCxnSpPr>
        <xdr:cNvPr id="63" name="直線コネクタ 62"/>
        <xdr:cNvCxnSpPr/>
      </xdr:nvCxnSpPr>
      <xdr:spPr bwMode="auto">
        <a:xfrm flipV="1">
          <a:off x="2908300" y="3036473"/>
          <a:ext cx="698500" cy="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104051</xdr:rowOff>
    </xdr:from>
    <xdr:to>
      <xdr:col>29</xdr:col>
      <xdr:colOff>177800</xdr:colOff>
      <xdr:row>16</xdr:row>
      <xdr:rowOff>34201</xdr:rowOff>
    </xdr:to>
    <xdr:sp macro="" textlink="">
      <xdr:nvSpPr>
        <xdr:cNvPr id="73" name="楕円 72"/>
        <xdr:cNvSpPr/>
      </xdr:nvSpPr>
      <xdr:spPr bwMode="auto">
        <a:xfrm>
          <a:off x="5600700" y="272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120578</xdr:rowOff>
    </xdr:from>
    <xdr:ext cx="762000" cy="259045"/>
    <xdr:sp macro="" textlink="">
      <xdr:nvSpPr>
        <xdr:cNvPr id="74" name="人口1人当たり決算額の推移該当値テキスト130"/>
        <xdr:cNvSpPr txBox="1"/>
      </xdr:nvSpPr>
      <xdr:spPr>
        <a:xfrm>
          <a:off x="5740400" y="256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169345</xdr:rowOff>
    </xdr:from>
    <xdr:to>
      <xdr:col>26</xdr:col>
      <xdr:colOff>101600</xdr:colOff>
      <xdr:row>16</xdr:row>
      <xdr:rowOff>99495</xdr:rowOff>
    </xdr:to>
    <xdr:sp macro="" textlink="">
      <xdr:nvSpPr>
        <xdr:cNvPr id="75" name="楕円 74"/>
        <xdr:cNvSpPr/>
      </xdr:nvSpPr>
      <xdr:spPr bwMode="auto">
        <a:xfrm>
          <a:off x="4953000" y="278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109672</xdr:rowOff>
    </xdr:from>
    <xdr:ext cx="736600" cy="259045"/>
    <xdr:sp macro="" textlink="">
      <xdr:nvSpPr>
        <xdr:cNvPr id="76" name="テキスト ボックス 75"/>
        <xdr:cNvSpPr txBox="1"/>
      </xdr:nvSpPr>
      <xdr:spPr>
        <a:xfrm>
          <a:off x="4622800" y="25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10682</xdr:rowOff>
    </xdr:from>
    <xdr:to>
      <xdr:col>22</xdr:col>
      <xdr:colOff>165100</xdr:colOff>
      <xdr:row>17</xdr:row>
      <xdr:rowOff>112282</xdr:rowOff>
    </xdr:to>
    <xdr:sp macro="" textlink="">
      <xdr:nvSpPr>
        <xdr:cNvPr id="77" name="楕円 76"/>
        <xdr:cNvSpPr/>
      </xdr:nvSpPr>
      <xdr:spPr bwMode="auto">
        <a:xfrm>
          <a:off x="4254500" y="297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97059</xdr:rowOff>
    </xdr:from>
    <xdr:ext cx="762000" cy="259045"/>
    <xdr:sp macro="" textlink="">
      <xdr:nvSpPr>
        <xdr:cNvPr id="78" name="テキスト ボックス 77"/>
        <xdr:cNvSpPr txBox="1"/>
      </xdr:nvSpPr>
      <xdr:spPr>
        <a:xfrm>
          <a:off x="3924300" y="305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23398</xdr:rowOff>
    </xdr:from>
    <xdr:to>
      <xdr:col>19</xdr:col>
      <xdr:colOff>38100</xdr:colOff>
      <xdr:row>17</xdr:row>
      <xdr:rowOff>124998</xdr:rowOff>
    </xdr:to>
    <xdr:sp macro="" textlink="">
      <xdr:nvSpPr>
        <xdr:cNvPr id="79" name="楕円 78"/>
        <xdr:cNvSpPr/>
      </xdr:nvSpPr>
      <xdr:spPr bwMode="auto">
        <a:xfrm>
          <a:off x="3556000" y="2985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109775</xdr:rowOff>
    </xdr:from>
    <xdr:ext cx="762000" cy="259045"/>
    <xdr:sp macro="" textlink="">
      <xdr:nvSpPr>
        <xdr:cNvPr id="80" name="テキスト ボックス 79"/>
        <xdr:cNvSpPr txBox="1"/>
      </xdr:nvSpPr>
      <xdr:spPr>
        <a:xfrm>
          <a:off x="3225800" y="3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30842</xdr:rowOff>
    </xdr:from>
    <xdr:to>
      <xdr:col>15</xdr:col>
      <xdr:colOff>101600</xdr:colOff>
      <xdr:row>17</xdr:row>
      <xdr:rowOff>132442</xdr:rowOff>
    </xdr:to>
    <xdr:sp macro="" textlink="">
      <xdr:nvSpPr>
        <xdr:cNvPr id="81" name="楕円 80"/>
        <xdr:cNvSpPr/>
      </xdr:nvSpPr>
      <xdr:spPr bwMode="auto">
        <a:xfrm>
          <a:off x="2857500" y="2993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117219</xdr:rowOff>
    </xdr:from>
    <xdr:ext cx="762000" cy="259045"/>
    <xdr:sp macro="" textlink="">
      <xdr:nvSpPr>
        <xdr:cNvPr id="82" name="テキスト ボックス 81"/>
        <xdr:cNvSpPr txBox="1"/>
      </xdr:nvSpPr>
      <xdr:spPr>
        <a:xfrm>
          <a:off x="2527300" y="30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243422</xdr:rowOff>
    </xdr:from>
    <xdr:to>
      <xdr:col>29</xdr:col>
      <xdr:colOff>127000</xdr:colOff>
      <xdr:row>36</xdr:row>
      <xdr:rowOff>13386</xdr:rowOff>
    </xdr:to>
    <xdr:cxnSp macro="">
      <xdr:nvCxnSpPr>
        <xdr:cNvPr id="118" name="直線コネクタ 117"/>
        <xdr:cNvCxnSpPr/>
      </xdr:nvCxnSpPr>
      <xdr:spPr bwMode="auto">
        <a:xfrm flipV="1">
          <a:off x="5003800" y="6853772"/>
          <a:ext cx="647700" cy="112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228199</xdr:rowOff>
    </xdr:from>
    <xdr:ext cx="762000" cy="259045"/>
    <xdr:sp macro="" textlink="">
      <xdr:nvSpPr>
        <xdr:cNvPr id="119" name="人口1人当たり決算額の推移平均値テキスト445"/>
        <xdr:cNvSpPr txBox="1"/>
      </xdr:nvSpPr>
      <xdr:spPr>
        <a:xfrm>
          <a:off x="5740400" y="683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13386</xdr:rowOff>
    </xdr:from>
    <xdr:to>
      <xdr:col>26</xdr:col>
      <xdr:colOff>50800</xdr:colOff>
      <xdr:row>36</xdr:row>
      <xdr:rowOff>66878</xdr:rowOff>
    </xdr:to>
    <xdr:cxnSp macro="">
      <xdr:nvCxnSpPr>
        <xdr:cNvPr id="121" name="直線コネクタ 120"/>
        <xdr:cNvCxnSpPr/>
      </xdr:nvCxnSpPr>
      <xdr:spPr bwMode="auto">
        <a:xfrm flipV="1">
          <a:off x="4305300" y="6966636"/>
          <a:ext cx="6985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66878</xdr:rowOff>
    </xdr:from>
    <xdr:to>
      <xdr:col>22</xdr:col>
      <xdr:colOff>114300</xdr:colOff>
      <xdr:row>36</xdr:row>
      <xdr:rowOff>83174</xdr:rowOff>
    </xdr:to>
    <xdr:cxnSp macro="">
      <xdr:nvCxnSpPr>
        <xdr:cNvPr id="124" name="直線コネクタ 123"/>
        <xdr:cNvCxnSpPr/>
      </xdr:nvCxnSpPr>
      <xdr:spPr bwMode="auto">
        <a:xfrm flipV="1">
          <a:off x="3606800" y="7020128"/>
          <a:ext cx="6985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83174</xdr:rowOff>
    </xdr:from>
    <xdr:to>
      <xdr:col>18</xdr:col>
      <xdr:colOff>177800</xdr:colOff>
      <xdr:row>37</xdr:row>
      <xdr:rowOff>9271</xdr:rowOff>
    </xdr:to>
    <xdr:cxnSp macro="">
      <xdr:nvCxnSpPr>
        <xdr:cNvPr id="127" name="直線コネクタ 126"/>
        <xdr:cNvCxnSpPr/>
      </xdr:nvCxnSpPr>
      <xdr:spPr bwMode="auto">
        <a:xfrm flipV="1">
          <a:off x="2908300" y="7036424"/>
          <a:ext cx="698500" cy="97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192622</xdr:rowOff>
    </xdr:from>
    <xdr:to>
      <xdr:col>29</xdr:col>
      <xdr:colOff>177800</xdr:colOff>
      <xdr:row>35</xdr:row>
      <xdr:rowOff>294222</xdr:rowOff>
    </xdr:to>
    <xdr:sp macro="" textlink="">
      <xdr:nvSpPr>
        <xdr:cNvPr id="137" name="楕円 136"/>
        <xdr:cNvSpPr/>
      </xdr:nvSpPr>
      <xdr:spPr bwMode="auto">
        <a:xfrm>
          <a:off x="5600700" y="680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37699</xdr:rowOff>
    </xdr:from>
    <xdr:ext cx="762000" cy="259045"/>
    <xdr:sp macro="" textlink="">
      <xdr:nvSpPr>
        <xdr:cNvPr id="138" name="人口1人当たり決算額の推移該当値テキスト445"/>
        <xdr:cNvSpPr txBox="1"/>
      </xdr:nvSpPr>
      <xdr:spPr>
        <a:xfrm>
          <a:off x="5740400" y="66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305486</xdr:rowOff>
    </xdr:from>
    <xdr:to>
      <xdr:col>26</xdr:col>
      <xdr:colOff>101600</xdr:colOff>
      <xdr:row>36</xdr:row>
      <xdr:rowOff>64186</xdr:rowOff>
    </xdr:to>
    <xdr:sp macro="" textlink="">
      <xdr:nvSpPr>
        <xdr:cNvPr id="139" name="楕円 138"/>
        <xdr:cNvSpPr/>
      </xdr:nvSpPr>
      <xdr:spPr bwMode="auto">
        <a:xfrm>
          <a:off x="4953000" y="691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48963</xdr:rowOff>
    </xdr:from>
    <xdr:ext cx="736600" cy="259045"/>
    <xdr:sp macro="" textlink="">
      <xdr:nvSpPr>
        <xdr:cNvPr id="140" name="テキスト ボックス 139"/>
        <xdr:cNvSpPr txBox="1"/>
      </xdr:nvSpPr>
      <xdr:spPr>
        <a:xfrm>
          <a:off x="4622800" y="7002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16078</xdr:rowOff>
    </xdr:from>
    <xdr:to>
      <xdr:col>22</xdr:col>
      <xdr:colOff>165100</xdr:colOff>
      <xdr:row>36</xdr:row>
      <xdr:rowOff>117678</xdr:rowOff>
    </xdr:to>
    <xdr:sp macro="" textlink="">
      <xdr:nvSpPr>
        <xdr:cNvPr id="141" name="楕円 140"/>
        <xdr:cNvSpPr/>
      </xdr:nvSpPr>
      <xdr:spPr bwMode="auto">
        <a:xfrm>
          <a:off x="4254500" y="696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102455</xdr:rowOff>
    </xdr:from>
    <xdr:ext cx="762000" cy="259045"/>
    <xdr:sp macro="" textlink="">
      <xdr:nvSpPr>
        <xdr:cNvPr id="142" name="テキスト ボックス 141"/>
        <xdr:cNvSpPr txBox="1"/>
      </xdr:nvSpPr>
      <xdr:spPr>
        <a:xfrm>
          <a:off x="3924300" y="70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32374</xdr:rowOff>
    </xdr:from>
    <xdr:to>
      <xdr:col>19</xdr:col>
      <xdr:colOff>38100</xdr:colOff>
      <xdr:row>36</xdr:row>
      <xdr:rowOff>133974</xdr:rowOff>
    </xdr:to>
    <xdr:sp macro="" textlink="">
      <xdr:nvSpPr>
        <xdr:cNvPr id="143" name="楕円 142"/>
        <xdr:cNvSpPr/>
      </xdr:nvSpPr>
      <xdr:spPr bwMode="auto">
        <a:xfrm>
          <a:off x="3556000" y="698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118751</xdr:rowOff>
    </xdr:from>
    <xdr:ext cx="762000" cy="259045"/>
    <xdr:sp macro="" textlink="">
      <xdr:nvSpPr>
        <xdr:cNvPr id="144" name="テキスト ボックス 143"/>
        <xdr:cNvSpPr txBox="1"/>
      </xdr:nvSpPr>
      <xdr:spPr>
        <a:xfrm>
          <a:off x="3225800" y="707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129921</xdr:rowOff>
    </xdr:from>
    <xdr:to>
      <xdr:col>15</xdr:col>
      <xdr:colOff>101600</xdr:colOff>
      <xdr:row>37</xdr:row>
      <xdr:rowOff>60071</xdr:rowOff>
    </xdr:to>
    <xdr:sp macro="" textlink="">
      <xdr:nvSpPr>
        <xdr:cNvPr id="145" name="楕円 144"/>
        <xdr:cNvSpPr/>
      </xdr:nvSpPr>
      <xdr:spPr bwMode="auto">
        <a:xfrm>
          <a:off x="2857500" y="708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44848</xdr:rowOff>
    </xdr:from>
    <xdr:ext cx="762000" cy="259045"/>
    <xdr:sp macro="" textlink="">
      <xdr:nvSpPr>
        <xdr:cNvPr id="146" name="テキスト ボックス 145"/>
        <xdr:cNvSpPr txBox="1"/>
      </xdr:nvSpPr>
      <xdr:spPr>
        <a:xfrm>
          <a:off x="2527300" y="716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41,541
150.98
28,928,717
27,860,286
988,637
12,455,071
19,692,890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5985</xdr:rowOff>
    </xdr:from>
    <xdr:to>
      <xdr:col>24</xdr:col>
      <xdr:colOff>63500</xdr:colOff>
      <xdr:row>35</xdr:row>
      <xdr:rowOff>89849</xdr:rowOff>
    </xdr:to>
    <xdr:cxnSp macro="">
      <xdr:nvCxnSpPr>
        <xdr:cNvPr id="63" name="直線コネクタ 62"/>
        <xdr:cNvCxnSpPr/>
      </xdr:nvCxnSpPr>
      <xdr:spPr>
        <a:xfrm flipV="1">
          <a:off x="3797300" y="6006735"/>
          <a:ext cx="838200" cy="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89849</xdr:rowOff>
    </xdr:from>
    <xdr:to>
      <xdr:col>19</xdr:col>
      <xdr:colOff>177800</xdr:colOff>
      <xdr:row>37</xdr:row>
      <xdr:rowOff>148811</xdr:rowOff>
    </xdr:to>
    <xdr:cxnSp macro="">
      <xdr:nvCxnSpPr>
        <xdr:cNvPr id="66" name="直線コネクタ 65"/>
        <xdr:cNvCxnSpPr/>
      </xdr:nvCxnSpPr>
      <xdr:spPr>
        <a:xfrm flipV="1">
          <a:off x="2908300" y="6090599"/>
          <a:ext cx="889000" cy="40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140451</xdr:rowOff>
    </xdr:from>
    <xdr:to>
      <xdr:col>15</xdr:col>
      <xdr:colOff>50800</xdr:colOff>
      <xdr:row>37</xdr:row>
      <xdr:rowOff>148811</xdr:rowOff>
    </xdr:to>
    <xdr:cxnSp macro="">
      <xdr:nvCxnSpPr>
        <xdr:cNvPr id="69" name="直線コネクタ 68"/>
        <xdr:cNvCxnSpPr/>
      </xdr:nvCxnSpPr>
      <xdr:spPr>
        <a:xfrm>
          <a:off x="2019300" y="6484101"/>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140451</xdr:rowOff>
    </xdr:from>
    <xdr:to>
      <xdr:col>10</xdr:col>
      <xdr:colOff>114300</xdr:colOff>
      <xdr:row>37</xdr:row>
      <xdr:rowOff>142688</xdr:rowOff>
    </xdr:to>
    <xdr:cxnSp macro="">
      <xdr:nvCxnSpPr>
        <xdr:cNvPr id="72" name="直線コネクタ 71"/>
        <xdr:cNvCxnSpPr/>
      </xdr:nvCxnSpPr>
      <xdr:spPr>
        <a:xfrm flipV="1">
          <a:off x="1130300" y="6484101"/>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126635</xdr:rowOff>
    </xdr:from>
    <xdr:to>
      <xdr:col>24</xdr:col>
      <xdr:colOff>114300</xdr:colOff>
      <xdr:row>35</xdr:row>
      <xdr:rowOff>56785</xdr:rowOff>
    </xdr:to>
    <xdr:sp macro="" textlink="">
      <xdr:nvSpPr>
        <xdr:cNvPr id="82" name="楕円 81"/>
        <xdr:cNvSpPr/>
      </xdr:nvSpPr>
      <xdr:spPr>
        <a:xfrm>
          <a:off x="4584700" y="59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149512</xdr:rowOff>
    </xdr:from>
    <xdr:ext cx="534377" cy="259045"/>
    <xdr:sp macro="" textlink="">
      <xdr:nvSpPr>
        <xdr:cNvPr id="83" name="人件費該当値テキスト"/>
        <xdr:cNvSpPr txBox="1"/>
      </xdr:nvSpPr>
      <xdr:spPr>
        <a:xfrm>
          <a:off x="4686300" y="58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39049</xdr:rowOff>
    </xdr:from>
    <xdr:to>
      <xdr:col>20</xdr:col>
      <xdr:colOff>38100</xdr:colOff>
      <xdr:row>35</xdr:row>
      <xdr:rowOff>140649</xdr:rowOff>
    </xdr:to>
    <xdr:sp macro="" textlink="">
      <xdr:nvSpPr>
        <xdr:cNvPr id="84" name="楕円 83"/>
        <xdr:cNvSpPr/>
      </xdr:nvSpPr>
      <xdr:spPr>
        <a:xfrm>
          <a:off x="3746500" y="603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131776</xdr:rowOff>
    </xdr:from>
    <xdr:ext cx="534377" cy="259045"/>
    <xdr:sp macro="" textlink="">
      <xdr:nvSpPr>
        <xdr:cNvPr id="85" name="テキスト ボックス 84"/>
        <xdr:cNvSpPr txBox="1"/>
      </xdr:nvSpPr>
      <xdr:spPr>
        <a:xfrm>
          <a:off x="3530111" y="613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98011</xdr:rowOff>
    </xdr:from>
    <xdr:to>
      <xdr:col>15</xdr:col>
      <xdr:colOff>101600</xdr:colOff>
      <xdr:row>38</xdr:row>
      <xdr:rowOff>28161</xdr:rowOff>
    </xdr:to>
    <xdr:sp macro="" textlink="">
      <xdr:nvSpPr>
        <xdr:cNvPr id="86" name="楕円 85"/>
        <xdr:cNvSpPr/>
      </xdr:nvSpPr>
      <xdr:spPr>
        <a:xfrm>
          <a:off x="2857500" y="64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19288</xdr:rowOff>
    </xdr:from>
    <xdr:ext cx="534377" cy="259045"/>
    <xdr:sp macro="" textlink="">
      <xdr:nvSpPr>
        <xdr:cNvPr id="87" name="テキスト ボックス 86"/>
        <xdr:cNvSpPr txBox="1"/>
      </xdr:nvSpPr>
      <xdr:spPr>
        <a:xfrm>
          <a:off x="2641111" y="653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89651</xdr:rowOff>
    </xdr:from>
    <xdr:to>
      <xdr:col>10</xdr:col>
      <xdr:colOff>165100</xdr:colOff>
      <xdr:row>38</xdr:row>
      <xdr:rowOff>19801</xdr:rowOff>
    </xdr:to>
    <xdr:sp macro="" textlink="">
      <xdr:nvSpPr>
        <xdr:cNvPr id="88" name="楕円 87"/>
        <xdr:cNvSpPr/>
      </xdr:nvSpPr>
      <xdr:spPr>
        <a:xfrm>
          <a:off x="1968500" y="643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10928</xdr:rowOff>
    </xdr:from>
    <xdr:ext cx="534377" cy="259045"/>
    <xdr:sp macro="" textlink="">
      <xdr:nvSpPr>
        <xdr:cNvPr id="89" name="テキスト ボックス 88"/>
        <xdr:cNvSpPr txBox="1"/>
      </xdr:nvSpPr>
      <xdr:spPr>
        <a:xfrm>
          <a:off x="1752111" y="65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91888</xdr:rowOff>
    </xdr:from>
    <xdr:to>
      <xdr:col>6</xdr:col>
      <xdr:colOff>38100</xdr:colOff>
      <xdr:row>38</xdr:row>
      <xdr:rowOff>22038</xdr:rowOff>
    </xdr:to>
    <xdr:sp macro="" textlink="">
      <xdr:nvSpPr>
        <xdr:cNvPr id="90" name="楕円 89"/>
        <xdr:cNvSpPr/>
      </xdr:nvSpPr>
      <xdr:spPr>
        <a:xfrm>
          <a:off x="1079500" y="64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13165</xdr:rowOff>
    </xdr:from>
    <xdr:ext cx="534377" cy="259045"/>
    <xdr:sp macro="" textlink="">
      <xdr:nvSpPr>
        <xdr:cNvPr id="91" name="テキスト ボックス 90"/>
        <xdr:cNvSpPr txBox="1"/>
      </xdr:nvSpPr>
      <xdr:spPr>
        <a:xfrm>
          <a:off x="863111" y="65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161482</xdr:rowOff>
    </xdr:from>
    <xdr:to>
      <xdr:col>24</xdr:col>
      <xdr:colOff>63500</xdr:colOff>
      <xdr:row>56</xdr:row>
      <xdr:rowOff>134518</xdr:rowOff>
    </xdr:to>
    <xdr:cxnSp macro="">
      <xdr:nvCxnSpPr>
        <xdr:cNvPr id="123" name="直線コネクタ 122"/>
        <xdr:cNvCxnSpPr/>
      </xdr:nvCxnSpPr>
      <xdr:spPr>
        <a:xfrm flipV="1">
          <a:off x="3797300" y="9591232"/>
          <a:ext cx="838200" cy="1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134518</xdr:rowOff>
    </xdr:from>
    <xdr:to>
      <xdr:col>19</xdr:col>
      <xdr:colOff>177800</xdr:colOff>
      <xdr:row>57</xdr:row>
      <xdr:rowOff>43470</xdr:rowOff>
    </xdr:to>
    <xdr:cxnSp macro="">
      <xdr:nvCxnSpPr>
        <xdr:cNvPr id="126" name="直線コネクタ 125"/>
        <xdr:cNvCxnSpPr/>
      </xdr:nvCxnSpPr>
      <xdr:spPr>
        <a:xfrm flipV="1">
          <a:off x="2908300" y="9735718"/>
          <a:ext cx="8890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43470</xdr:rowOff>
    </xdr:from>
    <xdr:to>
      <xdr:col>15</xdr:col>
      <xdr:colOff>50800</xdr:colOff>
      <xdr:row>57</xdr:row>
      <xdr:rowOff>151424</xdr:rowOff>
    </xdr:to>
    <xdr:cxnSp macro="">
      <xdr:nvCxnSpPr>
        <xdr:cNvPr id="129" name="直線コネクタ 128"/>
        <xdr:cNvCxnSpPr/>
      </xdr:nvCxnSpPr>
      <xdr:spPr>
        <a:xfrm flipV="1">
          <a:off x="2019300" y="9816120"/>
          <a:ext cx="889000" cy="10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149497</xdr:rowOff>
    </xdr:from>
    <xdr:to>
      <xdr:col>10</xdr:col>
      <xdr:colOff>114300</xdr:colOff>
      <xdr:row>57</xdr:row>
      <xdr:rowOff>151424</xdr:rowOff>
    </xdr:to>
    <xdr:cxnSp macro="">
      <xdr:nvCxnSpPr>
        <xdr:cNvPr id="132" name="直線コネクタ 131"/>
        <xdr:cNvCxnSpPr/>
      </xdr:nvCxnSpPr>
      <xdr:spPr>
        <a:xfrm>
          <a:off x="1130300" y="9922147"/>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110682</xdr:rowOff>
    </xdr:from>
    <xdr:to>
      <xdr:col>24</xdr:col>
      <xdr:colOff>114300</xdr:colOff>
      <xdr:row>56</xdr:row>
      <xdr:rowOff>40832</xdr:rowOff>
    </xdr:to>
    <xdr:sp macro="" textlink="">
      <xdr:nvSpPr>
        <xdr:cNvPr id="142" name="楕円 141"/>
        <xdr:cNvSpPr/>
      </xdr:nvSpPr>
      <xdr:spPr>
        <a:xfrm>
          <a:off x="4584700" y="95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133559</xdr:rowOff>
    </xdr:from>
    <xdr:ext cx="534377" cy="259045"/>
    <xdr:sp macro="" textlink="">
      <xdr:nvSpPr>
        <xdr:cNvPr id="143" name="物件費該当値テキスト"/>
        <xdr:cNvSpPr txBox="1"/>
      </xdr:nvSpPr>
      <xdr:spPr>
        <a:xfrm>
          <a:off x="4686300" y="939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83718</xdr:rowOff>
    </xdr:from>
    <xdr:to>
      <xdr:col>20</xdr:col>
      <xdr:colOff>38100</xdr:colOff>
      <xdr:row>57</xdr:row>
      <xdr:rowOff>13868</xdr:rowOff>
    </xdr:to>
    <xdr:sp macro="" textlink="">
      <xdr:nvSpPr>
        <xdr:cNvPr id="144" name="楕円 143"/>
        <xdr:cNvSpPr/>
      </xdr:nvSpPr>
      <xdr:spPr>
        <a:xfrm>
          <a:off x="3746500" y="96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30395</xdr:rowOff>
    </xdr:from>
    <xdr:ext cx="534377" cy="259045"/>
    <xdr:sp macro="" textlink="">
      <xdr:nvSpPr>
        <xdr:cNvPr id="145" name="テキスト ボックス 144"/>
        <xdr:cNvSpPr txBox="1"/>
      </xdr:nvSpPr>
      <xdr:spPr>
        <a:xfrm>
          <a:off x="3530111" y="94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164120</xdr:rowOff>
    </xdr:from>
    <xdr:to>
      <xdr:col>15</xdr:col>
      <xdr:colOff>101600</xdr:colOff>
      <xdr:row>57</xdr:row>
      <xdr:rowOff>94270</xdr:rowOff>
    </xdr:to>
    <xdr:sp macro="" textlink="">
      <xdr:nvSpPr>
        <xdr:cNvPr id="146" name="楕円 145"/>
        <xdr:cNvSpPr/>
      </xdr:nvSpPr>
      <xdr:spPr>
        <a:xfrm>
          <a:off x="2857500" y="97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85397</xdr:rowOff>
    </xdr:from>
    <xdr:ext cx="534377" cy="259045"/>
    <xdr:sp macro="" textlink="">
      <xdr:nvSpPr>
        <xdr:cNvPr id="147" name="テキスト ボックス 146"/>
        <xdr:cNvSpPr txBox="1"/>
      </xdr:nvSpPr>
      <xdr:spPr>
        <a:xfrm>
          <a:off x="2641111" y="985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100624</xdr:rowOff>
    </xdr:from>
    <xdr:to>
      <xdr:col>10</xdr:col>
      <xdr:colOff>165100</xdr:colOff>
      <xdr:row>58</xdr:row>
      <xdr:rowOff>30774</xdr:rowOff>
    </xdr:to>
    <xdr:sp macro="" textlink="">
      <xdr:nvSpPr>
        <xdr:cNvPr id="148" name="楕円 147"/>
        <xdr:cNvSpPr/>
      </xdr:nvSpPr>
      <xdr:spPr>
        <a:xfrm>
          <a:off x="1968500" y="98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21901</xdr:rowOff>
    </xdr:from>
    <xdr:ext cx="534377" cy="259045"/>
    <xdr:sp macro="" textlink="">
      <xdr:nvSpPr>
        <xdr:cNvPr id="149" name="テキスト ボックス 148"/>
        <xdr:cNvSpPr txBox="1"/>
      </xdr:nvSpPr>
      <xdr:spPr>
        <a:xfrm>
          <a:off x="1752111" y="99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98697</xdr:rowOff>
    </xdr:from>
    <xdr:to>
      <xdr:col>6</xdr:col>
      <xdr:colOff>38100</xdr:colOff>
      <xdr:row>58</xdr:row>
      <xdr:rowOff>28847</xdr:rowOff>
    </xdr:to>
    <xdr:sp macro="" textlink="">
      <xdr:nvSpPr>
        <xdr:cNvPr id="150" name="楕円 149"/>
        <xdr:cNvSpPr/>
      </xdr:nvSpPr>
      <xdr:spPr>
        <a:xfrm>
          <a:off x="1079500" y="98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19974</xdr:rowOff>
    </xdr:from>
    <xdr:ext cx="534377" cy="259045"/>
    <xdr:sp macro="" textlink="">
      <xdr:nvSpPr>
        <xdr:cNvPr id="151" name="テキスト ボックス 150"/>
        <xdr:cNvSpPr txBox="1"/>
      </xdr:nvSpPr>
      <xdr:spPr>
        <a:xfrm>
          <a:off x="863111" y="996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98743</xdr:rowOff>
    </xdr:from>
    <xdr:to>
      <xdr:col>24</xdr:col>
      <xdr:colOff>63500</xdr:colOff>
      <xdr:row>78</xdr:row>
      <xdr:rowOff>118783</xdr:rowOff>
    </xdr:to>
    <xdr:cxnSp macro="">
      <xdr:nvCxnSpPr>
        <xdr:cNvPr id="180" name="直線コネクタ 179"/>
        <xdr:cNvCxnSpPr/>
      </xdr:nvCxnSpPr>
      <xdr:spPr>
        <a:xfrm>
          <a:off x="3797300" y="13471843"/>
          <a:ext cx="8382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98743</xdr:rowOff>
    </xdr:from>
    <xdr:to>
      <xdr:col>19</xdr:col>
      <xdr:colOff>177800</xdr:colOff>
      <xdr:row>78</xdr:row>
      <xdr:rowOff>131490</xdr:rowOff>
    </xdr:to>
    <xdr:cxnSp macro="">
      <xdr:nvCxnSpPr>
        <xdr:cNvPr id="183" name="直線コネクタ 182"/>
        <xdr:cNvCxnSpPr/>
      </xdr:nvCxnSpPr>
      <xdr:spPr>
        <a:xfrm flipV="1">
          <a:off x="2908300" y="13471843"/>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131490</xdr:rowOff>
    </xdr:from>
    <xdr:to>
      <xdr:col>15</xdr:col>
      <xdr:colOff>50800</xdr:colOff>
      <xdr:row>78</xdr:row>
      <xdr:rowOff>132004</xdr:rowOff>
    </xdr:to>
    <xdr:cxnSp macro="">
      <xdr:nvCxnSpPr>
        <xdr:cNvPr id="186" name="直線コネクタ 185"/>
        <xdr:cNvCxnSpPr/>
      </xdr:nvCxnSpPr>
      <xdr:spPr>
        <a:xfrm flipV="1">
          <a:off x="2019300" y="13504590"/>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121241</xdr:rowOff>
    </xdr:from>
    <xdr:to>
      <xdr:col>10</xdr:col>
      <xdr:colOff>114300</xdr:colOff>
      <xdr:row>78</xdr:row>
      <xdr:rowOff>132004</xdr:rowOff>
    </xdr:to>
    <xdr:cxnSp macro="">
      <xdr:nvCxnSpPr>
        <xdr:cNvPr id="189" name="直線コネクタ 188"/>
        <xdr:cNvCxnSpPr/>
      </xdr:nvCxnSpPr>
      <xdr:spPr>
        <a:xfrm>
          <a:off x="1130300" y="13494341"/>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67983</xdr:rowOff>
    </xdr:from>
    <xdr:to>
      <xdr:col>24</xdr:col>
      <xdr:colOff>114300</xdr:colOff>
      <xdr:row>78</xdr:row>
      <xdr:rowOff>169583</xdr:rowOff>
    </xdr:to>
    <xdr:sp macro="" textlink="">
      <xdr:nvSpPr>
        <xdr:cNvPr id="199" name="楕円 198"/>
        <xdr:cNvSpPr/>
      </xdr:nvSpPr>
      <xdr:spPr>
        <a:xfrm>
          <a:off x="4584700" y="1344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154360</xdr:rowOff>
    </xdr:from>
    <xdr:ext cx="469744" cy="259045"/>
    <xdr:sp macro="" textlink="">
      <xdr:nvSpPr>
        <xdr:cNvPr id="200" name="維持補修費該当値テキスト"/>
        <xdr:cNvSpPr txBox="1"/>
      </xdr:nvSpPr>
      <xdr:spPr>
        <a:xfrm>
          <a:off x="4686300" y="1335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47943</xdr:rowOff>
    </xdr:from>
    <xdr:to>
      <xdr:col>20</xdr:col>
      <xdr:colOff>38100</xdr:colOff>
      <xdr:row>78</xdr:row>
      <xdr:rowOff>149543</xdr:rowOff>
    </xdr:to>
    <xdr:sp macro="" textlink="">
      <xdr:nvSpPr>
        <xdr:cNvPr id="201" name="楕円 200"/>
        <xdr:cNvSpPr/>
      </xdr:nvSpPr>
      <xdr:spPr>
        <a:xfrm>
          <a:off x="3746500" y="134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140670</xdr:rowOff>
    </xdr:from>
    <xdr:ext cx="469744" cy="259045"/>
    <xdr:sp macro="" textlink="">
      <xdr:nvSpPr>
        <xdr:cNvPr id="202" name="テキスト ボックス 201"/>
        <xdr:cNvSpPr txBox="1"/>
      </xdr:nvSpPr>
      <xdr:spPr>
        <a:xfrm>
          <a:off x="3562428" y="135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80690</xdr:rowOff>
    </xdr:from>
    <xdr:to>
      <xdr:col>15</xdr:col>
      <xdr:colOff>101600</xdr:colOff>
      <xdr:row>79</xdr:row>
      <xdr:rowOff>10840</xdr:rowOff>
    </xdr:to>
    <xdr:sp macro="" textlink="">
      <xdr:nvSpPr>
        <xdr:cNvPr id="203" name="楕円 202"/>
        <xdr:cNvSpPr/>
      </xdr:nvSpPr>
      <xdr:spPr>
        <a:xfrm>
          <a:off x="2857500" y="134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1967</xdr:rowOff>
    </xdr:from>
    <xdr:ext cx="469744" cy="259045"/>
    <xdr:sp macro="" textlink="">
      <xdr:nvSpPr>
        <xdr:cNvPr id="204" name="テキスト ボックス 203"/>
        <xdr:cNvSpPr txBox="1"/>
      </xdr:nvSpPr>
      <xdr:spPr>
        <a:xfrm>
          <a:off x="2673428" y="1354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81204</xdr:rowOff>
    </xdr:from>
    <xdr:to>
      <xdr:col>10</xdr:col>
      <xdr:colOff>165100</xdr:colOff>
      <xdr:row>79</xdr:row>
      <xdr:rowOff>11354</xdr:rowOff>
    </xdr:to>
    <xdr:sp macro="" textlink="">
      <xdr:nvSpPr>
        <xdr:cNvPr id="205" name="楕円 204"/>
        <xdr:cNvSpPr/>
      </xdr:nvSpPr>
      <xdr:spPr>
        <a:xfrm>
          <a:off x="19685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2481</xdr:rowOff>
    </xdr:from>
    <xdr:ext cx="469744" cy="259045"/>
    <xdr:sp macro="" textlink="">
      <xdr:nvSpPr>
        <xdr:cNvPr id="206" name="テキスト ボックス 205"/>
        <xdr:cNvSpPr txBox="1"/>
      </xdr:nvSpPr>
      <xdr:spPr>
        <a:xfrm>
          <a:off x="1784428" y="135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70441</xdr:rowOff>
    </xdr:from>
    <xdr:to>
      <xdr:col>6</xdr:col>
      <xdr:colOff>38100</xdr:colOff>
      <xdr:row>79</xdr:row>
      <xdr:rowOff>591</xdr:rowOff>
    </xdr:to>
    <xdr:sp macro="" textlink="">
      <xdr:nvSpPr>
        <xdr:cNvPr id="207" name="楕円 206"/>
        <xdr:cNvSpPr/>
      </xdr:nvSpPr>
      <xdr:spPr>
        <a:xfrm>
          <a:off x="1079500" y="134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163168</xdr:rowOff>
    </xdr:from>
    <xdr:ext cx="469744" cy="259045"/>
    <xdr:sp macro="" textlink="">
      <xdr:nvSpPr>
        <xdr:cNvPr id="208" name="テキスト ボックス 207"/>
        <xdr:cNvSpPr txBox="1"/>
      </xdr:nvSpPr>
      <xdr:spPr>
        <a:xfrm>
          <a:off x="895428" y="1353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30163</xdr:rowOff>
    </xdr:from>
    <xdr:to>
      <xdr:col>24</xdr:col>
      <xdr:colOff>63500</xdr:colOff>
      <xdr:row>97</xdr:row>
      <xdr:rowOff>157314</xdr:rowOff>
    </xdr:to>
    <xdr:cxnSp macro="">
      <xdr:nvCxnSpPr>
        <xdr:cNvPr id="238" name="直線コネクタ 237"/>
        <xdr:cNvCxnSpPr/>
      </xdr:nvCxnSpPr>
      <xdr:spPr>
        <a:xfrm flipV="1">
          <a:off x="3797300" y="16489363"/>
          <a:ext cx="838200" cy="29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107162</xdr:rowOff>
    </xdr:from>
    <xdr:to>
      <xdr:col>19</xdr:col>
      <xdr:colOff>177800</xdr:colOff>
      <xdr:row>97</xdr:row>
      <xdr:rowOff>157314</xdr:rowOff>
    </xdr:to>
    <xdr:cxnSp macro="">
      <xdr:nvCxnSpPr>
        <xdr:cNvPr id="241" name="直線コネクタ 240"/>
        <xdr:cNvCxnSpPr/>
      </xdr:nvCxnSpPr>
      <xdr:spPr>
        <a:xfrm>
          <a:off x="2908300" y="16737812"/>
          <a:ext cx="889000" cy="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107162</xdr:rowOff>
    </xdr:from>
    <xdr:to>
      <xdr:col>15</xdr:col>
      <xdr:colOff>50800</xdr:colOff>
      <xdr:row>97</xdr:row>
      <xdr:rowOff>137413</xdr:rowOff>
    </xdr:to>
    <xdr:cxnSp macro="">
      <xdr:nvCxnSpPr>
        <xdr:cNvPr id="244" name="直線コネクタ 243"/>
        <xdr:cNvCxnSpPr/>
      </xdr:nvCxnSpPr>
      <xdr:spPr>
        <a:xfrm flipV="1">
          <a:off x="2019300" y="16737812"/>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127622</xdr:rowOff>
    </xdr:from>
    <xdr:to>
      <xdr:col>10</xdr:col>
      <xdr:colOff>114300</xdr:colOff>
      <xdr:row>97</xdr:row>
      <xdr:rowOff>137413</xdr:rowOff>
    </xdr:to>
    <xdr:cxnSp macro="">
      <xdr:nvCxnSpPr>
        <xdr:cNvPr id="247" name="直線コネクタ 246"/>
        <xdr:cNvCxnSpPr/>
      </xdr:nvCxnSpPr>
      <xdr:spPr>
        <a:xfrm>
          <a:off x="1130300" y="16758272"/>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150813</xdr:rowOff>
    </xdr:from>
    <xdr:to>
      <xdr:col>24</xdr:col>
      <xdr:colOff>114300</xdr:colOff>
      <xdr:row>96</xdr:row>
      <xdr:rowOff>80963</xdr:rowOff>
    </xdr:to>
    <xdr:sp macro="" textlink="">
      <xdr:nvSpPr>
        <xdr:cNvPr id="257" name="楕円 256"/>
        <xdr:cNvSpPr/>
      </xdr:nvSpPr>
      <xdr:spPr>
        <a:xfrm>
          <a:off x="4584700" y="164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129240</xdr:rowOff>
    </xdr:from>
    <xdr:ext cx="599010" cy="259045"/>
    <xdr:sp macro="" textlink="">
      <xdr:nvSpPr>
        <xdr:cNvPr id="258" name="扶助費該当値テキスト"/>
        <xdr:cNvSpPr txBox="1"/>
      </xdr:nvSpPr>
      <xdr:spPr>
        <a:xfrm>
          <a:off x="4686300" y="1641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106514</xdr:rowOff>
    </xdr:from>
    <xdr:to>
      <xdr:col>20</xdr:col>
      <xdr:colOff>38100</xdr:colOff>
      <xdr:row>98</xdr:row>
      <xdr:rowOff>36664</xdr:rowOff>
    </xdr:to>
    <xdr:sp macro="" textlink="">
      <xdr:nvSpPr>
        <xdr:cNvPr id="259" name="楕円 258"/>
        <xdr:cNvSpPr/>
      </xdr:nvSpPr>
      <xdr:spPr>
        <a:xfrm>
          <a:off x="3746500" y="167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27791</xdr:rowOff>
    </xdr:from>
    <xdr:ext cx="534377" cy="259045"/>
    <xdr:sp macro="" textlink="">
      <xdr:nvSpPr>
        <xdr:cNvPr id="260" name="テキスト ボックス 259"/>
        <xdr:cNvSpPr txBox="1"/>
      </xdr:nvSpPr>
      <xdr:spPr>
        <a:xfrm>
          <a:off x="3530111" y="1682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56362</xdr:rowOff>
    </xdr:from>
    <xdr:to>
      <xdr:col>15</xdr:col>
      <xdr:colOff>101600</xdr:colOff>
      <xdr:row>97</xdr:row>
      <xdr:rowOff>157962</xdr:rowOff>
    </xdr:to>
    <xdr:sp macro="" textlink="">
      <xdr:nvSpPr>
        <xdr:cNvPr id="261" name="楕円 260"/>
        <xdr:cNvSpPr/>
      </xdr:nvSpPr>
      <xdr:spPr>
        <a:xfrm>
          <a:off x="2857500" y="166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149089</xdr:rowOff>
    </xdr:from>
    <xdr:ext cx="534377" cy="259045"/>
    <xdr:sp macro="" textlink="">
      <xdr:nvSpPr>
        <xdr:cNvPr id="262" name="テキスト ボックス 261"/>
        <xdr:cNvSpPr txBox="1"/>
      </xdr:nvSpPr>
      <xdr:spPr>
        <a:xfrm>
          <a:off x="2641111" y="1677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86613</xdr:rowOff>
    </xdr:from>
    <xdr:to>
      <xdr:col>10</xdr:col>
      <xdr:colOff>165100</xdr:colOff>
      <xdr:row>98</xdr:row>
      <xdr:rowOff>16763</xdr:rowOff>
    </xdr:to>
    <xdr:sp macro="" textlink="">
      <xdr:nvSpPr>
        <xdr:cNvPr id="263" name="楕円 262"/>
        <xdr:cNvSpPr/>
      </xdr:nvSpPr>
      <xdr:spPr>
        <a:xfrm>
          <a:off x="1968500" y="167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33290</xdr:rowOff>
    </xdr:from>
    <xdr:ext cx="534377" cy="259045"/>
    <xdr:sp macro="" textlink="">
      <xdr:nvSpPr>
        <xdr:cNvPr id="264" name="テキスト ボックス 263"/>
        <xdr:cNvSpPr txBox="1"/>
      </xdr:nvSpPr>
      <xdr:spPr>
        <a:xfrm>
          <a:off x="1752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76822</xdr:rowOff>
    </xdr:from>
    <xdr:to>
      <xdr:col>6</xdr:col>
      <xdr:colOff>38100</xdr:colOff>
      <xdr:row>98</xdr:row>
      <xdr:rowOff>6972</xdr:rowOff>
    </xdr:to>
    <xdr:sp macro="" textlink="">
      <xdr:nvSpPr>
        <xdr:cNvPr id="265" name="楕円 264"/>
        <xdr:cNvSpPr/>
      </xdr:nvSpPr>
      <xdr:spPr>
        <a:xfrm>
          <a:off x="1079500" y="167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23499</xdr:rowOff>
    </xdr:from>
    <xdr:ext cx="534377" cy="259045"/>
    <xdr:sp macro="" textlink="">
      <xdr:nvSpPr>
        <xdr:cNvPr id="266" name="テキスト ボックス 265"/>
        <xdr:cNvSpPr txBox="1"/>
      </xdr:nvSpPr>
      <xdr:spPr>
        <a:xfrm>
          <a:off x="863111" y="164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102461</xdr:rowOff>
    </xdr:from>
    <xdr:to>
      <xdr:col>54</xdr:col>
      <xdr:colOff>189865</xdr:colOff>
      <xdr:row>37</xdr:row>
      <xdr:rowOff>167978</xdr:rowOff>
    </xdr:to>
    <xdr:cxnSp macro="">
      <xdr:nvCxnSpPr>
        <xdr:cNvPr id="288" name="直線コネクタ 287"/>
        <xdr:cNvCxnSpPr/>
      </xdr:nvCxnSpPr>
      <xdr:spPr>
        <a:xfrm flipV="1">
          <a:off x="10475595" y="5931761"/>
          <a:ext cx="1270" cy="57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355</xdr:rowOff>
    </xdr:from>
    <xdr:ext cx="534377" cy="259045"/>
    <xdr:sp macro="" textlink="">
      <xdr:nvSpPr>
        <xdr:cNvPr id="289" name="補助費等最小値テキスト"/>
        <xdr:cNvSpPr txBox="1"/>
      </xdr:nvSpPr>
      <xdr:spPr>
        <a:xfrm>
          <a:off x="10528300" y="65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167978</xdr:rowOff>
    </xdr:from>
    <xdr:to>
      <xdr:col>55</xdr:col>
      <xdr:colOff>88900</xdr:colOff>
      <xdr:row>37</xdr:row>
      <xdr:rowOff>167978</xdr:rowOff>
    </xdr:to>
    <xdr:cxnSp macro="">
      <xdr:nvCxnSpPr>
        <xdr:cNvPr id="290" name="直線コネクタ 289"/>
        <xdr:cNvCxnSpPr/>
      </xdr:nvCxnSpPr>
      <xdr:spPr>
        <a:xfrm>
          <a:off x="10388600" y="651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49138</xdr:rowOff>
    </xdr:from>
    <xdr:ext cx="599010" cy="259045"/>
    <xdr:sp macro="" textlink="">
      <xdr:nvSpPr>
        <xdr:cNvPr id="291" name="補助費等最大値テキスト"/>
        <xdr:cNvSpPr txBox="1"/>
      </xdr:nvSpPr>
      <xdr:spPr>
        <a:xfrm>
          <a:off x="10528300" y="570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102461</xdr:rowOff>
    </xdr:from>
    <xdr:to>
      <xdr:col>55</xdr:col>
      <xdr:colOff>88900</xdr:colOff>
      <xdr:row>34</xdr:row>
      <xdr:rowOff>102461</xdr:rowOff>
    </xdr:to>
    <xdr:cxnSp macro="">
      <xdr:nvCxnSpPr>
        <xdr:cNvPr id="292" name="直線コネクタ 291"/>
        <xdr:cNvCxnSpPr/>
      </xdr:nvCxnSpPr>
      <xdr:spPr>
        <a:xfrm>
          <a:off x="10388600" y="59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28239</xdr:rowOff>
    </xdr:from>
    <xdr:to>
      <xdr:col>55</xdr:col>
      <xdr:colOff>0</xdr:colOff>
      <xdr:row>34</xdr:row>
      <xdr:rowOff>102461</xdr:rowOff>
    </xdr:to>
    <xdr:cxnSp macro="">
      <xdr:nvCxnSpPr>
        <xdr:cNvPr id="293" name="直線コネクタ 292"/>
        <xdr:cNvCxnSpPr/>
      </xdr:nvCxnSpPr>
      <xdr:spPr>
        <a:xfrm>
          <a:off x="9639300" y="5514639"/>
          <a:ext cx="838200" cy="4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40686</xdr:rowOff>
    </xdr:from>
    <xdr:ext cx="534377" cy="259045"/>
    <xdr:sp macro="" textlink="">
      <xdr:nvSpPr>
        <xdr:cNvPr id="294" name="補助費等平均値テキスト"/>
        <xdr:cNvSpPr txBox="1"/>
      </xdr:nvSpPr>
      <xdr:spPr>
        <a:xfrm>
          <a:off x="10528300" y="6212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62259</xdr:rowOff>
    </xdr:from>
    <xdr:to>
      <xdr:col>55</xdr:col>
      <xdr:colOff>50800</xdr:colOff>
      <xdr:row>36</xdr:row>
      <xdr:rowOff>163859</xdr:rowOff>
    </xdr:to>
    <xdr:sp macro="" textlink="">
      <xdr:nvSpPr>
        <xdr:cNvPr id="295" name="フローチャート: 判断 294"/>
        <xdr:cNvSpPr/>
      </xdr:nvSpPr>
      <xdr:spPr>
        <a:xfrm>
          <a:off x="104267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28239</xdr:rowOff>
    </xdr:from>
    <xdr:to>
      <xdr:col>50</xdr:col>
      <xdr:colOff>114300</xdr:colOff>
      <xdr:row>36</xdr:row>
      <xdr:rowOff>17015</xdr:rowOff>
    </xdr:to>
    <xdr:cxnSp macro="">
      <xdr:nvCxnSpPr>
        <xdr:cNvPr id="296" name="直線コネクタ 295"/>
        <xdr:cNvCxnSpPr/>
      </xdr:nvCxnSpPr>
      <xdr:spPr>
        <a:xfrm flipV="1">
          <a:off x="8750300" y="5514639"/>
          <a:ext cx="889000" cy="67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97248</xdr:rowOff>
    </xdr:from>
    <xdr:to>
      <xdr:col>50</xdr:col>
      <xdr:colOff>165100</xdr:colOff>
      <xdr:row>34</xdr:row>
      <xdr:rowOff>27398</xdr:rowOff>
    </xdr:to>
    <xdr:sp macro="" textlink="">
      <xdr:nvSpPr>
        <xdr:cNvPr id="297" name="フローチャート: 判断 296"/>
        <xdr:cNvSpPr/>
      </xdr:nvSpPr>
      <xdr:spPr>
        <a:xfrm>
          <a:off x="9588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18525</xdr:rowOff>
    </xdr:from>
    <xdr:ext cx="599010" cy="259045"/>
    <xdr:sp macro="" textlink="">
      <xdr:nvSpPr>
        <xdr:cNvPr id="298" name="テキスト ボックス 297"/>
        <xdr:cNvSpPr txBox="1"/>
      </xdr:nvSpPr>
      <xdr:spPr>
        <a:xfrm>
          <a:off x="9339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17015</xdr:rowOff>
    </xdr:from>
    <xdr:to>
      <xdr:col>45</xdr:col>
      <xdr:colOff>177800</xdr:colOff>
      <xdr:row>36</xdr:row>
      <xdr:rowOff>71143</xdr:rowOff>
    </xdr:to>
    <xdr:cxnSp macro="">
      <xdr:nvCxnSpPr>
        <xdr:cNvPr id="299" name="直線コネクタ 298"/>
        <xdr:cNvCxnSpPr/>
      </xdr:nvCxnSpPr>
      <xdr:spPr>
        <a:xfrm flipV="1">
          <a:off x="7861300" y="6189215"/>
          <a:ext cx="889000" cy="5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120360</xdr:rowOff>
    </xdr:from>
    <xdr:to>
      <xdr:col>46</xdr:col>
      <xdr:colOff>38100</xdr:colOff>
      <xdr:row>37</xdr:row>
      <xdr:rowOff>50510</xdr:rowOff>
    </xdr:to>
    <xdr:sp macro="" textlink="">
      <xdr:nvSpPr>
        <xdr:cNvPr id="300" name="フローチャート: 判断 299"/>
        <xdr:cNvSpPr/>
      </xdr:nvSpPr>
      <xdr:spPr>
        <a:xfrm>
          <a:off x="8699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41637</xdr:rowOff>
    </xdr:from>
    <xdr:ext cx="534377" cy="259045"/>
    <xdr:sp macro="" textlink="">
      <xdr:nvSpPr>
        <xdr:cNvPr id="301" name="テキスト ボックス 300"/>
        <xdr:cNvSpPr txBox="1"/>
      </xdr:nvSpPr>
      <xdr:spPr>
        <a:xfrm>
          <a:off x="8483111" y="63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34443</xdr:rowOff>
    </xdr:from>
    <xdr:to>
      <xdr:col>41</xdr:col>
      <xdr:colOff>50800</xdr:colOff>
      <xdr:row>36</xdr:row>
      <xdr:rowOff>71143</xdr:rowOff>
    </xdr:to>
    <xdr:cxnSp macro="">
      <xdr:nvCxnSpPr>
        <xdr:cNvPr id="302" name="直線コネクタ 301"/>
        <xdr:cNvCxnSpPr/>
      </xdr:nvCxnSpPr>
      <xdr:spPr>
        <a:xfrm>
          <a:off x="6972300" y="6206643"/>
          <a:ext cx="889000" cy="3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148958</xdr:rowOff>
    </xdr:from>
    <xdr:to>
      <xdr:col>41</xdr:col>
      <xdr:colOff>101600</xdr:colOff>
      <xdr:row>37</xdr:row>
      <xdr:rowOff>79108</xdr:rowOff>
    </xdr:to>
    <xdr:sp macro="" textlink="">
      <xdr:nvSpPr>
        <xdr:cNvPr id="303" name="フローチャート: 判断 302"/>
        <xdr:cNvSpPr/>
      </xdr:nvSpPr>
      <xdr:spPr>
        <a:xfrm>
          <a:off x="7810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70235</xdr:rowOff>
    </xdr:from>
    <xdr:ext cx="534377" cy="259045"/>
    <xdr:sp macro="" textlink="">
      <xdr:nvSpPr>
        <xdr:cNvPr id="304" name="テキスト ボックス 303"/>
        <xdr:cNvSpPr txBox="1"/>
      </xdr:nvSpPr>
      <xdr:spPr>
        <a:xfrm>
          <a:off x="7594111" y="64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162340</xdr:rowOff>
    </xdr:from>
    <xdr:to>
      <xdr:col>36</xdr:col>
      <xdr:colOff>165100</xdr:colOff>
      <xdr:row>37</xdr:row>
      <xdr:rowOff>92490</xdr:rowOff>
    </xdr:to>
    <xdr:sp macro="" textlink="">
      <xdr:nvSpPr>
        <xdr:cNvPr id="305" name="フローチャート: 判断 304"/>
        <xdr:cNvSpPr/>
      </xdr:nvSpPr>
      <xdr:spPr>
        <a:xfrm>
          <a:off x="6921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83617</xdr:rowOff>
    </xdr:from>
    <xdr:ext cx="534377" cy="259045"/>
    <xdr:sp macro="" textlink="">
      <xdr:nvSpPr>
        <xdr:cNvPr id="306" name="テキスト ボックス 305"/>
        <xdr:cNvSpPr txBox="1"/>
      </xdr:nvSpPr>
      <xdr:spPr>
        <a:xfrm>
          <a:off x="6705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51661</xdr:rowOff>
    </xdr:from>
    <xdr:to>
      <xdr:col>55</xdr:col>
      <xdr:colOff>50800</xdr:colOff>
      <xdr:row>34</xdr:row>
      <xdr:rowOff>153261</xdr:rowOff>
    </xdr:to>
    <xdr:sp macro="" textlink="">
      <xdr:nvSpPr>
        <xdr:cNvPr id="312" name="楕円 311"/>
        <xdr:cNvSpPr/>
      </xdr:nvSpPr>
      <xdr:spPr>
        <a:xfrm>
          <a:off x="10426700" y="58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4688</xdr:rowOff>
    </xdr:from>
    <xdr:ext cx="599010" cy="259045"/>
    <xdr:sp macro="" textlink="">
      <xdr:nvSpPr>
        <xdr:cNvPr id="313" name="補助費等該当値テキスト"/>
        <xdr:cNvSpPr txBox="1"/>
      </xdr:nvSpPr>
      <xdr:spPr>
        <a:xfrm>
          <a:off x="10528300" y="583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148889</xdr:rowOff>
    </xdr:from>
    <xdr:to>
      <xdr:col>50</xdr:col>
      <xdr:colOff>165100</xdr:colOff>
      <xdr:row>32</xdr:row>
      <xdr:rowOff>79039</xdr:rowOff>
    </xdr:to>
    <xdr:sp macro="" textlink="">
      <xdr:nvSpPr>
        <xdr:cNvPr id="314" name="楕円 313"/>
        <xdr:cNvSpPr/>
      </xdr:nvSpPr>
      <xdr:spPr>
        <a:xfrm>
          <a:off x="9588500" y="54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95566</xdr:rowOff>
    </xdr:from>
    <xdr:ext cx="599010" cy="259045"/>
    <xdr:sp macro="" textlink="">
      <xdr:nvSpPr>
        <xdr:cNvPr id="315" name="テキスト ボックス 314"/>
        <xdr:cNvSpPr txBox="1"/>
      </xdr:nvSpPr>
      <xdr:spPr>
        <a:xfrm>
          <a:off x="9339795" y="523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137665</xdr:rowOff>
    </xdr:from>
    <xdr:to>
      <xdr:col>46</xdr:col>
      <xdr:colOff>38100</xdr:colOff>
      <xdr:row>36</xdr:row>
      <xdr:rowOff>67815</xdr:rowOff>
    </xdr:to>
    <xdr:sp macro="" textlink="">
      <xdr:nvSpPr>
        <xdr:cNvPr id="316" name="楕円 315"/>
        <xdr:cNvSpPr/>
      </xdr:nvSpPr>
      <xdr:spPr>
        <a:xfrm>
          <a:off x="8699500" y="61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84342</xdr:rowOff>
    </xdr:from>
    <xdr:ext cx="599010" cy="259045"/>
    <xdr:sp macro="" textlink="">
      <xdr:nvSpPr>
        <xdr:cNvPr id="317" name="テキスト ボックス 316"/>
        <xdr:cNvSpPr txBox="1"/>
      </xdr:nvSpPr>
      <xdr:spPr>
        <a:xfrm>
          <a:off x="8450795" y="591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20343</xdr:rowOff>
    </xdr:from>
    <xdr:to>
      <xdr:col>41</xdr:col>
      <xdr:colOff>101600</xdr:colOff>
      <xdr:row>36</xdr:row>
      <xdr:rowOff>121943</xdr:rowOff>
    </xdr:to>
    <xdr:sp macro="" textlink="">
      <xdr:nvSpPr>
        <xdr:cNvPr id="318" name="楕円 317"/>
        <xdr:cNvSpPr/>
      </xdr:nvSpPr>
      <xdr:spPr>
        <a:xfrm>
          <a:off x="7810500" y="61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138470</xdr:rowOff>
    </xdr:from>
    <xdr:ext cx="534377" cy="259045"/>
    <xdr:sp macro="" textlink="">
      <xdr:nvSpPr>
        <xdr:cNvPr id="319" name="テキスト ボックス 318"/>
        <xdr:cNvSpPr txBox="1"/>
      </xdr:nvSpPr>
      <xdr:spPr>
        <a:xfrm>
          <a:off x="7594111" y="596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155093</xdr:rowOff>
    </xdr:from>
    <xdr:to>
      <xdr:col>36</xdr:col>
      <xdr:colOff>165100</xdr:colOff>
      <xdr:row>36</xdr:row>
      <xdr:rowOff>85243</xdr:rowOff>
    </xdr:to>
    <xdr:sp macro="" textlink="">
      <xdr:nvSpPr>
        <xdr:cNvPr id="320" name="楕円 319"/>
        <xdr:cNvSpPr/>
      </xdr:nvSpPr>
      <xdr:spPr>
        <a:xfrm>
          <a:off x="6921500" y="615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101770</xdr:rowOff>
    </xdr:from>
    <xdr:ext cx="534377" cy="259045"/>
    <xdr:sp macro="" textlink="">
      <xdr:nvSpPr>
        <xdr:cNvPr id="321" name="テキスト ボックス 320"/>
        <xdr:cNvSpPr txBox="1"/>
      </xdr:nvSpPr>
      <xdr:spPr>
        <a:xfrm>
          <a:off x="6705111" y="593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5" name="直線コネクタ 344"/>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6"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7" name="直線コネクタ 346"/>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48"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49" name="直線コネクタ 348"/>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137254</xdr:rowOff>
    </xdr:from>
    <xdr:to>
      <xdr:col>55</xdr:col>
      <xdr:colOff>0</xdr:colOff>
      <xdr:row>57</xdr:row>
      <xdr:rowOff>55011</xdr:rowOff>
    </xdr:to>
    <xdr:cxnSp macro="">
      <xdr:nvCxnSpPr>
        <xdr:cNvPr id="350" name="直線コネクタ 349"/>
        <xdr:cNvCxnSpPr/>
      </xdr:nvCxnSpPr>
      <xdr:spPr>
        <a:xfrm>
          <a:off x="9639300" y="9738454"/>
          <a:ext cx="838200" cy="8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1" name="普通建設事業費平均値テキスト"/>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2" name="フローチャート: 判断 351"/>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124308</xdr:rowOff>
    </xdr:from>
    <xdr:to>
      <xdr:col>50</xdr:col>
      <xdr:colOff>114300</xdr:colOff>
      <xdr:row>56</xdr:row>
      <xdr:rowOff>137254</xdr:rowOff>
    </xdr:to>
    <xdr:cxnSp macro="">
      <xdr:nvCxnSpPr>
        <xdr:cNvPr id="353" name="直線コネクタ 352"/>
        <xdr:cNvCxnSpPr/>
      </xdr:nvCxnSpPr>
      <xdr:spPr>
        <a:xfrm>
          <a:off x="8750300" y="9725508"/>
          <a:ext cx="889000" cy="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4" name="フローチャート: 判断 353"/>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5" name="テキスト ボックス 354"/>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124308</xdr:rowOff>
    </xdr:from>
    <xdr:to>
      <xdr:col>45</xdr:col>
      <xdr:colOff>177800</xdr:colOff>
      <xdr:row>58</xdr:row>
      <xdr:rowOff>13963</xdr:rowOff>
    </xdr:to>
    <xdr:cxnSp macro="">
      <xdr:nvCxnSpPr>
        <xdr:cNvPr id="356" name="直線コネクタ 355"/>
        <xdr:cNvCxnSpPr/>
      </xdr:nvCxnSpPr>
      <xdr:spPr>
        <a:xfrm flipV="1">
          <a:off x="7861300" y="9725508"/>
          <a:ext cx="889000" cy="23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7" name="フローチャート: 判断 356"/>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58" name="テキスト ボックス 357"/>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70701</xdr:rowOff>
    </xdr:from>
    <xdr:to>
      <xdr:col>41</xdr:col>
      <xdr:colOff>50800</xdr:colOff>
      <xdr:row>58</xdr:row>
      <xdr:rowOff>13963</xdr:rowOff>
    </xdr:to>
    <xdr:cxnSp macro="">
      <xdr:nvCxnSpPr>
        <xdr:cNvPr id="359" name="直線コネクタ 358"/>
        <xdr:cNvCxnSpPr/>
      </xdr:nvCxnSpPr>
      <xdr:spPr>
        <a:xfrm>
          <a:off x="6972300" y="9843351"/>
          <a:ext cx="889000" cy="1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0" name="フローチャート: 判断 359"/>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1" name="テキスト ボックス 360"/>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2" name="フローチャート: 判断 361"/>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3" name="テキスト ボックス 362"/>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4211</xdr:rowOff>
    </xdr:from>
    <xdr:to>
      <xdr:col>55</xdr:col>
      <xdr:colOff>50800</xdr:colOff>
      <xdr:row>57</xdr:row>
      <xdr:rowOff>105811</xdr:rowOff>
    </xdr:to>
    <xdr:sp macro="" textlink="">
      <xdr:nvSpPr>
        <xdr:cNvPr id="369" name="楕円 368"/>
        <xdr:cNvSpPr/>
      </xdr:nvSpPr>
      <xdr:spPr>
        <a:xfrm>
          <a:off x="10426700" y="97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154088</xdr:rowOff>
    </xdr:from>
    <xdr:ext cx="534377" cy="259045"/>
    <xdr:sp macro="" textlink="">
      <xdr:nvSpPr>
        <xdr:cNvPr id="370" name="普通建設事業費該当値テキスト"/>
        <xdr:cNvSpPr txBox="1"/>
      </xdr:nvSpPr>
      <xdr:spPr>
        <a:xfrm>
          <a:off x="10528300" y="97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86454</xdr:rowOff>
    </xdr:from>
    <xdr:to>
      <xdr:col>50</xdr:col>
      <xdr:colOff>165100</xdr:colOff>
      <xdr:row>57</xdr:row>
      <xdr:rowOff>16604</xdr:rowOff>
    </xdr:to>
    <xdr:sp macro="" textlink="">
      <xdr:nvSpPr>
        <xdr:cNvPr id="371" name="楕円 370"/>
        <xdr:cNvSpPr/>
      </xdr:nvSpPr>
      <xdr:spPr>
        <a:xfrm>
          <a:off x="9588500" y="96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7731</xdr:rowOff>
    </xdr:from>
    <xdr:ext cx="534377" cy="259045"/>
    <xdr:sp macro="" textlink="">
      <xdr:nvSpPr>
        <xdr:cNvPr id="372" name="テキスト ボックス 371"/>
        <xdr:cNvSpPr txBox="1"/>
      </xdr:nvSpPr>
      <xdr:spPr>
        <a:xfrm>
          <a:off x="9372111" y="978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73508</xdr:rowOff>
    </xdr:from>
    <xdr:to>
      <xdr:col>46</xdr:col>
      <xdr:colOff>38100</xdr:colOff>
      <xdr:row>57</xdr:row>
      <xdr:rowOff>3658</xdr:rowOff>
    </xdr:to>
    <xdr:sp macro="" textlink="">
      <xdr:nvSpPr>
        <xdr:cNvPr id="373" name="楕円 372"/>
        <xdr:cNvSpPr/>
      </xdr:nvSpPr>
      <xdr:spPr>
        <a:xfrm>
          <a:off x="8699500" y="96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166235</xdr:rowOff>
    </xdr:from>
    <xdr:ext cx="534377" cy="259045"/>
    <xdr:sp macro="" textlink="">
      <xdr:nvSpPr>
        <xdr:cNvPr id="374" name="テキスト ボックス 373"/>
        <xdr:cNvSpPr txBox="1"/>
      </xdr:nvSpPr>
      <xdr:spPr>
        <a:xfrm>
          <a:off x="8483111" y="97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134613</xdr:rowOff>
    </xdr:from>
    <xdr:to>
      <xdr:col>41</xdr:col>
      <xdr:colOff>101600</xdr:colOff>
      <xdr:row>58</xdr:row>
      <xdr:rowOff>64763</xdr:rowOff>
    </xdr:to>
    <xdr:sp macro="" textlink="">
      <xdr:nvSpPr>
        <xdr:cNvPr id="375" name="楕円 374"/>
        <xdr:cNvSpPr/>
      </xdr:nvSpPr>
      <xdr:spPr>
        <a:xfrm>
          <a:off x="7810500" y="99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55890</xdr:rowOff>
    </xdr:from>
    <xdr:ext cx="534377" cy="259045"/>
    <xdr:sp macro="" textlink="">
      <xdr:nvSpPr>
        <xdr:cNvPr id="376" name="テキスト ボックス 375"/>
        <xdr:cNvSpPr txBox="1"/>
      </xdr:nvSpPr>
      <xdr:spPr>
        <a:xfrm>
          <a:off x="7594111" y="99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19901</xdr:rowOff>
    </xdr:from>
    <xdr:to>
      <xdr:col>36</xdr:col>
      <xdr:colOff>165100</xdr:colOff>
      <xdr:row>57</xdr:row>
      <xdr:rowOff>121501</xdr:rowOff>
    </xdr:to>
    <xdr:sp macro="" textlink="">
      <xdr:nvSpPr>
        <xdr:cNvPr id="377" name="楕円 376"/>
        <xdr:cNvSpPr/>
      </xdr:nvSpPr>
      <xdr:spPr>
        <a:xfrm>
          <a:off x="6921500" y="97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112628</xdr:rowOff>
    </xdr:from>
    <xdr:ext cx="534377" cy="259045"/>
    <xdr:sp macro="" textlink="">
      <xdr:nvSpPr>
        <xdr:cNvPr id="378" name="テキスト ボックス 377"/>
        <xdr:cNvSpPr txBox="1"/>
      </xdr:nvSpPr>
      <xdr:spPr>
        <a:xfrm>
          <a:off x="6705111" y="988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2" name="直線コネクタ 401"/>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5"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6" name="直線コネクタ 405"/>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98858</xdr:rowOff>
    </xdr:from>
    <xdr:to>
      <xdr:col>55</xdr:col>
      <xdr:colOff>0</xdr:colOff>
      <xdr:row>78</xdr:row>
      <xdr:rowOff>9170</xdr:rowOff>
    </xdr:to>
    <xdr:cxnSp macro="">
      <xdr:nvCxnSpPr>
        <xdr:cNvPr id="407" name="直線コネクタ 406"/>
        <xdr:cNvCxnSpPr/>
      </xdr:nvCxnSpPr>
      <xdr:spPr>
        <a:xfrm flipV="1">
          <a:off x="9639300" y="13300508"/>
          <a:ext cx="838200" cy="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08" name="普通建設事業費 （ うち新規整備　）平均値テキスト"/>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09" name="フローチャート: 判断 408"/>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41708</xdr:rowOff>
    </xdr:from>
    <xdr:to>
      <xdr:col>50</xdr:col>
      <xdr:colOff>114300</xdr:colOff>
      <xdr:row>78</xdr:row>
      <xdr:rowOff>9170</xdr:rowOff>
    </xdr:to>
    <xdr:cxnSp macro="">
      <xdr:nvCxnSpPr>
        <xdr:cNvPr id="410" name="直線コネクタ 409"/>
        <xdr:cNvCxnSpPr/>
      </xdr:nvCxnSpPr>
      <xdr:spPr>
        <a:xfrm>
          <a:off x="8750300" y="13243358"/>
          <a:ext cx="889000" cy="1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1" name="フローチャート: 判断 410"/>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2" name="テキスト ボックス 411"/>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41708</xdr:rowOff>
    </xdr:from>
    <xdr:to>
      <xdr:col>45</xdr:col>
      <xdr:colOff>177800</xdr:colOff>
      <xdr:row>78</xdr:row>
      <xdr:rowOff>62140</xdr:rowOff>
    </xdr:to>
    <xdr:cxnSp macro="">
      <xdr:nvCxnSpPr>
        <xdr:cNvPr id="413" name="直線コネクタ 412"/>
        <xdr:cNvCxnSpPr/>
      </xdr:nvCxnSpPr>
      <xdr:spPr>
        <a:xfrm flipV="1">
          <a:off x="7861300" y="13243358"/>
          <a:ext cx="889000" cy="19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4" name="フローチャート: 判断 413"/>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5" name="テキスト ボックス 414"/>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111709</xdr:rowOff>
    </xdr:from>
    <xdr:to>
      <xdr:col>41</xdr:col>
      <xdr:colOff>50800</xdr:colOff>
      <xdr:row>78</xdr:row>
      <xdr:rowOff>62140</xdr:rowOff>
    </xdr:to>
    <xdr:cxnSp macro="">
      <xdr:nvCxnSpPr>
        <xdr:cNvPr id="416" name="直線コネクタ 415"/>
        <xdr:cNvCxnSpPr/>
      </xdr:nvCxnSpPr>
      <xdr:spPr>
        <a:xfrm>
          <a:off x="6972300" y="13313359"/>
          <a:ext cx="889000" cy="1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7" name="フローチャート: 判断 416"/>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18" name="テキスト ボックス 417"/>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19" name="フローチャート: 判断 418"/>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0" name="テキスト ボックス 419"/>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48058</xdr:rowOff>
    </xdr:from>
    <xdr:to>
      <xdr:col>55</xdr:col>
      <xdr:colOff>50800</xdr:colOff>
      <xdr:row>77</xdr:row>
      <xdr:rowOff>149658</xdr:rowOff>
    </xdr:to>
    <xdr:sp macro="" textlink="">
      <xdr:nvSpPr>
        <xdr:cNvPr id="426" name="楕円 425"/>
        <xdr:cNvSpPr/>
      </xdr:nvSpPr>
      <xdr:spPr>
        <a:xfrm>
          <a:off x="10426700" y="1324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70935</xdr:rowOff>
    </xdr:from>
    <xdr:ext cx="534377" cy="259045"/>
    <xdr:sp macro="" textlink="">
      <xdr:nvSpPr>
        <xdr:cNvPr id="427" name="普通建設事業費 （ うち新規整備　）該当値テキスト"/>
        <xdr:cNvSpPr txBox="1"/>
      </xdr:nvSpPr>
      <xdr:spPr>
        <a:xfrm>
          <a:off x="10528300" y="131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129820</xdr:rowOff>
    </xdr:from>
    <xdr:to>
      <xdr:col>50</xdr:col>
      <xdr:colOff>165100</xdr:colOff>
      <xdr:row>78</xdr:row>
      <xdr:rowOff>59970</xdr:rowOff>
    </xdr:to>
    <xdr:sp macro="" textlink="">
      <xdr:nvSpPr>
        <xdr:cNvPr id="428" name="楕円 427"/>
        <xdr:cNvSpPr/>
      </xdr:nvSpPr>
      <xdr:spPr>
        <a:xfrm>
          <a:off x="9588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51097</xdr:rowOff>
    </xdr:from>
    <xdr:ext cx="534377" cy="259045"/>
    <xdr:sp macro="" textlink="">
      <xdr:nvSpPr>
        <xdr:cNvPr id="429" name="テキスト ボックス 428"/>
        <xdr:cNvSpPr txBox="1"/>
      </xdr:nvSpPr>
      <xdr:spPr>
        <a:xfrm>
          <a:off x="9372111" y="134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162358</xdr:rowOff>
    </xdr:from>
    <xdr:to>
      <xdr:col>46</xdr:col>
      <xdr:colOff>38100</xdr:colOff>
      <xdr:row>77</xdr:row>
      <xdr:rowOff>92508</xdr:rowOff>
    </xdr:to>
    <xdr:sp macro="" textlink="">
      <xdr:nvSpPr>
        <xdr:cNvPr id="430" name="楕円 429"/>
        <xdr:cNvSpPr/>
      </xdr:nvSpPr>
      <xdr:spPr>
        <a:xfrm>
          <a:off x="8699500" y="13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109034</xdr:rowOff>
    </xdr:from>
    <xdr:ext cx="534377" cy="259045"/>
    <xdr:sp macro="" textlink="">
      <xdr:nvSpPr>
        <xdr:cNvPr id="431" name="テキスト ボックス 430"/>
        <xdr:cNvSpPr txBox="1"/>
      </xdr:nvSpPr>
      <xdr:spPr>
        <a:xfrm>
          <a:off x="8483111" y="1296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11340</xdr:rowOff>
    </xdr:from>
    <xdr:to>
      <xdr:col>41</xdr:col>
      <xdr:colOff>101600</xdr:colOff>
      <xdr:row>78</xdr:row>
      <xdr:rowOff>112940</xdr:rowOff>
    </xdr:to>
    <xdr:sp macro="" textlink="">
      <xdr:nvSpPr>
        <xdr:cNvPr id="432" name="楕円 431"/>
        <xdr:cNvSpPr/>
      </xdr:nvSpPr>
      <xdr:spPr>
        <a:xfrm>
          <a:off x="7810500" y="133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104067</xdr:rowOff>
    </xdr:from>
    <xdr:ext cx="534377" cy="259045"/>
    <xdr:sp macro="" textlink="">
      <xdr:nvSpPr>
        <xdr:cNvPr id="433" name="テキスト ボックス 432"/>
        <xdr:cNvSpPr txBox="1"/>
      </xdr:nvSpPr>
      <xdr:spPr>
        <a:xfrm>
          <a:off x="7594111" y="1347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60909</xdr:rowOff>
    </xdr:from>
    <xdr:to>
      <xdr:col>36</xdr:col>
      <xdr:colOff>165100</xdr:colOff>
      <xdr:row>77</xdr:row>
      <xdr:rowOff>162509</xdr:rowOff>
    </xdr:to>
    <xdr:sp macro="" textlink="">
      <xdr:nvSpPr>
        <xdr:cNvPr id="434" name="楕円 433"/>
        <xdr:cNvSpPr/>
      </xdr:nvSpPr>
      <xdr:spPr>
        <a:xfrm>
          <a:off x="6921500" y="1326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153636</xdr:rowOff>
    </xdr:from>
    <xdr:ext cx="534377" cy="259045"/>
    <xdr:sp macro="" textlink="">
      <xdr:nvSpPr>
        <xdr:cNvPr id="435" name="テキスト ボックス 434"/>
        <xdr:cNvSpPr txBox="1"/>
      </xdr:nvSpPr>
      <xdr:spPr>
        <a:xfrm>
          <a:off x="6705111" y="133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59" name="直線コネクタ 458"/>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0"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1" name="直線コネクタ 460"/>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2"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3" name="直線コネクタ 462"/>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168664</xdr:rowOff>
    </xdr:from>
    <xdr:to>
      <xdr:col>55</xdr:col>
      <xdr:colOff>0</xdr:colOff>
      <xdr:row>98</xdr:row>
      <xdr:rowOff>96631</xdr:rowOff>
    </xdr:to>
    <xdr:cxnSp macro="">
      <xdr:nvCxnSpPr>
        <xdr:cNvPr id="464" name="直線コネクタ 463"/>
        <xdr:cNvCxnSpPr/>
      </xdr:nvCxnSpPr>
      <xdr:spPr>
        <a:xfrm>
          <a:off x="9639300" y="16799314"/>
          <a:ext cx="838200" cy="9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5" name="普通建設事業費 （ うち更新整備　）平均値テキスト"/>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6" name="フローチャート: 判断 465"/>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168664</xdr:rowOff>
    </xdr:from>
    <xdr:to>
      <xdr:col>50</xdr:col>
      <xdr:colOff>114300</xdr:colOff>
      <xdr:row>98</xdr:row>
      <xdr:rowOff>70830</xdr:rowOff>
    </xdr:to>
    <xdr:cxnSp macro="">
      <xdr:nvCxnSpPr>
        <xdr:cNvPr id="467" name="直線コネクタ 466"/>
        <xdr:cNvCxnSpPr/>
      </xdr:nvCxnSpPr>
      <xdr:spPr>
        <a:xfrm flipV="1">
          <a:off x="8750300" y="16799314"/>
          <a:ext cx="889000" cy="7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68" name="フローチャート: 判断 467"/>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69" name="テキスト ボックス 468"/>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70830</xdr:rowOff>
    </xdr:from>
    <xdr:to>
      <xdr:col>45</xdr:col>
      <xdr:colOff>177800</xdr:colOff>
      <xdr:row>98</xdr:row>
      <xdr:rowOff>136286</xdr:rowOff>
    </xdr:to>
    <xdr:cxnSp macro="">
      <xdr:nvCxnSpPr>
        <xdr:cNvPr id="470" name="直線コネクタ 469"/>
        <xdr:cNvCxnSpPr/>
      </xdr:nvCxnSpPr>
      <xdr:spPr>
        <a:xfrm flipV="1">
          <a:off x="7861300" y="16872930"/>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1" name="フローチャート: 判断 470"/>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2" name="テキスト ボックス 471"/>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132956</xdr:rowOff>
    </xdr:from>
    <xdr:to>
      <xdr:col>41</xdr:col>
      <xdr:colOff>50800</xdr:colOff>
      <xdr:row>98</xdr:row>
      <xdr:rowOff>136286</xdr:rowOff>
    </xdr:to>
    <xdr:cxnSp macro="">
      <xdr:nvCxnSpPr>
        <xdr:cNvPr id="473" name="直線コネクタ 472"/>
        <xdr:cNvCxnSpPr/>
      </xdr:nvCxnSpPr>
      <xdr:spPr>
        <a:xfrm>
          <a:off x="6972300" y="16935056"/>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4" name="フローチャート: 判断 473"/>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5" name="テキスト ボックス 474"/>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6" name="フローチャート: 判断 475"/>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7" name="テキスト ボックス 476"/>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45831</xdr:rowOff>
    </xdr:from>
    <xdr:to>
      <xdr:col>55</xdr:col>
      <xdr:colOff>50800</xdr:colOff>
      <xdr:row>98</xdr:row>
      <xdr:rowOff>147431</xdr:rowOff>
    </xdr:to>
    <xdr:sp macro="" textlink="">
      <xdr:nvSpPr>
        <xdr:cNvPr id="483" name="楕円 482"/>
        <xdr:cNvSpPr/>
      </xdr:nvSpPr>
      <xdr:spPr>
        <a:xfrm>
          <a:off x="10426700" y="1684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132208</xdr:rowOff>
    </xdr:from>
    <xdr:ext cx="534377" cy="259045"/>
    <xdr:sp macro="" textlink="">
      <xdr:nvSpPr>
        <xdr:cNvPr id="484" name="普通建設事業費 （ うち更新整備　）該当値テキスト"/>
        <xdr:cNvSpPr txBox="1"/>
      </xdr:nvSpPr>
      <xdr:spPr>
        <a:xfrm>
          <a:off x="10528300" y="1676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117864</xdr:rowOff>
    </xdr:from>
    <xdr:to>
      <xdr:col>50</xdr:col>
      <xdr:colOff>165100</xdr:colOff>
      <xdr:row>98</xdr:row>
      <xdr:rowOff>48014</xdr:rowOff>
    </xdr:to>
    <xdr:sp macro="" textlink="">
      <xdr:nvSpPr>
        <xdr:cNvPr id="485" name="楕円 484"/>
        <xdr:cNvSpPr/>
      </xdr:nvSpPr>
      <xdr:spPr>
        <a:xfrm>
          <a:off x="9588500" y="167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39141</xdr:rowOff>
    </xdr:from>
    <xdr:ext cx="534377" cy="259045"/>
    <xdr:sp macro="" textlink="">
      <xdr:nvSpPr>
        <xdr:cNvPr id="486" name="テキスト ボックス 485"/>
        <xdr:cNvSpPr txBox="1"/>
      </xdr:nvSpPr>
      <xdr:spPr>
        <a:xfrm>
          <a:off x="9372111" y="168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20030</xdr:rowOff>
    </xdr:from>
    <xdr:to>
      <xdr:col>46</xdr:col>
      <xdr:colOff>38100</xdr:colOff>
      <xdr:row>98</xdr:row>
      <xdr:rowOff>121630</xdr:rowOff>
    </xdr:to>
    <xdr:sp macro="" textlink="">
      <xdr:nvSpPr>
        <xdr:cNvPr id="487" name="楕円 486"/>
        <xdr:cNvSpPr/>
      </xdr:nvSpPr>
      <xdr:spPr>
        <a:xfrm>
          <a:off x="8699500" y="168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112757</xdr:rowOff>
    </xdr:from>
    <xdr:ext cx="534377" cy="259045"/>
    <xdr:sp macro="" textlink="">
      <xdr:nvSpPr>
        <xdr:cNvPr id="488" name="テキスト ボックス 487"/>
        <xdr:cNvSpPr txBox="1"/>
      </xdr:nvSpPr>
      <xdr:spPr>
        <a:xfrm>
          <a:off x="8483111" y="1691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85486</xdr:rowOff>
    </xdr:from>
    <xdr:to>
      <xdr:col>41</xdr:col>
      <xdr:colOff>101600</xdr:colOff>
      <xdr:row>99</xdr:row>
      <xdr:rowOff>15636</xdr:rowOff>
    </xdr:to>
    <xdr:sp macro="" textlink="">
      <xdr:nvSpPr>
        <xdr:cNvPr id="489" name="楕円 488"/>
        <xdr:cNvSpPr/>
      </xdr:nvSpPr>
      <xdr:spPr>
        <a:xfrm>
          <a:off x="7810500" y="168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6763</xdr:rowOff>
    </xdr:from>
    <xdr:ext cx="534377" cy="259045"/>
    <xdr:sp macro="" textlink="">
      <xdr:nvSpPr>
        <xdr:cNvPr id="490" name="テキスト ボックス 489"/>
        <xdr:cNvSpPr txBox="1"/>
      </xdr:nvSpPr>
      <xdr:spPr>
        <a:xfrm>
          <a:off x="7594111" y="1698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82156</xdr:rowOff>
    </xdr:from>
    <xdr:to>
      <xdr:col>36</xdr:col>
      <xdr:colOff>165100</xdr:colOff>
      <xdr:row>99</xdr:row>
      <xdr:rowOff>12306</xdr:rowOff>
    </xdr:to>
    <xdr:sp macro="" textlink="">
      <xdr:nvSpPr>
        <xdr:cNvPr id="491" name="楕円 490"/>
        <xdr:cNvSpPr/>
      </xdr:nvSpPr>
      <xdr:spPr>
        <a:xfrm>
          <a:off x="6921500" y="168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3433</xdr:rowOff>
    </xdr:from>
    <xdr:ext cx="534377" cy="259045"/>
    <xdr:sp macro="" textlink="">
      <xdr:nvSpPr>
        <xdr:cNvPr id="492" name="テキスト ボックス 491"/>
        <xdr:cNvSpPr txBox="1"/>
      </xdr:nvSpPr>
      <xdr:spPr>
        <a:xfrm>
          <a:off x="6705111" y="169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18" name="直線コネクタ 517"/>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1"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2" name="直線コネクタ 521"/>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96593</xdr:rowOff>
    </xdr:from>
    <xdr:to>
      <xdr:col>85</xdr:col>
      <xdr:colOff>127000</xdr:colOff>
      <xdr:row>39</xdr:row>
      <xdr:rowOff>98617</xdr:rowOff>
    </xdr:to>
    <xdr:cxnSp macro="">
      <xdr:nvCxnSpPr>
        <xdr:cNvPr id="523" name="直線コネクタ 522"/>
        <xdr:cNvCxnSpPr/>
      </xdr:nvCxnSpPr>
      <xdr:spPr>
        <a:xfrm flipV="1">
          <a:off x="15481300" y="6783143"/>
          <a:ext cx="8382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4"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5" name="フローチャート: 判断 524"/>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92249</xdr:rowOff>
    </xdr:from>
    <xdr:to>
      <xdr:col>81</xdr:col>
      <xdr:colOff>50800</xdr:colOff>
      <xdr:row>39</xdr:row>
      <xdr:rowOff>98617</xdr:rowOff>
    </xdr:to>
    <xdr:cxnSp macro="">
      <xdr:nvCxnSpPr>
        <xdr:cNvPr id="526" name="直線コネクタ 525"/>
        <xdr:cNvCxnSpPr/>
      </xdr:nvCxnSpPr>
      <xdr:spPr>
        <a:xfrm>
          <a:off x="14592300" y="6778799"/>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7" name="フローチャート: 判断 526"/>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28" name="テキスト ボックス 527"/>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92249</xdr:rowOff>
    </xdr:from>
    <xdr:to>
      <xdr:col>76</xdr:col>
      <xdr:colOff>114300</xdr:colOff>
      <xdr:row>39</xdr:row>
      <xdr:rowOff>92249</xdr:rowOff>
    </xdr:to>
    <xdr:cxnSp macro="">
      <xdr:nvCxnSpPr>
        <xdr:cNvPr id="529" name="直線コネクタ 528"/>
        <xdr:cNvCxnSpPr/>
      </xdr:nvCxnSpPr>
      <xdr:spPr>
        <a:xfrm>
          <a:off x="13703300" y="67787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0" name="フローチャート: 判断 529"/>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1" name="テキスト ボックス 530"/>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92249</xdr:rowOff>
    </xdr:from>
    <xdr:to>
      <xdr:col>71</xdr:col>
      <xdr:colOff>177800</xdr:colOff>
      <xdr:row>39</xdr:row>
      <xdr:rowOff>93262</xdr:rowOff>
    </xdr:to>
    <xdr:cxnSp macro="">
      <xdr:nvCxnSpPr>
        <xdr:cNvPr id="532" name="直線コネクタ 531"/>
        <xdr:cNvCxnSpPr/>
      </xdr:nvCxnSpPr>
      <xdr:spPr>
        <a:xfrm flipV="1">
          <a:off x="12814300" y="6778799"/>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3" name="フローチャート: 判断 532"/>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4" name="テキスト ボックス 533"/>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5" name="フローチャート: 判断 534"/>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6" name="テキスト ボックス 535"/>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45793</xdr:rowOff>
    </xdr:from>
    <xdr:to>
      <xdr:col>85</xdr:col>
      <xdr:colOff>177800</xdr:colOff>
      <xdr:row>39</xdr:row>
      <xdr:rowOff>147393</xdr:rowOff>
    </xdr:to>
    <xdr:sp macro="" textlink="">
      <xdr:nvSpPr>
        <xdr:cNvPr id="542" name="楕円 541"/>
        <xdr:cNvSpPr/>
      </xdr:nvSpPr>
      <xdr:spPr>
        <a:xfrm>
          <a:off x="16268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132170</xdr:rowOff>
    </xdr:from>
    <xdr:ext cx="313932" cy="259045"/>
    <xdr:sp macro="" textlink="">
      <xdr:nvSpPr>
        <xdr:cNvPr id="543" name="災害復旧事業費該当値テキスト"/>
        <xdr:cNvSpPr txBox="1"/>
      </xdr:nvSpPr>
      <xdr:spPr>
        <a:xfrm>
          <a:off x="16370300" y="6647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47817</xdr:rowOff>
    </xdr:from>
    <xdr:to>
      <xdr:col>81</xdr:col>
      <xdr:colOff>101600</xdr:colOff>
      <xdr:row>39</xdr:row>
      <xdr:rowOff>149417</xdr:rowOff>
    </xdr:to>
    <xdr:sp macro="" textlink="">
      <xdr:nvSpPr>
        <xdr:cNvPr id="544" name="楕円 543"/>
        <xdr:cNvSpPr/>
      </xdr:nvSpPr>
      <xdr:spPr>
        <a:xfrm>
          <a:off x="15430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140544</xdr:rowOff>
    </xdr:from>
    <xdr:ext cx="249299" cy="259045"/>
    <xdr:sp macro="" textlink="">
      <xdr:nvSpPr>
        <xdr:cNvPr id="545" name="テキスト ボックス 544"/>
        <xdr:cNvSpPr txBox="1"/>
      </xdr:nvSpPr>
      <xdr:spPr>
        <a:xfrm>
          <a:off x="15356650"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41449</xdr:rowOff>
    </xdr:from>
    <xdr:to>
      <xdr:col>76</xdr:col>
      <xdr:colOff>165100</xdr:colOff>
      <xdr:row>39</xdr:row>
      <xdr:rowOff>143049</xdr:rowOff>
    </xdr:to>
    <xdr:sp macro="" textlink="">
      <xdr:nvSpPr>
        <xdr:cNvPr id="546" name="楕円 545"/>
        <xdr:cNvSpPr/>
      </xdr:nvSpPr>
      <xdr:spPr>
        <a:xfrm>
          <a:off x="14541500" y="67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134176</xdr:rowOff>
    </xdr:from>
    <xdr:ext cx="378565" cy="259045"/>
    <xdr:sp macro="" textlink="">
      <xdr:nvSpPr>
        <xdr:cNvPr id="547" name="テキスト ボックス 546"/>
        <xdr:cNvSpPr txBox="1"/>
      </xdr:nvSpPr>
      <xdr:spPr>
        <a:xfrm>
          <a:off x="14403017" y="6820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41449</xdr:rowOff>
    </xdr:from>
    <xdr:to>
      <xdr:col>72</xdr:col>
      <xdr:colOff>38100</xdr:colOff>
      <xdr:row>39</xdr:row>
      <xdr:rowOff>143049</xdr:rowOff>
    </xdr:to>
    <xdr:sp macro="" textlink="">
      <xdr:nvSpPr>
        <xdr:cNvPr id="548" name="楕円 547"/>
        <xdr:cNvSpPr/>
      </xdr:nvSpPr>
      <xdr:spPr>
        <a:xfrm>
          <a:off x="13652500" y="67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134176</xdr:rowOff>
    </xdr:from>
    <xdr:ext cx="378565" cy="259045"/>
    <xdr:sp macro="" textlink="">
      <xdr:nvSpPr>
        <xdr:cNvPr id="549" name="テキスト ボックス 548"/>
        <xdr:cNvSpPr txBox="1"/>
      </xdr:nvSpPr>
      <xdr:spPr>
        <a:xfrm>
          <a:off x="13514017" y="6820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42462</xdr:rowOff>
    </xdr:from>
    <xdr:to>
      <xdr:col>67</xdr:col>
      <xdr:colOff>101600</xdr:colOff>
      <xdr:row>39</xdr:row>
      <xdr:rowOff>144062</xdr:rowOff>
    </xdr:to>
    <xdr:sp macro="" textlink="">
      <xdr:nvSpPr>
        <xdr:cNvPr id="550" name="楕円 549"/>
        <xdr:cNvSpPr/>
      </xdr:nvSpPr>
      <xdr:spPr>
        <a:xfrm>
          <a:off x="12763500" y="67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135189</xdr:rowOff>
    </xdr:from>
    <xdr:ext cx="378565" cy="259045"/>
    <xdr:sp macro="" textlink="">
      <xdr:nvSpPr>
        <xdr:cNvPr id="551" name="テキスト ボックス 550"/>
        <xdr:cNvSpPr txBox="1"/>
      </xdr:nvSpPr>
      <xdr:spPr>
        <a:xfrm>
          <a:off x="12625017" y="682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4" name="直線コネクタ 623"/>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5"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6" name="直線コネクタ 625"/>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7"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8" name="直線コネクタ 627"/>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147892</xdr:rowOff>
    </xdr:from>
    <xdr:to>
      <xdr:col>85</xdr:col>
      <xdr:colOff>127000</xdr:colOff>
      <xdr:row>76</xdr:row>
      <xdr:rowOff>22746</xdr:rowOff>
    </xdr:to>
    <xdr:cxnSp macro="">
      <xdr:nvCxnSpPr>
        <xdr:cNvPr id="629" name="直線コネクタ 628"/>
        <xdr:cNvCxnSpPr/>
      </xdr:nvCxnSpPr>
      <xdr:spPr>
        <a:xfrm flipV="1">
          <a:off x="15481300" y="13006642"/>
          <a:ext cx="838200" cy="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0"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1" name="フローチャート: 判断 630"/>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22746</xdr:rowOff>
    </xdr:from>
    <xdr:to>
      <xdr:col>81</xdr:col>
      <xdr:colOff>50800</xdr:colOff>
      <xdr:row>76</xdr:row>
      <xdr:rowOff>41732</xdr:rowOff>
    </xdr:to>
    <xdr:cxnSp macro="">
      <xdr:nvCxnSpPr>
        <xdr:cNvPr id="632" name="直線コネクタ 631"/>
        <xdr:cNvCxnSpPr/>
      </xdr:nvCxnSpPr>
      <xdr:spPr>
        <a:xfrm flipV="1">
          <a:off x="14592300" y="13052946"/>
          <a:ext cx="889000" cy="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3" name="フローチャート: 判断 632"/>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4" name="テキスト ボックス 633"/>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41732</xdr:rowOff>
    </xdr:from>
    <xdr:to>
      <xdr:col>76</xdr:col>
      <xdr:colOff>114300</xdr:colOff>
      <xdr:row>76</xdr:row>
      <xdr:rowOff>75819</xdr:rowOff>
    </xdr:to>
    <xdr:cxnSp macro="">
      <xdr:nvCxnSpPr>
        <xdr:cNvPr id="635" name="直線コネクタ 634"/>
        <xdr:cNvCxnSpPr/>
      </xdr:nvCxnSpPr>
      <xdr:spPr>
        <a:xfrm flipV="1">
          <a:off x="13703300" y="13071932"/>
          <a:ext cx="889000" cy="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6" name="フローチャート: 判断 635"/>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7" name="テキスト ボックス 636"/>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75819</xdr:rowOff>
    </xdr:from>
    <xdr:to>
      <xdr:col>71</xdr:col>
      <xdr:colOff>177800</xdr:colOff>
      <xdr:row>76</xdr:row>
      <xdr:rowOff>94514</xdr:rowOff>
    </xdr:to>
    <xdr:cxnSp macro="">
      <xdr:nvCxnSpPr>
        <xdr:cNvPr id="638" name="直線コネクタ 637"/>
        <xdr:cNvCxnSpPr/>
      </xdr:nvCxnSpPr>
      <xdr:spPr>
        <a:xfrm flipV="1">
          <a:off x="12814300" y="13106019"/>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39" name="フローチャート: 判断 638"/>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0" name="テキスト ボックス 639"/>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1" name="フローチャート: 判断 640"/>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2" name="テキスト ボックス 641"/>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97092</xdr:rowOff>
    </xdr:from>
    <xdr:to>
      <xdr:col>85</xdr:col>
      <xdr:colOff>177800</xdr:colOff>
      <xdr:row>76</xdr:row>
      <xdr:rowOff>27242</xdr:rowOff>
    </xdr:to>
    <xdr:sp macro="" textlink="">
      <xdr:nvSpPr>
        <xdr:cNvPr id="648" name="楕円 647"/>
        <xdr:cNvSpPr/>
      </xdr:nvSpPr>
      <xdr:spPr>
        <a:xfrm>
          <a:off x="16268700" y="129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75519</xdr:rowOff>
    </xdr:from>
    <xdr:ext cx="534377" cy="259045"/>
    <xdr:sp macro="" textlink="">
      <xdr:nvSpPr>
        <xdr:cNvPr id="649" name="公債費該当値テキスト"/>
        <xdr:cNvSpPr txBox="1"/>
      </xdr:nvSpPr>
      <xdr:spPr>
        <a:xfrm>
          <a:off x="16370300" y="1293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143396</xdr:rowOff>
    </xdr:from>
    <xdr:to>
      <xdr:col>81</xdr:col>
      <xdr:colOff>101600</xdr:colOff>
      <xdr:row>76</xdr:row>
      <xdr:rowOff>73546</xdr:rowOff>
    </xdr:to>
    <xdr:sp macro="" textlink="">
      <xdr:nvSpPr>
        <xdr:cNvPr id="650" name="楕円 649"/>
        <xdr:cNvSpPr/>
      </xdr:nvSpPr>
      <xdr:spPr>
        <a:xfrm>
          <a:off x="15430500" y="130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64673</xdr:rowOff>
    </xdr:from>
    <xdr:ext cx="534377" cy="259045"/>
    <xdr:sp macro="" textlink="">
      <xdr:nvSpPr>
        <xdr:cNvPr id="651" name="テキスト ボックス 650"/>
        <xdr:cNvSpPr txBox="1"/>
      </xdr:nvSpPr>
      <xdr:spPr>
        <a:xfrm>
          <a:off x="15214111" y="130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162382</xdr:rowOff>
    </xdr:from>
    <xdr:to>
      <xdr:col>76</xdr:col>
      <xdr:colOff>165100</xdr:colOff>
      <xdr:row>76</xdr:row>
      <xdr:rowOff>92532</xdr:rowOff>
    </xdr:to>
    <xdr:sp macro="" textlink="">
      <xdr:nvSpPr>
        <xdr:cNvPr id="652" name="楕円 651"/>
        <xdr:cNvSpPr/>
      </xdr:nvSpPr>
      <xdr:spPr>
        <a:xfrm>
          <a:off x="14541500" y="130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83659</xdr:rowOff>
    </xdr:from>
    <xdr:ext cx="534377" cy="259045"/>
    <xdr:sp macro="" textlink="">
      <xdr:nvSpPr>
        <xdr:cNvPr id="653" name="テキスト ボックス 652"/>
        <xdr:cNvSpPr txBox="1"/>
      </xdr:nvSpPr>
      <xdr:spPr>
        <a:xfrm>
          <a:off x="14325111" y="131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25019</xdr:rowOff>
    </xdr:from>
    <xdr:to>
      <xdr:col>72</xdr:col>
      <xdr:colOff>38100</xdr:colOff>
      <xdr:row>76</xdr:row>
      <xdr:rowOff>126619</xdr:rowOff>
    </xdr:to>
    <xdr:sp macro="" textlink="">
      <xdr:nvSpPr>
        <xdr:cNvPr id="654" name="楕円 653"/>
        <xdr:cNvSpPr/>
      </xdr:nvSpPr>
      <xdr:spPr>
        <a:xfrm>
          <a:off x="13652500" y="130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117746</xdr:rowOff>
    </xdr:from>
    <xdr:ext cx="534377" cy="259045"/>
    <xdr:sp macro="" textlink="">
      <xdr:nvSpPr>
        <xdr:cNvPr id="655" name="テキスト ボックス 654"/>
        <xdr:cNvSpPr txBox="1"/>
      </xdr:nvSpPr>
      <xdr:spPr>
        <a:xfrm>
          <a:off x="13436111" y="131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43714</xdr:rowOff>
    </xdr:from>
    <xdr:to>
      <xdr:col>67</xdr:col>
      <xdr:colOff>101600</xdr:colOff>
      <xdr:row>76</xdr:row>
      <xdr:rowOff>145314</xdr:rowOff>
    </xdr:to>
    <xdr:sp macro="" textlink="">
      <xdr:nvSpPr>
        <xdr:cNvPr id="656" name="楕円 655"/>
        <xdr:cNvSpPr/>
      </xdr:nvSpPr>
      <xdr:spPr>
        <a:xfrm>
          <a:off x="12763500" y="130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136441</xdr:rowOff>
    </xdr:from>
    <xdr:ext cx="534377" cy="259045"/>
    <xdr:sp macro="" textlink="">
      <xdr:nvSpPr>
        <xdr:cNvPr id="657" name="テキスト ボックス 656"/>
        <xdr:cNvSpPr txBox="1"/>
      </xdr:nvSpPr>
      <xdr:spPr>
        <a:xfrm>
          <a:off x="12547111" y="1316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1" name="直線コネクタ 680"/>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2"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3" name="直線コネクタ 682"/>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4"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5" name="直線コネクタ 684"/>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9843</xdr:rowOff>
    </xdr:from>
    <xdr:to>
      <xdr:col>85</xdr:col>
      <xdr:colOff>127000</xdr:colOff>
      <xdr:row>94</xdr:row>
      <xdr:rowOff>93090</xdr:rowOff>
    </xdr:to>
    <xdr:cxnSp macro="">
      <xdr:nvCxnSpPr>
        <xdr:cNvPr id="686" name="直線コネクタ 685"/>
        <xdr:cNvCxnSpPr/>
      </xdr:nvCxnSpPr>
      <xdr:spPr>
        <a:xfrm flipV="1">
          <a:off x="15481300" y="16126143"/>
          <a:ext cx="838200" cy="8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7"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8" name="フローチャート: 判断 687"/>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93090</xdr:rowOff>
    </xdr:from>
    <xdr:to>
      <xdr:col>81</xdr:col>
      <xdr:colOff>50800</xdr:colOff>
      <xdr:row>95</xdr:row>
      <xdr:rowOff>99467</xdr:rowOff>
    </xdr:to>
    <xdr:cxnSp macro="">
      <xdr:nvCxnSpPr>
        <xdr:cNvPr id="689" name="直線コネクタ 688"/>
        <xdr:cNvCxnSpPr/>
      </xdr:nvCxnSpPr>
      <xdr:spPr>
        <a:xfrm flipV="1">
          <a:off x="14592300" y="16209390"/>
          <a:ext cx="889000" cy="17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0" name="フローチャート: 判断 689"/>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1" name="テキスト ボックス 690"/>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99467</xdr:rowOff>
    </xdr:from>
    <xdr:to>
      <xdr:col>76</xdr:col>
      <xdr:colOff>114300</xdr:colOff>
      <xdr:row>98</xdr:row>
      <xdr:rowOff>978</xdr:rowOff>
    </xdr:to>
    <xdr:cxnSp macro="">
      <xdr:nvCxnSpPr>
        <xdr:cNvPr id="692" name="直線コネクタ 691"/>
        <xdr:cNvCxnSpPr/>
      </xdr:nvCxnSpPr>
      <xdr:spPr>
        <a:xfrm flipV="1">
          <a:off x="13703300" y="16387217"/>
          <a:ext cx="889000" cy="4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3" name="フローチャート: 判断 692"/>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4" name="テキスト ボックス 693"/>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978</xdr:rowOff>
    </xdr:from>
    <xdr:to>
      <xdr:col>71</xdr:col>
      <xdr:colOff>177800</xdr:colOff>
      <xdr:row>98</xdr:row>
      <xdr:rowOff>26809</xdr:rowOff>
    </xdr:to>
    <xdr:cxnSp macro="">
      <xdr:nvCxnSpPr>
        <xdr:cNvPr id="695" name="直線コネクタ 694"/>
        <xdr:cNvCxnSpPr/>
      </xdr:nvCxnSpPr>
      <xdr:spPr>
        <a:xfrm flipV="1">
          <a:off x="12814300" y="16803078"/>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6" name="フローチャート: 判断 695"/>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7" name="テキスト ボックス 696"/>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698" name="フローチャート: 判断 697"/>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699" name="テキスト ボックス 698"/>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130493</xdr:rowOff>
    </xdr:from>
    <xdr:to>
      <xdr:col>85</xdr:col>
      <xdr:colOff>177800</xdr:colOff>
      <xdr:row>94</xdr:row>
      <xdr:rowOff>60643</xdr:rowOff>
    </xdr:to>
    <xdr:sp macro="" textlink="">
      <xdr:nvSpPr>
        <xdr:cNvPr id="705" name="楕円 704"/>
        <xdr:cNvSpPr/>
      </xdr:nvSpPr>
      <xdr:spPr>
        <a:xfrm>
          <a:off x="16268700" y="1607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153370</xdr:rowOff>
    </xdr:from>
    <xdr:ext cx="534377" cy="259045"/>
    <xdr:sp macro="" textlink="">
      <xdr:nvSpPr>
        <xdr:cNvPr id="706" name="積立金該当値テキスト"/>
        <xdr:cNvSpPr txBox="1"/>
      </xdr:nvSpPr>
      <xdr:spPr>
        <a:xfrm>
          <a:off x="16370300" y="1592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42290</xdr:rowOff>
    </xdr:from>
    <xdr:to>
      <xdr:col>81</xdr:col>
      <xdr:colOff>101600</xdr:colOff>
      <xdr:row>94</xdr:row>
      <xdr:rowOff>143890</xdr:rowOff>
    </xdr:to>
    <xdr:sp macro="" textlink="">
      <xdr:nvSpPr>
        <xdr:cNvPr id="707" name="楕円 706"/>
        <xdr:cNvSpPr/>
      </xdr:nvSpPr>
      <xdr:spPr>
        <a:xfrm>
          <a:off x="15430500" y="161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160417</xdr:rowOff>
    </xdr:from>
    <xdr:ext cx="534377" cy="259045"/>
    <xdr:sp macro="" textlink="">
      <xdr:nvSpPr>
        <xdr:cNvPr id="708" name="テキスト ボックス 707"/>
        <xdr:cNvSpPr txBox="1"/>
      </xdr:nvSpPr>
      <xdr:spPr>
        <a:xfrm>
          <a:off x="15214111" y="159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48667</xdr:rowOff>
    </xdr:from>
    <xdr:to>
      <xdr:col>76</xdr:col>
      <xdr:colOff>165100</xdr:colOff>
      <xdr:row>95</xdr:row>
      <xdr:rowOff>150267</xdr:rowOff>
    </xdr:to>
    <xdr:sp macro="" textlink="">
      <xdr:nvSpPr>
        <xdr:cNvPr id="709" name="楕円 708"/>
        <xdr:cNvSpPr/>
      </xdr:nvSpPr>
      <xdr:spPr>
        <a:xfrm>
          <a:off x="14541500" y="163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166794</xdr:rowOff>
    </xdr:from>
    <xdr:ext cx="534377" cy="259045"/>
    <xdr:sp macro="" textlink="">
      <xdr:nvSpPr>
        <xdr:cNvPr id="710" name="テキスト ボックス 709"/>
        <xdr:cNvSpPr txBox="1"/>
      </xdr:nvSpPr>
      <xdr:spPr>
        <a:xfrm>
          <a:off x="14325111" y="161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121628</xdr:rowOff>
    </xdr:from>
    <xdr:to>
      <xdr:col>72</xdr:col>
      <xdr:colOff>38100</xdr:colOff>
      <xdr:row>98</xdr:row>
      <xdr:rowOff>51778</xdr:rowOff>
    </xdr:to>
    <xdr:sp macro="" textlink="">
      <xdr:nvSpPr>
        <xdr:cNvPr id="711" name="楕円 710"/>
        <xdr:cNvSpPr/>
      </xdr:nvSpPr>
      <xdr:spPr>
        <a:xfrm>
          <a:off x="13652500" y="167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68305</xdr:rowOff>
    </xdr:from>
    <xdr:ext cx="534377" cy="259045"/>
    <xdr:sp macro="" textlink="">
      <xdr:nvSpPr>
        <xdr:cNvPr id="712" name="テキスト ボックス 711"/>
        <xdr:cNvSpPr txBox="1"/>
      </xdr:nvSpPr>
      <xdr:spPr>
        <a:xfrm>
          <a:off x="13436111" y="165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147459</xdr:rowOff>
    </xdr:from>
    <xdr:to>
      <xdr:col>67</xdr:col>
      <xdr:colOff>101600</xdr:colOff>
      <xdr:row>98</xdr:row>
      <xdr:rowOff>77609</xdr:rowOff>
    </xdr:to>
    <xdr:sp macro="" textlink="">
      <xdr:nvSpPr>
        <xdr:cNvPr id="713" name="楕円 712"/>
        <xdr:cNvSpPr/>
      </xdr:nvSpPr>
      <xdr:spPr>
        <a:xfrm>
          <a:off x="12763500" y="167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94136</xdr:rowOff>
    </xdr:from>
    <xdr:ext cx="534377" cy="259045"/>
    <xdr:sp macro="" textlink="">
      <xdr:nvSpPr>
        <xdr:cNvPr id="714" name="テキスト ボックス 713"/>
        <xdr:cNvSpPr txBox="1"/>
      </xdr:nvSpPr>
      <xdr:spPr>
        <a:xfrm>
          <a:off x="12547111" y="1655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8" name="直線コネクタ 737"/>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1"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2" name="直線コネクタ 741"/>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4"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5" name="フローチャート: 判断 744"/>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7" name="フローチャート: 判断 746"/>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48" name="テキスト ボックス 747"/>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0" name="フローチャート: 判断 749"/>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1" name="テキスト ボックス 750"/>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3" name="フローチャート: 判断 752"/>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4" name="テキスト ボックス 753"/>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5" name="フローチャート: 判断 754"/>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6" name="テキスト ボックス 755"/>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5" name="直線コネクタ 794"/>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8"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9" name="直線コネクタ 798"/>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138329</xdr:rowOff>
    </xdr:from>
    <xdr:to>
      <xdr:col>116</xdr:col>
      <xdr:colOff>63500</xdr:colOff>
      <xdr:row>57</xdr:row>
      <xdr:rowOff>165456</xdr:rowOff>
    </xdr:to>
    <xdr:cxnSp macro="">
      <xdr:nvCxnSpPr>
        <xdr:cNvPr id="800" name="直線コネクタ 799"/>
        <xdr:cNvCxnSpPr/>
      </xdr:nvCxnSpPr>
      <xdr:spPr>
        <a:xfrm>
          <a:off x="21323300" y="9910979"/>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1"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2" name="フローチャート: 判断 801"/>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138329</xdr:rowOff>
    </xdr:from>
    <xdr:to>
      <xdr:col>111</xdr:col>
      <xdr:colOff>177800</xdr:colOff>
      <xdr:row>57</xdr:row>
      <xdr:rowOff>147053</xdr:rowOff>
    </xdr:to>
    <xdr:cxnSp macro="">
      <xdr:nvCxnSpPr>
        <xdr:cNvPr id="803" name="直線コネクタ 802"/>
        <xdr:cNvCxnSpPr/>
      </xdr:nvCxnSpPr>
      <xdr:spPr>
        <a:xfrm flipV="1">
          <a:off x="20434300" y="9910979"/>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4" name="フローチャート: 判断 803"/>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5" name="テキスト ボックス 804"/>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147053</xdr:rowOff>
    </xdr:from>
    <xdr:to>
      <xdr:col>107</xdr:col>
      <xdr:colOff>50800</xdr:colOff>
      <xdr:row>57</xdr:row>
      <xdr:rowOff>151854</xdr:rowOff>
    </xdr:to>
    <xdr:cxnSp macro="">
      <xdr:nvCxnSpPr>
        <xdr:cNvPr id="806" name="直線コネクタ 805"/>
        <xdr:cNvCxnSpPr/>
      </xdr:nvCxnSpPr>
      <xdr:spPr>
        <a:xfrm flipV="1">
          <a:off x="19545300" y="991970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7" name="フローチャート: 判断 806"/>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08" name="テキスト ボックス 807"/>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127927</xdr:rowOff>
    </xdr:from>
    <xdr:to>
      <xdr:col>102</xdr:col>
      <xdr:colOff>114300</xdr:colOff>
      <xdr:row>57</xdr:row>
      <xdr:rowOff>151854</xdr:rowOff>
    </xdr:to>
    <xdr:cxnSp macro="">
      <xdr:nvCxnSpPr>
        <xdr:cNvPr id="809" name="直線コネクタ 808"/>
        <xdr:cNvCxnSpPr/>
      </xdr:nvCxnSpPr>
      <xdr:spPr>
        <a:xfrm>
          <a:off x="18656300" y="9900577"/>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0" name="フローチャート: 判断 809"/>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1" name="テキスト ボックス 810"/>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2" name="フローチャート: 判断 811"/>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3" name="テキスト ボックス 812"/>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114656</xdr:rowOff>
    </xdr:from>
    <xdr:to>
      <xdr:col>116</xdr:col>
      <xdr:colOff>114300</xdr:colOff>
      <xdr:row>58</xdr:row>
      <xdr:rowOff>44806</xdr:rowOff>
    </xdr:to>
    <xdr:sp macro="" textlink="">
      <xdr:nvSpPr>
        <xdr:cNvPr id="819" name="楕円 818"/>
        <xdr:cNvSpPr/>
      </xdr:nvSpPr>
      <xdr:spPr>
        <a:xfrm>
          <a:off x="22110700" y="98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93083</xdr:rowOff>
    </xdr:from>
    <xdr:ext cx="469744" cy="259045"/>
    <xdr:sp macro="" textlink="">
      <xdr:nvSpPr>
        <xdr:cNvPr id="820" name="貸付金該当値テキスト"/>
        <xdr:cNvSpPr txBox="1"/>
      </xdr:nvSpPr>
      <xdr:spPr>
        <a:xfrm>
          <a:off x="22212300" y="986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87529</xdr:rowOff>
    </xdr:from>
    <xdr:to>
      <xdr:col>112</xdr:col>
      <xdr:colOff>38100</xdr:colOff>
      <xdr:row>58</xdr:row>
      <xdr:rowOff>17679</xdr:rowOff>
    </xdr:to>
    <xdr:sp macro="" textlink="">
      <xdr:nvSpPr>
        <xdr:cNvPr id="821" name="楕円 820"/>
        <xdr:cNvSpPr/>
      </xdr:nvSpPr>
      <xdr:spPr>
        <a:xfrm>
          <a:off x="21272500" y="9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34206</xdr:rowOff>
    </xdr:from>
    <xdr:ext cx="469744" cy="259045"/>
    <xdr:sp macro="" textlink="">
      <xdr:nvSpPr>
        <xdr:cNvPr id="822" name="テキスト ボックス 821"/>
        <xdr:cNvSpPr txBox="1"/>
      </xdr:nvSpPr>
      <xdr:spPr>
        <a:xfrm>
          <a:off x="21088428" y="963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96253</xdr:rowOff>
    </xdr:from>
    <xdr:to>
      <xdr:col>107</xdr:col>
      <xdr:colOff>101600</xdr:colOff>
      <xdr:row>58</xdr:row>
      <xdr:rowOff>26403</xdr:rowOff>
    </xdr:to>
    <xdr:sp macro="" textlink="">
      <xdr:nvSpPr>
        <xdr:cNvPr id="823" name="楕円 822"/>
        <xdr:cNvSpPr/>
      </xdr:nvSpPr>
      <xdr:spPr>
        <a:xfrm>
          <a:off x="20383500" y="986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42930</xdr:rowOff>
    </xdr:from>
    <xdr:ext cx="469744" cy="259045"/>
    <xdr:sp macro="" textlink="">
      <xdr:nvSpPr>
        <xdr:cNvPr id="824" name="テキスト ボックス 823"/>
        <xdr:cNvSpPr txBox="1"/>
      </xdr:nvSpPr>
      <xdr:spPr>
        <a:xfrm>
          <a:off x="20199428" y="964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101054</xdr:rowOff>
    </xdr:from>
    <xdr:to>
      <xdr:col>102</xdr:col>
      <xdr:colOff>165100</xdr:colOff>
      <xdr:row>58</xdr:row>
      <xdr:rowOff>31204</xdr:rowOff>
    </xdr:to>
    <xdr:sp macro="" textlink="">
      <xdr:nvSpPr>
        <xdr:cNvPr id="825" name="楕円 824"/>
        <xdr:cNvSpPr/>
      </xdr:nvSpPr>
      <xdr:spPr>
        <a:xfrm>
          <a:off x="19494500" y="987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47731</xdr:rowOff>
    </xdr:from>
    <xdr:ext cx="469744" cy="259045"/>
    <xdr:sp macro="" textlink="">
      <xdr:nvSpPr>
        <xdr:cNvPr id="826" name="テキスト ボックス 825"/>
        <xdr:cNvSpPr txBox="1"/>
      </xdr:nvSpPr>
      <xdr:spPr>
        <a:xfrm>
          <a:off x="19310428" y="964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77127</xdr:rowOff>
    </xdr:from>
    <xdr:to>
      <xdr:col>98</xdr:col>
      <xdr:colOff>38100</xdr:colOff>
      <xdr:row>58</xdr:row>
      <xdr:rowOff>7277</xdr:rowOff>
    </xdr:to>
    <xdr:sp macro="" textlink="">
      <xdr:nvSpPr>
        <xdr:cNvPr id="827" name="楕円 826"/>
        <xdr:cNvSpPr/>
      </xdr:nvSpPr>
      <xdr:spPr>
        <a:xfrm>
          <a:off x="18605500" y="984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23804</xdr:rowOff>
    </xdr:from>
    <xdr:ext cx="469744" cy="259045"/>
    <xdr:sp macro="" textlink="">
      <xdr:nvSpPr>
        <xdr:cNvPr id="828" name="テキスト ボックス 827"/>
        <xdr:cNvSpPr txBox="1"/>
      </xdr:nvSpPr>
      <xdr:spPr>
        <a:xfrm>
          <a:off x="18421428" y="962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3" name="直線コネクタ 852"/>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4"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5" name="直線コネクタ 854"/>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6"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7" name="直線コネクタ 856"/>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49194</xdr:rowOff>
    </xdr:from>
    <xdr:to>
      <xdr:col>116</xdr:col>
      <xdr:colOff>63500</xdr:colOff>
      <xdr:row>76</xdr:row>
      <xdr:rowOff>74492</xdr:rowOff>
    </xdr:to>
    <xdr:cxnSp macro="">
      <xdr:nvCxnSpPr>
        <xdr:cNvPr id="858" name="直線コネクタ 857"/>
        <xdr:cNvCxnSpPr/>
      </xdr:nvCxnSpPr>
      <xdr:spPr>
        <a:xfrm flipV="1">
          <a:off x="21323300" y="13079394"/>
          <a:ext cx="8382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59"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0" name="フローチャート: 判断 859"/>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74492</xdr:rowOff>
    </xdr:from>
    <xdr:to>
      <xdr:col>111</xdr:col>
      <xdr:colOff>177800</xdr:colOff>
      <xdr:row>76</xdr:row>
      <xdr:rowOff>112877</xdr:rowOff>
    </xdr:to>
    <xdr:cxnSp macro="">
      <xdr:nvCxnSpPr>
        <xdr:cNvPr id="861" name="直線コネクタ 860"/>
        <xdr:cNvCxnSpPr/>
      </xdr:nvCxnSpPr>
      <xdr:spPr>
        <a:xfrm flipV="1">
          <a:off x="20434300" y="13104692"/>
          <a:ext cx="8890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2" name="フローチャート: 判断 861"/>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3" name="テキスト ボックス 862"/>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112877</xdr:rowOff>
    </xdr:from>
    <xdr:to>
      <xdr:col>107</xdr:col>
      <xdr:colOff>50800</xdr:colOff>
      <xdr:row>76</xdr:row>
      <xdr:rowOff>155054</xdr:rowOff>
    </xdr:to>
    <xdr:cxnSp macro="">
      <xdr:nvCxnSpPr>
        <xdr:cNvPr id="864" name="直線コネクタ 863"/>
        <xdr:cNvCxnSpPr/>
      </xdr:nvCxnSpPr>
      <xdr:spPr>
        <a:xfrm flipV="1">
          <a:off x="19545300" y="13143077"/>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5" name="フローチャート: 判断 864"/>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6" name="テキスト ボックス 865"/>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155054</xdr:rowOff>
    </xdr:from>
    <xdr:to>
      <xdr:col>102</xdr:col>
      <xdr:colOff>114300</xdr:colOff>
      <xdr:row>77</xdr:row>
      <xdr:rowOff>1339</xdr:rowOff>
    </xdr:to>
    <xdr:cxnSp macro="">
      <xdr:nvCxnSpPr>
        <xdr:cNvPr id="867" name="直線コネクタ 866"/>
        <xdr:cNvCxnSpPr/>
      </xdr:nvCxnSpPr>
      <xdr:spPr>
        <a:xfrm flipV="1">
          <a:off x="18656300" y="13185254"/>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68" name="フローチャート: 判断 867"/>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69" name="テキスト ボックス 868"/>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0" name="フローチャート: 判断 869"/>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1" name="テキスト ボックス 870"/>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169844</xdr:rowOff>
    </xdr:from>
    <xdr:to>
      <xdr:col>116</xdr:col>
      <xdr:colOff>114300</xdr:colOff>
      <xdr:row>76</xdr:row>
      <xdr:rowOff>99994</xdr:rowOff>
    </xdr:to>
    <xdr:sp macro="" textlink="">
      <xdr:nvSpPr>
        <xdr:cNvPr id="877" name="楕円 876"/>
        <xdr:cNvSpPr/>
      </xdr:nvSpPr>
      <xdr:spPr>
        <a:xfrm>
          <a:off x="22110700" y="130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21270</xdr:rowOff>
    </xdr:from>
    <xdr:ext cx="534377" cy="259045"/>
    <xdr:sp macro="" textlink="">
      <xdr:nvSpPr>
        <xdr:cNvPr id="878" name="繰出金該当値テキスト"/>
        <xdr:cNvSpPr txBox="1"/>
      </xdr:nvSpPr>
      <xdr:spPr>
        <a:xfrm>
          <a:off x="22212300" y="128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23692</xdr:rowOff>
    </xdr:from>
    <xdr:to>
      <xdr:col>112</xdr:col>
      <xdr:colOff>38100</xdr:colOff>
      <xdr:row>76</xdr:row>
      <xdr:rowOff>125292</xdr:rowOff>
    </xdr:to>
    <xdr:sp macro="" textlink="">
      <xdr:nvSpPr>
        <xdr:cNvPr id="879" name="楕円 878"/>
        <xdr:cNvSpPr/>
      </xdr:nvSpPr>
      <xdr:spPr>
        <a:xfrm>
          <a:off x="21272500" y="130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141819</xdr:rowOff>
    </xdr:from>
    <xdr:ext cx="534377" cy="259045"/>
    <xdr:sp macro="" textlink="">
      <xdr:nvSpPr>
        <xdr:cNvPr id="880" name="テキスト ボックス 879"/>
        <xdr:cNvSpPr txBox="1"/>
      </xdr:nvSpPr>
      <xdr:spPr>
        <a:xfrm>
          <a:off x="21056111" y="128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62077</xdr:rowOff>
    </xdr:from>
    <xdr:to>
      <xdr:col>107</xdr:col>
      <xdr:colOff>101600</xdr:colOff>
      <xdr:row>76</xdr:row>
      <xdr:rowOff>163677</xdr:rowOff>
    </xdr:to>
    <xdr:sp macro="" textlink="">
      <xdr:nvSpPr>
        <xdr:cNvPr id="881" name="楕円 880"/>
        <xdr:cNvSpPr/>
      </xdr:nvSpPr>
      <xdr:spPr>
        <a:xfrm>
          <a:off x="20383500" y="130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154804</xdr:rowOff>
    </xdr:from>
    <xdr:ext cx="534377" cy="259045"/>
    <xdr:sp macro="" textlink="">
      <xdr:nvSpPr>
        <xdr:cNvPr id="882" name="テキスト ボックス 881"/>
        <xdr:cNvSpPr txBox="1"/>
      </xdr:nvSpPr>
      <xdr:spPr>
        <a:xfrm>
          <a:off x="20167111" y="1318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104254</xdr:rowOff>
    </xdr:from>
    <xdr:to>
      <xdr:col>102</xdr:col>
      <xdr:colOff>165100</xdr:colOff>
      <xdr:row>77</xdr:row>
      <xdr:rowOff>34404</xdr:rowOff>
    </xdr:to>
    <xdr:sp macro="" textlink="">
      <xdr:nvSpPr>
        <xdr:cNvPr id="883" name="楕円 882"/>
        <xdr:cNvSpPr/>
      </xdr:nvSpPr>
      <xdr:spPr>
        <a:xfrm>
          <a:off x="19494500" y="131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25531</xdr:rowOff>
    </xdr:from>
    <xdr:ext cx="534377" cy="259045"/>
    <xdr:sp macro="" textlink="">
      <xdr:nvSpPr>
        <xdr:cNvPr id="884" name="テキスト ボックス 883"/>
        <xdr:cNvSpPr txBox="1"/>
      </xdr:nvSpPr>
      <xdr:spPr>
        <a:xfrm>
          <a:off x="19278111" y="1322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121989</xdr:rowOff>
    </xdr:from>
    <xdr:to>
      <xdr:col>98</xdr:col>
      <xdr:colOff>38100</xdr:colOff>
      <xdr:row>77</xdr:row>
      <xdr:rowOff>52139</xdr:rowOff>
    </xdr:to>
    <xdr:sp macro="" textlink="">
      <xdr:nvSpPr>
        <xdr:cNvPr id="885" name="楕円 884"/>
        <xdr:cNvSpPr/>
      </xdr:nvSpPr>
      <xdr:spPr>
        <a:xfrm>
          <a:off x="18605500" y="131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43266</xdr:rowOff>
    </xdr:from>
    <xdr:ext cx="534377" cy="259045"/>
    <xdr:sp macro="" textlink="">
      <xdr:nvSpPr>
        <xdr:cNvPr id="886" name="テキスト ボックス 885"/>
        <xdr:cNvSpPr txBox="1"/>
      </xdr:nvSpPr>
      <xdr:spPr>
        <a:xfrm>
          <a:off x="18389111" y="132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2" name="テキスト ボックス 901"/>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6" name="直線コネクタ 905"/>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9"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2"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3" name="フローチャート: 判断 912"/>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3" name="フローチャート: 判断 922"/>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4" name="テキスト ボックス 923"/>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1"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9" name="テキスト ボックス 93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の人件費が類似団体平均や全国平均より多額であるため、増加しています。「行財政改革プラン」に基づき、適材適所の配置、給与の適正化等により、総合的な人件費の増加抑制を図ります。</a:t>
          </a:r>
        </a:p>
        <a:p>
          <a:r>
            <a:rPr kumimoji="1" lang="ja-JP" altLang="en-US" sz="1300">
              <a:latin typeface="ＭＳ Ｐゴシック" panose="020B0600070205080204" pitchFamily="50" charset="-128"/>
              <a:ea typeface="ＭＳ Ｐゴシック" panose="020B0600070205080204" pitchFamily="50" charset="-128"/>
            </a:rPr>
            <a:t>　物件費は、ふるさと里納税の受け入れ増に伴う包括委託料の増等により増加しています。扶助費は大幅に増加していますが、全国的なコロナ対策支援によるものであり、類似団体とも同程度の伸びの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普通建設事業費は、新規整備は増となっていますが、更新整備は減となり、全体でも減となりました。「行財政改革プラン」に基づき、投資的経費の抑制を図りながら、適正な事業実施に努めていきます。</a:t>
          </a:r>
        </a:p>
        <a:p>
          <a:r>
            <a:rPr kumimoji="1" lang="ja-JP" altLang="en-US" sz="1300">
              <a:latin typeface="ＭＳ Ｐゴシック" panose="020B0600070205080204" pitchFamily="50" charset="-128"/>
              <a:ea typeface="ＭＳ Ｐゴシック" panose="020B0600070205080204" pitchFamily="50" charset="-128"/>
            </a:rPr>
            <a:t>　公債費は、類似団体を下回っていますが、土地開発公社の解散に係る三セク債や、教育施設環境整備、老朽施設の耐震化工事、認定こども園整備等に係る地方債の償還が増加しています。「行財政改革プラン」に基づき、市債の発行を抑制し、公債費負担の軽減を図ります。</a:t>
          </a:r>
        </a:p>
        <a:p>
          <a:r>
            <a:rPr kumimoji="1" lang="ja-JP" altLang="en-US" sz="1300">
              <a:latin typeface="ＭＳ Ｐゴシック" panose="020B0600070205080204" pitchFamily="50" charset="-128"/>
              <a:ea typeface="ＭＳ Ｐゴシック" panose="020B0600070205080204" pitchFamily="50" charset="-128"/>
            </a:rPr>
            <a:t>　積立金は、令和２度決算剰余金および令和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歳入予算の超過による財政調整基金積立金および令和３年度のふるさと納税受入増によるふるさと応援基金積立金の増により類似団体を大幅に上回っています。今後も「行財政改革プラン」に基づき、歳入確保・歳出抑制により、基金の確保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41,541
150.98
28,928,717
27,860,286
988,637
12,455,071
19,692,890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66548</xdr:rowOff>
    </xdr:from>
    <xdr:to>
      <xdr:col>24</xdr:col>
      <xdr:colOff>63500</xdr:colOff>
      <xdr:row>38</xdr:row>
      <xdr:rowOff>148191</xdr:rowOff>
    </xdr:to>
    <xdr:cxnSp macro="">
      <xdr:nvCxnSpPr>
        <xdr:cNvPr id="63" name="直線コネクタ 62"/>
        <xdr:cNvCxnSpPr/>
      </xdr:nvCxnSpPr>
      <xdr:spPr>
        <a:xfrm flipV="1">
          <a:off x="3797300" y="6581648"/>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66874</xdr:rowOff>
    </xdr:from>
    <xdr:to>
      <xdr:col>19</xdr:col>
      <xdr:colOff>177800</xdr:colOff>
      <xdr:row>38</xdr:row>
      <xdr:rowOff>148191</xdr:rowOff>
    </xdr:to>
    <xdr:cxnSp macro="">
      <xdr:nvCxnSpPr>
        <xdr:cNvPr id="66" name="直線コネクタ 65"/>
        <xdr:cNvCxnSpPr/>
      </xdr:nvCxnSpPr>
      <xdr:spPr>
        <a:xfrm>
          <a:off x="2908300" y="6581974"/>
          <a:ext cx="889000" cy="8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15929</xdr:rowOff>
    </xdr:from>
    <xdr:to>
      <xdr:col>15</xdr:col>
      <xdr:colOff>50800</xdr:colOff>
      <xdr:row>38</xdr:row>
      <xdr:rowOff>66874</xdr:rowOff>
    </xdr:to>
    <xdr:cxnSp macro="">
      <xdr:nvCxnSpPr>
        <xdr:cNvPr id="69" name="直線コネクタ 68"/>
        <xdr:cNvCxnSpPr/>
      </xdr:nvCxnSpPr>
      <xdr:spPr>
        <a:xfrm>
          <a:off x="2019300" y="6531029"/>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15929</xdr:rowOff>
    </xdr:from>
    <xdr:to>
      <xdr:col>10</xdr:col>
      <xdr:colOff>114300</xdr:colOff>
      <xdr:row>38</xdr:row>
      <xdr:rowOff>79284</xdr:rowOff>
    </xdr:to>
    <xdr:cxnSp macro="">
      <xdr:nvCxnSpPr>
        <xdr:cNvPr id="72" name="直線コネクタ 71"/>
        <xdr:cNvCxnSpPr/>
      </xdr:nvCxnSpPr>
      <xdr:spPr>
        <a:xfrm flipV="1">
          <a:off x="1130300" y="6531029"/>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xdr:rowOff>
    </xdr:from>
    <xdr:to>
      <xdr:col>24</xdr:col>
      <xdr:colOff>114300</xdr:colOff>
      <xdr:row>38</xdr:row>
      <xdr:rowOff>117348</xdr:rowOff>
    </xdr:to>
    <xdr:sp macro="" textlink="">
      <xdr:nvSpPr>
        <xdr:cNvPr id="82" name="楕円 81"/>
        <xdr:cNvSpPr/>
      </xdr:nvSpPr>
      <xdr:spPr>
        <a:xfrm>
          <a:off x="4584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165625</xdr:rowOff>
    </xdr:from>
    <xdr:ext cx="469744" cy="259045"/>
    <xdr:sp macro="" textlink="">
      <xdr:nvSpPr>
        <xdr:cNvPr id="83" name="議会費該当値テキスト"/>
        <xdr:cNvSpPr txBox="1"/>
      </xdr:nvSpPr>
      <xdr:spPr>
        <a:xfrm>
          <a:off x="4686300"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97391</xdr:rowOff>
    </xdr:from>
    <xdr:to>
      <xdr:col>20</xdr:col>
      <xdr:colOff>38100</xdr:colOff>
      <xdr:row>39</xdr:row>
      <xdr:rowOff>27541</xdr:rowOff>
    </xdr:to>
    <xdr:sp macro="" textlink="">
      <xdr:nvSpPr>
        <xdr:cNvPr id="84" name="楕円 83"/>
        <xdr:cNvSpPr/>
      </xdr:nvSpPr>
      <xdr:spPr>
        <a:xfrm>
          <a:off x="3746500" y="66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18668</xdr:rowOff>
    </xdr:from>
    <xdr:ext cx="469744" cy="259045"/>
    <xdr:sp macro="" textlink="">
      <xdr:nvSpPr>
        <xdr:cNvPr id="85" name="テキスト ボックス 84"/>
        <xdr:cNvSpPr txBox="1"/>
      </xdr:nvSpPr>
      <xdr:spPr>
        <a:xfrm>
          <a:off x="3562428" y="670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16074</xdr:rowOff>
    </xdr:from>
    <xdr:to>
      <xdr:col>15</xdr:col>
      <xdr:colOff>101600</xdr:colOff>
      <xdr:row>38</xdr:row>
      <xdr:rowOff>117674</xdr:rowOff>
    </xdr:to>
    <xdr:sp macro="" textlink="">
      <xdr:nvSpPr>
        <xdr:cNvPr id="86" name="楕円 85"/>
        <xdr:cNvSpPr/>
      </xdr:nvSpPr>
      <xdr:spPr>
        <a:xfrm>
          <a:off x="28575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108801</xdr:rowOff>
    </xdr:from>
    <xdr:ext cx="469744" cy="259045"/>
    <xdr:sp macro="" textlink="">
      <xdr:nvSpPr>
        <xdr:cNvPr id="87" name="テキスト ボックス 86"/>
        <xdr:cNvSpPr txBox="1"/>
      </xdr:nvSpPr>
      <xdr:spPr>
        <a:xfrm>
          <a:off x="2673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136579</xdr:rowOff>
    </xdr:from>
    <xdr:to>
      <xdr:col>10</xdr:col>
      <xdr:colOff>165100</xdr:colOff>
      <xdr:row>38</xdr:row>
      <xdr:rowOff>66729</xdr:rowOff>
    </xdr:to>
    <xdr:sp macro="" textlink="">
      <xdr:nvSpPr>
        <xdr:cNvPr id="88" name="楕円 87"/>
        <xdr:cNvSpPr/>
      </xdr:nvSpPr>
      <xdr:spPr>
        <a:xfrm>
          <a:off x="1968500" y="64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57856</xdr:rowOff>
    </xdr:from>
    <xdr:ext cx="469744" cy="259045"/>
    <xdr:sp macro="" textlink="">
      <xdr:nvSpPr>
        <xdr:cNvPr id="89" name="テキスト ボックス 88"/>
        <xdr:cNvSpPr txBox="1"/>
      </xdr:nvSpPr>
      <xdr:spPr>
        <a:xfrm>
          <a:off x="1784428" y="65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28484</xdr:rowOff>
    </xdr:from>
    <xdr:to>
      <xdr:col>6</xdr:col>
      <xdr:colOff>38100</xdr:colOff>
      <xdr:row>38</xdr:row>
      <xdr:rowOff>130084</xdr:rowOff>
    </xdr:to>
    <xdr:sp macro="" textlink="">
      <xdr:nvSpPr>
        <xdr:cNvPr id="90" name="楕円 89"/>
        <xdr:cNvSpPr/>
      </xdr:nvSpPr>
      <xdr:spPr>
        <a:xfrm>
          <a:off x="1079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121211</xdr:rowOff>
    </xdr:from>
    <xdr:ext cx="469744" cy="259045"/>
    <xdr:sp macro="" textlink="">
      <xdr:nvSpPr>
        <xdr:cNvPr id="91" name="テキスト ボックス 90"/>
        <xdr:cNvSpPr txBox="1"/>
      </xdr:nvSpPr>
      <xdr:spPr>
        <a:xfrm>
          <a:off x="895428" y="663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129715</xdr:rowOff>
    </xdr:from>
    <xdr:to>
      <xdr:col>24</xdr:col>
      <xdr:colOff>62865</xdr:colOff>
      <xdr:row>57</xdr:row>
      <xdr:rowOff>137569</xdr:rowOff>
    </xdr:to>
    <xdr:cxnSp macro="">
      <xdr:nvCxnSpPr>
        <xdr:cNvPr id="113" name="直線コネクタ 112"/>
        <xdr:cNvCxnSpPr/>
      </xdr:nvCxnSpPr>
      <xdr:spPr>
        <a:xfrm flipV="1">
          <a:off x="4633595" y="9045115"/>
          <a:ext cx="1270" cy="8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141396</xdr:rowOff>
    </xdr:from>
    <xdr:ext cx="534377" cy="259045"/>
    <xdr:sp macro="" textlink="">
      <xdr:nvSpPr>
        <xdr:cNvPr id="114" name="総務費最小値テキスト"/>
        <xdr:cNvSpPr txBox="1"/>
      </xdr:nvSpPr>
      <xdr:spPr>
        <a:xfrm>
          <a:off x="4686300" y="99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137569</xdr:rowOff>
    </xdr:from>
    <xdr:to>
      <xdr:col>24</xdr:col>
      <xdr:colOff>152400</xdr:colOff>
      <xdr:row>57</xdr:row>
      <xdr:rowOff>137569</xdr:rowOff>
    </xdr:to>
    <xdr:cxnSp macro="">
      <xdr:nvCxnSpPr>
        <xdr:cNvPr id="115" name="直線コネクタ 114"/>
        <xdr:cNvCxnSpPr/>
      </xdr:nvCxnSpPr>
      <xdr:spPr>
        <a:xfrm>
          <a:off x="4546600" y="99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76392</xdr:rowOff>
    </xdr:from>
    <xdr:ext cx="599010" cy="259045"/>
    <xdr:sp macro="" textlink="">
      <xdr:nvSpPr>
        <xdr:cNvPr id="116" name="総務費最大値テキスト"/>
        <xdr:cNvSpPr txBox="1"/>
      </xdr:nvSpPr>
      <xdr:spPr>
        <a:xfrm>
          <a:off x="4686300" y="882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129715</xdr:rowOff>
    </xdr:from>
    <xdr:to>
      <xdr:col>24</xdr:col>
      <xdr:colOff>152400</xdr:colOff>
      <xdr:row>52</xdr:row>
      <xdr:rowOff>129715</xdr:rowOff>
    </xdr:to>
    <xdr:cxnSp macro="">
      <xdr:nvCxnSpPr>
        <xdr:cNvPr id="117" name="直線コネクタ 116"/>
        <xdr:cNvCxnSpPr/>
      </xdr:nvCxnSpPr>
      <xdr:spPr>
        <a:xfrm>
          <a:off x="4546600" y="904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70869</xdr:rowOff>
    </xdr:from>
    <xdr:to>
      <xdr:col>24</xdr:col>
      <xdr:colOff>63500</xdr:colOff>
      <xdr:row>53</xdr:row>
      <xdr:rowOff>84127</xdr:rowOff>
    </xdr:to>
    <xdr:cxnSp macro="">
      <xdr:nvCxnSpPr>
        <xdr:cNvPr id="118" name="直線コネクタ 117"/>
        <xdr:cNvCxnSpPr/>
      </xdr:nvCxnSpPr>
      <xdr:spPr>
        <a:xfrm>
          <a:off x="3797300" y="8814819"/>
          <a:ext cx="838200" cy="35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xdr:rowOff>
    </xdr:from>
    <xdr:ext cx="534377" cy="259045"/>
    <xdr:sp macro="" textlink="">
      <xdr:nvSpPr>
        <xdr:cNvPr id="119" name="総務費平均値テキスト"/>
        <xdr:cNvSpPr txBox="1"/>
      </xdr:nvSpPr>
      <xdr:spPr>
        <a:xfrm>
          <a:off x="4686300" y="9601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21710</xdr:rowOff>
    </xdr:from>
    <xdr:to>
      <xdr:col>24</xdr:col>
      <xdr:colOff>114300</xdr:colOff>
      <xdr:row>56</xdr:row>
      <xdr:rowOff>123310</xdr:rowOff>
    </xdr:to>
    <xdr:sp macro="" textlink="">
      <xdr:nvSpPr>
        <xdr:cNvPr id="120" name="フローチャート: 判断 119"/>
        <xdr:cNvSpPr/>
      </xdr:nvSpPr>
      <xdr:spPr>
        <a:xfrm>
          <a:off x="45847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70869</xdr:rowOff>
    </xdr:from>
    <xdr:to>
      <xdr:col>19</xdr:col>
      <xdr:colOff>177800</xdr:colOff>
      <xdr:row>55</xdr:row>
      <xdr:rowOff>121087</xdr:rowOff>
    </xdr:to>
    <xdr:cxnSp macro="">
      <xdr:nvCxnSpPr>
        <xdr:cNvPr id="121" name="直線コネクタ 120"/>
        <xdr:cNvCxnSpPr/>
      </xdr:nvCxnSpPr>
      <xdr:spPr>
        <a:xfrm flipV="1">
          <a:off x="2908300" y="8814819"/>
          <a:ext cx="889000" cy="7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93024</xdr:rowOff>
    </xdr:from>
    <xdr:to>
      <xdr:col>20</xdr:col>
      <xdr:colOff>38100</xdr:colOff>
      <xdr:row>54</xdr:row>
      <xdr:rowOff>23174</xdr:rowOff>
    </xdr:to>
    <xdr:sp macro="" textlink="">
      <xdr:nvSpPr>
        <xdr:cNvPr id="122" name="フローチャート: 判断 121"/>
        <xdr:cNvSpPr/>
      </xdr:nvSpPr>
      <xdr:spPr>
        <a:xfrm>
          <a:off x="3746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14301</xdr:rowOff>
    </xdr:from>
    <xdr:ext cx="599010" cy="259045"/>
    <xdr:sp macro="" textlink="">
      <xdr:nvSpPr>
        <xdr:cNvPr id="123" name="テキスト ボックス 122"/>
        <xdr:cNvSpPr txBox="1"/>
      </xdr:nvSpPr>
      <xdr:spPr>
        <a:xfrm>
          <a:off x="3497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121087</xdr:rowOff>
    </xdr:from>
    <xdr:to>
      <xdr:col>15</xdr:col>
      <xdr:colOff>50800</xdr:colOff>
      <xdr:row>57</xdr:row>
      <xdr:rowOff>18779</xdr:rowOff>
    </xdr:to>
    <xdr:cxnSp macro="">
      <xdr:nvCxnSpPr>
        <xdr:cNvPr id="124" name="直線コネクタ 123"/>
        <xdr:cNvCxnSpPr/>
      </xdr:nvCxnSpPr>
      <xdr:spPr>
        <a:xfrm flipV="1">
          <a:off x="2019300" y="9550837"/>
          <a:ext cx="889000" cy="24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84511</xdr:rowOff>
    </xdr:from>
    <xdr:to>
      <xdr:col>15</xdr:col>
      <xdr:colOff>101600</xdr:colOff>
      <xdr:row>57</xdr:row>
      <xdr:rowOff>14661</xdr:rowOff>
    </xdr:to>
    <xdr:sp macro="" textlink="">
      <xdr:nvSpPr>
        <xdr:cNvPr id="125" name="フローチャート: 判断 124"/>
        <xdr:cNvSpPr/>
      </xdr:nvSpPr>
      <xdr:spPr>
        <a:xfrm>
          <a:off x="2857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5788</xdr:rowOff>
    </xdr:from>
    <xdr:ext cx="534377" cy="259045"/>
    <xdr:sp macro="" textlink="">
      <xdr:nvSpPr>
        <xdr:cNvPr id="126" name="テキスト ボックス 125"/>
        <xdr:cNvSpPr txBox="1"/>
      </xdr:nvSpPr>
      <xdr:spPr>
        <a:xfrm>
          <a:off x="2641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18779</xdr:rowOff>
    </xdr:from>
    <xdr:to>
      <xdr:col>10</xdr:col>
      <xdr:colOff>114300</xdr:colOff>
      <xdr:row>57</xdr:row>
      <xdr:rowOff>23581</xdr:rowOff>
    </xdr:to>
    <xdr:cxnSp macro="">
      <xdr:nvCxnSpPr>
        <xdr:cNvPr id="127" name="直線コネクタ 126"/>
        <xdr:cNvCxnSpPr/>
      </xdr:nvCxnSpPr>
      <xdr:spPr>
        <a:xfrm flipV="1">
          <a:off x="1130300" y="9791429"/>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121919</xdr:rowOff>
    </xdr:from>
    <xdr:to>
      <xdr:col>10</xdr:col>
      <xdr:colOff>165100</xdr:colOff>
      <xdr:row>57</xdr:row>
      <xdr:rowOff>52069</xdr:rowOff>
    </xdr:to>
    <xdr:sp macro="" textlink="">
      <xdr:nvSpPr>
        <xdr:cNvPr id="128" name="フローチャート: 判断 127"/>
        <xdr:cNvSpPr/>
      </xdr:nvSpPr>
      <xdr:spPr>
        <a:xfrm>
          <a:off x="1968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68596</xdr:rowOff>
    </xdr:from>
    <xdr:ext cx="534377" cy="259045"/>
    <xdr:sp macro="" textlink="">
      <xdr:nvSpPr>
        <xdr:cNvPr id="129" name="テキスト ボックス 128"/>
        <xdr:cNvSpPr txBox="1"/>
      </xdr:nvSpPr>
      <xdr:spPr>
        <a:xfrm>
          <a:off x="1752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138909</xdr:rowOff>
    </xdr:from>
    <xdr:to>
      <xdr:col>6</xdr:col>
      <xdr:colOff>38100</xdr:colOff>
      <xdr:row>57</xdr:row>
      <xdr:rowOff>69059</xdr:rowOff>
    </xdr:to>
    <xdr:sp macro="" textlink="">
      <xdr:nvSpPr>
        <xdr:cNvPr id="130" name="フローチャート: 判断 129"/>
        <xdr:cNvSpPr/>
      </xdr:nvSpPr>
      <xdr:spPr>
        <a:xfrm>
          <a:off x="10795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85586</xdr:rowOff>
    </xdr:from>
    <xdr:ext cx="534377" cy="259045"/>
    <xdr:sp macro="" textlink="">
      <xdr:nvSpPr>
        <xdr:cNvPr id="131" name="テキスト ボックス 130"/>
        <xdr:cNvSpPr txBox="1"/>
      </xdr:nvSpPr>
      <xdr:spPr>
        <a:xfrm>
          <a:off x="863111" y="951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33327</xdr:rowOff>
    </xdr:from>
    <xdr:to>
      <xdr:col>24</xdr:col>
      <xdr:colOff>114300</xdr:colOff>
      <xdr:row>53</xdr:row>
      <xdr:rowOff>134927</xdr:rowOff>
    </xdr:to>
    <xdr:sp macro="" textlink="">
      <xdr:nvSpPr>
        <xdr:cNvPr id="137" name="楕円 136"/>
        <xdr:cNvSpPr/>
      </xdr:nvSpPr>
      <xdr:spPr>
        <a:xfrm>
          <a:off x="4584700" y="91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119704</xdr:rowOff>
    </xdr:from>
    <xdr:ext cx="599010" cy="259045"/>
    <xdr:sp macro="" textlink="">
      <xdr:nvSpPr>
        <xdr:cNvPr id="138" name="総務費該当値テキスト"/>
        <xdr:cNvSpPr txBox="1"/>
      </xdr:nvSpPr>
      <xdr:spPr>
        <a:xfrm>
          <a:off x="4686300" y="903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20069</xdr:rowOff>
    </xdr:from>
    <xdr:to>
      <xdr:col>20</xdr:col>
      <xdr:colOff>38100</xdr:colOff>
      <xdr:row>51</xdr:row>
      <xdr:rowOff>121669</xdr:rowOff>
    </xdr:to>
    <xdr:sp macro="" textlink="">
      <xdr:nvSpPr>
        <xdr:cNvPr id="139" name="楕円 138"/>
        <xdr:cNvSpPr/>
      </xdr:nvSpPr>
      <xdr:spPr>
        <a:xfrm>
          <a:off x="3746500" y="87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138196</xdr:rowOff>
    </xdr:from>
    <xdr:ext cx="599010" cy="259045"/>
    <xdr:sp macro="" textlink="">
      <xdr:nvSpPr>
        <xdr:cNvPr id="140" name="テキスト ボックス 139"/>
        <xdr:cNvSpPr txBox="1"/>
      </xdr:nvSpPr>
      <xdr:spPr>
        <a:xfrm>
          <a:off x="3497795" y="853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70287</xdr:rowOff>
    </xdr:from>
    <xdr:to>
      <xdr:col>15</xdr:col>
      <xdr:colOff>101600</xdr:colOff>
      <xdr:row>56</xdr:row>
      <xdr:rowOff>437</xdr:rowOff>
    </xdr:to>
    <xdr:sp macro="" textlink="">
      <xdr:nvSpPr>
        <xdr:cNvPr id="141" name="楕円 140"/>
        <xdr:cNvSpPr/>
      </xdr:nvSpPr>
      <xdr:spPr>
        <a:xfrm>
          <a:off x="2857500" y="9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16964</xdr:rowOff>
    </xdr:from>
    <xdr:ext cx="599010" cy="259045"/>
    <xdr:sp macro="" textlink="">
      <xdr:nvSpPr>
        <xdr:cNvPr id="142" name="テキスト ボックス 141"/>
        <xdr:cNvSpPr txBox="1"/>
      </xdr:nvSpPr>
      <xdr:spPr>
        <a:xfrm>
          <a:off x="2608795" y="927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139429</xdr:rowOff>
    </xdr:from>
    <xdr:to>
      <xdr:col>10</xdr:col>
      <xdr:colOff>165100</xdr:colOff>
      <xdr:row>57</xdr:row>
      <xdr:rowOff>69579</xdr:rowOff>
    </xdr:to>
    <xdr:sp macro="" textlink="">
      <xdr:nvSpPr>
        <xdr:cNvPr id="143" name="楕円 142"/>
        <xdr:cNvSpPr/>
      </xdr:nvSpPr>
      <xdr:spPr>
        <a:xfrm>
          <a:off x="1968500" y="97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60706</xdr:rowOff>
    </xdr:from>
    <xdr:ext cx="534377" cy="259045"/>
    <xdr:sp macro="" textlink="">
      <xdr:nvSpPr>
        <xdr:cNvPr id="144" name="テキスト ボックス 143"/>
        <xdr:cNvSpPr txBox="1"/>
      </xdr:nvSpPr>
      <xdr:spPr>
        <a:xfrm>
          <a:off x="1752111" y="98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144231</xdr:rowOff>
    </xdr:from>
    <xdr:to>
      <xdr:col>6</xdr:col>
      <xdr:colOff>38100</xdr:colOff>
      <xdr:row>57</xdr:row>
      <xdr:rowOff>74381</xdr:rowOff>
    </xdr:to>
    <xdr:sp macro="" textlink="">
      <xdr:nvSpPr>
        <xdr:cNvPr id="145" name="楕円 144"/>
        <xdr:cNvSpPr/>
      </xdr:nvSpPr>
      <xdr:spPr>
        <a:xfrm>
          <a:off x="1079500" y="97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65508</xdr:rowOff>
    </xdr:from>
    <xdr:ext cx="534377" cy="259045"/>
    <xdr:sp macro="" textlink="">
      <xdr:nvSpPr>
        <xdr:cNvPr id="146" name="テキスト ボックス 145"/>
        <xdr:cNvSpPr txBox="1"/>
      </xdr:nvSpPr>
      <xdr:spPr>
        <a:xfrm>
          <a:off x="863111" y="983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9" name="テキスト ボックス 158"/>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5" name="直線コネクタ 174"/>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6" name="民生費最小値テキスト"/>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77" name="直線コネクタ 176"/>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78" name="民生費最大値テキスト"/>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79" name="直線コネクタ 178"/>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136185</xdr:rowOff>
    </xdr:from>
    <xdr:to>
      <xdr:col>24</xdr:col>
      <xdr:colOff>63500</xdr:colOff>
      <xdr:row>78</xdr:row>
      <xdr:rowOff>5254</xdr:rowOff>
    </xdr:to>
    <xdr:cxnSp macro="">
      <xdr:nvCxnSpPr>
        <xdr:cNvPr id="180" name="直線コネクタ 179"/>
        <xdr:cNvCxnSpPr/>
      </xdr:nvCxnSpPr>
      <xdr:spPr>
        <a:xfrm flipV="1">
          <a:off x="3797300" y="13166385"/>
          <a:ext cx="838200" cy="2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37396</xdr:rowOff>
    </xdr:from>
    <xdr:ext cx="599010" cy="259045"/>
    <xdr:sp macro="" textlink="">
      <xdr:nvSpPr>
        <xdr:cNvPr id="181" name="民生費平均値テキスト"/>
        <xdr:cNvSpPr txBox="1"/>
      </xdr:nvSpPr>
      <xdr:spPr>
        <a:xfrm>
          <a:off x="4686300" y="12896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2" name="フローチャート: 判断 181"/>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35382</xdr:rowOff>
    </xdr:from>
    <xdr:to>
      <xdr:col>19</xdr:col>
      <xdr:colOff>177800</xdr:colOff>
      <xdr:row>78</xdr:row>
      <xdr:rowOff>5254</xdr:rowOff>
    </xdr:to>
    <xdr:cxnSp macro="">
      <xdr:nvCxnSpPr>
        <xdr:cNvPr id="183" name="直線コネクタ 182"/>
        <xdr:cNvCxnSpPr/>
      </xdr:nvCxnSpPr>
      <xdr:spPr>
        <a:xfrm>
          <a:off x="2908300" y="13237032"/>
          <a:ext cx="889000" cy="14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4" name="フローチャート: 判断 183"/>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27004</xdr:rowOff>
    </xdr:from>
    <xdr:ext cx="599010" cy="259045"/>
    <xdr:sp macro="" textlink="">
      <xdr:nvSpPr>
        <xdr:cNvPr id="185" name="テキスト ボックス 184"/>
        <xdr:cNvSpPr txBox="1"/>
      </xdr:nvSpPr>
      <xdr:spPr>
        <a:xfrm>
          <a:off x="3497795" y="130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35382</xdr:rowOff>
    </xdr:from>
    <xdr:to>
      <xdr:col>15</xdr:col>
      <xdr:colOff>50800</xdr:colOff>
      <xdr:row>78</xdr:row>
      <xdr:rowOff>140215</xdr:rowOff>
    </xdr:to>
    <xdr:cxnSp macro="">
      <xdr:nvCxnSpPr>
        <xdr:cNvPr id="186" name="直線コネクタ 185"/>
        <xdr:cNvCxnSpPr/>
      </xdr:nvCxnSpPr>
      <xdr:spPr>
        <a:xfrm flipV="1">
          <a:off x="2019300" y="13237032"/>
          <a:ext cx="889000" cy="27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131848</xdr:rowOff>
    </xdr:from>
    <xdr:to>
      <xdr:col>15</xdr:col>
      <xdr:colOff>101600</xdr:colOff>
      <xdr:row>78</xdr:row>
      <xdr:rowOff>61998</xdr:rowOff>
    </xdr:to>
    <xdr:sp macro="" textlink="">
      <xdr:nvSpPr>
        <xdr:cNvPr id="187" name="フローチャート: 判断 186"/>
        <xdr:cNvSpPr/>
      </xdr:nvSpPr>
      <xdr:spPr>
        <a:xfrm>
          <a:off x="2857500" y="1333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53125</xdr:rowOff>
    </xdr:from>
    <xdr:ext cx="599010" cy="259045"/>
    <xdr:sp macro="" textlink="">
      <xdr:nvSpPr>
        <xdr:cNvPr id="188" name="テキスト ボックス 187"/>
        <xdr:cNvSpPr txBox="1"/>
      </xdr:nvSpPr>
      <xdr:spPr>
        <a:xfrm>
          <a:off x="2608795" y="1342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18817</xdr:rowOff>
    </xdr:from>
    <xdr:to>
      <xdr:col>10</xdr:col>
      <xdr:colOff>114300</xdr:colOff>
      <xdr:row>78</xdr:row>
      <xdr:rowOff>140215</xdr:rowOff>
    </xdr:to>
    <xdr:cxnSp macro="">
      <xdr:nvCxnSpPr>
        <xdr:cNvPr id="189" name="直線コネクタ 188"/>
        <xdr:cNvCxnSpPr/>
      </xdr:nvCxnSpPr>
      <xdr:spPr>
        <a:xfrm>
          <a:off x="1130300" y="13391917"/>
          <a:ext cx="889000" cy="1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5375</xdr:rowOff>
    </xdr:from>
    <xdr:to>
      <xdr:col>10</xdr:col>
      <xdr:colOff>165100</xdr:colOff>
      <xdr:row>78</xdr:row>
      <xdr:rowOff>106975</xdr:rowOff>
    </xdr:to>
    <xdr:sp macro="" textlink="">
      <xdr:nvSpPr>
        <xdr:cNvPr id="190" name="フローチャート: 判断 189"/>
        <xdr:cNvSpPr/>
      </xdr:nvSpPr>
      <xdr:spPr>
        <a:xfrm>
          <a:off x="1968500" y="133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123502</xdr:rowOff>
    </xdr:from>
    <xdr:ext cx="599010" cy="259045"/>
    <xdr:sp macro="" textlink="">
      <xdr:nvSpPr>
        <xdr:cNvPr id="191" name="テキスト ボックス 190"/>
        <xdr:cNvSpPr txBox="1"/>
      </xdr:nvSpPr>
      <xdr:spPr>
        <a:xfrm>
          <a:off x="1719795" y="131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154927</xdr:rowOff>
    </xdr:from>
    <xdr:to>
      <xdr:col>6</xdr:col>
      <xdr:colOff>38100</xdr:colOff>
      <xdr:row>78</xdr:row>
      <xdr:rowOff>85077</xdr:rowOff>
    </xdr:to>
    <xdr:sp macro="" textlink="">
      <xdr:nvSpPr>
        <xdr:cNvPr id="192" name="フローチャート: 判断 191"/>
        <xdr:cNvSpPr/>
      </xdr:nvSpPr>
      <xdr:spPr>
        <a:xfrm>
          <a:off x="1079500" y="1335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76204</xdr:rowOff>
    </xdr:from>
    <xdr:ext cx="599010" cy="259045"/>
    <xdr:sp macro="" textlink="">
      <xdr:nvSpPr>
        <xdr:cNvPr id="193" name="テキスト ボックス 192"/>
        <xdr:cNvSpPr txBox="1"/>
      </xdr:nvSpPr>
      <xdr:spPr>
        <a:xfrm>
          <a:off x="830795" y="1344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85385</xdr:rowOff>
    </xdr:from>
    <xdr:to>
      <xdr:col>24</xdr:col>
      <xdr:colOff>114300</xdr:colOff>
      <xdr:row>77</xdr:row>
      <xdr:rowOff>15535</xdr:rowOff>
    </xdr:to>
    <xdr:sp macro="" textlink="">
      <xdr:nvSpPr>
        <xdr:cNvPr id="199" name="楕円 198"/>
        <xdr:cNvSpPr/>
      </xdr:nvSpPr>
      <xdr:spPr>
        <a:xfrm>
          <a:off x="4584700" y="1311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63812</xdr:rowOff>
    </xdr:from>
    <xdr:ext cx="599010" cy="259045"/>
    <xdr:sp macro="" textlink="">
      <xdr:nvSpPr>
        <xdr:cNvPr id="200" name="民生費該当値テキスト"/>
        <xdr:cNvSpPr txBox="1"/>
      </xdr:nvSpPr>
      <xdr:spPr>
        <a:xfrm>
          <a:off x="4686300" y="1309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125904</xdr:rowOff>
    </xdr:from>
    <xdr:to>
      <xdr:col>20</xdr:col>
      <xdr:colOff>38100</xdr:colOff>
      <xdr:row>78</xdr:row>
      <xdr:rowOff>56054</xdr:rowOff>
    </xdr:to>
    <xdr:sp macro="" textlink="">
      <xdr:nvSpPr>
        <xdr:cNvPr id="201" name="楕円 200"/>
        <xdr:cNvSpPr/>
      </xdr:nvSpPr>
      <xdr:spPr>
        <a:xfrm>
          <a:off x="3746500" y="133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47181</xdr:rowOff>
    </xdr:from>
    <xdr:ext cx="599010" cy="259045"/>
    <xdr:sp macro="" textlink="">
      <xdr:nvSpPr>
        <xdr:cNvPr id="202" name="テキスト ボックス 201"/>
        <xdr:cNvSpPr txBox="1"/>
      </xdr:nvSpPr>
      <xdr:spPr>
        <a:xfrm>
          <a:off x="3497795" y="1342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156032</xdr:rowOff>
    </xdr:from>
    <xdr:to>
      <xdr:col>15</xdr:col>
      <xdr:colOff>101600</xdr:colOff>
      <xdr:row>77</xdr:row>
      <xdr:rowOff>86182</xdr:rowOff>
    </xdr:to>
    <xdr:sp macro="" textlink="">
      <xdr:nvSpPr>
        <xdr:cNvPr id="203" name="楕円 202"/>
        <xdr:cNvSpPr/>
      </xdr:nvSpPr>
      <xdr:spPr>
        <a:xfrm>
          <a:off x="2857500" y="131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102709</xdr:rowOff>
    </xdr:from>
    <xdr:ext cx="599010" cy="259045"/>
    <xdr:sp macro="" textlink="">
      <xdr:nvSpPr>
        <xdr:cNvPr id="204" name="テキスト ボックス 203"/>
        <xdr:cNvSpPr txBox="1"/>
      </xdr:nvSpPr>
      <xdr:spPr>
        <a:xfrm>
          <a:off x="2608795" y="12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89415</xdr:rowOff>
    </xdr:from>
    <xdr:to>
      <xdr:col>10</xdr:col>
      <xdr:colOff>165100</xdr:colOff>
      <xdr:row>79</xdr:row>
      <xdr:rowOff>19565</xdr:rowOff>
    </xdr:to>
    <xdr:sp macro="" textlink="">
      <xdr:nvSpPr>
        <xdr:cNvPr id="205" name="楕円 204"/>
        <xdr:cNvSpPr/>
      </xdr:nvSpPr>
      <xdr:spPr>
        <a:xfrm>
          <a:off x="1968500" y="134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10692</xdr:rowOff>
    </xdr:from>
    <xdr:ext cx="599010" cy="259045"/>
    <xdr:sp macro="" textlink="">
      <xdr:nvSpPr>
        <xdr:cNvPr id="206" name="テキスト ボックス 205"/>
        <xdr:cNvSpPr txBox="1"/>
      </xdr:nvSpPr>
      <xdr:spPr>
        <a:xfrm>
          <a:off x="1719795" y="1355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139467</xdr:rowOff>
    </xdr:from>
    <xdr:to>
      <xdr:col>6</xdr:col>
      <xdr:colOff>38100</xdr:colOff>
      <xdr:row>78</xdr:row>
      <xdr:rowOff>69617</xdr:rowOff>
    </xdr:to>
    <xdr:sp macro="" textlink="">
      <xdr:nvSpPr>
        <xdr:cNvPr id="207" name="楕円 206"/>
        <xdr:cNvSpPr/>
      </xdr:nvSpPr>
      <xdr:spPr>
        <a:xfrm>
          <a:off x="1079500" y="1334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86144</xdr:rowOff>
    </xdr:from>
    <xdr:ext cx="599010" cy="259045"/>
    <xdr:sp macro="" textlink="">
      <xdr:nvSpPr>
        <xdr:cNvPr id="208" name="テキスト ボックス 207"/>
        <xdr:cNvSpPr txBox="1"/>
      </xdr:nvSpPr>
      <xdr:spPr>
        <a:xfrm>
          <a:off x="830795" y="1311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3" name="直線コネクタ 232"/>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4"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5" name="直線コネクタ 234"/>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6"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7" name="直線コネクタ 236"/>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101612</xdr:rowOff>
    </xdr:from>
    <xdr:to>
      <xdr:col>24</xdr:col>
      <xdr:colOff>63500</xdr:colOff>
      <xdr:row>97</xdr:row>
      <xdr:rowOff>94742</xdr:rowOff>
    </xdr:to>
    <xdr:cxnSp macro="">
      <xdr:nvCxnSpPr>
        <xdr:cNvPr id="238" name="直線コネクタ 237"/>
        <xdr:cNvCxnSpPr/>
      </xdr:nvCxnSpPr>
      <xdr:spPr>
        <a:xfrm flipV="1">
          <a:off x="3797300" y="16560812"/>
          <a:ext cx="838200" cy="1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9"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0" name="フローチャート: 判断 239"/>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94742</xdr:rowOff>
    </xdr:from>
    <xdr:to>
      <xdr:col>19</xdr:col>
      <xdr:colOff>177800</xdr:colOff>
      <xdr:row>97</xdr:row>
      <xdr:rowOff>160299</xdr:rowOff>
    </xdr:to>
    <xdr:cxnSp macro="">
      <xdr:nvCxnSpPr>
        <xdr:cNvPr id="241" name="直線コネクタ 240"/>
        <xdr:cNvCxnSpPr/>
      </xdr:nvCxnSpPr>
      <xdr:spPr>
        <a:xfrm flipV="1">
          <a:off x="2908300" y="16725392"/>
          <a:ext cx="889000" cy="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2" name="フローチャート: 判断 241"/>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3" name="テキスト ボックス 242"/>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160299</xdr:rowOff>
    </xdr:from>
    <xdr:to>
      <xdr:col>15</xdr:col>
      <xdr:colOff>50800</xdr:colOff>
      <xdr:row>98</xdr:row>
      <xdr:rowOff>7443</xdr:rowOff>
    </xdr:to>
    <xdr:cxnSp macro="">
      <xdr:nvCxnSpPr>
        <xdr:cNvPr id="244" name="直線コネクタ 243"/>
        <xdr:cNvCxnSpPr/>
      </xdr:nvCxnSpPr>
      <xdr:spPr>
        <a:xfrm flipV="1">
          <a:off x="2019300" y="16790949"/>
          <a:ext cx="8890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5" name="フローチャート: 判断 244"/>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6" name="テキスト ボックス 245"/>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78042</xdr:rowOff>
    </xdr:from>
    <xdr:to>
      <xdr:col>10</xdr:col>
      <xdr:colOff>114300</xdr:colOff>
      <xdr:row>98</xdr:row>
      <xdr:rowOff>7443</xdr:rowOff>
    </xdr:to>
    <xdr:cxnSp macro="">
      <xdr:nvCxnSpPr>
        <xdr:cNvPr id="247" name="直線コネクタ 246"/>
        <xdr:cNvCxnSpPr/>
      </xdr:nvCxnSpPr>
      <xdr:spPr>
        <a:xfrm>
          <a:off x="1130300" y="16708692"/>
          <a:ext cx="8890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8" name="フローチャート: 判断 247"/>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49" name="テキスト ボックス 248"/>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0" name="フローチャート: 判断 249"/>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1" name="テキスト ボックス 250"/>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50812</xdr:rowOff>
    </xdr:from>
    <xdr:to>
      <xdr:col>24</xdr:col>
      <xdr:colOff>114300</xdr:colOff>
      <xdr:row>96</xdr:row>
      <xdr:rowOff>152412</xdr:rowOff>
    </xdr:to>
    <xdr:sp macro="" textlink="">
      <xdr:nvSpPr>
        <xdr:cNvPr id="257" name="楕円 256"/>
        <xdr:cNvSpPr/>
      </xdr:nvSpPr>
      <xdr:spPr>
        <a:xfrm>
          <a:off x="4584700" y="165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73689</xdr:rowOff>
    </xdr:from>
    <xdr:ext cx="534377" cy="259045"/>
    <xdr:sp macro="" textlink="">
      <xdr:nvSpPr>
        <xdr:cNvPr id="258" name="衛生費該当値テキスト"/>
        <xdr:cNvSpPr txBox="1"/>
      </xdr:nvSpPr>
      <xdr:spPr>
        <a:xfrm>
          <a:off x="4686300" y="1636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43942</xdr:rowOff>
    </xdr:from>
    <xdr:to>
      <xdr:col>20</xdr:col>
      <xdr:colOff>38100</xdr:colOff>
      <xdr:row>97</xdr:row>
      <xdr:rowOff>145542</xdr:rowOff>
    </xdr:to>
    <xdr:sp macro="" textlink="">
      <xdr:nvSpPr>
        <xdr:cNvPr id="259" name="楕円 258"/>
        <xdr:cNvSpPr/>
      </xdr:nvSpPr>
      <xdr:spPr>
        <a:xfrm>
          <a:off x="3746500" y="166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162069</xdr:rowOff>
    </xdr:from>
    <xdr:ext cx="534377" cy="259045"/>
    <xdr:sp macro="" textlink="">
      <xdr:nvSpPr>
        <xdr:cNvPr id="260" name="テキスト ボックス 259"/>
        <xdr:cNvSpPr txBox="1"/>
      </xdr:nvSpPr>
      <xdr:spPr>
        <a:xfrm>
          <a:off x="3530111" y="164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109499</xdr:rowOff>
    </xdr:from>
    <xdr:to>
      <xdr:col>15</xdr:col>
      <xdr:colOff>101600</xdr:colOff>
      <xdr:row>98</xdr:row>
      <xdr:rowOff>39649</xdr:rowOff>
    </xdr:to>
    <xdr:sp macro="" textlink="">
      <xdr:nvSpPr>
        <xdr:cNvPr id="261" name="楕円 260"/>
        <xdr:cNvSpPr/>
      </xdr:nvSpPr>
      <xdr:spPr>
        <a:xfrm>
          <a:off x="2857500" y="167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56176</xdr:rowOff>
    </xdr:from>
    <xdr:ext cx="534377" cy="259045"/>
    <xdr:sp macro="" textlink="">
      <xdr:nvSpPr>
        <xdr:cNvPr id="262" name="テキスト ボックス 261"/>
        <xdr:cNvSpPr txBox="1"/>
      </xdr:nvSpPr>
      <xdr:spPr>
        <a:xfrm>
          <a:off x="2641111" y="165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128093</xdr:rowOff>
    </xdr:from>
    <xdr:to>
      <xdr:col>10</xdr:col>
      <xdr:colOff>165100</xdr:colOff>
      <xdr:row>98</xdr:row>
      <xdr:rowOff>58243</xdr:rowOff>
    </xdr:to>
    <xdr:sp macro="" textlink="">
      <xdr:nvSpPr>
        <xdr:cNvPr id="263" name="楕円 262"/>
        <xdr:cNvSpPr/>
      </xdr:nvSpPr>
      <xdr:spPr>
        <a:xfrm>
          <a:off x="1968500" y="167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74770</xdr:rowOff>
    </xdr:from>
    <xdr:ext cx="534377" cy="259045"/>
    <xdr:sp macro="" textlink="">
      <xdr:nvSpPr>
        <xdr:cNvPr id="264" name="テキスト ボックス 263"/>
        <xdr:cNvSpPr txBox="1"/>
      </xdr:nvSpPr>
      <xdr:spPr>
        <a:xfrm>
          <a:off x="1752111" y="1653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27242</xdr:rowOff>
    </xdr:from>
    <xdr:to>
      <xdr:col>6</xdr:col>
      <xdr:colOff>38100</xdr:colOff>
      <xdr:row>97</xdr:row>
      <xdr:rowOff>128842</xdr:rowOff>
    </xdr:to>
    <xdr:sp macro="" textlink="">
      <xdr:nvSpPr>
        <xdr:cNvPr id="265" name="楕円 264"/>
        <xdr:cNvSpPr/>
      </xdr:nvSpPr>
      <xdr:spPr>
        <a:xfrm>
          <a:off x="1079500" y="166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145369</xdr:rowOff>
    </xdr:from>
    <xdr:ext cx="534377" cy="259045"/>
    <xdr:sp macro="" textlink="">
      <xdr:nvSpPr>
        <xdr:cNvPr id="266" name="テキスト ボックス 265"/>
        <xdr:cNvSpPr txBox="1"/>
      </xdr:nvSpPr>
      <xdr:spPr>
        <a:xfrm>
          <a:off x="863111" y="164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8" name="直線コネクタ 287"/>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1"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2" name="直線コネクタ 291"/>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46660</xdr:rowOff>
    </xdr:from>
    <xdr:to>
      <xdr:col>55</xdr:col>
      <xdr:colOff>0</xdr:colOff>
      <xdr:row>36</xdr:row>
      <xdr:rowOff>38659</xdr:rowOff>
    </xdr:to>
    <xdr:cxnSp macro="">
      <xdr:nvCxnSpPr>
        <xdr:cNvPr id="293" name="直線コネクタ 292"/>
        <xdr:cNvCxnSpPr/>
      </xdr:nvCxnSpPr>
      <xdr:spPr>
        <a:xfrm>
          <a:off x="9639300" y="5875960"/>
          <a:ext cx="838200" cy="3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4" name="労働費平均値テキスト"/>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5" name="フローチャート: 判断 294"/>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46660</xdr:rowOff>
    </xdr:from>
    <xdr:to>
      <xdr:col>50</xdr:col>
      <xdr:colOff>114300</xdr:colOff>
      <xdr:row>34</xdr:row>
      <xdr:rowOff>154331</xdr:rowOff>
    </xdr:to>
    <xdr:cxnSp macro="">
      <xdr:nvCxnSpPr>
        <xdr:cNvPr id="296" name="直線コネクタ 295"/>
        <xdr:cNvCxnSpPr/>
      </xdr:nvCxnSpPr>
      <xdr:spPr>
        <a:xfrm flipV="1">
          <a:off x="8750300" y="5875960"/>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7" name="フローチャート: 判断 296"/>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8" name="テキスト ボックス 297"/>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60833</xdr:rowOff>
    </xdr:from>
    <xdr:to>
      <xdr:col>45</xdr:col>
      <xdr:colOff>177800</xdr:colOff>
      <xdr:row>34</xdr:row>
      <xdr:rowOff>154331</xdr:rowOff>
    </xdr:to>
    <xdr:cxnSp macro="">
      <xdr:nvCxnSpPr>
        <xdr:cNvPr id="299" name="直線コネクタ 298"/>
        <xdr:cNvCxnSpPr/>
      </xdr:nvCxnSpPr>
      <xdr:spPr>
        <a:xfrm>
          <a:off x="7861300" y="5890133"/>
          <a:ext cx="889000" cy="9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0" name="フローチャート: 判断 299"/>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1" name="テキスト ボックス 300"/>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33630</xdr:rowOff>
    </xdr:from>
    <xdr:to>
      <xdr:col>41</xdr:col>
      <xdr:colOff>50800</xdr:colOff>
      <xdr:row>34</xdr:row>
      <xdr:rowOff>60833</xdr:rowOff>
    </xdr:to>
    <xdr:cxnSp macro="">
      <xdr:nvCxnSpPr>
        <xdr:cNvPr id="302" name="直線コネクタ 301"/>
        <xdr:cNvCxnSpPr/>
      </xdr:nvCxnSpPr>
      <xdr:spPr>
        <a:xfrm>
          <a:off x="6972300" y="5862930"/>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3" name="フローチャート: 判断 302"/>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4" name="テキスト ボックス 303"/>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5" name="フローチャート: 判断 304"/>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6" name="テキスト ボックス 305"/>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159309</xdr:rowOff>
    </xdr:from>
    <xdr:to>
      <xdr:col>55</xdr:col>
      <xdr:colOff>50800</xdr:colOff>
      <xdr:row>36</xdr:row>
      <xdr:rowOff>89459</xdr:rowOff>
    </xdr:to>
    <xdr:sp macro="" textlink="">
      <xdr:nvSpPr>
        <xdr:cNvPr id="312" name="楕円 311"/>
        <xdr:cNvSpPr/>
      </xdr:nvSpPr>
      <xdr:spPr>
        <a:xfrm>
          <a:off x="104267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10736</xdr:rowOff>
    </xdr:from>
    <xdr:ext cx="469744" cy="259045"/>
    <xdr:sp macro="" textlink="">
      <xdr:nvSpPr>
        <xdr:cNvPr id="313" name="労働費該当値テキスト"/>
        <xdr:cNvSpPr txBox="1"/>
      </xdr:nvSpPr>
      <xdr:spPr>
        <a:xfrm>
          <a:off x="10528300" y="601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167310</xdr:rowOff>
    </xdr:from>
    <xdr:to>
      <xdr:col>50</xdr:col>
      <xdr:colOff>165100</xdr:colOff>
      <xdr:row>34</xdr:row>
      <xdr:rowOff>97460</xdr:rowOff>
    </xdr:to>
    <xdr:sp macro="" textlink="">
      <xdr:nvSpPr>
        <xdr:cNvPr id="314" name="楕円 313"/>
        <xdr:cNvSpPr/>
      </xdr:nvSpPr>
      <xdr:spPr>
        <a:xfrm>
          <a:off x="9588500" y="58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113987</xdr:rowOff>
    </xdr:from>
    <xdr:ext cx="469744" cy="259045"/>
    <xdr:sp macro="" textlink="">
      <xdr:nvSpPr>
        <xdr:cNvPr id="315" name="テキスト ボックス 314"/>
        <xdr:cNvSpPr txBox="1"/>
      </xdr:nvSpPr>
      <xdr:spPr>
        <a:xfrm>
          <a:off x="9404428" y="56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103531</xdr:rowOff>
    </xdr:from>
    <xdr:to>
      <xdr:col>46</xdr:col>
      <xdr:colOff>38100</xdr:colOff>
      <xdr:row>35</xdr:row>
      <xdr:rowOff>33681</xdr:rowOff>
    </xdr:to>
    <xdr:sp macro="" textlink="">
      <xdr:nvSpPr>
        <xdr:cNvPr id="316" name="楕円 315"/>
        <xdr:cNvSpPr/>
      </xdr:nvSpPr>
      <xdr:spPr>
        <a:xfrm>
          <a:off x="86995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50208</xdr:rowOff>
    </xdr:from>
    <xdr:ext cx="469744" cy="259045"/>
    <xdr:sp macro="" textlink="">
      <xdr:nvSpPr>
        <xdr:cNvPr id="317" name="テキスト ボックス 316"/>
        <xdr:cNvSpPr txBox="1"/>
      </xdr:nvSpPr>
      <xdr:spPr>
        <a:xfrm>
          <a:off x="8515428" y="57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10033</xdr:rowOff>
    </xdr:from>
    <xdr:to>
      <xdr:col>41</xdr:col>
      <xdr:colOff>101600</xdr:colOff>
      <xdr:row>34</xdr:row>
      <xdr:rowOff>111633</xdr:rowOff>
    </xdr:to>
    <xdr:sp macro="" textlink="">
      <xdr:nvSpPr>
        <xdr:cNvPr id="318" name="楕円 317"/>
        <xdr:cNvSpPr/>
      </xdr:nvSpPr>
      <xdr:spPr>
        <a:xfrm>
          <a:off x="7810500" y="58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128160</xdr:rowOff>
    </xdr:from>
    <xdr:ext cx="469744" cy="259045"/>
    <xdr:sp macro="" textlink="">
      <xdr:nvSpPr>
        <xdr:cNvPr id="319" name="テキスト ボックス 318"/>
        <xdr:cNvSpPr txBox="1"/>
      </xdr:nvSpPr>
      <xdr:spPr>
        <a:xfrm>
          <a:off x="7626428" y="561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154280</xdr:rowOff>
    </xdr:from>
    <xdr:to>
      <xdr:col>36</xdr:col>
      <xdr:colOff>165100</xdr:colOff>
      <xdr:row>34</xdr:row>
      <xdr:rowOff>84430</xdr:rowOff>
    </xdr:to>
    <xdr:sp macro="" textlink="">
      <xdr:nvSpPr>
        <xdr:cNvPr id="320" name="楕円 319"/>
        <xdr:cNvSpPr/>
      </xdr:nvSpPr>
      <xdr:spPr>
        <a:xfrm>
          <a:off x="6921500" y="58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100957</xdr:rowOff>
    </xdr:from>
    <xdr:ext cx="469744" cy="259045"/>
    <xdr:sp macro="" textlink="">
      <xdr:nvSpPr>
        <xdr:cNvPr id="321" name="テキスト ボックス 320"/>
        <xdr:cNvSpPr txBox="1"/>
      </xdr:nvSpPr>
      <xdr:spPr>
        <a:xfrm>
          <a:off x="6737428" y="55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3" name="直線コネクタ 342"/>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4"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5" name="直線コネクタ 344"/>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6"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7" name="直線コネクタ 346"/>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142626</xdr:rowOff>
    </xdr:from>
    <xdr:to>
      <xdr:col>55</xdr:col>
      <xdr:colOff>0</xdr:colOff>
      <xdr:row>55</xdr:row>
      <xdr:rowOff>22840</xdr:rowOff>
    </xdr:to>
    <xdr:cxnSp macro="">
      <xdr:nvCxnSpPr>
        <xdr:cNvPr id="348" name="直線コネクタ 347"/>
        <xdr:cNvCxnSpPr/>
      </xdr:nvCxnSpPr>
      <xdr:spPr>
        <a:xfrm flipV="1">
          <a:off x="9639300" y="9400926"/>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49" name="農林水産業費平均値テキスト"/>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0" name="フローチャート: 判断 349"/>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22840</xdr:rowOff>
    </xdr:from>
    <xdr:to>
      <xdr:col>50</xdr:col>
      <xdr:colOff>114300</xdr:colOff>
      <xdr:row>55</xdr:row>
      <xdr:rowOff>74937</xdr:rowOff>
    </xdr:to>
    <xdr:cxnSp macro="">
      <xdr:nvCxnSpPr>
        <xdr:cNvPr id="351" name="直線コネクタ 350"/>
        <xdr:cNvCxnSpPr/>
      </xdr:nvCxnSpPr>
      <xdr:spPr>
        <a:xfrm flipV="1">
          <a:off x="8750300" y="9452590"/>
          <a:ext cx="889000" cy="5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2" name="フローチャート: 判断 351"/>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3" name="テキスト ボックス 352"/>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68994</xdr:rowOff>
    </xdr:from>
    <xdr:to>
      <xdr:col>45</xdr:col>
      <xdr:colOff>177800</xdr:colOff>
      <xdr:row>55</xdr:row>
      <xdr:rowOff>74937</xdr:rowOff>
    </xdr:to>
    <xdr:cxnSp macro="">
      <xdr:nvCxnSpPr>
        <xdr:cNvPr id="354" name="直線コネクタ 353"/>
        <xdr:cNvCxnSpPr/>
      </xdr:nvCxnSpPr>
      <xdr:spPr>
        <a:xfrm>
          <a:off x="7861300" y="949874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5" name="フローチャート: 判断 354"/>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6" name="テキスト ボックス 355"/>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68994</xdr:rowOff>
    </xdr:from>
    <xdr:to>
      <xdr:col>41</xdr:col>
      <xdr:colOff>50800</xdr:colOff>
      <xdr:row>55</xdr:row>
      <xdr:rowOff>81110</xdr:rowOff>
    </xdr:to>
    <xdr:cxnSp macro="">
      <xdr:nvCxnSpPr>
        <xdr:cNvPr id="357" name="直線コネクタ 356"/>
        <xdr:cNvCxnSpPr/>
      </xdr:nvCxnSpPr>
      <xdr:spPr>
        <a:xfrm flipV="1">
          <a:off x="6972300" y="949874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8" name="フローチャート: 判断 357"/>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9" name="テキスト ボックス 358"/>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0" name="フローチャート: 判断 359"/>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1" name="テキスト ボックス 360"/>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91826</xdr:rowOff>
    </xdr:from>
    <xdr:to>
      <xdr:col>55</xdr:col>
      <xdr:colOff>50800</xdr:colOff>
      <xdr:row>55</xdr:row>
      <xdr:rowOff>21976</xdr:rowOff>
    </xdr:to>
    <xdr:sp macro="" textlink="">
      <xdr:nvSpPr>
        <xdr:cNvPr id="367" name="楕円 366"/>
        <xdr:cNvSpPr/>
      </xdr:nvSpPr>
      <xdr:spPr>
        <a:xfrm>
          <a:off x="10426700" y="93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114703</xdr:rowOff>
    </xdr:from>
    <xdr:ext cx="534377" cy="259045"/>
    <xdr:sp macro="" textlink="">
      <xdr:nvSpPr>
        <xdr:cNvPr id="368" name="農林水産業費該当値テキスト"/>
        <xdr:cNvSpPr txBox="1"/>
      </xdr:nvSpPr>
      <xdr:spPr>
        <a:xfrm>
          <a:off x="10528300" y="920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143490</xdr:rowOff>
    </xdr:from>
    <xdr:to>
      <xdr:col>50</xdr:col>
      <xdr:colOff>165100</xdr:colOff>
      <xdr:row>55</xdr:row>
      <xdr:rowOff>73640</xdr:rowOff>
    </xdr:to>
    <xdr:sp macro="" textlink="">
      <xdr:nvSpPr>
        <xdr:cNvPr id="369" name="楕円 368"/>
        <xdr:cNvSpPr/>
      </xdr:nvSpPr>
      <xdr:spPr>
        <a:xfrm>
          <a:off x="9588500" y="94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90167</xdr:rowOff>
    </xdr:from>
    <xdr:ext cx="534377" cy="259045"/>
    <xdr:sp macro="" textlink="">
      <xdr:nvSpPr>
        <xdr:cNvPr id="370" name="テキスト ボックス 369"/>
        <xdr:cNvSpPr txBox="1"/>
      </xdr:nvSpPr>
      <xdr:spPr>
        <a:xfrm>
          <a:off x="9372111" y="91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24137</xdr:rowOff>
    </xdr:from>
    <xdr:to>
      <xdr:col>46</xdr:col>
      <xdr:colOff>38100</xdr:colOff>
      <xdr:row>55</xdr:row>
      <xdr:rowOff>125737</xdr:rowOff>
    </xdr:to>
    <xdr:sp macro="" textlink="">
      <xdr:nvSpPr>
        <xdr:cNvPr id="371" name="楕円 370"/>
        <xdr:cNvSpPr/>
      </xdr:nvSpPr>
      <xdr:spPr>
        <a:xfrm>
          <a:off x="8699500" y="94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142264</xdr:rowOff>
    </xdr:from>
    <xdr:ext cx="534377" cy="259045"/>
    <xdr:sp macro="" textlink="">
      <xdr:nvSpPr>
        <xdr:cNvPr id="372" name="テキスト ボックス 371"/>
        <xdr:cNvSpPr txBox="1"/>
      </xdr:nvSpPr>
      <xdr:spPr>
        <a:xfrm>
          <a:off x="8483111" y="922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18194</xdr:rowOff>
    </xdr:from>
    <xdr:to>
      <xdr:col>41</xdr:col>
      <xdr:colOff>101600</xdr:colOff>
      <xdr:row>55</xdr:row>
      <xdr:rowOff>119794</xdr:rowOff>
    </xdr:to>
    <xdr:sp macro="" textlink="">
      <xdr:nvSpPr>
        <xdr:cNvPr id="373" name="楕円 372"/>
        <xdr:cNvSpPr/>
      </xdr:nvSpPr>
      <xdr:spPr>
        <a:xfrm>
          <a:off x="7810500" y="94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136321</xdr:rowOff>
    </xdr:from>
    <xdr:ext cx="534377" cy="259045"/>
    <xdr:sp macro="" textlink="">
      <xdr:nvSpPr>
        <xdr:cNvPr id="374" name="テキスト ボックス 373"/>
        <xdr:cNvSpPr txBox="1"/>
      </xdr:nvSpPr>
      <xdr:spPr>
        <a:xfrm>
          <a:off x="7594111" y="922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30310</xdr:rowOff>
    </xdr:from>
    <xdr:to>
      <xdr:col>36</xdr:col>
      <xdr:colOff>165100</xdr:colOff>
      <xdr:row>55</xdr:row>
      <xdr:rowOff>131910</xdr:rowOff>
    </xdr:to>
    <xdr:sp macro="" textlink="">
      <xdr:nvSpPr>
        <xdr:cNvPr id="375" name="楕円 374"/>
        <xdr:cNvSpPr/>
      </xdr:nvSpPr>
      <xdr:spPr>
        <a:xfrm>
          <a:off x="6921500" y="94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148437</xdr:rowOff>
    </xdr:from>
    <xdr:ext cx="534377" cy="259045"/>
    <xdr:sp macro="" textlink="">
      <xdr:nvSpPr>
        <xdr:cNvPr id="376" name="テキスト ボックス 375"/>
        <xdr:cNvSpPr txBox="1"/>
      </xdr:nvSpPr>
      <xdr:spPr>
        <a:xfrm>
          <a:off x="6705111" y="923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8" name="直線コネクタ 397"/>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9"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0" name="直線コネクタ 399"/>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1"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2" name="直線コネクタ 401"/>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104313</xdr:rowOff>
    </xdr:from>
    <xdr:to>
      <xdr:col>55</xdr:col>
      <xdr:colOff>0</xdr:colOff>
      <xdr:row>76</xdr:row>
      <xdr:rowOff>13467</xdr:rowOff>
    </xdr:to>
    <xdr:cxnSp macro="">
      <xdr:nvCxnSpPr>
        <xdr:cNvPr id="403" name="直線コネクタ 402"/>
        <xdr:cNvCxnSpPr/>
      </xdr:nvCxnSpPr>
      <xdr:spPr>
        <a:xfrm>
          <a:off x="9639300" y="12963063"/>
          <a:ext cx="8382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4"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5" name="フローチャート: 判断 404"/>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104313</xdr:rowOff>
    </xdr:from>
    <xdr:to>
      <xdr:col>50</xdr:col>
      <xdr:colOff>114300</xdr:colOff>
      <xdr:row>77</xdr:row>
      <xdr:rowOff>88447</xdr:rowOff>
    </xdr:to>
    <xdr:cxnSp macro="">
      <xdr:nvCxnSpPr>
        <xdr:cNvPr id="406" name="直線コネクタ 405"/>
        <xdr:cNvCxnSpPr/>
      </xdr:nvCxnSpPr>
      <xdr:spPr>
        <a:xfrm flipV="1">
          <a:off x="8750300" y="12963063"/>
          <a:ext cx="889000" cy="32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7" name="フローチャート: 判断 406"/>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8" name="テキスト ボックス 407"/>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88447</xdr:rowOff>
    </xdr:from>
    <xdr:to>
      <xdr:col>45</xdr:col>
      <xdr:colOff>177800</xdr:colOff>
      <xdr:row>77</xdr:row>
      <xdr:rowOff>121115</xdr:rowOff>
    </xdr:to>
    <xdr:cxnSp macro="">
      <xdr:nvCxnSpPr>
        <xdr:cNvPr id="409" name="直線コネクタ 408"/>
        <xdr:cNvCxnSpPr/>
      </xdr:nvCxnSpPr>
      <xdr:spPr>
        <a:xfrm flipV="1">
          <a:off x="7861300" y="13290097"/>
          <a:ext cx="8890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0" name="フローチャート: 判断 409"/>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1" name="テキスト ボックス 410"/>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93180</xdr:rowOff>
    </xdr:from>
    <xdr:to>
      <xdr:col>41</xdr:col>
      <xdr:colOff>50800</xdr:colOff>
      <xdr:row>77</xdr:row>
      <xdr:rowOff>121115</xdr:rowOff>
    </xdr:to>
    <xdr:cxnSp macro="">
      <xdr:nvCxnSpPr>
        <xdr:cNvPr id="412" name="直線コネクタ 411"/>
        <xdr:cNvCxnSpPr/>
      </xdr:nvCxnSpPr>
      <xdr:spPr>
        <a:xfrm>
          <a:off x="6972300" y="13294830"/>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3" name="フローチャート: 判断 412"/>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4" name="テキスト ボックス 413"/>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5" name="フローチャート: 判断 414"/>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6" name="テキスト ボックス 415"/>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134117</xdr:rowOff>
    </xdr:from>
    <xdr:to>
      <xdr:col>55</xdr:col>
      <xdr:colOff>50800</xdr:colOff>
      <xdr:row>76</xdr:row>
      <xdr:rowOff>64267</xdr:rowOff>
    </xdr:to>
    <xdr:sp macro="" textlink="">
      <xdr:nvSpPr>
        <xdr:cNvPr id="422" name="楕円 421"/>
        <xdr:cNvSpPr/>
      </xdr:nvSpPr>
      <xdr:spPr>
        <a:xfrm>
          <a:off x="10426700" y="129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112544</xdr:rowOff>
    </xdr:from>
    <xdr:ext cx="534377" cy="259045"/>
    <xdr:sp macro="" textlink="">
      <xdr:nvSpPr>
        <xdr:cNvPr id="423" name="商工費該当値テキスト"/>
        <xdr:cNvSpPr txBox="1"/>
      </xdr:nvSpPr>
      <xdr:spPr>
        <a:xfrm>
          <a:off x="10528300" y="1297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53513</xdr:rowOff>
    </xdr:from>
    <xdr:to>
      <xdr:col>50</xdr:col>
      <xdr:colOff>165100</xdr:colOff>
      <xdr:row>75</xdr:row>
      <xdr:rowOff>155113</xdr:rowOff>
    </xdr:to>
    <xdr:sp macro="" textlink="">
      <xdr:nvSpPr>
        <xdr:cNvPr id="424" name="楕円 423"/>
        <xdr:cNvSpPr/>
      </xdr:nvSpPr>
      <xdr:spPr>
        <a:xfrm>
          <a:off x="9588500" y="129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190</xdr:rowOff>
    </xdr:from>
    <xdr:ext cx="534377" cy="259045"/>
    <xdr:sp macro="" textlink="">
      <xdr:nvSpPr>
        <xdr:cNvPr id="425" name="テキスト ボックス 424"/>
        <xdr:cNvSpPr txBox="1"/>
      </xdr:nvSpPr>
      <xdr:spPr>
        <a:xfrm>
          <a:off x="9372111" y="1268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37647</xdr:rowOff>
    </xdr:from>
    <xdr:to>
      <xdr:col>46</xdr:col>
      <xdr:colOff>38100</xdr:colOff>
      <xdr:row>77</xdr:row>
      <xdr:rowOff>139247</xdr:rowOff>
    </xdr:to>
    <xdr:sp macro="" textlink="">
      <xdr:nvSpPr>
        <xdr:cNvPr id="426" name="楕円 425"/>
        <xdr:cNvSpPr/>
      </xdr:nvSpPr>
      <xdr:spPr>
        <a:xfrm>
          <a:off x="8699500" y="132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130374</xdr:rowOff>
    </xdr:from>
    <xdr:ext cx="469744" cy="259045"/>
    <xdr:sp macro="" textlink="">
      <xdr:nvSpPr>
        <xdr:cNvPr id="427" name="テキスト ボックス 426"/>
        <xdr:cNvSpPr txBox="1"/>
      </xdr:nvSpPr>
      <xdr:spPr>
        <a:xfrm>
          <a:off x="8515428" y="1333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70315</xdr:rowOff>
    </xdr:from>
    <xdr:to>
      <xdr:col>41</xdr:col>
      <xdr:colOff>101600</xdr:colOff>
      <xdr:row>78</xdr:row>
      <xdr:rowOff>465</xdr:rowOff>
    </xdr:to>
    <xdr:sp macro="" textlink="">
      <xdr:nvSpPr>
        <xdr:cNvPr id="428" name="楕円 427"/>
        <xdr:cNvSpPr/>
      </xdr:nvSpPr>
      <xdr:spPr>
        <a:xfrm>
          <a:off x="7810500" y="132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163042</xdr:rowOff>
    </xdr:from>
    <xdr:ext cx="469744" cy="259045"/>
    <xdr:sp macro="" textlink="">
      <xdr:nvSpPr>
        <xdr:cNvPr id="429" name="テキスト ボックス 428"/>
        <xdr:cNvSpPr txBox="1"/>
      </xdr:nvSpPr>
      <xdr:spPr>
        <a:xfrm>
          <a:off x="7626428" y="1336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42380</xdr:rowOff>
    </xdr:from>
    <xdr:to>
      <xdr:col>36</xdr:col>
      <xdr:colOff>165100</xdr:colOff>
      <xdr:row>77</xdr:row>
      <xdr:rowOff>143980</xdr:rowOff>
    </xdr:to>
    <xdr:sp macro="" textlink="">
      <xdr:nvSpPr>
        <xdr:cNvPr id="430" name="楕円 429"/>
        <xdr:cNvSpPr/>
      </xdr:nvSpPr>
      <xdr:spPr>
        <a:xfrm>
          <a:off x="6921500" y="132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135107</xdr:rowOff>
    </xdr:from>
    <xdr:ext cx="469744" cy="259045"/>
    <xdr:sp macro="" textlink="">
      <xdr:nvSpPr>
        <xdr:cNvPr id="431" name="テキスト ボックス 430"/>
        <xdr:cNvSpPr txBox="1"/>
      </xdr:nvSpPr>
      <xdr:spPr>
        <a:xfrm>
          <a:off x="6737428" y="1333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8" name="直線コネクタ 457"/>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9"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0" name="直線コネクタ 459"/>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1"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2" name="直線コネクタ 461"/>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26560</xdr:rowOff>
    </xdr:from>
    <xdr:to>
      <xdr:col>55</xdr:col>
      <xdr:colOff>0</xdr:colOff>
      <xdr:row>97</xdr:row>
      <xdr:rowOff>153825</xdr:rowOff>
    </xdr:to>
    <xdr:cxnSp macro="">
      <xdr:nvCxnSpPr>
        <xdr:cNvPr id="463" name="直線コネクタ 462"/>
        <xdr:cNvCxnSpPr/>
      </xdr:nvCxnSpPr>
      <xdr:spPr>
        <a:xfrm flipV="1">
          <a:off x="9639300" y="16657210"/>
          <a:ext cx="838200" cy="1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4"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5" name="フローチャート: 判断 464"/>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153825</xdr:rowOff>
    </xdr:from>
    <xdr:to>
      <xdr:col>50</xdr:col>
      <xdr:colOff>114300</xdr:colOff>
      <xdr:row>98</xdr:row>
      <xdr:rowOff>90191</xdr:rowOff>
    </xdr:to>
    <xdr:cxnSp macro="">
      <xdr:nvCxnSpPr>
        <xdr:cNvPr id="466" name="直線コネクタ 465"/>
        <xdr:cNvCxnSpPr/>
      </xdr:nvCxnSpPr>
      <xdr:spPr>
        <a:xfrm flipV="1">
          <a:off x="8750300" y="16784475"/>
          <a:ext cx="889000" cy="10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7" name="フローチャート: 判断 466"/>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8" name="テキスト ボックス 467"/>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2034</xdr:rowOff>
    </xdr:from>
    <xdr:to>
      <xdr:col>45</xdr:col>
      <xdr:colOff>177800</xdr:colOff>
      <xdr:row>98</xdr:row>
      <xdr:rowOff>90191</xdr:rowOff>
    </xdr:to>
    <xdr:cxnSp macro="">
      <xdr:nvCxnSpPr>
        <xdr:cNvPr id="469" name="直線コネクタ 468"/>
        <xdr:cNvCxnSpPr/>
      </xdr:nvCxnSpPr>
      <xdr:spPr>
        <a:xfrm>
          <a:off x="7861300" y="16804134"/>
          <a:ext cx="889000" cy="8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0" name="フローチャート: 判断 469"/>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1" name="テキスト ボックス 470"/>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2034</xdr:rowOff>
    </xdr:from>
    <xdr:to>
      <xdr:col>41</xdr:col>
      <xdr:colOff>50800</xdr:colOff>
      <xdr:row>98</xdr:row>
      <xdr:rowOff>21024</xdr:rowOff>
    </xdr:to>
    <xdr:cxnSp macro="">
      <xdr:nvCxnSpPr>
        <xdr:cNvPr id="472" name="直線コネクタ 471"/>
        <xdr:cNvCxnSpPr/>
      </xdr:nvCxnSpPr>
      <xdr:spPr>
        <a:xfrm flipV="1">
          <a:off x="6972300" y="16804134"/>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3" name="フローチャート: 判断 472"/>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4" name="テキスト ボックス 473"/>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5" name="フローチャート: 判断 474"/>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6" name="テキスト ボックス 475"/>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147210</xdr:rowOff>
    </xdr:from>
    <xdr:to>
      <xdr:col>55</xdr:col>
      <xdr:colOff>50800</xdr:colOff>
      <xdr:row>97</xdr:row>
      <xdr:rowOff>77360</xdr:rowOff>
    </xdr:to>
    <xdr:sp macro="" textlink="">
      <xdr:nvSpPr>
        <xdr:cNvPr id="482" name="楕円 481"/>
        <xdr:cNvSpPr/>
      </xdr:nvSpPr>
      <xdr:spPr>
        <a:xfrm>
          <a:off x="10426700" y="1660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125637</xdr:rowOff>
    </xdr:from>
    <xdr:ext cx="534377" cy="259045"/>
    <xdr:sp macro="" textlink="">
      <xdr:nvSpPr>
        <xdr:cNvPr id="483" name="土木費該当値テキスト"/>
        <xdr:cNvSpPr txBox="1"/>
      </xdr:nvSpPr>
      <xdr:spPr>
        <a:xfrm>
          <a:off x="10528300" y="1658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103025</xdr:rowOff>
    </xdr:from>
    <xdr:to>
      <xdr:col>50</xdr:col>
      <xdr:colOff>165100</xdr:colOff>
      <xdr:row>98</xdr:row>
      <xdr:rowOff>33175</xdr:rowOff>
    </xdr:to>
    <xdr:sp macro="" textlink="">
      <xdr:nvSpPr>
        <xdr:cNvPr id="484" name="楕円 483"/>
        <xdr:cNvSpPr/>
      </xdr:nvSpPr>
      <xdr:spPr>
        <a:xfrm>
          <a:off x="9588500" y="16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24302</xdr:rowOff>
    </xdr:from>
    <xdr:ext cx="534377" cy="259045"/>
    <xdr:sp macro="" textlink="">
      <xdr:nvSpPr>
        <xdr:cNvPr id="485" name="テキスト ボックス 484"/>
        <xdr:cNvSpPr txBox="1"/>
      </xdr:nvSpPr>
      <xdr:spPr>
        <a:xfrm>
          <a:off x="9372111" y="1682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39391</xdr:rowOff>
    </xdr:from>
    <xdr:to>
      <xdr:col>46</xdr:col>
      <xdr:colOff>38100</xdr:colOff>
      <xdr:row>98</xdr:row>
      <xdr:rowOff>140991</xdr:rowOff>
    </xdr:to>
    <xdr:sp macro="" textlink="">
      <xdr:nvSpPr>
        <xdr:cNvPr id="486" name="楕円 485"/>
        <xdr:cNvSpPr/>
      </xdr:nvSpPr>
      <xdr:spPr>
        <a:xfrm>
          <a:off x="8699500" y="168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132118</xdr:rowOff>
    </xdr:from>
    <xdr:ext cx="534377" cy="259045"/>
    <xdr:sp macro="" textlink="">
      <xdr:nvSpPr>
        <xdr:cNvPr id="487" name="テキスト ボックス 486"/>
        <xdr:cNvSpPr txBox="1"/>
      </xdr:nvSpPr>
      <xdr:spPr>
        <a:xfrm>
          <a:off x="8483111" y="169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122684</xdr:rowOff>
    </xdr:from>
    <xdr:to>
      <xdr:col>41</xdr:col>
      <xdr:colOff>101600</xdr:colOff>
      <xdr:row>98</xdr:row>
      <xdr:rowOff>52834</xdr:rowOff>
    </xdr:to>
    <xdr:sp macro="" textlink="">
      <xdr:nvSpPr>
        <xdr:cNvPr id="488" name="楕円 487"/>
        <xdr:cNvSpPr/>
      </xdr:nvSpPr>
      <xdr:spPr>
        <a:xfrm>
          <a:off x="7810500" y="167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43961</xdr:rowOff>
    </xdr:from>
    <xdr:ext cx="534377" cy="259045"/>
    <xdr:sp macro="" textlink="">
      <xdr:nvSpPr>
        <xdr:cNvPr id="489" name="テキスト ボックス 488"/>
        <xdr:cNvSpPr txBox="1"/>
      </xdr:nvSpPr>
      <xdr:spPr>
        <a:xfrm>
          <a:off x="7594111" y="1684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141674</xdr:rowOff>
    </xdr:from>
    <xdr:to>
      <xdr:col>36</xdr:col>
      <xdr:colOff>165100</xdr:colOff>
      <xdr:row>98</xdr:row>
      <xdr:rowOff>71824</xdr:rowOff>
    </xdr:to>
    <xdr:sp macro="" textlink="">
      <xdr:nvSpPr>
        <xdr:cNvPr id="490" name="楕円 489"/>
        <xdr:cNvSpPr/>
      </xdr:nvSpPr>
      <xdr:spPr>
        <a:xfrm>
          <a:off x="6921500" y="167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62951</xdr:rowOff>
    </xdr:from>
    <xdr:ext cx="534377" cy="259045"/>
    <xdr:sp macro="" textlink="">
      <xdr:nvSpPr>
        <xdr:cNvPr id="491" name="テキスト ボックス 490"/>
        <xdr:cNvSpPr txBox="1"/>
      </xdr:nvSpPr>
      <xdr:spPr>
        <a:xfrm>
          <a:off x="6705111" y="168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4" name="直線コネクタ 513"/>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5"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6" name="直線コネクタ 515"/>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7"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8" name="直線コネクタ 517"/>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86756</xdr:rowOff>
    </xdr:from>
    <xdr:to>
      <xdr:col>85</xdr:col>
      <xdr:colOff>127000</xdr:colOff>
      <xdr:row>36</xdr:row>
      <xdr:rowOff>115834</xdr:rowOff>
    </xdr:to>
    <xdr:cxnSp macro="">
      <xdr:nvCxnSpPr>
        <xdr:cNvPr id="519" name="直線コネクタ 518"/>
        <xdr:cNvCxnSpPr/>
      </xdr:nvCxnSpPr>
      <xdr:spPr>
        <a:xfrm>
          <a:off x="15481300" y="6258956"/>
          <a:ext cx="8382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0" name="消防費平均値テキスト"/>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1" name="フローチャート: 判断 520"/>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86756</xdr:rowOff>
    </xdr:from>
    <xdr:to>
      <xdr:col>81</xdr:col>
      <xdr:colOff>50800</xdr:colOff>
      <xdr:row>36</xdr:row>
      <xdr:rowOff>113868</xdr:rowOff>
    </xdr:to>
    <xdr:cxnSp macro="">
      <xdr:nvCxnSpPr>
        <xdr:cNvPr id="522" name="直線コネクタ 521"/>
        <xdr:cNvCxnSpPr/>
      </xdr:nvCxnSpPr>
      <xdr:spPr>
        <a:xfrm flipV="1">
          <a:off x="14592300" y="6258956"/>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3" name="フローチャート: 判断 522"/>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4" name="テキスト ボックス 523"/>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113868</xdr:rowOff>
    </xdr:from>
    <xdr:to>
      <xdr:col>76</xdr:col>
      <xdr:colOff>114300</xdr:colOff>
      <xdr:row>36</xdr:row>
      <xdr:rowOff>157256</xdr:rowOff>
    </xdr:to>
    <xdr:cxnSp macro="">
      <xdr:nvCxnSpPr>
        <xdr:cNvPr id="525" name="直線コネクタ 524"/>
        <xdr:cNvCxnSpPr/>
      </xdr:nvCxnSpPr>
      <xdr:spPr>
        <a:xfrm flipV="1">
          <a:off x="13703300" y="6286068"/>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6" name="フローチャート: 判断 525"/>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7" name="テキスト ボックス 526"/>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157256</xdr:rowOff>
    </xdr:from>
    <xdr:to>
      <xdr:col>71</xdr:col>
      <xdr:colOff>177800</xdr:colOff>
      <xdr:row>36</xdr:row>
      <xdr:rowOff>161051</xdr:rowOff>
    </xdr:to>
    <xdr:cxnSp macro="">
      <xdr:nvCxnSpPr>
        <xdr:cNvPr id="528" name="直線コネクタ 527"/>
        <xdr:cNvCxnSpPr/>
      </xdr:nvCxnSpPr>
      <xdr:spPr>
        <a:xfrm flipV="1">
          <a:off x="12814300" y="632945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9" name="フローチャート: 判断 528"/>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0" name="テキスト ボックス 529"/>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1" name="フローチャート: 判断 530"/>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2" name="テキスト ボックス 531"/>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65034</xdr:rowOff>
    </xdr:from>
    <xdr:to>
      <xdr:col>85</xdr:col>
      <xdr:colOff>177800</xdr:colOff>
      <xdr:row>36</xdr:row>
      <xdr:rowOff>166634</xdr:rowOff>
    </xdr:to>
    <xdr:sp macro="" textlink="">
      <xdr:nvSpPr>
        <xdr:cNvPr id="538" name="楕円 537"/>
        <xdr:cNvSpPr/>
      </xdr:nvSpPr>
      <xdr:spPr>
        <a:xfrm>
          <a:off x="16268700" y="62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43461</xdr:rowOff>
    </xdr:from>
    <xdr:ext cx="534377" cy="259045"/>
    <xdr:sp macro="" textlink="">
      <xdr:nvSpPr>
        <xdr:cNvPr id="539" name="消防費該当値テキスト"/>
        <xdr:cNvSpPr txBox="1"/>
      </xdr:nvSpPr>
      <xdr:spPr>
        <a:xfrm>
          <a:off x="16370300"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35956</xdr:rowOff>
    </xdr:from>
    <xdr:to>
      <xdr:col>81</xdr:col>
      <xdr:colOff>101600</xdr:colOff>
      <xdr:row>36</xdr:row>
      <xdr:rowOff>137556</xdr:rowOff>
    </xdr:to>
    <xdr:sp macro="" textlink="">
      <xdr:nvSpPr>
        <xdr:cNvPr id="540" name="楕円 539"/>
        <xdr:cNvSpPr/>
      </xdr:nvSpPr>
      <xdr:spPr>
        <a:xfrm>
          <a:off x="15430500" y="62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128683</xdr:rowOff>
    </xdr:from>
    <xdr:ext cx="534377" cy="259045"/>
    <xdr:sp macro="" textlink="">
      <xdr:nvSpPr>
        <xdr:cNvPr id="541" name="テキスト ボックス 540"/>
        <xdr:cNvSpPr txBox="1"/>
      </xdr:nvSpPr>
      <xdr:spPr>
        <a:xfrm>
          <a:off x="15214111" y="630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63068</xdr:rowOff>
    </xdr:from>
    <xdr:to>
      <xdr:col>76</xdr:col>
      <xdr:colOff>165100</xdr:colOff>
      <xdr:row>36</xdr:row>
      <xdr:rowOff>164668</xdr:rowOff>
    </xdr:to>
    <xdr:sp macro="" textlink="">
      <xdr:nvSpPr>
        <xdr:cNvPr id="542" name="楕円 541"/>
        <xdr:cNvSpPr/>
      </xdr:nvSpPr>
      <xdr:spPr>
        <a:xfrm>
          <a:off x="14541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155795</xdr:rowOff>
    </xdr:from>
    <xdr:ext cx="534377" cy="259045"/>
    <xdr:sp macro="" textlink="">
      <xdr:nvSpPr>
        <xdr:cNvPr id="543" name="テキスト ボックス 542"/>
        <xdr:cNvSpPr txBox="1"/>
      </xdr:nvSpPr>
      <xdr:spPr>
        <a:xfrm>
          <a:off x="14325111" y="63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106456</xdr:rowOff>
    </xdr:from>
    <xdr:to>
      <xdr:col>72</xdr:col>
      <xdr:colOff>38100</xdr:colOff>
      <xdr:row>37</xdr:row>
      <xdr:rowOff>36606</xdr:rowOff>
    </xdr:to>
    <xdr:sp macro="" textlink="">
      <xdr:nvSpPr>
        <xdr:cNvPr id="544" name="楕円 543"/>
        <xdr:cNvSpPr/>
      </xdr:nvSpPr>
      <xdr:spPr>
        <a:xfrm>
          <a:off x="13652500" y="62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27733</xdr:rowOff>
    </xdr:from>
    <xdr:ext cx="534377" cy="259045"/>
    <xdr:sp macro="" textlink="">
      <xdr:nvSpPr>
        <xdr:cNvPr id="545" name="テキスト ボックス 544"/>
        <xdr:cNvSpPr txBox="1"/>
      </xdr:nvSpPr>
      <xdr:spPr>
        <a:xfrm>
          <a:off x="13436111" y="63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110251</xdr:rowOff>
    </xdr:from>
    <xdr:to>
      <xdr:col>67</xdr:col>
      <xdr:colOff>101600</xdr:colOff>
      <xdr:row>37</xdr:row>
      <xdr:rowOff>40401</xdr:rowOff>
    </xdr:to>
    <xdr:sp macro="" textlink="">
      <xdr:nvSpPr>
        <xdr:cNvPr id="546" name="楕円 545"/>
        <xdr:cNvSpPr/>
      </xdr:nvSpPr>
      <xdr:spPr>
        <a:xfrm>
          <a:off x="12763500" y="62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31528</xdr:rowOff>
    </xdr:from>
    <xdr:ext cx="534377" cy="259045"/>
    <xdr:sp macro="" textlink="">
      <xdr:nvSpPr>
        <xdr:cNvPr id="547" name="テキスト ボックス 546"/>
        <xdr:cNvSpPr txBox="1"/>
      </xdr:nvSpPr>
      <xdr:spPr>
        <a:xfrm>
          <a:off x="12547111" y="63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4" name="直線コネクタ 573"/>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5"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6" name="直線コネクタ 575"/>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7"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8" name="直線コネクタ 577"/>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75181</xdr:rowOff>
    </xdr:from>
    <xdr:to>
      <xdr:col>85</xdr:col>
      <xdr:colOff>127000</xdr:colOff>
      <xdr:row>58</xdr:row>
      <xdr:rowOff>87601</xdr:rowOff>
    </xdr:to>
    <xdr:cxnSp macro="">
      <xdr:nvCxnSpPr>
        <xdr:cNvPr id="579" name="直線コネクタ 578"/>
        <xdr:cNvCxnSpPr/>
      </xdr:nvCxnSpPr>
      <xdr:spPr>
        <a:xfrm>
          <a:off x="15481300" y="9847831"/>
          <a:ext cx="838200" cy="1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0" name="教育費平均値テキスト"/>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1" name="フローチャート: 判断 580"/>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75181</xdr:rowOff>
    </xdr:from>
    <xdr:to>
      <xdr:col>81</xdr:col>
      <xdr:colOff>50800</xdr:colOff>
      <xdr:row>58</xdr:row>
      <xdr:rowOff>83845</xdr:rowOff>
    </xdr:to>
    <xdr:cxnSp macro="">
      <xdr:nvCxnSpPr>
        <xdr:cNvPr id="582" name="直線コネクタ 581"/>
        <xdr:cNvCxnSpPr/>
      </xdr:nvCxnSpPr>
      <xdr:spPr>
        <a:xfrm flipV="1">
          <a:off x="14592300" y="9847831"/>
          <a:ext cx="889000" cy="18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3" name="フローチャート: 判断 582"/>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4" name="テキスト ボックス 583"/>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83845</xdr:rowOff>
    </xdr:from>
    <xdr:to>
      <xdr:col>76</xdr:col>
      <xdr:colOff>114300</xdr:colOff>
      <xdr:row>59</xdr:row>
      <xdr:rowOff>21340</xdr:rowOff>
    </xdr:to>
    <xdr:cxnSp macro="">
      <xdr:nvCxnSpPr>
        <xdr:cNvPr id="585" name="直線コネクタ 584"/>
        <xdr:cNvCxnSpPr/>
      </xdr:nvCxnSpPr>
      <xdr:spPr>
        <a:xfrm flipV="1">
          <a:off x="13703300" y="10027945"/>
          <a:ext cx="889000" cy="10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6" name="フローチャート: 判断 585"/>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7" name="テキスト ボックス 586"/>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158924</xdr:rowOff>
    </xdr:from>
    <xdr:to>
      <xdr:col>71</xdr:col>
      <xdr:colOff>177800</xdr:colOff>
      <xdr:row>59</xdr:row>
      <xdr:rowOff>21340</xdr:rowOff>
    </xdr:to>
    <xdr:cxnSp macro="">
      <xdr:nvCxnSpPr>
        <xdr:cNvPr id="588" name="直線コネクタ 587"/>
        <xdr:cNvCxnSpPr/>
      </xdr:nvCxnSpPr>
      <xdr:spPr>
        <a:xfrm>
          <a:off x="12814300" y="10103024"/>
          <a:ext cx="889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9" name="フローチャート: 判断 588"/>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0" name="テキスト ボックス 589"/>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1" name="フローチャート: 判断 590"/>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2" name="テキスト ボックス 591"/>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36801</xdr:rowOff>
    </xdr:from>
    <xdr:to>
      <xdr:col>85</xdr:col>
      <xdr:colOff>177800</xdr:colOff>
      <xdr:row>58</xdr:row>
      <xdr:rowOff>138401</xdr:rowOff>
    </xdr:to>
    <xdr:sp macro="" textlink="">
      <xdr:nvSpPr>
        <xdr:cNvPr id="598" name="楕円 597"/>
        <xdr:cNvSpPr/>
      </xdr:nvSpPr>
      <xdr:spPr>
        <a:xfrm>
          <a:off x="16268700" y="998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15228</xdr:rowOff>
    </xdr:from>
    <xdr:ext cx="534377" cy="259045"/>
    <xdr:sp macro="" textlink="">
      <xdr:nvSpPr>
        <xdr:cNvPr id="599" name="教育費該当値テキスト"/>
        <xdr:cNvSpPr txBox="1"/>
      </xdr:nvSpPr>
      <xdr:spPr>
        <a:xfrm>
          <a:off x="16370300" y="995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24381</xdr:rowOff>
    </xdr:from>
    <xdr:to>
      <xdr:col>81</xdr:col>
      <xdr:colOff>101600</xdr:colOff>
      <xdr:row>57</xdr:row>
      <xdr:rowOff>125981</xdr:rowOff>
    </xdr:to>
    <xdr:sp macro="" textlink="">
      <xdr:nvSpPr>
        <xdr:cNvPr id="600" name="楕円 599"/>
        <xdr:cNvSpPr/>
      </xdr:nvSpPr>
      <xdr:spPr>
        <a:xfrm>
          <a:off x="15430500" y="979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142508</xdr:rowOff>
    </xdr:from>
    <xdr:ext cx="534377" cy="259045"/>
    <xdr:sp macro="" textlink="">
      <xdr:nvSpPr>
        <xdr:cNvPr id="601" name="テキスト ボックス 600"/>
        <xdr:cNvSpPr txBox="1"/>
      </xdr:nvSpPr>
      <xdr:spPr>
        <a:xfrm>
          <a:off x="15214111" y="957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33045</xdr:rowOff>
    </xdr:from>
    <xdr:to>
      <xdr:col>76</xdr:col>
      <xdr:colOff>165100</xdr:colOff>
      <xdr:row>58</xdr:row>
      <xdr:rowOff>134645</xdr:rowOff>
    </xdr:to>
    <xdr:sp macro="" textlink="">
      <xdr:nvSpPr>
        <xdr:cNvPr id="602" name="楕円 601"/>
        <xdr:cNvSpPr/>
      </xdr:nvSpPr>
      <xdr:spPr>
        <a:xfrm>
          <a:off x="14541500" y="99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125772</xdr:rowOff>
    </xdr:from>
    <xdr:ext cx="534377" cy="259045"/>
    <xdr:sp macro="" textlink="">
      <xdr:nvSpPr>
        <xdr:cNvPr id="603" name="テキスト ボックス 602"/>
        <xdr:cNvSpPr txBox="1"/>
      </xdr:nvSpPr>
      <xdr:spPr>
        <a:xfrm>
          <a:off x="14325111" y="100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141990</xdr:rowOff>
    </xdr:from>
    <xdr:to>
      <xdr:col>72</xdr:col>
      <xdr:colOff>38100</xdr:colOff>
      <xdr:row>59</xdr:row>
      <xdr:rowOff>72140</xdr:rowOff>
    </xdr:to>
    <xdr:sp macro="" textlink="">
      <xdr:nvSpPr>
        <xdr:cNvPr id="604" name="楕円 603"/>
        <xdr:cNvSpPr/>
      </xdr:nvSpPr>
      <xdr:spPr>
        <a:xfrm>
          <a:off x="13652500" y="1008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63267</xdr:rowOff>
    </xdr:from>
    <xdr:ext cx="534377" cy="259045"/>
    <xdr:sp macro="" textlink="">
      <xdr:nvSpPr>
        <xdr:cNvPr id="605" name="テキスト ボックス 604"/>
        <xdr:cNvSpPr txBox="1"/>
      </xdr:nvSpPr>
      <xdr:spPr>
        <a:xfrm>
          <a:off x="13436111" y="1017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108124</xdr:rowOff>
    </xdr:from>
    <xdr:to>
      <xdr:col>67</xdr:col>
      <xdr:colOff>101600</xdr:colOff>
      <xdr:row>59</xdr:row>
      <xdr:rowOff>38274</xdr:rowOff>
    </xdr:to>
    <xdr:sp macro="" textlink="">
      <xdr:nvSpPr>
        <xdr:cNvPr id="606" name="楕円 605"/>
        <xdr:cNvSpPr/>
      </xdr:nvSpPr>
      <xdr:spPr>
        <a:xfrm>
          <a:off x="12763500" y="1005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29401</xdr:rowOff>
    </xdr:from>
    <xdr:ext cx="534377" cy="259045"/>
    <xdr:sp macro="" textlink="">
      <xdr:nvSpPr>
        <xdr:cNvPr id="607" name="テキスト ボックス 606"/>
        <xdr:cNvSpPr txBox="1"/>
      </xdr:nvSpPr>
      <xdr:spPr>
        <a:xfrm>
          <a:off x="12547111" y="1014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3" name="直線コネクタ 632"/>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6"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7" name="直線コネクタ 636"/>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96593</xdr:rowOff>
    </xdr:from>
    <xdr:to>
      <xdr:col>85</xdr:col>
      <xdr:colOff>127000</xdr:colOff>
      <xdr:row>79</xdr:row>
      <xdr:rowOff>98617</xdr:rowOff>
    </xdr:to>
    <xdr:cxnSp macro="">
      <xdr:nvCxnSpPr>
        <xdr:cNvPr id="638" name="直線コネクタ 637"/>
        <xdr:cNvCxnSpPr/>
      </xdr:nvCxnSpPr>
      <xdr:spPr>
        <a:xfrm flipV="1">
          <a:off x="15481300" y="13641143"/>
          <a:ext cx="8382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9"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0" name="フローチャート: 判断 639"/>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92249</xdr:rowOff>
    </xdr:from>
    <xdr:to>
      <xdr:col>81</xdr:col>
      <xdr:colOff>50800</xdr:colOff>
      <xdr:row>79</xdr:row>
      <xdr:rowOff>98617</xdr:rowOff>
    </xdr:to>
    <xdr:cxnSp macro="">
      <xdr:nvCxnSpPr>
        <xdr:cNvPr id="641" name="直線コネクタ 640"/>
        <xdr:cNvCxnSpPr/>
      </xdr:nvCxnSpPr>
      <xdr:spPr>
        <a:xfrm>
          <a:off x="14592300" y="13636799"/>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2" name="フローチャート: 判断 641"/>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3" name="テキスト ボックス 642"/>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92249</xdr:rowOff>
    </xdr:from>
    <xdr:to>
      <xdr:col>76</xdr:col>
      <xdr:colOff>114300</xdr:colOff>
      <xdr:row>79</xdr:row>
      <xdr:rowOff>92249</xdr:rowOff>
    </xdr:to>
    <xdr:cxnSp macro="">
      <xdr:nvCxnSpPr>
        <xdr:cNvPr id="644" name="直線コネクタ 643"/>
        <xdr:cNvCxnSpPr/>
      </xdr:nvCxnSpPr>
      <xdr:spPr>
        <a:xfrm>
          <a:off x="13703300" y="136367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5" name="フローチャート: 判断 644"/>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6" name="テキスト ボックス 645"/>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92249</xdr:rowOff>
    </xdr:from>
    <xdr:to>
      <xdr:col>71</xdr:col>
      <xdr:colOff>177800</xdr:colOff>
      <xdr:row>79</xdr:row>
      <xdr:rowOff>93261</xdr:rowOff>
    </xdr:to>
    <xdr:cxnSp macro="">
      <xdr:nvCxnSpPr>
        <xdr:cNvPr id="647" name="直線コネクタ 646"/>
        <xdr:cNvCxnSpPr/>
      </xdr:nvCxnSpPr>
      <xdr:spPr>
        <a:xfrm flipV="1">
          <a:off x="12814300" y="13636799"/>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8" name="フローチャート: 判断 647"/>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9" name="テキスト ボックス 648"/>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0" name="フローチャート: 判断 649"/>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1" name="テキスト ボックス 650"/>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45793</xdr:rowOff>
    </xdr:from>
    <xdr:to>
      <xdr:col>85</xdr:col>
      <xdr:colOff>177800</xdr:colOff>
      <xdr:row>79</xdr:row>
      <xdr:rowOff>147393</xdr:rowOff>
    </xdr:to>
    <xdr:sp macro="" textlink="">
      <xdr:nvSpPr>
        <xdr:cNvPr id="657" name="楕円 656"/>
        <xdr:cNvSpPr/>
      </xdr:nvSpPr>
      <xdr:spPr>
        <a:xfrm>
          <a:off x="16268700" y="135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132170</xdr:rowOff>
    </xdr:from>
    <xdr:ext cx="313932" cy="259045"/>
    <xdr:sp macro="" textlink="">
      <xdr:nvSpPr>
        <xdr:cNvPr id="658" name="災害復旧費該当値テキスト"/>
        <xdr:cNvSpPr txBox="1"/>
      </xdr:nvSpPr>
      <xdr:spPr>
        <a:xfrm>
          <a:off x="16370300" y="1350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47817</xdr:rowOff>
    </xdr:from>
    <xdr:to>
      <xdr:col>81</xdr:col>
      <xdr:colOff>101600</xdr:colOff>
      <xdr:row>79</xdr:row>
      <xdr:rowOff>149417</xdr:rowOff>
    </xdr:to>
    <xdr:sp macro="" textlink="">
      <xdr:nvSpPr>
        <xdr:cNvPr id="659" name="楕円 658"/>
        <xdr:cNvSpPr/>
      </xdr:nvSpPr>
      <xdr:spPr>
        <a:xfrm>
          <a:off x="15430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140544</xdr:rowOff>
    </xdr:from>
    <xdr:ext cx="249299" cy="259045"/>
    <xdr:sp macro="" textlink="">
      <xdr:nvSpPr>
        <xdr:cNvPr id="660" name="テキスト ボックス 659"/>
        <xdr:cNvSpPr txBox="1"/>
      </xdr:nvSpPr>
      <xdr:spPr>
        <a:xfrm>
          <a:off x="15356650" y="1368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41449</xdr:rowOff>
    </xdr:from>
    <xdr:to>
      <xdr:col>76</xdr:col>
      <xdr:colOff>165100</xdr:colOff>
      <xdr:row>79</xdr:row>
      <xdr:rowOff>143049</xdr:rowOff>
    </xdr:to>
    <xdr:sp macro="" textlink="">
      <xdr:nvSpPr>
        <xdr:cNvPr id="661" name="楕円 660"/>
        <xdr:cNvSpPr/>
      </xdr:nvSpPr>
      <xdr:spPr>
        <a:xfrm>
          <a:off x="14541500" y="135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134176</xdr:rowOff>
    </xdr:from>
    <xdr:ext cx="378565" cy="259045"/>
    <xdr:sp macro="" textlink="">
      <xdr:nvSpPr>
        <xdr:cNvPr id="662" name="テキスト ボックス 661"/>
        <xdr:cNvSpPr txBox="1"/>
      </xdr:nvSpPr>
      <xdr:spPr>
        <a:xfrm>
          <a:off x="14403017" y="1367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41449</xdr:rowOff>
    </xdr:from>
    <xdr:to>
      <xdr:col>72</xdr:col>
      <xdr:colOff>38100</xdr:colOff>
      <xdr:row>79</xdr:row>
      <xdr:rowOff>143049</xdr:rowOff>
    </xdr:to>
    <xdr:sp macro="" textlink="">
      <xdr:nvSpPr>
        <xdr:cNvPr id="663" name="楕円 662"/>
        <xdr:cNvSpPr/>
      </xdr:nvSpPr>
      <xdr:spPr>
        <a:xfrm>
          <a:off x="13652500" y="135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134176</xdr:rowOff>
    </xdr:from>
    <xdr:ext cx="378565" cy="259045"/>
    <xdr:sp macro="" textlink="">
      <xdr:nvSpPr>
        <xdr:cNvPr id="664" name="テキスト ボックス 663"/>
        <xdr:cNvSpPr txBox="1"/>
      </xdr:nvSpPr>
      <xdr:spPr>
        <a:xfrm>
          <a:off x="13514017" y="1367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42461</xdr:rowOff>
    </xdr:from>
    <xdr:to>
      <xdr:col>67</xdr:col>
      <xdr:colOff>101600</xdr:colOff>
      <xdr:row>79</xdr:row>
      <xdr:rowOff>144061</xdr:rowOff>
    </xdr:to>
    <xdr:sp macro="" textlink="">
      <xdr:nvSpPr>
        <xdr:cNvPr id="665" name="楕円 664"/>
        <xdr:cNvSpPr/>
      </xdr:nvSpPr>
      <xdr:spPr>
        <a:xfrm>
          <a:off x="12763500" y="135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135188</xdr:rowOff>
    </xdr:from>
    <xdr:ext cx="378565" cy="259045"/>
    <xdr:sp macro="" textlink="">
      <xdr:nvSpPr>
        <xdr:cNvPr id="666" name="テキスト ボックス 665"/>
        <xdr:cNvSpPr txBox="1"/>
      </xdr:nvSpPr>
      <xdr:spPr>
        <a:xfrm>
          <a:off x="12625017" y="1367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0" name="直線コネクタ 689"/>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1"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2" name="直線コネクタ 691"/>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3"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4" name="直線コネクタ 693"/>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147892</xdr:rowOff>
    </xdr:from>
    <xdr:to>
      <xdr:col>85</xdr:col>
      <xdr:colOff>127000</xdr:colOff>
      <xdr:row>96</xdr:row>
      <xdr:rowOff>22746</xdr:rowOff>
    </xdr:to>
    <xdr:cxnSp macro="">
      <xdr:nvCxnSpPr>
        <xdr:cNvPr id="695" name="直線コネクタ 694"/>
        <xdr:cNvCxnSpPr/>
      </xdr:nvCxnSpPr>
      <xdr:spPr>
        <a:xfrm flipV="1">
          <a:off x="15481300" y="16435642"/>
          <a:ext cx="838200" cy="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6"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7" name="フローチャート: 判断 696"/>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22746</xdr:rowOff>
    </xdr:from>
    <xdr:to>
      <xdr:col>81</xdr:col>
      <xdr:colOff>50800</xdr:colOff>
      <xdr:row>96</xdr:row>
      <xdr:rowOff>41732</xdr:rowOff>
    </xdr:to>
    <xdr:cxnSp macro="">
      <xdr:nvCxnSpPr>
        <xdr:cNvPr id="698" name="直線コネクタ 697"/>
        <xdr:cNvCxnSpPr/>
      </xdr:nvCxnSpPr>
      <xdr:spPr>
        <a:xfrm flipV="1">
          <a:off x="14592300" y="16481946"/>
          <a:ext cx="889000" cy="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9" name="フローチャート: 判断 698"/>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0" name="テキスト ボックス 699"/>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41732</xdr:rowOff>
    </xdr:from>
    <xdr:to>
      <xdr:col>76</xdr:col>
      <xdr:colOff>114300</xdr:colOff>
      <xdr:row>96</xdr:row>
      <xdr:rowOff>75819</xdr:rowOff>
    </xdr:to>
    <xdr:cxnSp macro="">
      <xdr:nvCxnSpPr>
        <xdr:cNvPr id="701" name="直線コネクタ 700"/>
        <xdr:cNvCxnSpPr/>
      </xdr:nvCxnSpPr>
      <xdr:spPr>
        <a:xfrm flipV="1">
          <a:off x="13703300" y="16500932"/>
          <a:ext cx="889000" cy="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2" name="フローチャート: 判断 701"/>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3" name="テキスト ボックス 702"/>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75819</xdr:rowOff>
    </xdr:from>
    <xdr:to>
      <xdr:col>71</xdr:col>
      <xdr:colOff>177800</xdr:colOff>
      <xdr:row>96</xdr:row>
      <xdr:rowOff>94514</xdr:rowOff>
    </xdr:to>
    <xdr:cxnSp macro="">
      <xdr:nvCxnSpPr>
        <xdr:cNvPr id="704" name="直線コネクタ 703"/>
        <xdr:cNvCxnSpPr/>
      </xdr:nvCxnSpPr>
      <xdr:spPr>
        <a:xfrm flipV="1">
          <a:off x="12814300" y="16535019"/>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5" name="フローチャート: 判断 704"/>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6" name="テキスト ボックス 705"/>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7" name="フローチャート: 判断 706"/>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8" name="テキスト ボックス 707"/>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97092</xdr:rowOff>
    </xdr:from>
    <xdr:to>
      <xdr:col>85</xdr:col>
      <xdr:colOff>177800</xdr:colOff>
      <xdr:row>96</xdr:row>
      <xdr:rowOff>27242</xdr:rowOff>
    </xdr:to>
    <xdr:sp macro="" textlink="">
      <xdr:nvSpPr>
        <xdr:cNvPr id="714" name="楕円 713"/>
        <xdr:cNvSpPr/>
      </xdr:nvSpPr>
      <xdr:spPr>
        <a:xfrm>
          <a:off x="16268700" y="163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75519</xdr:rowOff>
    </xdr:from>
    <xdr:ext cx="534377" cy="259045"/>
    <xdr:sp macro="" textlink="">
      <xdr:nvSpPr>
        <xdr:cNvPr id="715" name="公債費該当値テキスト"/>
        <xdr:cNvSpPr txBox="1"/>
      </xdr:nvSpPr>
      <xdr:spPr>
        <a:xfrm>
          <a:off x="16370300" y="1636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143396</xdr:rowOff>
    </xdr:from>
    <xdr:to>
      <xdr:col>81</xdr:col>
      <xdr:colOff>101600</xdr:colOff>
      <xdr:row>96</xdr:row>
      <xdr:rowOff>73546</xdr:rowOff>
    </xdr:to>
    <xdr:sp macro="" textlink="">
      <xdr:nvSpPr>
        <xdr:cNvPr id="716" name="楕円 715"/>
        <xdr:cNvSpPr/>
      </xdr:nvSpPr>
      <xdr:spPr>
        <a:xfrm>
          <a:off x="15430500" y="164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64673</xdr:rowOff>
    </xdr:from>
    <xdr:ext cx="534377" cy="259045"/>
    <xdr:sp macro="" textlink="">
      <xdr:nvSpPr>
        <xdr:cNvPr id="717" name="テキスト ボックス 716"/>
        <xdr:cNvSpPr txBox="1"/>
      </xdr:nvSpPr>
      <xdr:spPr>
        <a:xfrm>
          <a:off x="15214111" y="165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162382</xdr:rowOff>
    </xdr:from>
    <xdr:to>
      <xdr:col>76</xdr:col>
      <xdr:colOff>165100</xdr:colOff>
      <xdr:row>96</xdr:row>
      <xdr:rowOff>92532</xdr:rowOff>
    </xdr:to>
    <xdr:sp macro="" textlink="">
      <xdr:nvSpPr>
        <xdr:cNvPr id="718" name="楕円 717"/>
        <xdr:cNvSpPr/>
      </xdr:nvSpPr>
      <xdr:spPr>
        <a:xfrm>
          <a:off x="14541500" y="164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83659</xdr:rowOff>
    </xdr:from>
    <xdr:ext cx="534377" cy="259045"/>
    <xdr:sp macro="" textlink="">
      <xdr:nvSpPr>
        <xdr:cNvPr id="719" name="テキスト ボックス 718"/>
        <xdr:cNvSpPr txBox="1"/>
      </xdr:nvSpPr>
      <xdr:spPr>
        <a:xfrm>
          <a:off x="14325111" y="1654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25019</xdr:rowOff>
    </xdr:from>
    <xdr:to>
      <xdr:col>72</xdr:col>
      <xdr:colOff>38100</xdr:colOff>
      <xdr:row>96</xdr:row>
      <xdr:rowOff>126619</xdr:rowOff>
    </xdr:to>
    <xdr:sp macro="" textlink="">
      <xdr:nvSpPr>
        <xdr:cNvPr id="720" name="楕円 719"/>
        <xdr:cNvSpPr/>
      </xdr:nvSpPr>
      <xdr:spPr>
        <a:xfrm>
          <a:off x="13652500" y="164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117746</xdr:rowOff>
    </xdr:from>
    <xdr:ext cx="534377" cy="259045"/>
    <xdr:sp macro="" textlink="">
      <xdr:nvSpPr>
        <xdr:cNvPr id="721" name="テキスト ボックス 720"/>
        <xdr:cNvSpPr txBox="1"/>
      </xdr:nvSpPr>
      <xdr:spPr>
        <a:xfrm>
          <a:off x="13436111" y="165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43714</xdr:rowOff>
    </xdr:from>
    <xdr:to>
      <xdr:col>67</xdr:col>
      <xdr:colOff>101600</xdr:colOff>
      <xdr:row>96</xdr:row>
      <xdr:rowOff>145314</xdr:rowOff>
    </xdr:to>
    <xdr:sp macro="" textlink="">
      <xdr:nvSpPr>
        <xdr:cNvPr id="722" name="楕円 721"/>
        <xdr:cNvSpPr/>
      </xdr:nvSpPr>
      <xdr:spPr>
        <a:xfrm>
          <a:off x="12763500" y="165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136441</xdr:rowOff>
    </xdr:from>
    <xdr:ext cx="534377" cy="259045"/>
    <xdr:sp macro="" textlink="">
      <xdr:nvSpPr>
        <xdr:cNvPr id="723" name="テキスト ボックス 722"/>
        <xdr:cNvSpPr txBox="1"/>
      </xdr:nvSpPr>
      <xdr:spPr>
        <a:xfrm>
          <a:off x="12547111" y="165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7" name="直線コネクタ 746"/>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8"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0"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1" name="直線コネクタ 750"/>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3"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4" name="フローチャート: 判断 753"/>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6" name="フローチャート: 判断 755"/>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7" name="テキスト ボックス 756"/>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9" name="フローチャート: 判断 758"/>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0" name="テキスト ボックス 759"/>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2" name="フローチャート: 判断 761"/>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3" name="テキスト ボックス 762"/>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4" name="フローチャート: 判断 763"/>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5" name="テキスト ボックス 764"/>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2"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9" name="フローチャート: 判断 80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0" name="テキスト ボックス 80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2" name="フローチャート: 判断 81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3" name="テキスト ボックス 81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7" name="フローチャート: 判断 81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8" name="テキスト ボックス 81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7" name="テキスト ボックス 82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9" name="テキスト ボックス 82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3" name="テキスト ボックス 83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総務費は、ふるさと納税受入増による特産品費や包括業務委託料の増加のため、類似団体平均や全国平均を大幅に上回りました。</a:t>
          </a:r>
        </a:p>
        <a:p>
          <a:r>
            <a:rPr kumimoji="1" lang="ja-JP" altLang="en-US" sz="1300">
              <a:latin typeface="ＭＳ Ｐゴシック" panose="020B0600070205080204" pitchFamily="50" charset="-128"/>
              <a:ea typeface="ＭＳ Ｐゴシック" panose="020B0600070205080204" pitchFamily="50" charset="-128"/>
            </a:rPr>
            <a:t>　民生費は、認定こども園の整備事業費が減となり、類似団体平均を下回りました。とはいえ今後も少子化・高齢化および障害者施策等による増加が見込まれるため、、「行財政改革プラン」に基づき、歳出適正化に努めます。</a:t>
          </a:r>
        </a:p>
        <a:p>
          <a:r>
            <a:rPr kumimoji="1" lang="ja-JP" altLang="en-US" sz="1300">
              <a:latin typeface="ＭＳ Ｐゴシック" panose="020B0600070205080204" pitchFamily="50" charset="-128"/>
              <a:ea typeface="ＭＳ Ｐゴシック" panose="020B0600070205080204" pitchFamily="50" charset="-128"/>
            </a:rPr>
            <a:t>　土木費は、道路整備費の抑制により、類似団体平均や全国平均を下回っています。今後も市内の要望を踏まえて計画的な道路整備を行うため事業費の増が見込まれますが、「行財政改革プラン」に基づき投資的経費の抑制を図りながら、適正な事業実施に努めていきます。</a:t>
          </a:r>
        </a:p>
        <a:p>
          <a:r>
            <a:rPr kumimoji="1" lang="ja-JP" altLang="en-US" sz="1300">
              <a:latin typeface="ＭＳ Ｐゴシック" panose="020B0600070205080204" pitchFamily="50" charset="-128"/>
              <a:ea typeface="ＭＳ Ｐゴシック" panose="020B0600070205080204" pitchFamily="50" charset="-128"/>
            </a:rPr>
            <a:t>　教育費は、教育施設の新設・更新整備が少なかったことにより、類似団体平均や全国平均を下回りました。今後も老朽化対策や教育情報化等により事業費の増が見込まれますが、「行財政改革プラン」に基づき投資的経費の抑制を図りながら、適正な事業実施に努めていきます。</a:t>
          </a:r>
        </a:p>
        <a:p>
          <a:r>
            <a:rPr kumimoji="1" lang="ja-JP" altLang="en-US" sz="1300">
              <a:latin typeface="ＭＳ Ｐゴシック" panose="020B0600070205080204" pitchFamily="50" charset="-128"/>
              <a:ea typeface="ＭＳ Ｐゴシック" panose="020B0600070205080204" pitchFamily="50" charset="-128"/>
            </a:rPr>
            <a:t>　公債費は、類似団体を下回っていますが、土地開発公社の解散に係る三セク債や、教育施設環境整備、老朽施設の耐震化工事、認定こども園整備等に係る地方債の償還が増加しています。「行財政改革プラン」に基づき、投資的経費にかかる市債の発行を抑制し、公債費負担の軽減を図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令和３年度も、新型コロナウイルス感染症の影響により、市税収入は減となったものの、ふるさと納税の受入増や地方交付税の追加交付、国の地方創生臨時交付金等により実質単年度収支は約</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千万円の黒字となりました。</a:t>
          </a:r>
        </a:p>
        <a:p>
          <a:r>
            <a:rPr kumimoji="1" lang="ja-JP" altLang="en-US" sz="1200">
              <a:latin typeface="ＭＳ ゴシック" pitchFamily="49" charset="-128"/>
              <a:ea typeface="ＭＳ ゴシック" pitchFamily="49" charset="-128"/>
            </a:rPr>
            <a:t>　今後も、少子化・子育て対策のための補助費・扶助費の増加や、新規の大規模事業による投資的経費の増加、また公債費の増加など、歳出増となる見込みですが、「行財政改革プラン」に基づき、歳入確保・歳出適正化に努め、各比率が悪化しないようにし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水道事業会計は、毎年堅実に資金剰余額を生み出しています。</a:t>
          </a:r>
        </a:p>
        <a:p>
          <a:r>
            <a:rPr kumimoji="1" lang="ja-JP" altLang="en-US" sz="1400">
              <a:latin typeface="ＭＳ ゴシック" pitchFamily="49" charset="-128"/>
              <a:ea typeface="ＭＳ ゴシック" pitchFamily="49" charset="-128"/>
            </a:rPr>
            <a:t>　下水道事業会計は、下水道整備にかかる企業債償還金が依然として大きな負担となっていますが、今後も、水洗化の促進や適正な維持管理、施設統廃合による経費の節減、資本費平準化債の活用を図りながら、経営健全化に努めます。</a:t>
          </a:r>
        </a:p>
        <a:p>
          <a:r>
            <a:rPr kumimoji="1" lang="ja-JP" altLang="en-US" sz="1400">
              <a:latin typeface="ＭＳ ゴシック" pitchFamily="49" charset="-128"/>
              <a:ea typeface="ＭＳ ゴシック" pitchFamily="49" charset="-128"/>
            </a:rPr>
            <a:t>　病院事業会計は、令和３年度は収支改善となり、資金不足の発生はありませんでした。今後も、経営健全化に努めます。</a:t>
          </a:r>
        </a:p>
        <a:p>
          <a:r>
            <a:rPr kumimoji="1" lang="ja-JP" altLang="en-US" sz="1400">
              <a:latin typeface="ＭＳ ゴシック" pitchFamily="49" charset="-128"/>
              <a:ea typeface="ＭＳ ゴシック" pitchFamily="49" charset="-128"/>
            </a:rPr>
            <a:t>　国民健康保険特別会計などの特別会計については、各会計の事業計画に基づき、持続可能な保険給付サービスが実施・提供できるように、収支バランスのとれた事業運営を維持します。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9;&#36001;&#25919;&#35506;/&#30476;&#12539;&#21508;&#31278;&#22238;&#31572;&#32180;/R4&#24180;&#24230;/050314&#20196;&#21644;&#65299;&#24180;&#24230;&#36001;&#25919;&#29366;&#27841;&#36039;&#26009;&#38598;&#12398;&#20316;&#25104;&#21450;&#12403;&#25552;&#20986;&#12395;&#12388;&#12356;&#12390;/&#29031;&#20250;/20230320&#20462;&#27491;&#20381;&#38972;/&#12304;&#36001;&#25919;&#29366;&#27841;&#36039;&#26009;&#38598;&#12305;_282201_&#21152;&#35199;&#24066;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6001;&#25919;&#29366;&#27841;&#36039;&#26009;&#38598;&#12305;_282201_&#21152;&#3519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R7"/>
          <cell r="BS7" t="str">
            <v>北条鉄道株式会社</v>
          </cell>
        </row>
        <row r="8">
          <cell r="B8" t="str">
            <v>公園墓地整備事業特別会計</v>
          </cell>
          <cell r="BR8"/>
          <cell r="BS8" t="str">
            <v>株式会社加西北条都市開発</v>
          </cell>
        </row>
        <row r="9">
          <cell r="B9"/>
          <cell r="BR9"/>
          <cell r="BS9"/>
        </row>
        <row r="10">
          <cell r="B10"/>
          <cell r="BR10"/>
          <cell r="BS10"/>
        </row>
        <row r="11">
          <cell r="B11"/>
          <cell r="BR11"/>
          <cell r="BS11"/>
        </row>
        <row r="12">
          <cell r="B12"/>
          <cell r="BR12"/>
          <cell r="BS12"/>
        </row>
        <row r="13">
          <cell r="B13"/>
          <cell r="BR13"/>
          <cell r="BS13"/>
        </row>
        <row r="14">
          <cell r="B14"/>
          <cell r="BR14"/>
          <cell r="BS14"/>
        </row>
        <row r="15">
          <cell r="B15"/>
          <cell r="BR15"/>
          <cell r="BS15"/>
        </row>
        <row r="16">
          <cell r="B16"/>
          <cell r="BR16"/>
          <cell r="BS16"/>
        </row>
        <row r="28">
          <cell r="B28" t="str">
            <v>国民健康保険特別会計</v>
          </cell>
        </row>
        <row r="29">
          <cell r="B29" t="str">
            <v>介護保険特別会計</v>
          </cell>
        </row>
        <row r="30">
          <cell r="B30" t="str">
            <v>後期高齢者医療特別会計</v>
          </cell>
        </row>
        <row r="31">
          <cell r="B31" t="str">
            <v>下水道事業会計</v>
          </cell>
        </row>
        <row r="32">
          <cell r="B32" t="str">
            <v>水道事業会計</v>
          </cell>
        </row>
        <row r="33">
          <cell r="B33" t="str">
            <v>病院事業会計</v>
          </cell>
        </row>
        <row r="34">
          <cell r="B34" t="str">
            <v>産業団地整備事業特別会計</v>
          </cell>
        </row>
        <row r="68">
          <cell r="B68" t="str">
            <v>兵庫県市町村職員退職手当組合</v>
          </cell>
        </row>
        <row r="69">
          <cell r="B69" t="str">
            <v>兵庫県後期高齢者医療広域連合（一般会計）</v>
          </cell>
        </row>
        <row r="70">
          <cell r="B70" t="str">
            <v>兵庫県後期高齢者医療広域連合（特別会計）</v>
          </cell>
        </row>
        <row r="71">
          <cell r="B71" t="str">
            <v>北はりま消防組合</v>
          </cell>
        </row>
        <row r="72">
          <cell r="B72" t="str">
            <v>播磨内陸医務事業組合</v>
          </cell>
        </row>
        <row r="73">
          <cell r="B73" t="str">
            <v>北播磨こども発達支援センター事務組合わかあゆ園</v>
          </cell>
        </row>
        <row r="74">
          <cell r="B74" t="str">
            <v>小野加東加西環境施設事務組合</v>
          </cell>
        </row>
        <row r="75">
          <cell r="B75"/>
        </row>
        <row r="76">
          <cell r="B76"/>
        </row>
        <row r="77">
          <cell r="B77"/>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76.900000000000006</v>
          </cell>
          <cell r="BQ51"/>
          <cell r="BR51"/>
          <cell r="BS51"/>
          <cell r="BT51"/>
          <cell r="BU51"/>
          <cell r="BV51"/>
          <cell r="BW51"/>
          <cell r="BX51">
            <v>72.7</v>
          </cell>
          <cell r="BY51"/>
          <cell r="BZ51"/>
          <cell r="CA51"/>
          <cell r="CB51"/>
          <cell r="CC51"/>
          <cell r="CD51"/>
          <cell r="CE51"/>
          <cell r="CF51">
            <v>69.400000000000006</v>
          </cell>
          <cell r="CG51"/>
          <cell r="CH51"/>
          <cell r="CI51"/>
          <cell r="CJ51"/>
          <cell r="CK51"/>
          <cell r="CL51"/>
          <cell r="CM51"/>
          <cell r="CN51">
            <v>46.6</v>
          </cell>
          <cell r="CO51"/>
          <cell r="CP51"/>
          <cell r="CQ51"/>
          <cell r="CR51"/>
          <cell r="CS51"/>
          <cell r="CT51"/>
          <cell r="CU51"/>
          <cell r="CV51">
            <v>4.5</v>
          </cell>
          <cell r="CW51"/>
          <cell r="CX51"/>
          <cell r="CY51"/>
          <cell r="CZ51"/>
          <cell r="DA51"/>
          <cell r="DB51"/>
          <cell r="DC51"/>
        </row>
        <row r="53">
          <cell r="BP53">
            <v>61.4</v>
          </cell>
          <cell r="BQ53"/>
          <cell r="BR53"/>
          <cell r="BS53"/>
          <cell r="BT53"/>
          <cell r="BU53"/>
          <cell r="BV53"/>
          <cell r="BW53"/>
          <cell r="BX53">
            <v>63.3</v>
          </cell>
          <cell r="BY53"/>
          <cell r="BZ53"/>
          <cell r="CA53"/>
          <cell r="CB53"/>
          <cell r="CC53"/>
          <cell r="CD53"/>
          <cell r="CE53"/>
          <cell r="CF53">
            <v>65</v>
          </cell>
          <cell r="CG53"/>
          <cell r="CH53"/>
          <cell r="CI53"/>
          <cell r="CJ53"/>
          <cell r="CK53"/>
          <cell r="CL53"/>
          <cell r="CM53"/>
          <cell r="CN53">
            <v>66.400000000000006</v>
          </cell>
          <cell r="CO53"/>
          <cell r="CP53"/>
          <cell r="CQ53"/>
          <cell r="CR53"/>
          <cell r="CS53"/>
          <cell r="CT53"/>
          <cell r="CU53"/>
          <cell r="CV53">
            <v>67.5</v>
          </cell>
          <cell r="CW53"/>
          <cell r="CX53"/>
          <cell r="CY53"/>
          <cell r="CZ53"/>
          <cell r="DA53"/>
          <cell r="DB53"/>
          <cell r="DC53"/>
        </row>
        <row r="55">
          <cell r="AN55" t="str">
            <v>類似団体内平均値</v>
          </cell>
          <cell r="BP55">
            <v>55.4</v>
          </cell>
          <cell r="BQ55"/>
          <cell r="BR55"/>
          <cell r="BS55"/>
          <cell r="BT55"/>
          <cell r="BU55"/>
          <cell r="BV55"/>
          <cell r="BW55"/>
          <cell r="BX55">
            <v>52.7</v>
          </cell>
          <cell r="BY55"/>
          <cell r="BZ55"/>
          <cell r="CA55"/>
          <cell r="CB55"/>
          <cell r="CC55"/>
          <cell r="CD55"/>
          <cell r="CE55"/>
          <cell r="CF55">
            <v>49.7</v>
          </cell>
          <cell r="CG55"/>
          <cell r="CH55"/>
          <cell r="CI55"/>
          <cell r="CJ55"/>
          <cell r="CK55"/>
          <cell r="CL55"/>
          <cell r="CM55"/>
          <cell r="CN55">
            <v>37.299999999999997</v>
          </cell>
          <cell r="CO55"/>
          <cell r="CP55"/>
          <cell r="CQ55"/>
          <cell r="CR55"/>
          <cell r="CS55"/>
          <cell r="CT55"/>
          <cell r="CU55"/>
          <cell r="CV55">
            <v>25.1</v>
          </cell>
          <cell r="CW55"/>
          <cell r="CX55"/>
          <cell r="CY55"/>
          <cell r="CZ55"/>
          <cell r="DA55"/>
          <cell r="DB55"/>
          <cell r="DC55"/>
        </row>
        <row r="57">
          <cell r="BP57">
            <v>58.7</v>
          </cell>
          <cell r="BQ57"/>
          <cell r="BR57"/>
          <cell r="BS57"/>
          <cell r="BT57"/>
          <cell r="BU57"/>
          <cell r="BV57"/>
          <cell r="BW57"/>
          <cell r="BX57">
            <v>59.9</v>
          </cell>
          <cell r="BY57"/>
          <cell r="BZ57"/>
          <cell r="CA57"/>
          <cell r="CB57"/>
          <cell r="CC57"/>
          <cell r="CD57"/>
          <cell r="CE57"/>
          <cell r="CF57">
            <v>60.1</v>
          </cell>
          <cell r="CG57"/>
          <cell r="CH57"/>
          <cell r="CI57"/>
          <cell r="CJ57"/>
          <cell r="CK57"/>
          <cell r="CL57"/>
          <cell r="CM57"/>
          <cell r="CN57">
            <v>61.9</v>
          </cell>
          <cell r="CO57"/>
          <cell r="CP57"/>
          <cell r="CQ57"/>
          <cell r="CR57"/>
          <cell r="CS57"/>
          <cell r="CT57"/>
          <cell r="CU57"/>
          <cell r="CV57">
            <v>63.1</v>
          </cell>
          <cell r="CW57"/>
          <cell r="CX57"/>
          <cell r="CY57"/>
          <cell r="CZ57"/>
          <cell r="DA57"/>
          <cell r="DB57"/>
          <cell r="DC57"/>
        </row>
        <row r="72">
          <cell r="BP72" t="str">
            <v>H29</v>
          </cell>
          <cell r="BX72" t="str">
            <v>H30</v>
          </cell>
          <cell r="CF72" t="str">
            <v>R01</v>
          </cell>
          <cell r="CN72" t="str">
            <v>R02</v>
          </cell>
          <cell r="CV72" t="str">
            <v>R03</v>
          </cell>
        </row>
        <row r="73">
          <cell r="AN73" t="str">
            <v>当該団体値</v>
          </cell>
          <cell r="BP73">
            <v>76.900000000000006</v>
          </cell>
          <cell r="BQ73"/>
          <cell r="BR73"/>
          <cell r="BS73"/>
          <cell r="BT73"/>
          <cell r="BU73"/>
          <cell r="BV73"/>
          <cell r="BW73"/>
          <cell r="BX73">
            <v>72.7</v>
          </cell>
          <cell r="BY73"/>
          <cell r="BZ73"/>
          <cell r="CA73"/>
          <cell r="CB73"/>
          <cell r="CC73"/>
          <cell r="CD73"/>
          <cell r="CE73"/>
          <cell r="CF73">
            <v>69.400000000000006</v>
          </cell>
          <cell r="CG73"/>
          <cell r="CH73"/>
          <cell r="CI73"/>
          <cell r="CJ73"/>
          <cell r="CK73"/>
          <cell r="CL73"/>
          <cell r="CM73"/>
          <cell r="CN73">
            <v>46.6</v>
          </cell>
          <cell r="CO73"/>
          <cell r="CP73"/>
          <cell r="CQ73"/>
          <cell r="CR73"/>
          <cell r="CS73"/>
          <cell r="CT73"/>
          <cell r="CU73"/>
          <cell r="CV73">
            <v>4.5</v>
          </cell>
          <cell r="CW73"/>
          <cell r="CX73"/>
          <cell r="CY73"/>
          <cell r="CZ73"/>
          <cell r="DA73"/>
          <cell r="DB73"/>
          <cell r="DC73"/>
        </row>
        <row r="75">
          <cell r="BP75">
            <v>8</v>
          </cell>
          <cell r="BQ75"/>
          <cell r="BR75"/>
          <cell r="BS75"/>
          <cell r="BT75"/>
          <cell r="BU75"/>
          <cell r="BV75"/>
          <cell r="BW75"/>
          <cell r="BX75">
            <v>7.9</v>
          </cell>
          <cell r="BY75"/>
          <cell r="BZ75"/>
          <cell r="CA75"/>
          <cell r="CB75"/>
          <cell r="CC75"/>
          <cell r="CD75"/>
          <cell r="CE75"/>
          <cell r="CF75">
            <v>7.6</v>
          </cell>
          <cell r="CG75"/>
          <cell r="CH75"/>
          <cell r="CI75"/>
          <cell r="CJ75"/>
          <cell r="CK75"/>
          <cell r="CL75"/>
          <cell r="CM75"/>
          <cell r="CN75">
            <v>8.1</v>
          </cell>
          <cell r="CO75"/>
          <cell r="CP75"/>
          <cell r="CQ75"/>
          <cell r="CR75"/>
          <cell r="CS75"/>
          <cell r="CT75"/>
          <cell r="CU75"/>
          <cell r="CV75">
            <v>8.5</v>
          </cell>
          <cell r="CW75"/>
          <cell r="CX75"/>
          <cell r="CY75"/>
          <cell r="CZ75"/>
          <cell r="DA75"/>
          <cell r="DB75"/>
          <cell r="DC75"/>
        </row>
        <row r="77">
          <cell r="AN77" t="str">
            <v>類似団体内平均値</v>
          </cell>
          <cell r="BP77">
            <v>55.4</v>
          </cell>
          <cell r="BQ77"/>
          <cell r="BR77"/>
          <cell r="BS77"/>
          <cell r="BT77"/>
          <cell r="BU77"/>
          <cell r="BV77"/>
          <cell r="BW77"/>
          <cell r="BX77">
            <v>52.7</v>
          </cell>
          <cell r="BY77"/>
          <cell r="BZ77"/>
          <cell r="CA77"/>
          <cell r="CB77"/>
          <cell r="CC77"/>
          <cell r="CD77"/>
          <cell r="CE77"/>
          <cell r="CF77">
            <v>49.7</v>
          </cell>
          <cell r="CG77"/>
          <cell r="CH77"/>
          <cell r="CI77"/>
          <cell r="CJ77"/>
          <cell r="CK77"/>
          <cell r="CL77"/>
          <cell r="CM77"/>
          <cell r="CN77">
            <v>37.299999999999997</v>
          </cell>
          <cell r="CO77"/>
          <cell r="CP77"/>
          <cell r="CQ77"/>
          <cell r="CR77"/>
          <cell r="CS77"/>
          <cell r="CT77"/>
          <cell r="CU77"/>
          <cell r="CV77">
            <v>25.1</v>
          </cell>
          <cell r="CW77"/>
          <cell r="CX77"/>
          <cell r="CY77"/>
          <cell r="CZ77"/>
          <cell r="DA77"/>
          <cell r="DB77"/>
          <cell r="DC77"/>
        </row>
        <row r="79">
          <cell r="BP79">
            <v>9.6999999999999993</v>
          </cell>
          <cell r="BQ79"/>
          <cell r="BR79"/>
          <cell r="BS79"/>
          <cell r="BT79"/>
          <cell r="BU79"/>
          <cell r="BV79"/>
          <cell r="BW79"/>
          <cell r="BX79">
            <v>9.5</v>
          </cell>
          <cell r="BY79"/>
          <cell r="BZ79"/>
          <cell r="CA79"/>
          <cell r="CB79"/>
          <cell r="CC79"/>
          <cell r="CD79"/>
          <cell r="CE79"/>
          <cell r="CF79">
            <v>9.1999999999999993</v>
          </cell>
          <cell r="CG79"/>
          <cell r="CH79"/>
          <cell r="CI79"/>
          <cell r="CJ79"/>
          <cell r="CK79"/>
          <cell r="CL79"/>
          <cell r="CM79"/>
          <cell r="CN79">
            <v>8.6</v>
          </cell>
          <cell r="CO79"/>
          <cell r="CP79"/>
          <cell r="CQ79"/>
          <cell r="CR79"/>
          <cell r="CS79"/>
          <cell r="CT79"/>
          <cell r="CU79"/>
          <cell r="CV79">
            <v>8.3000000000000007</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5" workbookViewId="0">
      <selection activeCell="AY9" sqref="AY9:BM9"/>
    </sheetView>
  </sheetViews>
  <sheetFormatPr defaultColWidth="0" defaultRowHeight="11" customHeight="1" zeroHeight="1" x14ac:dyDescent="0.2"/>
  <cols>
    <col min="1" max="11" width="2.08984375" style="359" customWidth="1"/>
    <col min="12" max="12" width="2.26953125" style="359" customWidth="1"/>
    <col min="13" max="17" width="2.36328125" style="359" customWidth="1"/>
    <col min="18" max="119" width="2.08984375" style="359" customWidth="1"/>
    <col min="120" max="16384" width="0" style="359" hidden="1"/>
  </cols>
  <sheetData>
    <row r="1" spans="1:119" ht="33" customHeight="1" x14ac:dyDescent="0.2">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7"/>
      <c r="DK1" s="177"/>
      <c r="DL1" s="177"/>
      <c r="DM1" s="177"/>
      <c r="DN1" s="177"/>
      <c r="DO1" s="177"/>
    </row>
    <row r="2" spans="1:119" ht="24" thickBot="1" x14ac:dyDescent="0.25">
      <c r="B2" s="178" t="s">
        <v>80</v>
      </c>
      <c r="C2" s="178"/>
      <c r="D2" s="179"/>
    </row>
    <row r="3" spans="1:119" ht="18.75" customHeight="1" thickBot="1" x14ac:dyDescent="0.25">
      <c r="A3" s="177"/>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2">
      <c r="A4" s="177"/>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28928717</v>
      </c>
      <c r="BO4" s="411"/>
      <c r="BP4" s="411"/>
      <c r="BQ4" s="411"/>
      <c r="BR4" s="411"/>
      <c r="BS4" s="411"/>
      <c r="BT4" s="411"/>
      <c r="BU4" s="412"/>
      <c r="BV4" s="410">
        <v>31618894</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7.9</v>
      </c>
      <c r="CU4" s="417"/>
      <c r="CV4" s="417"/>
      <c r="CW4" s="417"/>
      <c r="CX4" s="417"/>
      <c r="CY4" s="417"/>
      <c r="CZ4" s="417"/>
      <c r="DA4" s="418"/>
      <c r="DB4" s="416">
        <v>5.8</v>
      </c>
      <c r="DC4" s="417"/>
      <c r="DD4" s="417"/>
      <c r="DE4" s="417"/>
      <c r="DF4" s="417"/>
      <c r="DG4" s="417"/>
      <c r="DH4" s="417"/>
      <c r="DI4" s="418"/>
    </row>
    <row r="5" spans="1:119" ht="18.75" customHeight="1" x14ac:dyDescent="0.2">
      <c r="A5" s="177"/>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27860286</v>
      </c>
      <c r="BO5" s="448"/>
      <c r="BP5" s="448"/>
      <c r="BQ5" s="448"/>
      <c r="BR5" s="448"/>
      <c r="BS5" s="448"/>
      <c r="BT5" s="448"/>
      <c r="BU5" s="449"/>
      <c r="BV5" s="447">
        <v>30582516</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90.4</v>
      </c>
      <c r="CU5" s="445"/>
      <c r="CV5" s="445"/>
      <c r="CW5" s="445"/>
      <c r="CX5" s="445"/>
      <c r="CY5" s="445"/>
      <c r="CZ5" s="445"/>
      <c r="DA5" s="446"/>
      <c r="DB5" s="444">
        <v>93.9</v>
      </c>
      <c r="DC5" s="445"/>
      <c r="DD5" s="445"/>
      <c r="DE5" s="445"/>
      <c r="DF5" s="445"/>
      <c r="DG5" s="445"/>
      <c r="DH5" s="445"/>
      <c r="DI5" s="446"/>
    </row>
    <row r="6" spans="1:119" ht="18.75" customHeight="1" x14ac:dyDescent="0.2">
      <c r="A6" s="177"/>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1068431</v>
      </c>
      <c r="BO6" s="448"/>
      <c r="BP6" s="448"/>
      <c r="BQ6" s="448"/>
      <c r="BR6" s="448"/>
      <c r="BS6" s="448"/>
      <c r="BT6" s="448"/>
      <c r="BU6" s="449"/>
      <c r="BV6" s="447">
        <v>1036378</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95</v>
      </c>
      <c r="CU6" s="485"/>
      <c r="CV6" s="485"/>
      <c r="CW6" s="485"/>
      <c r="CX6" s="485"/>
      <c r="CY6" s="485"/>
      <c r="CZ6" s="485"/>
      <c r="DA6" s="486"/>
      <c r="DB6" s="484">
        <v>99.7</v>
      </c>
      <c r="DC6" s="485"/>
      <c r="DD6" s="485"/>
      <c r="DE6" s="485"/>
      <c r="DF6" s="485"/>
      <c r="DG6" s="485"/>
      <c r="DH6" s="485"/>
      <c r="DI6" s="486"/>
    </row>
    <row r="7" spans="1:119" ht="18.75" customHeight="1" x14ac:dyDescent="0.2">
      <c r="A7" s="177"/>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93</v>
      </c>
      <c r="AV7" s="480"/>
      <c r="AW7" s="480"/>
      <c r="AX7" s="480"/>
      <c r="AY7" s="481" t="s">
        <v>104</v>
      </c>
      <c r="AZ7" s="482"/>
      <c r="BA7" s="482"/>
      <c r="BB7" s="482"/>
      <c r="BC7" s="482"/>
      <c r="BD7" s="482"/>
      <c r="BE7" s="482"/>
      <c r="BF7" s="482"/>
      <c r="BG7" s="482"/>
      <c r="BH7" s="482"/>
      <c r="BI7" s="482"/>
      <c r="BJ7" s="482"/>
      <c r="BK7" s="482"/>
      <c r="BL7" s="482"/>
      <c r="BM7" s="483"/>
      <c r="BN7" s="447">
        <v>79794</v>
      </c>
      <c r="BO7" s="448"/>
      <c r="BP7" s="448"/>
      <c r="BQ7" s="448"/>
      <c r="BR7" s="448"/>
      <c r="BS7" s="448"/>
      <c r="BT7" s="448"/>
      <c r="BU7" s="449"/>
      <c r="BV7" s="447">
        <v>341343</v>
      </c>
      <c r="BW7" s="448"/>
      <c r="BX7" s="448"/>
      <c r="BY7" s="448"/>
      <c r="BZ7" s="448"/>
      <c r="CA7" s="448"/>
      <c r="CB7" s="448"/>
      <c r="CC7" s="449"/>
      <c r="CD7" s="450" t="s">
        <v>105</v>
      </c>
      <c r="CE7" s="451"/>
      <c r="CF7" s="451"/>
      <c r="CG7" s="451"/>
      <c r="CH7" s="451"/>
      <c r="CI7" s="451"/>
      <c r="CJ7" s="451"/>
      <c r="CK7" s="451"/>
      <c r="CL7" s="451"/>
      <c r="CM7" s="451"/>
      <c r="CN7" s="451"/>
      <c r="CO7" s="451"/>
      <c r="CP7" s="451"/>
      <c r="CQ7" s="451"/>
      <c r="CR7" s="451"/>
      <c r="CS7" s="452"/>
      <c r="CT7" s="447">
        <v>12455071</v>
      </c>
      <c r="CU7" s="448"/>
      <c r="CV7" s="448"/>
      <c r="CW7" s="448"/>
      <c r="CX7" s="448"/>
      <c r="CY7" s="448"/>
      <c r="CZ7" s="448"/>
      <c r="DA7" s="449"/>
      <c r="DB7" s="447">
        <v>11932625</v>
      </c>
      <c r="DC7" s="448"/>
      <c r="DD7" s="448"/>
      <c r="DE7" s="448"/>
      <c r="DF7" s="448"/>
      <c r="DG7" s="448"/>
      <c r="DH7" s="448"/>
      <c r="DI7" s="449"/>
    </row>
    <row r="8" spans="1:119" ht="18.75" customHeight="1" thickBot="1" x14ac:dyDescent="0.25">
      <c r="A8" s="177"/>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106</v>
      </c>
      <c r="AN8" s="477"/>
      <c r="AO8" s="477"/>
      <c r="AP8" s="477"/>
      <c r="AQ8" s="477"/>
      <c r="AR8" s="477"/>
      <c r="AS8" s="477"/>
      <c r="AT8" s="478"/>
      <c r="AU8" s="479" t="s">
        <v>107</v>
      </c>
      <c r="AV8" s="480"/>
      <c r="AW8" s="480"/>
      <c r="AX8" s="480"/>
      <c r="AY8" s="481" t="s">
        <v>108</v>
      </c>
      <c r="AZ8" s="482"/>
      <c r="BA8" s="482"/>
      <c r="BB8" s="482"/>
      <c r="BC8" s="482"/>
      <c r="BD8" s="482"/>
      <c r="BE8" s="482"/>
      <c r="BF8" s="482"/>
      <c r="BG8" s="482"/>
      <c r="BH8" s="482"/>
      <c r="BI8" s="482"/>
      <c r="BJ8" s="482"/>
      <c r="BK8" s="482"/>
      <c r="BL8" s="482"/>
      <c r="BM8" s="483"/>
      <c r="BN8" s="447">
        <v>988637</v>
      </c>
      <c r="BO8" s="448"/>
      <c r="BP8" s="448"/>
      <c r="BQ8" s="448"/>
      <c r="BR8" s="448"/>
      <c r="BS8" s="448"/>
      <c r="BT8" s="448"/>
      <c r="BU8" s="449"/>
      <c r="BV8" s="447">
        <v>695035</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0.65</v>
      </c>
      <c r="CU8" s="488"/>
      <c r="CV8" s="488"/>
      <c r="CW8" s="488"/>
      <c r="CX8" s="488"/>
      <c r="CY8" s="488"/>
      <c r="CZ8" s="488"/>
      <c r="DA8" s="489"/>
      <c r="DB8" s="487">
        <v>0.66</v>
      </c>
      <c r="DC8" s="488"/>
      <c r="DD8" s="488"/>
      <c r="DE8" s="488"/>
      <c r="DF8" s="488"/>
      <c r="DG8" s="488"/>
      <c r="DH8" s="488"/>
      <c r="DI8" s="489"/>
    </row>
    <row r="9" spans="1:119" ht="18.75" customHeight="1" thickBot="1" x14ac:dyDescent="0.25">
      <c r="A9" s="177"/>
      <c r="B9" s="441" t="s">
        <v>110</v>
      </c>
      <c r="C9" s="442"/>
      <c r="D9" s="442"/>
      <c r="E9" s="442"/>
      <c r="F9" s="442"/>
      <c r="G9" s="442"/>
      <c r="H9" s="442"/>
      <c r="I9" s="442"/>
      <c r="J9" s="442"/>
      <c r="K9" s="490"/>
      <c r="L9" s="491" t="s">
        <v>111</v>
      </c>
      <c r="M9" s="492"/>
      <c r="N9" s="492"/>
      <c r="O9" s="492"/>
      <c r="P9" s="492"/>
      <c r="Q9" s="493"/>
      <c r="R9" s="494">
        <v>42700</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93</v>
      </c>
      <c r="AV9" s="480"/>
      <c r="AW9" s="480"/>
      <c r="AX9" s="480"/>
      <c r="AY9" s="481" t="s">
        <v>114</v>
      </c>
      <c r="AZ9" s="482"/>
      <c r="BA9" s="482"/>
      <c r="BB9" s="482"/>
      <c r="BC9" s="482"/>
      <c r="BD9" s="482"/>
      <c r="BE9" s="482"/>
      <c r="BF9" s="482"/>
      <c r="BG9" s="482"/>
      <c r="BH9" s="482"/>
      <c r="BI9" s="482"/>
      <c r="BJ9" s="482"/>
      <c r="BK9" s="482"/>
      <c r="BL9" s="482"/>
      <c r="BM9" s="483"/>
      <c r="BN9" s="447">
        <v>293602</v>
      </c>
      <c r="BO9" s="448"/>
      <c r="BP9" s="448"/>
      <c r="BQ9" s="448"/>
      <c r="BR9" s="448"/>
      <c r="BS9" s="448"/>
      <c r="BT9" s="448"/>
      <c r="BU9" s="449"/>
      <c r="BV9" s="447">
        <v>335323</v>
      </c>
      <c r="BW9" s="448"/>
      <c r="BX9" s="448"/>
      <c r="BY9" s="448"/>
      <c r="BZ9" s="448"/>
      <c r="CA9" s="448"/>
      <c r="CB9" s="448"/>
      <c r="CC9" s="449"/>
      <c r="CD9" s="450" t="s">
        <v>115</v>
      </c>
      <c r="CE9" s="451"/>
      <c r="CF9" s="451"/>
      <c r="CG9" s="451"/>
      <c r="CH9" s="451"/>
      <c r="CI9" s="451"/>
      <c r="CJ9" s="451"/>
      <c r="CK9" s="451"/>
      <c r="CL9" s="451"/>
      <c r="CM9" s="451"/>
      <c r="CN9" s="451"/>
      <c r="CO9" s="451"/>
      <c r="CP9" s="451"/>
      <c r="CQ9" s="451"/>
      <c r="CR9" s="451"/>
      <c r="CS9" s="452"/>
      <c r="CT9" s="444">
        <v>9.4</v>
      </c>
      <c r="CU9" s="445"/>
      <c r="CV9" s="445"/>
      <c r="CW9" s="445"/>
      <c r="CX9" s="445"/>
      <c r="CY9" s="445"/>
      <c r="CZ9" s="445"/>
      <c r="DA9" s="446"/>
      <c r="DB9" s="444">
        <v>9.8000000000000007</v>
      </c>
      <c r="DC9" s="445"/>
      <c r="DD9" s="445"/>
      <c r="DE9" s="445"/>
      <c r="DF9" s="445"/>
      <c r="DG9" s="445"/>
      <c r="DH9" s="445"/>
      <c r="DI9" s="446"/>
    </row>
    <row r="10" spans="1:119" ht="18.75" customHeight="1" thickBot="1" x14ac:dyDescent="0.25">
      <c r="A10" s="177"/>
      <c r="B10" s="441"/>
      <c r="C10" s="442"/>
      <c r="D10" s="442"/>
      <c r="E10" s="442"/>
      <c r="F10" s="442"/>
      <c r="G10" s="442"/>
      <c r="H10" s="442"/>
      <c r="I10" s="442"/>
      <c r="J10" s="442"/>
      <c r="K10" s="490"/>
      <c r="L10" s="497" t="s">
        <v>116</v>
      </c>
      <c r="M10" s="477"/>
      <c r="N10" s="477"/>
      <c r="O10" s="477"/>
      <c r="P10" s="477"/>
      <c r="Q10" s="478"/>
      <c r="R10" s="498">
        <v>44313</v>
      </c>
      <c r="S10" s="499"/>
      <c r="T10" s="499"/>
      <c r="U10" s="499"/>
      <c r="V10" s="500"/>
      <c r="W10" s="435"/>
      <c r="X10" s="436"/>
      <c r="Y10" s="436"/>
      <c r="Z10" s="436"/>
      <c r="AA10" s="436"/>
      <c r="AB10" s="436"/>
      <c r="AC10" s="436"/>
      <c r="AD10" s="436"/>
      <c r="AE10" s="436"/>
      <c r="AF10" s="436"/>
      <c r="AG10" s="436"/>
      <c r="AH10" s="436"/>
      <c r="AI10" s="436"/>
      <c r="AJ10" s="436"/>
      <c r="AK10" s="436"/>
      <c r="AL10" s="439"/>
      <c r="AM10" s="476" t="s">
        <v>117</v>
      </c>
      <c r="AN10" s="477"/>
      <c r="AO10" s="477"/>
      <c r="AP10" s="477"/>
      <c r="AQ10" s="477"/>
      <c r="AR10" s="477"/>
      <c r="AS10" s="477"/>
      <c r="AT10" s="478"/>
      <c r="AU10" s="479" t="s">
        <v>93</v>
      </c>
      <c r="AV10" s="480"/>
      <c r="AW10" s="480"/>
      <c r="AX10" s="480"/>
      <c r="AY10" s="481" t="s">
        <v>118</v>
      </c>
      <c r="AZ10" s="482"/>
      <c r="BA10" s="482"/>
      <c r="BB10" s="482"/>
      <c r="BC10" s="482"/>
      <c r="BD10" s="482"/>
      <c r="BE10" s="482"/>
      <c r="BF10" s="482"/>
      <c r="BG10" s="482"/>
      <c r="BH10" s="482"/>
      <c r="BI10" s="482"/>
      <c r="BJ10" s="482"/>
      <c r="BK10" s="482"/>
      <c r="BL10" s="482"/>
      <c r="BM10" s="483"/>
      <c r="BN10" s="447">
        <v>1235774</v>
      </c>
      <c r="BO10" s="448"/>
      <c r="BP10" s="448"/>
      <c r="BQ10" s="448"/>
      <c r="BR10" s="448"/>
      <c r="BS10" s="448"/>
      <c r="BT10" s="448"/>
      <c r="BU10" s="449"/>
      <c r="BV10" s="447">
        <v>175185</v>
      </c>
      <c r="BW10" s="448"/>
      <c r="BX10" s="448"/>
      <c r="BY10" s="448"/>
      <c r="BZ10" s="448"/>
      <c r="CA10" s="448"/>
      <c r="CB10" s="448"/>
      <c r="CC10" s="449"/>
      <c r="CD10" s="350" t="s">
        <v>119</v>
      </c>
      <c r="CE10" s="351"/>
      <c r="CF10" s="351"/>
      <c r="CG10" s="351"/>
      <c r="CH10" s="351"/>
      <c r="CI10" s="351"/>
      <c r="CJ10" s="351"/>
      <c r="CK10" s="351"/>
      <c r="CL10" s="351"/>
      <c r="CM10" s="351"/>
      <c r="CN10" s="351"/>
      <c r="CO10" s="351"/>
      <c r="CP10" s="351"/>
      <c r="CQ10" s="351"/>
      <c r="CR10" s="351"/>
      <c r="CS10" s="352"/>
      <c r="CT10" s="180"/>
      <c r="CU10" s="181"/>
      <c r="CV10" s="181"/>
      <c r="CW10" s="181"/>
      <c r="CX10" s="181"/>
      <c r="CY10" s="181"/>
      <c r="CZ10" s="181"/>
      <c r="DA10" s="182"/>
      <c r="DB10" s="180"/>
      <c r="DC10" s="181"/>
      <c r="DD10" s="181"/>
      <c r="DE10" s="181"/>
      <c r="DF10" s="181"/>
      <c r="DG10" s="181"/>
      <c r="DH10" s="181"/>
      <c r="DI10" s="182"/>
    </row>
    <row r="11" spans="1:119" ht="18.75" customHeight="1" thickBot="1" x14ac:dyDescent="0.25">
      <c r="A11" s="177"/>
      <c r="B11" s="441"/>
      <c r="C11" s="442"/>
      <c r="D11" s="442"/>
      <c r="E11" s="442"/>
      <c r="F11" s="442"/>
      <c r="G11" s="442"/>
      <c r="H11" s="442"/>
      <c r="I11" s="442"/>
      <c r="J11" s="442"/>
      <c r="K11" s="490"/>
      <c r="L11" s="501" t="s">
        <v>120</v>
      </c>
      <c r="M11" s="502"/>
      <c r="N11" s="502"/>
      <c r="O11" s="502"/>
      <c r="P11" s="502"/>
      <c r="Q11" s="503"/>
      <c r="R11" s="504" t="s">
        <v>121</v>
      </c>
      <c r="S11" s="505"/>
      <c r="T11" s="505"/>
      <c r="U11" s="505"/>
      <c r="V11" s="506"/>
      <c r="W11" s="435"/>
      <c r="X11" s="436"/>
      <c r="Y11" s="436"/>
      <c r="Z11" s="436"/>
      <c r="AA11" s="436"/>
      <c r="AB11" s="436"/>
      <c r="AC11" s="436"/>
      <c r="AD11" s="436"/>
      <c r="AE11" s="436"/>
      <c r="AF11" s="436"/>
      <c r="AG11" s="436"/>
      <c r="AH11" s="436"/>
      <c r="AI11" s="436"/>
      <c r="AJ11" s="436"/>
      <c r="AK11" s="436"/>
      <c r="AL11" s="439"/>
      <c r="AM11" s="476" t="s">
        <v>122</v>
      </c>
      <c r="AN11" s="477"/>
      <c r="AO11" s="477"/>
      <c r="AP11" s="477"/>
      <c r="AQ11" s="477"/>
      <c r="AR11" s="477"/>
      <c r="AS11" s="477"/>
      <c r="AT11" s="478"/>
      <c r="AU11" s="479" t="s">
        <v>93</v>
      </c>
      <c r="AV11" s="480"/>
      <c r="AW11" s="480"/>
      <c r="AX11" s="480"/>
      <c r="AY11" s="481" t="s">
        <v>123</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124</v>
      </c>
      <c r="CE11" s="451"/>
      <c r="CF11" s="451"/>
      <c r="CG11" s="451"/>
      <c r="CH11" s="451"/>
      <c r="CI11" s="451"/>
      <c r="CJ11" s="451"/>
      <c r="CK11" s="451"/>
      <c r="CL11" s="451"/>
      <c r="CM11" s="451"/>
      <c r="CN11" s="451"/>
      <c r="CO11" s="451"/>
      <c r="CP11" s="451"/>
      <c r="CQ11" s="451"/>
      <c r="CR11" s="451"/>
      <c r="CS11" s="452"/>
      <c r="CT11" s="487" t="s">
        <v>125</v>
      </c>
      <c r="CU11" s="488"/>
      <c r="CV11" s="488"/>
      <c r="CW11" s="488"/>
      <c r="CX11" s="488"/>
      <c r="CY11" s="488"/>
      <c r="CZ11" s="488"/>
      <c r="DA11" s="489"/>
      <c r="DB11" s="487" t="s">
        <v>125</v>
      </c>
      <c r="DC11" s="488"/>
      <c r="DD11" s="488"/>
      <c r="DE11" s="488"/>
      <c r="DF11" s="488"/>
      <c r="DG11" s="488"/>
      <c r="DH11" s="488"/>
      <c r="DI11" s="489"/>
    </row>
    <row r="12" spans="1:119" ht="18.75" customHeight="1" x14ac:dyDescent="0.2">
      <c r="A12" s="177"/>
      <c r="B12" s="507" t="s">
        <v>126</v>
      </c>
      <c r="C12" s="508"/>
      <c r="D12" s="508"/>
      <c r="E12" s="508"/>
      <c r="F12" s="508"/>
      <c r="G12" s="508"/>
      <c r="H12" s="508"/>
      <c r="I12" s="508"/>
      <c r="J12" s="508"/>
      <c r="K12" s="509"/>
      <c r="L12" s="516" t="s">
        <v>127</v>
      </c>
      <c r="M12" s="517"/>
      <c r="N12" s="517"/>
      <c r="O12" s="517"/>
      <c r="P12" s="517"/>
      <c r="Q12" s="518"/>
      <c r="R12" s="519">
        <v>42721</v>
      </c>
      <c r="S12" s="520"/>
      <c r="T12" s="520"/>
      <c r="U12" s="520"/>
      <c r="V12" s="521"/>
      <c r="W12" s="522" t="s">
        <v>1</v>
      </c>
      <c r="X12" s="480"/>
      <c r="Y12" s="480"/>
      <c r="Z12" s="480"/>
      <c r="AA12" s="480"/>
      <c r="AB12" s="523"/>
      <c r="AC12" s="524" t="s">
        <v>128</v>
      </c>
      <c r="AD12" s="525"/>
      <c r="AE12" s="525"/>
      <c r="AF12" s="525"/>
      <c r="AG12" s="526"/>
      <c r="AH12" s="524" t="s">
        <v>129</v>
      </c>
      <c r="AI12" s="525"/>
      <c r="AJ12" s="525"/>
      <c r="AK12" s="525"/>
      <c r="AL12" s="527"/>
      <c r="AM12" s="476" t="s">
        <v>130</v>
      </c>
      <c r="AN12" s="477"/>
      <c r="AO12" s="477"/>
      <c r="AP12" s="477"/>
      <c r="AQ12" s="477"/>
      <c r="AR12" s="477"/>
      <c r="AS12" s="477"/>
      <c r="AT12" s="478"/>
      <c r="AU12" s="479" t="s">
        <v>93</v>
      </c>
      <c r="AV12" s="480"/>
      <c r="AW12" s="480"/>
      <c r="AX12" s="480"/>
      <c r="AY12" s="481" t="s">
        <v>131</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132</v>
      </c>
      <c r="CE12" s="451"/>
      <c r="CF12" s="451"/>
      <c r="CG12" s="451"/>
      <c r="CH12" s="451"/>
      <c r="CI12" s="451"/>
      <c r="CJ12" s="451"/>
      <c r="CK12" s="451"/>
      <c r="CL12" s="451"/>
      <c r="CM12" s="451"/>
      <c r="CN12" s="451"/>
      <c r="CO12" s="451"/>
      <c r="CP12" s="451"/>
      <c r="CQ12" s="451"/>
      <c r="CR12" s="451"/>
      <c r="CS12" s="452"/>
      <c r="CT12" s="487" t="s">
        <v>125</v>
      </c>
      <c r="CU12" s="488"/>
      <c r="CV12" s="488"/>
      <c r="CW12" s="488"/>
      <c r="CX12" s="488"/>
      <c r="CY12" s="488"/>
      <c r="CZ12" s="488"/>
      <c r="DA12" s="489"/>
      <c r="DB12" s="487" t="s">
        <v>125</v>
      </c>
      <c r="DC12" s="488"/>
      <c r="DD12" s="488"/>
      <c r="DE12" s="488"/>
      <c r="DF12" s="488"/>
      <c r="DG12" s="488"/>
      <c r="DH12" s="488"/>
      <c r="DI12" s="489"/>
    </row>
    <row r="13" spans="1:119" ht="18.75" customHeight="1" x14ac:dyDescent="0.2">
      <c r="A13" s="177"/>
      <c r="B13" s="510"/>
      <c r="C13" s="511"/>
      <c r="D13" s="511"/>
      <c r="E13" s="511"/>
      <c r="F13" s="511"/>
      <c r="G13" s="511"/>
      <c r="H13" s="511"/>
      <c r="I13" s="511"/>
      <c r="J13" s="511"/>
      <c r="K13" s="512"/>
      <c r="L13" s="183"/>
      <c r="M13" s="538" t="s">
        <v>133</v>
      </c>
      <c r="N13" s="539"/>
      <c r="O13" s="539"/>
      <c r="P13" s="539"/>
      <c r="Q13" s="540"/>
      <c r="R13" s="531">
        <v>41541</v>
      </c>
      <c r="S13" s="532"/>
      <c r="T13" s="532"/>
      <c r="U13" s="532"/>
      <c r="V13" s="533"/>
      <c r="W13" s="463" t="s">
        <v>134</v>
      </c>
      <c r="X13" s="464"/>
      <c r="Y13" s="464"/>
      <c r="Z13" s="464"/>
      <c r="AA13" s="464"/>
      <c r="AB13" s="454"/>
      <c r="AC13" s="498">
        <v>796</v>
      </c>
      <c r="AD13" s="499"/>
      <c r="AE13" s="499"/>
      <c r="AF13" s="499"/>
      <c r="AG13" s="541"/>
      <c r="AH13" s="498">
        <v>809</v>
      </c>
      <c r="AI13" s="499"/>
      <c r="AJ13" s="499"/>
      <c r="AK13" s="499"/>
      <c r="AL13" s="500"/>
      <c r="AM13" s="476" t="s">
        <v>135</v>
      </c>
      <c r="AN13" s="477"/>
      <c r="AO13" s="477"/>
      <c r="AP13" s="477"/>
      <c r="AQ13" s="477"/>
      <c r="AR13" s="477"/>
      <c r="AS13" s="477"/>
      <c r="AT13" s="478"/>
      <c r="AU13" s="479" t="s">
        <v>107</v>
      </c>
      <c r="AV13" s="480"/>
      <c r="AW13" s="480"/>
      <c r="AX13" s="480"/>
      <c r="AY13" s="481" t="s">
        <v>136</v>
      </c>
      <c r="AZ13" s="482"/>
      <c r="BA13" s="482"/>
      <c r="BB13" s="482"/>
      <c r="BC13" s="482"/>
      <c r="BD13" s="482"/>
      <c r="BE13" s="482"/>
      <c r="BF13" s="482"/>
      <c r="BG13" s="482"/>
      <c r="BH13" s="482"/>
      <c r="BI13" s="482"/>
      <c r="BJ13" s="482"/>
      <c r="BK13" s="482"/>
      <c r="BL13" s="482"/>
      <c r="BM13" s="483"/>
      <c r="BN13" s="447">
        <v>1529376</v>
      </c>
      <c r="BO13" s="448"/>
      <c r="BP13" s="448"/>
      <c r="BQ13" s="448"/>
      <c r="BR13" s="448"/>
      <c r="BS13" s="448"/>
      <c r="BT13" s="448"/>
      <c r="BU13" s="449"/>
      <c r="BV13" s="447">
        <v>510508</v>
      </c>
      <c r="BW13" s="448"/>
      <c r="BX13" s="448"/>
      <c r="BY13" s="448"/>
      <c r="BZ13" s="448"/>
      <c r="CA13" s="448"/>
      <c r="CB13" s="448"/>
      <c r="CC13" s="449"/>
      <c r="CD13" s="450" t="s">
        <v>137</v>
      </c>
      <c r="CE13" s="451"/>
      <c r="CF13" s="451"/>
      <c r="CG13" s="451"/>
      <c r="CH13" s="451"/>
      <c r="CI13" s="451"/>
      <c r="CJ13" s="451"/>
      <c r="CK13" s="451"/>
      <c r="CL13" s="451"/>
      <c r="CM13" s="451"/>
      <c r="CN13" s="451"/>
      <c r="CO13" s="451"/>
      <c r="CP13" s="451"/>
      <c r="CQ13" s="451"/>
      <c r="CR13" s="451"/>
      <c r="CS13" s="452"/>
      <c r="CT13" s="444">
        <v>8.5</v>
      </c>
      <c r="CU13" s="445"/>
      <c r="CV13" s="445"/>
      <c r="CW13" s="445"/>
      <c r="CX13" s="445"/>
      <c r="CY13" s="445"/>
      <c r="CZ13" s="445"/>
      <c r="DA13" s="446"/>
      <c r="DB13" s="444">
        <v>8.1</v>
      </c>
      <c r="DC13" s="445"/>
      <c r="DD13" s="445"/>
      <c r="DE13" s="445"/>
      <c r="DF13" s="445"/>
      <c r="DG13" s="445"/>
      <c r="DH13" s="445"/>
      <c r="DI13" s="446"/>
    </row>
    <row r="14" spans="1:119" ht="18.75" customHeight="1" thickBot="1" x14ac:dyDescent="0.25">
      <c r="A14" s="177"/>
      <c r="B14" s="510"/>
      <c r="C14" s="511"/>
      <c r="D14" s="511"/>
      <c r="E14" s="511"/>
      <c r="F14" s="511"/>
      <c r="G14" s="511"/>
      <c r="H14" s="511"/>
      <c r="I14" s="511"/>
      <c r="J14" s="511"/>
      <c r="K14" s="512"/>
      <c r="L14" s="528" t="s">
        <v>138</v>
      </c>
      <c r="M14" s="529"/>
      <c r="N14" s="529"/>
      <c r="O14" s="529"/>
      <c r="P14" s="529"/>
      <c r="Q14" s="530"/>
      <c r="R14" s="531">
        <v>43482</v>
      </c>
      <c r="S14" s="532"/>
      <c r="T14" s="532"/>
      <c r="U14" s="532"/>
      <c r="V14" s="533"/>
      <c r="W14" s="437"/>
      <c r="X14" s="438"/>
      <c r="Y14" s="438"/>
      <c r="Z14" s="438"/>
      <c r="AA14" s="438"/>
      <c r="AB14" s="427"/>
      <c r="AC14" s="534">
        <v>3.9</v>
      </c>
      <c r="AD14" s="535"/>
      <c r="AE14" s="535"/>
      <c r="AF14" s="535"/>
      <c r="AG14" s="536"/>
      <c r="AH14" s="534">
        <v>3.9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139</v>
      </c>
      <c r="CE14" s="543"/>
      <c r="CF14" s="543"/>
      <c r="CG14" s="543"/>
      <c r="CH14" s="543"/>
      <c r="CI14" s="543"/>
      <c r="CJ14" s="543"/>
      <c r="CK14" s="543"/>
      <c r="CL14" s="543"/>
      <c r="CM14" s="543"/>
      <c r="CN14" s="543"/>
      <c r="CO14" s="543"/>
      <c r="CP14" s="543"/>
      <c r="CQ14" s="543"/>
      <c r="CR14" s="543"/>
      <c r="CS14" s="544"/>
      <c r="CT14" s="545">
        <v>4.5</v>
      </c>
      <c r="CU14" s="546"/>
      <c r="CV14" s="546"/>
      <c r="CW14" s="546"/>
      <c r="CX14" s="546"/>
      <c r="CY14" s="546"/>
      <c r="CZ14" s="546"/>
      <c r="DA14" s="547"/>
      <c r="DB14" s="545">
        <v>46.6</v>
      </c>
      <c r="DC14" s="546"/>
      <c r="DD14" s="546"/>
      <c r="DE14" s="546"/>
      <c r="DF14" s="546"/>
      <c r="DG14" s="546"/>
      <c r="DH14" s="546"/>
      <c r="DI14" s="547"/>
    </row>
    <row r="15" spans="1:119" ht="18.75" customHeight="1" x14ac:dyDescent="0.2">
      <c r="A15" s="177"/>
      <c r="B15" s="510"/>
      <c r="C15" s="511"/>
      <c r="D15" s="511"/>
      <c r="E15" s="511"/>
      <c r="F15" s="511"/>
      <c r="G15" s="511"/>
      <c r="H15" s="511"/>
      <c r="I15" s="511"/>
      <c r="J15" s="511"/>
      <c r="K15" s="512"/>
      <c r="L15" s="183"/>
      <c r="M15" s="538" t="s">
        <v>133</v>
      </c>
      <c r="N15" s="539"/>
      <c r="O15" s="539"/>
      <c r="P15" s="539"/>
      <c r="Q15" s="540"/>
      <c r="R15" s="531">
        <v>42155</v>
      </c>
      <c r="S15" s="532"/>
      <c r="T15" s="532"/>
      <c r="U15" s="532"/>
      <c r="V15" s="533"/>
      <c r="W15" s="463" t="s">
        <v>140</v>
      </c>
      <c r="X15" s="464"/>
      <c r="Y15" s="464"/>
      <c r="Z15" s="464"/>
      <c r="AA15" s="464"/>
      <c r="AB15" s="454"/>
      <c r="AC15" s="498">
        <v>8648</v>
      </c>
      <c r="AD15" s="499"/>
      <c r="AE15" s="499"/>
      <c r="AF15" s="499"/>
      <c r="AG15" s="541"/>
      <c r="AH15" s="498">
        <v>8935</v>
      </c>
      <c r="AI15" s="499"/>
      <c r="AJ15" s="499"/>
      <c r="AK15" s="499"/>
      <c r="AL15" s="500"/>
      <c r="AM15" s="476"/>
      <c r="AN15" s="477"/>
      <c r="AO15" s="477"/>
      <c r="AP15" s="477"/>
      <c r="AQ15" s="477"/>
      <c r="AR15" s="477"/>
      <c r="AS15" s="477"/>
      <c r="AT15" s="478"/>
      <c r="AU15" s="479"/>
      <c r="AV15" s="480"/>
      <c r="AW15" s="480"/>
      <c r="AX15" s="480"/>
      <c r="AY15" s="407" t="s">
        <v>141</v>
      </c>
      <c r="AZ15" s="408"/>
      <c r="BA15" s="408"/>
      <c r="BB15" s="408"/>
      <c r="BC15" s="408"/>
      <c r="BD15" s="408"/>
      <c r="BE15" s="408"/>
      <c r="BF15" s="408"/>
      <c r="BG15" s="408"/>
      <c r="BH15" s="408"/>
      <c r="BI15" s="408"/>
      <c r="BJ15" s="408"/>
      <c r="BK15" s="408"/>
      <c r="BL15" s="408"/>
      <c r="BM15" s="409"/>
      <c r="BN15" s="410">
        <v>6040582</v>
      </c>
      <c r="BO15" s="411"/>
      <c r="BP15" s="411"/>
      <c r="BQ15" s="411"/>
      <c r="BR15" s="411"/>
      <c r="BS15" s="411"/>
      <c r="BT15" s="411"/>
      <c r="BU15" s="412"/>
      <c r="BV15" s="410">
        <v>6280069</v>
      </c>
      <c r="BW15" s="411"/>
      <c r="BX15" s="411"/>
      <c r="BY15" s="411"/>
      <c r="BZ15" s="411"/>
      <c r="CA15" s="411"/>
      <c r="CB15" s="411"/>
      <c r="CC15" s="412"/>
      <c r="CD15" s="548" t="s">
        <v>142</v>
      </c>
      <c r="CE15" s="549"/>
      <c r="CF15" s="549"/>
      <c r="CG15" s="549"/>
      <c r="CH15" s="549"/>
      <c r="CI15" s="549"/>
      <c r="CJ15" s="549"/>
      <c r="CK15" s="549"/>
      <c r="CL15" s="549"/>
      <c r="CM15" s="549"/>
      <c r="CN15" s="549"/>
      <c r="CO15" s="549"/>
      <c r="CP15" s="549"/>
      <c r="CQ15" s="549"/>
      <c r="CR15" s="549"/>
      <c r="CS15" s="550"/>
      <c r="CT15" s="184"/>
      <c r="CU15" s="185"/>
      <c r="CV15" s="185"/>
      <c r="CW15" s="185"/>
      <c r="CX15" s="185"/>
      <c r="CY15" s="185"/>
      <c r="CZ15" s="185"/>
      <c r="DA15" s="186"/>
      <c r="DB15" s="184"/>
      <c r="DC15" s="185"/>
      <c r="DD15" s="185"/>
      <c r="DE15" s="185"/>
      <c r="DF15" s="185"/>
      <c r="DG15" s="185"/>
      <c r="DH15" s="185"/>
      <c r="DI15" s="186"/>
    </row>
    <row r="16" spans="1:119" ht="18.75" customHeight="1" x14ac:dyDescent="0.2">
      <c r="A16" s="177"/>
      <c r="B16" s="510"/>
      <c r="C16" s="511"/>
      <c r="D16" s="511"/>
      <c r="E16" s="511"/>
      <c r="F16" s="511"/>
      <c r="G16" s="511"/>
      <c r="H16" s="511"/>
      <c r="I16" s="511"/>
      <c r="J16" s="511"/>
      <c r="K16" s="512"/>
      <c r="L16" s="528" t="s">
        <v>143</v>
      </c>
      <c r="M16" s="551"/>
      <c r="N16" s="551"/>
      <c r="O16" s="551"/>
      <c r="P16" s="551"/>
      <c r="Q16" s="552"/>
      <c r="R16" s="553" t="s">
        <v>144</v>
      </c>
      <c r="S16" s="554"/>
      <c r="T16" s="554"/>
      <c r="U16" s="554"/>
      <c r="V16" s="555"/>
      <c r="W16" s="437"/>
      <c r="X16" s="438"/>
      <c r="Y16" s="438"/>
      <c r="Z16" s="438"/>
      <c r="AA16" s="438"/>
      <c r="AB16" s="427"/>
      <c r="AC16" s="534">
        <v>42.5</v>
      </c>
      <c r="AD16" s="535"/>
      <c r="AE16" s="535"/>
      <c r="AF16" s="535"/>
      <c r="AG16" s="536"/>
      <c r="AH16" s="534">
        <v>42.9</v>
      </c>
      <c r="AI16" s="535"/>
      <c r="AJ16" s="535"/>
      <c r="AK16" s="535"/>
      <c r="AL16" s="537"/>
      <c r="AM16" s="476"/>
      <c r="AN16" s="477"/>
      <c r="AO16" s="477"/>
      <c r="AP16" s="477"/>
      <c r="AQ16" s="477"/>
      <c r="AR16" s="477"/>
      <c r="AS16" s="477"/>
      <c r="AT16" s="478"/>
      <c r="AU16" s="479"/>
      <c r="AV16" s="480"/>
      <c r="AW16" s="480"/>
      <c r="AX16" s="480"/>
      <c r="AY16" s="481" t="s">
        <v>145</v>
      </c>
      <c r="AZ16" s="482"/>
      <c r="BA16" s="482"/>
      <c r="BB16" s="482"/>
      <c r="BC16" s="482"/>
      <c r="BD16" s="482"/>
      <c r="BE16" s="482"/>
      <c r="BF16" s="482"/>
      <c r="BG16" s="482"/>
      <c r="BH16" s="482"/>
      <c r="BI16" s="482"/>
      <c r="BJ16" s="482"/>
      <c r="BK16" s="482"/>
      <c r="BL16" s="482"/>
      <c r="BM16" s="483"/>
      <c r="BN16" s="447">
        <v>9912301</v>
      </c>
      <c r="BO16" s="448"/>
      <c r="BP16" s="448"/>
      <c r="BQ16" s="448"/>
      <c r="BR16" s="448"/>
      <c r="BS16" s="448"/>
      <c r="BT16" s="448"/>
      <c r="BU16" s="449"/>
      <c r="BV16" s="447">
        <v>9533745</v>
      </c>
      <c r="BW16" s="448"/>
      <c r="BX16" s="448"/>
      <c r="BY16" s="448"/>
      <c r="BZ16" s="448"/>
      <c r="CA16" s="448"/>
      <c r="CB16" s="448"/>
      <c r="CC16" s="449"/>
      <c r="CD16" s="356"/>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7"/>
      <c r="B17" s="513"/>
      <c r="C17" s="514"/>
      <c r="D17" s="514"/>
      <c r="E17" s="514"/>
      <c r="F17" s="514"/>
      <c r="G17" s="514"/>
      <c r="H17" s="514"/>
      <c r="I17" s="514"/>
      <c r="J17" s="514"/>
      <c r="K17" s="515"/>
      <c r="L17" s="187"/>
      <c r="M17" s="558" t="s">
        <v>146</v>
      </c>
      <c r="N17" s="559"/>
      <c r="O17" s="559"/>
      <c r="P17" s="559"/>
      <c r="Q17" s="560"/>
      <c r="R17" s="553" t="s">
        <v>147</v>
      </c>
      <c r="S17" s="554"/>
      <c r="T17" s="554"/>
      <c r="U17" s="554"/>
      <c r="V17" s="555"/>
      <c r="W17" s="463" t="s">
        <v>148</v>
      </c>
      <c r="X17" s="464"/>
      <c r="Y17" s="464"/>
      <c r="Z17" s="464"/>
      <c r="AA17" s="464"/>
      <c r="AB17" s="454"/>
      <c r="AC17" s="498">
        <v>10886</v>
      </c>
      <c r="AD17" s="499"/>
      <c r="AE17" s="499"/>
      <c r="AF17" s="499"/>
      <c r="AG17" s="541"/>
      <c r="AH17" s="498">
        <v>11082</v>
      </c>
      <c r="AI17" s="499"/>
      <c r="AJ17" s="499"/>
      <c r="AK17" s="499"/>
      <c r="AL17" s="500"/>
      <c r="AM17" s="476"/>
      <c r="AN17" s="477"/>
      <c r="AO17" s="477"/>
      <c r="AP17" s="477"/>
      <c r="AQ17" s="477"/>
      <c r="AR17" s="477"/>
      <c r="AS17" s="477"/>
      <c r="AT17" s="478"/>
      <c r="AU17" s="479"/>
      <c r="AV17" s="480"/>
      <c r="AW17" s="480"/>
      <c r="AX17" s="480"/>
      <c r="AY17" s="481" t="s">
        <v>149</v>
      </c>
      <c r="AZ17" s="482"/>
      <c r="BA17" s="482"/>
      <c r="BB17" s="482"/>
      <c r="BC17" s="482"/>
      <c r="BD17" s="482"/>
      <c r="BE17" s="482"/>
      <c r="BF17" s="482"/>
      <c r="BG17" s="482"/>
      <c r="BH17" s="482"/>
      <c r="BI17" s="482"/>
      <c r="BJ17" s="482"/>
      <c r="BK17" s="482"/>
      <c r="BL17" s="482"/>
      <c r="BM17" s="483"/>
      <c r="BN17" s="447">
        <v>7709216</v>
      </c>
      <c r="BO17" s="448"/>
      <c r="BP17" s="448"/>
      <c r="BQ17" s="448"/>
      <c r="BR17" s="448"/>
      <c r="BS17" s="448"/>
      <c r="BT17" s="448"/>
      <c r="BU17" s="449"/>
      <c r="BV17" s="447">
        <v>8033528</v>
      </c>
      <c r="BW17" s="448"/>
      <c r="BX17" s="448"/>
      <c r="BY17" s="448"/>
      <c r="BZ17" s="448"/>
      <c r="CA17" s="448"/>
      <c r="CB17" s="448"/>
      <c r="CC17" s="449"/>
      <c r="CD17" s="356"/>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7"/>
      <c r="B18" s="572" t="s">
        <v>150</v>
      </c>
      <c r="C18" s="490"/>
      <c r="D18" s="490"/>
      <c r="E18" s="573"/>
      <c r="F18" s="573"/>
      <c r="G18" s="573"/>
      <c r="H18" s="573"/>
      <c r="I18" s="573"/>
      <c r="J18" s="573"/>
      <c r="K18" s="573"/>
      <c r="L18" s="574">
        <v>150.97999999999999</v>
      </c>
      <c r="M18" s="574"/>
      <c r="N18" s="574"/>
      <c r="O18" s="574"/>
      <c r="P18" s="574"/>
      <c r="Q18" s="574"/>
      <c r="R18" s="575"/>
      <c r="S18" s="575"/>
      <c r="T18" s="575"/>
      <c r="U18" s="575"/>
      <c r="V18" s="576"/>
      <c r="W18" s="465"/>
      <c r="X18" s="466"/>
      <c r="Y18" s="466"/>
      <c r="Z18" s="466"/>
      <c r="AA18" s="466"/>
      <c r="AB18" s="457"/>
      <c r="AC18" s="577">
        <v>53.5</v>
      </c>
      <c r="AD18" s="578"/>
      <c r="AE18" s="578"/>
      <c r="AF18" s="578"/>
      <c r="AG18" s="579"/>
      <c r="AH18" s="577">
        <v>53.2</v>
      </c>
      <c r="AI18" s="578"/>
      <c r="AJ18" s="578"/>
      <c r="AK18" s="578"/>
      <c r="AL18" s="580"/>
      <c r="AM18" s="476"/>
      <c r="AN18" s="477"/>
      <c r="AO18" s="477"/>
      <c r="AP18" s="477"/>
      <c r="AQ18" s="477"/>
      <c r="AR18" s="477"/>
      <c r="AS18" s="477"/>
      <c r="AT18" s="478"/>
      <c r="AU18" s="479"/>
      <c r="AV18" s="480"/>
      <c r="AW18" s="480"/>
      <c r="AX18" s="480"/>
      <c r="AY18" s="481" t="s">
        <v>151</v>
      </c>
      <c r="AZ18" s="482"/>
      <c r="BA18" s="482"/>
      <c r="BB18" s="482"/>
      <c r="BC18" s="482"/>
      <c r="BD18" s="482"/>
      <c r="BE18" s="482"/>
      <c r="BF18" s="482"/>
      <c r="BG18" s="482"/>
      <c r="BH18" s="482"/>
      <c r="BI18" s="482"/>
      <c r="BJ18" s="482"/>
      <c r="BK18" s="482"/>
      <c r="BL18" s="482"/>
      <c r="BM18" s="483"/>
      <c r="BN18" s="447">
        <v>11679899</v>
      </c>
      <c r="BO18" s="448"/>
      <c r="BP18" s="448"/>
      <c r="BQ18" s="448"/>
      <c r="BR18" s="448"/>
      <c r="BS18" s="448"/>
      <c r="BT18" s="448"/>
      <c r="BU18" s="449"/>
      <c r="BV18" s="447">
        <v>11385901</v>
      </c>
      <c r="BW18" s="448"/>
      <c r="BX18" s="448"/>
      <c r="BY18" s="448"/>
      <c r="BZ18" s="448"/>
      <c r="CA18" s="448"/>
      <c r="CB18" s="448"/>
      <c r="CC18" s="449"/>
      <c r="CD18" s="356"/>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7"/>
      <c r="B19" s="572" t="s">
        <v>152</v>
      </c>
      <c r="C19" s="490"/>
      <c r="D19" s="490"/>
      <c r="E19" s="573"/>
      <c r="F19" s="573"/>
      <c r="G19" s="573"/>
      <c r="H19" s="573"/>
      <c r="I19" s="573"/>
      <c r="J19" s="573"/>
      <c r="K19" s="573"/>
      <c r="L19" s="581">
        <v>283</v>
      </c>
      <c r="M19" s="581"/>
      <c r="N19" s="581"/>
      <c r="O19" s="581"/>
      <c r="P19" s="581"/>
      <c r="Q19" s="581"/>
      <c r="R19" s="582"/>
      <c r="S19" s="582"/>
      <c r="T19" s="582"/>
      <c r="U19" s="582"/>
      <c r="V19" s="583"/>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153</v>
      </c>
      <c r="AZ19" s="482"/>
      <c r="BA19" s="482"/>
      <c r="BB19" s="482"/>
      <c r="BC19" s="482"/>
      <c r="BD19" s="482"/>
      <c r="BE19" s="482"/>
      <c r="BF19" s="482"/>
      <c r="BG19" s="482"/>
      <c r="BH19" s="482"/>
      <c r="BI19" s="482"/>
      <c r="BJ19" s="482"/>
      <c r="BK19" s="482"/>
      <c r="BL19" s="482"/>
      <c r="BM19" s="483"/>
      <c r="BN19" s="447">
        <v>20346821</v>
      </c>
      <c r="BO19" s="448"/>
      <c r="BP19" s="448"/>
      <c r="BQ19" s="448"/>
      <c r="BR19" s="448"/>
      <c r="BS19" s="448"/>
      <c r="BT19" s="448"/>
      <c r="BU19" s="449"/>
      <c r="BV19" s="447">
        <v>18288873</v>
      </c>
      <c r="BW19" s="448"/>
      <c r="BX19" s="448"/>
      <c r="BY19" s="448"/>
      <c r="BZ19" s="448"/>
      <c r="CA19" s="448"/>
      <c r="CB19" s="448"/>
      <c r="CC19" s="449"/>
      <c r="CD19" s="356"/>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7"/>
      <c r="B20" s="572" t="s">
        <v>154</v>
      </c>
      <c r="C20" s="490"/>
      <c r="D20" s="490"/>
      <c r="E20" s="573"/>
      <c r="F20" s="573"/>
      <c r="G20" s="573"/>
      <c r="H20" s="573"/>
      <c r="I20" s="573"/>
      <c r="J20" s="573"/>
      <c r="K20" s="573"/>
      <c r="L20" s="581">
        <v>16245</v>
      </c>
      <c r="M20" s="581"/>
      <c r="N20" s="581"/>
      <c r="O20" s="581"/>
      <c r="P20" s="581"/>
      <c r="Q20" s="581"/>
      <c r="R20" s="582"/>
      <c r="S20" s="582"/>
      <c r="T20" s="582"/>
      <c r="U20" s="582"/>
      <c r="V20" s="583"/>
      <c r="W20" s="465"/>
      <c r="X20" s="466"/>
      <c r="Y20" s="466"/>
      <c r="Z20" s="466"/>
      <c r="AA20" s="466"/>
      <c r="AB20" s="466"/>
      <c r="AC20" s="584"/>
      <c r="AD20" s="584"/>
      <c r="AE20" s="584"/>
      <c r="AF20" s="584"/>
      <c r="AG20" s="584"/>
      <c r="AH20" s="584"/>
      <c r="AI20" s="584"/>
      <c r="AJ20" s="584"/>
      <c r="AK20" s="584"/>
      <c r="AL20" s="585"/>
      <c r="AM20" s="586"/>
      <c r="AN20" s="502"/>
      <c r="AO20" s="502"/>
      <c r="AP20" s="502"/>
      <c r="AQ20" s="502"/>
      <c r="AR20" s="502"/>
      <c r="AS20" s="502"/>
      <c r="AT20" s="503"/>
      <c r="AU20" s="587"/>
      <c r="AV20" s="588"/>
      <c r="AW20" s="588"/>
      <c r="AX20" s="589"/>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356"/>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7"/>
      <c r="B21" s="563" t="s">
        <v>155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566"/>
      <c r="AZ21" s="567"/>
      <c r="BA21" s="567"/>
      <c r="BB21" s="567"/>
      <c r="BC21" s="567"/>
      <c r="BD21" s="567"/>
      <c r="BE21" s="567"/>
      <c r="BF21" s="567"/>
      <c r="BG21" s="567"/>
      <c r="BH21" s="567"/>
      <c r="BI21" s="567"/>
      <c r="BJ21" s="567"/>
      <c r="BK21" s="567"/>
      <c r="BL21" s="567"/>
      <c r="BM21" s="568"/>
      <c r="BN21" s="569"/>
      <c r="BO21" s="570"/>
      <c r="BP21" s="570"/>
      <c r="BQ21" s="570"/>
      <c r="BR21" s="570"/>
      <c r="BS21" s="570"/>
      <c r="BT21" s="570"/>
      <c r="BU21" s="571"/>
      <c r="BV21" s="569"/>
      <c r="BW21" s="570"/>
      <c r="BX21" s="570"/>
      <c r="BY21" s="570"/>
      <c r="BZ21" s="570"/>
      <c r="CA21" s="570"/>
      <c r="CB21" s="570"/>
      <c r="CC21" s="571"/>
      <c r="CD21" s="356"/>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7"/>
      <c r="B22" s="617" t="s">
        <v>156</v>
      </c>
      <c r="C22" s="591"/>
      <c r="D22" s="592"/>
      <c r="E22" s="459" t="s">
        <v>1</v>
      </c>
      <c r="F22" s="464"/>
      <c r="G22" s="464"/>
      <c r="H22" s="464"/>
      <c r="I22" s="464"/>
      <c r="J22" s="464"/>
      <c r="K22" s="454"/>
      <c r="L22" s="459" t="s">
        <v>157</v>
      </c>
      <c r="M22" s="464"/>
      <c r="N22" s="464"/>
      <c r="O22" s="464"/>
      <c r="P22" s="454"/>
      <c r="Q22" s="622" t="s">
        <v>158</v>
      </c>
      <c r="R22" s="623"/>
      <c r="S22" s="623"/>
      <c r="T22" s="623"/>
      <c r="U22" s="623"/>
      <c r="V22" s="624"/>
      <c r="W22" s="590" t="s">
        <v>159</v>
      </c>
      <c r="X22" s="591"/>
      <c r="Y22" s="592"/>
      <c r="Z22" s="459" t="s">
        <v>1</v>
      </c>
      <c r="AA22" s="464"/>
      <c r="AB22" s="464"/>
      <c r="AC22" s="464"/>
      <c r="AD22" s="464"/>
      <c r="AE22" s="464"/>
      <c r="AF22" s="464"/>
      <c r="AG22" s="454"/>
      <c r="AH22" s="628" t="s">
        <v>160</v>
      </c>
      <c r="AI22" s="464"/>
      <c r="AJ22" s="464"/>
      <c r="AK22" s="464"/>
      <c r="AL22" s="454"/>
      <c r="AM22" s="628" t="s">
        <v>161</v>
      </c>
      <c r="AN22" s="629"/>
      <c r="AO22" s="629"/>
      <c r="AP22" s="629"/>
      <c r="AQ22" s="629"/>
      <c r="AR22" s="630"/>
      <c r="AS22" s="622" t="s">
        <v>158</v>
      </c>
      <c r="AT22" s="623"/>
      <c r="AU22" s="623"/>
      <c r="AV22" s="623"/>
      <c r="AW22" s="623"/>
      <c r="AX22" s="634"/>
      <c r="AY22" s="407" t="s">
        <v>162</v>
      </c>
      <c r="AZ22" s="408"/>
      <c r="BA22" s="408"/>
      <c r="BB22" s="408"/>
      <c r="BC22" s="408"/>
      <c r="BD22" s="408"/>
      <c r="BE22" s="408"/>
      <c r="BF22" s="408"/>
      <c r="BG22" s="408"/>
      <c r="BH22" s="408"/>
      <c r="BI22" s="408"/>
      <c r="BJ22" s="408"/>
      <c r="BK22" s="408"/>
      <c r="BL22" s="408"/>
      <c r="BM22" s="409"/>
      <c r="BN22" s="410">
        <v>19692890</v>
      </c>
      <c r="BO22" s="411"/>
      <c r="BP22" s="411"/>
      <c r="BQ22" s="411"/>
      <c r="BR22" s="411"/>
      <c r="BS22" s="411"/>
      <c r="BT22" s="411"/>
      <c r="BU22" s="412"/>
      <c r="BV22" s="410">
        <v>20187945</v>
      </c>
      <c r="BW22" s="411"/>
      <c r="BX22" s="411"/>
      <c r="BY22" s="411"/>
      <c r="BZ22" s="411"/>
      <c r="CA22" s="411"/>
      <c r="CB22" s="411"/>
      <c r="CC22" s="412"/>
      <c r="CD22" s="356"/>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7"/>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163</v>
      </c>
      <c r="AZ23" s="482"/>
      <c r="BA23" s="482"/>
      <c r="BB23" s="482"/>
      <c r="BC23" s="482"/>
      <c r="BD23" s="482"/>
      <c r="BE23" s="482"/>
      <c r="BF23" s="482"/>
      <c r="BG23" s="482"/>
      <c r="BH23" s="482"/>
      <c r="BI23" s="482"/>
      <c r="BJ23" s="482"/>
      <c r="BK23" s="482"/>
      <c r="BL23" s="482"/>
      <c r="BM23" s="483"/>
      <c r="BN23" s="447">
        <v>17200166</v>
      </c>
      <c r="BO23" s="448"/>
      <c r="BP23" s="448"/>
      <c r="BQ23" s="448"/>
      <c r="BR23" s="448"/>
      <c r="BS23" s="448"/>
      <c r="BT23" s="448"/>
      <c r="BU23" s="449"/>
      <c r="BV23" s="447">
        <v>17701038</v>
      </c>
      <c r="BW23" s="448"/>
      <c r="BX23" s="448"/>
      <c r="BY23" s="448"/>
      <c r="BZ23" s="448"/>
      <c r="CA23" s="448"/>
      <c r="CB23" s="448"/>
      <c r="CC23" s="449"/>
      <c r="CD23" s="356"/>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7"/>
      <c r="B24" s="618"/>
      <c r="C24" s="594"/>
      <c r="D24" s="595"/>
      <c r="E24" s="497" t="s">
        <v>164</v>
      </c>
      <c r="F24" s="477"/>
      <c r="G24" s="477"/>
      <c r="H24" s="477"/>
      <c r="I24" s="477"/>
      <c r="J24" s="477"/>
      <c r="K24" s="478"/>
      <c r="L24" s="498">
        <v>1</v>
      </c>
      <c r="M24" s="499"/>
      <c r="N24" s="499"/>
      <c r="O24" s="499"/>
      <c r="P24" s="541"/>
      <c r="Q24" s="498">
        <v>8930</v>
      </c>
      <c r="R24" s="499"/>
      <c r="S24" s="499"/>
      <c r="T24" s="499"/>
      <c r="U24" s="499"/>
      <c r="V24" s="541"/>
      <c r="W24" s="593"/>
      <c r="X24" s="594"/>
      <c r="Y24" s="595"/>
      <c r="Z24" s="497" t="s">
        <v>165</v>
      </c>
      <c r="AA24" s="477"/>
      <c r="AB24" s="477"/>
      <c r="AC24" s="477"/>
      <c r="AD24" s="477"/>
      <c r="AE24" s="477"/>
      <c r="AF24" s="477"/>
      <c r="AG24" s="478"/>
      <c r="AH24" s="498">
        <v>233</v>
      </c>
      <c r="AI24" s="499"/>
      <c r="AJ24" s="499"/>
      <c r="AK24" s="499"/>
      <c r="AL24" s="541"/>
      <c r="AM24" s="498">
        <v>778220</v>
      </c>
      <c r="AN24" s="499"/>
      <c r="AO24" s="499"/>
      <c r="AP24" s="499"/>
      <c r="AQ24" s="499"/>
      <c r="AR24" s="541"/>
      <c r="AS24" s="498">
        <v>3340</v>
      </c>
      <c r="AT24" s="499"/>
      <c r="AU24" s="499"/>
      <c r="AV24" s="499"/>
      <c r="AW24" s="499"/>
      <c r="AX24" s="500"/>
      <c r="AY24" s="566" t="s">
        <v>166</v>
      </c>
      <c r="AZ24" s="567"/>
      <c r="BA24" s="567"/>
      <c r="BB24" s="567"/>
      <c r="BC24" s="567"/>
      <c r="BD24" s="567"/>
      <c r="BE24" s="567"/>
      <c r="BF24" s="567"/>
      <c r="BG24" s="567"/>
      <c r="BH24" s="567"/>
      <c r="BI24" s="567"/>
      <c r="BJ24" s="567"/>
      <c r="BK24" s="567"/>
      <c r="BL24" s="567"/>
      <c r="BM24" s="568"/>
      <c r="BN24" s="447">
        <v>10724484</v>
      </c>
      <c r="BO24" s="448"/>
      <c r="BP24" s="448"/>
      <c r="BQ24" s="448"/>
      <c r="BR24" s="448"/>
      <c r="BS24" s="448"/>
      <c r="BT24" s="448"/>
      <c r="BU24" s="449"/>
      <c r="BV24" s="447">
        <v>11151210</v>
      </c>
      <c r="BW24" s="448"/>
      <c r="BX24" s="448"/>
      <c r="BY24" s="448"/>
      <c r="BZ24" s="448"/>
      <c r="CA24" s="448"/>
      <c r="CB24" s="448"/>
      <c r="CC24" s="449"/>
      <c r="CD24" s="356"/>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7"/>
      <c r="B25" s="618"/>
      <c r="C25" s="594"/>
      <c r="D25" s="595"/>
      <c r="E25" s="497" t="s">
        <v>167</v>
      </c>
      <c r="F25" s="477"/>
      <c r="G25" s="477"/>
      <c r="H25" s="477"/>
      <c r="I25" s="477"/>
      <c r="J25" s="477"/>
      <c r="K25" s="478"/>
      <c r="L25" s="498">
        <v>1</v>
      </c>
      <c r="M25" s="499"/>
      <c r="N25" s="499"/>
      <c r="O25" s="499"/>
      <c r="P25" s="541"/>
      <c r="Q25" s="498">
        <v>7140</v>
      </c>
      <c r="R25" s="499"/>
      <c r="S25" s="499"/>
      <c r="T25" s="499"/>
      <c r="U25" s="499"/>
      <c r="V25" s="541"/>
      <c r="W25" s="593"/>
      <c r="X25" s="594"/>
      <c r="Y25" s="595"/>
      <c r="Z25" s="497" t="s">
        <v>168</v>
      </c>
      <c r="AA25" s="477"/>
      <c r="AB25" s="477"/>
      <c r="AC25" s="477"/>
      <c r="AD25" s="477"/>
      <c r="AE25" s="477"/>
      <c r="AF25" s="477"/>
      <c r="AG25" s="478"/>
      <c r="AH25" s="498" t="s">
        <v>125</v>
      </c>
      <c r="AI25" s="499"/>
      <c r="AJ25" s="499"/>
      <c r="AK25" s="499"/>
      <c r="AL25" s="541"/>
      <c r="AM25" s="498" t="s">
        <v>125</v>
      </c>
      <c r="AN25" s="499"/>
      <c r="AO25" s="499"/>
      <c r="AP25" s="499"/>
      <c r="AQ25" s="499"/>
      <c r="AR25" s="541"/>
      <c r="AS25" s="498" t="s">
        <v>125</v>
      </c>
      <c r="AT25" s="499"/>
      <c r="AU25" s="499"/>
      <c r="AV25" s="499"/>
      <c r="AW25" s="499"/>
      <c r="AX25" s="500"/>
      <c r="AY25" s="407" t="s">
        <v>169</v>
      </c>
      <c r="AZ25" s="408"/>
      <c r="BA25" s="408"/>
      <c r="BB25" s="408"/>
      <c r="BC25" s="408"/>
      <c r="BD25" s="408"/>
      <c r="BE25" s="408"/>
      <c r="BF25" s="408"/>
      <c r="BG25" s="408"/>
      <c r="BH25" s="408"/>
      <c r="BI25" s="408"/>
      <c r="BJ25" s="408"/>
      <c r="BK25" s="408"/>
      <c r="BL25" s="408"/>
      <c r="BM25" s="409"/>
      <c r="BN25" s="410">
        <v>948841</v>
      </c>
      <c r="BO25" s="411"/>
      <c r="BP25" s="411"/>
      <c r="BQ25" s="411"/>
      <c r="BR25" s="411"/>
      <c r="BS25" s="411"/>
      <c r="BT25" s="411"/>
      <c r="BU25" s="412"/>
      <c r="BV25" s="410">
        <v>1012912</v>
      </c>
      <c r="BW25" s="411"/>
      <c r="BX25" s="411"/>
      <c r="BY25" s="411"/>
      <c r="BZ25" s="411"/>
      <c r="CA25" s="411"/>
      <c r="CB25" s="411"/>
      <c r="CC25" s="412"/>
      <c r="CD25" s="356"/>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7"/>
      <c r="B26" s="618"/>
      <c r="C26" s="594"/>
      <c r="D26" s="595"/>
      <c r="E26" s="497" t="s">
        <v>170</v>
      </c>
      <c r="F26" s="477"/>
      <c r="G26" s="477"/>
      <c r="H26" s="477"/>
      <c r="I26" s="477"/>
      <c r="J26" s="477"/>
      <c r="K26" s="478"/>
      <c r="L26" s="498">
        <v>1</v>
      </c>
      <c r="M26" s="499"/>
      <c r="N26" s="499"/>
      <c r="O26" s="499"/>
      <c r="P26" s="541"/>
      <c r="Q26" s="498">
        <v>6400</v>
      </c>
      <c r="R26" s="499"/>
      <c r="S26" s="499"/>
      <c r="T26" s="499"/>
      <c r="U26" s="499"/>
      <c r="V26" s="541"/>
      <c r="W26" s="593"/>
      <c r="X26" s="594"/>
      <c r="Y26" s="595"/>
      <c r="Z26" s="497" t="s">
        <v>171</v>
      </c>
      <c r="AA26" s="599"/>
      <c r="AB26" s="599"/>
      <c r="AC26" s="599"/>
      <c r="AD26" s="599"/>
      <c r="AE26" s="599"/>
      <c r="AF26" s="599"/>
      <c r="AG26" s="600"/>
      <c r="AH26" s="498">
        <v>14</v>
      </c>
      <c r="AI26" s="499"/>
      <c r="AJ26" s="499"/>
      <c r="AK26" s="499"/>
      <c r="AL26" s="541"/>
      <c r="AM26" s="498">
        <v>50008</v>
      </c>
      <c r="AN26" s="499"/>
      <c r="AO26" s="499"/>
      <c r="AP26" s="499"/>
      <c r="AQ26" s="499"/>
      <c r="AR26" s="541"/>
      <c r="AS26" s="498">
        <v>3572</v>
      </c>
      <c r="AT26" s="499"/>
      <c r="AU26" s="499"/>
      <c r="AV26" s="499"/>
      <c r="AW26" s="499"/>
      <c r="AX26" s="500"/>
      <c r="AY26" s="450" t="s">
        <v>172</v>
      </c>
      <c r="AZ26" s="451"/>
      <c r="BA26" s="451"/>
      <c r="BB26" s="451"/>
      <c r="BC26" s="451"/>
      <c r="BD26" s="451"/>
      <c r="BE26" s="451"/>
      <c r="BF26" s="451"/>
      <c r="BG26" s="451"/>
      <c r="BH26" s="451"/>
      <c r="BI26" s="451"/>
      <c r="BJ26" s="451"/>
      <c r="BK26" s="451"/>
      <c r="BL26" s="451"/>
      <c r="BM26" s="452"/>
      <c r="BN26" s="447" t="s">
        <v>125</v>
      </c>
      <c r="BO26" s="448"/>
      <c r="BP26" s="448"/>
      <c r="BQ26" s="448"/>
      <c r="BR26" s="448"/>
      <c r="BS26" s="448"/>
      <c r="BT26" s="448"/>
      <c r="BU26" s="449"/>
      <c r="BV26" s="447" t="s">
        <v>125</v>
      </c>
      <c r="BW26" s="448"/>
      <c r="BX26" s="448"/>
      <c r="BY26" s="448"/>
      <c r="BZ26" s="448"/>
      <c r="CA26" s="448"/>
      <c r="CB26" s="448"/>
      <c r="CC26" s="449"/>
      <c r="CD26" s="356"/>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7"/>
      <c r="B27" s="618"/>
      <c r="C27" s="594"/>
      <c r="D27" s="595"/>
      <c r="E27" s="497" t="s">
        <v>173</v>
      </c>
      <c r="F27" s="477"/>
      <c r="G27" s="477"/>
      <c r="H27" s="477"/>
      <c r="I27" s="477"/>
      <c r="J27" s="477"/>
      <c r="K27" s="478"/>
      <c r="L27" s="498">
        <v>1</v>
      </c>
      <c r="M27" s="499"/>
      <c r="N27" s="499"/>
      <c r="O27" s="499"/>
      <c r="P27" s="541"/>
      <c r="Q27" s="498">
        <v>4510</v>
      </c>
      <c r="R27" s="499"/>
      <c r="S27" s="499"/>
      <c r="T27" s="499"/>
      <c r="U27" s="499"/>
      <c r="V27" s="541"/>
      <c r="W27" s="593"/>
      <c r="X27" s="594"/>
      <c r="Y27" s="595"/>
      <c r="Z27" s="497" t="s">
        <v>174</v>
      </c>
      <c r="AA27" s="477"/>
      <c r="AB27" s="477"/>
      <c r="AC27" s="477"/>
      <c r="AD27" s="477"/>
      <c r="AE27" s="477"/>
      <c r="AF27" s="477"/>
      <c r="AG27" s="478"/>
      <c r="AH27" s="498">
        <v>56</v>
      </c>
      <c r="AI27" s="499"/>
      <c r="AJ27" s="499"/>
      <c r="AK27" s="499"/>
      <c r="AL27" s="541"/>
      <c r="AM27" s="498">
        <v>180256</v>
      </c>
      <c r="AN27" s="499"/>
      <c r="AO27" s="499"/>
      <c r="AP27" s="499"/>
      <c r="AQ27" s="499"/>
      <c r="AR27" s="541"/>
      <c r="AS27" s="498">
        <v>3219</v>
      </c>
      <c r="AT27" s="499"/>
      <c r="AU27" s="499"/>
      <c r="AV27" s="499"/>
      <c r="AW27" s="499"/>
      <c r="AX27" s="500"/>
      <c r="AY27" s="542" t="s">
        <v>175</v>
      </c>
      <c r="AZ27" s="543"/>
      <c r="BA27" s="543"/>
      <c r="BB27" s="543"/>
      <c r="BC27" s="543"/>
      <c r="BD27" s="543"/>
      <c r="BE27" s="543"/>
      <c r="BF27" s="543"/>
      <c r="BG27" s="543"/>
      <c r="BH27" s="543"/>
      <c r="BI27" s="543"/>
      <c r="BJ27" s="543"/>
      <c r="BK27" s="543"/>
      <c r="BL27" s="543"/>
      <c r="BM27" s="544"/>
      <c r="BN27" s="569" t="s">
        <v>125</v>
      </c>
      <c r="BO27" s="570"/>
      <c r="BP27" s="570"/>
      <c r="BQ27" s="570"/>
      <c r="BR27" s="570"/>
      <c r="BS27" s="570"/>
      <c r="BT27" s="570"/>
      <c r="BU27" s="571"/>
      <c r="BV27" s="569" t="s">
        <v>125</v>
      </c>
      <c r="BW27" s="570"/>
      <c r="BX27" s="570"/>
      <c r="BY27" s="570"/>
      <c r="BZ27" s="570"/>
      <c r="CA27" s="570"/>
      <c r="CB27" s="570"/>
      <c r="CC27" s="571"/>
      <c r="CD27" s="35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7"/>
      <c r="B28" s="618"/>
      <c r="C28" s="594"/>
      <c r="D28" s="595"/>
      <c r="E28" s="497" t="s">
        <v>176</v>
      </c>
      <c r="F28" s="477"/>
      <c r="G28" s="477"/>
      <c r="H28" s="477"/>
      <c r="I28" s="477"/>
      <c r="J28" s="477"/>
      <c r="K28" s="478"/>
      <c r="L28" s="498">
        <v>1</v>
      </c>
      <c r="M28" s="499"/>
      <c r="N28" s="499"/>
      <c r="O28" s="499"/>
      <c r="P28" s="541"/>
      <c r="Q28" s="498">
        <v>3800</v>
      </c>
      <c r="R28" s="499"/>
      <c r="S28" s="499"/>
      <c r="T28" s="499"/>
      <c r="U28" s="499"/>
      <c r="V28" s="541"/>
      <c r="W28" s="593"/>
      <c r="X28" s="594"/>
      <c r="Y28" s="595"/>
      <c r="Z28" s="497" t="s">
        <v>177</v>
      </c>
      <c r="AA28" s="477"/>
      <c r="AB28" s="477"/>
      <c r="AC28" s="477"/>
      <c r="AD28" s="477"/>
      <c r="AE28" s="477"/>
      <c r="AF28" s="477"/>
      <c r="AG28" s="478"/>
      <c r="AH28" s="498" t="s">
        <v>125</v>
      </c>
      <c r="AI28" s="499"/>
      <c r="AJ28" s="499"/>
      <c r="AK28" s="499"/>
      <c r="AL28" s="541"/>
      <c r="AM28" s="498" t="s">
        <v>125</v>
      </c>
      <c r="AN28" s="499"/>
      <c r="AO28" s="499"/>
      <c r="AP28" s="499"/>
      <c r="AQ28" s="499"/>
      <c r="AR28" s="541"/>
      <c r="AS28" s="498" t="s">
        <v>125</v>
      </c>
      <c r="AT28" s="499"/>
      <c r="AU28" s="499"/>
      <c r="AV28" s="499"/>
      <c r="AW28" s="499"/>
      <c r="AX28" s="500"/>
      <c r="AY28" s="601" t="s">
        <v>178</v>
      </c>
      <c r="AZ28" s="602"/>
      <c r="BA28" s="602"/>
      <c r="BB28" s="603"/>
      <c r="BC28" s="407" t="s">
        <v>47</v>
      </c>
      <c r="BD28" s="408"/>
      <c r="BE28" s="408"/>
      <c r="BF28" s="408"/>
      <c r="BG28" s="408"/>
      <c r="BH28" s="408"/>
      <c r="BI28" s="408"/>
      <c r="BJ28" s="408"/>
      <c r="BK28" s="408"/>
      <c r="BL28" s="408"/>
      <c r="BM28" s="409"/>
      <c r="BN28" s="410">
        <v>3255505</v>
      </c>
      <c r="BO28" s="411"/>
      <c r="BP28" s="411"/>
      <c r="BQ28" s="411"/>
      <c r="BR28" s="411"/>
      <c r="BS28" s="411"/>
      <c r="BT28" s="411"/>
      <c r="BU28" s="412"/>
      <c r="BV28" s="410">
        <v>2019731</v>
      </c>
      <c r="BW28" s="411"/>
      <c r="BX28" s="411"/>
      <c r="BY28" s="411"/>
      <c r="BZ28" s="411"/>
      <c r="CA28" s="411"/>
      <c r="CB28" s="411"/>
      <c r="CC28" s="412"/>
      <c r="CD28" s="356"/>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7"/>
      <c r="B29" s="618"/>
      <c r="C29" s="594"/>
      <c r="D29" s="595"/>
      <c r="E29" s="497" t="s">
        <v>179</v>
      </c>
      <c r="F29" s="477"/>
      <c r="G29" s="477"/>
      <c r="H29" s="477"/>
      <c r="I29" s="477"/>
      <c r="J29" s="477"/>
      <c r="K29" s="478"/>
      <c r="L29" s="498">
        <v>13</v>
      </c>
      <c r="M29" s="499"/>
      <c r="N29" s="499"/>
      <c r="O29" s="499"/>
      <c r="P29" s="541"/>
      <c r="Q29" s="498">
        <v>3500</v>
      </c>
      <c r="R29" s="499"/>
      <c r="S29" s="499"/>
      <c r="T29" s="499"/>
      <c r="U29" s="499"/>
      <c r="V29" s="541"/>
      <c r="W29" s="596"/>
      <c r="X29" s="597"/>
      <c r="Y29" s="598"/>
      <c r="Z29" s="497" t="s">
        <v>180</v>
      </c>
      <c r="AA29" s="477"/>
      <c r="AB29" s="477"/>
      <c r="AC29" s="477"/>
      <c r="AD29" s="477"/>
      <c r="AE29" s="477"/>
      <c r="AF29" s="477"/>
      <c r="AG29" s="478"/>
      <c r="AH29" s="498">
        <v>289</v>
      </c>
      <c r="AI29" s="499"/>
      <c r="AJ29" s="499"/>
      <c r="AK29" s="499"/>
      <c r="AL29" s="541"/>
      <c r="AM29" s="498">
        <v>958476</v>
      </c>
      <c r="AN29" s="499"/>
      <c r="AO29" s="499"/>
      <c r="AP29" s="499"/>
      <c r="AQ29" s="499"/>
      <c r="AR29" s="541"/>
      <c r="AS29" s="498">
        <v>3317</v>
      </c>
      <c r="AT29" s="499"/>
      <c r="AU29" s="499"/>
      <c r="AV29" s="499"/>
      <c r="AW29" s="499"/>
      <c r="AX29" s="500"/>
      <c r="AY29" s="604"/>
      <c r="AZ29" s="605"/>
      <c r="BA29" s="605"/>
      <c r="BB29" s="606"/>
      <c r="BC29" s="481" t="s">
        <v>181</v>
      </c>
      <c r="BD29" s="482"/>
      <c r="BE29" s="482"/>
      <c r="BF29" s="482"/>
      <c r="BG29" s="482"/>
      <c r="BH29" s="482"/>
      <c r="BI29" s="482"/>
      <c r="BJ29" s="482"/>
      <c r="BK29" s="482"/>
      <c r="BL29" s="482"/>
      <c r="BM29" s="483"/>
      <c r="BN29" s="447">
        <v>458426</v>
      </c>
      <c r="BO29" s="448"/>
      <c r="BP29" s="448"/>
      <c r="BQ29" s="448"/>
      <c r="BR29" s="448"/>
      <c r="BS29" s="448"/>
      <c r="BT29" s="448"/>
      <c r="BU29" s="449"/>
      <c r="BV29" s="447">
        <v>458380</v>
      </c>
      <c r="BW29" s="448"/>
      <c r="BX29" s="448"/>
      <c r="BY29" s="448"/>
      <c r="BZ29" s="448"/>
      <c r="CA29" s="448"/>
      <c r="CB29" s="448"/>
      <c r="CC29" s="449"/>
      <c r="CD29" s="35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7"/>
      <c r="B30" s="619"/>
      <c r="C30" s="620"/>
      <c r="D30" s="621"/>
      <c r="E30" s="501"/>
      <c r="F30" s="502"/>
      <c r="G30" s="502"/>
      <c r="H30" s="502"/>
      <c r="I30" s="502"/>
      <c r="J30" s="502"/>
      <c r="K30" s="503"/>
      <c r="L30" s="611"/>
      <c r="M30" s="612"/>
      <c r="N30" s="612"/>
      <c r="O30" s="612"/>
      <c r="P30" s="613"/>
      <c r="Q30" s="611"/>
      <c r="R30" s="612"/>
      <c r="S30" s="612"/>
      <c r="T30" s="612"/>
      <c r="U30" s="612"/>
      <c r="V30" s="613"/>
      <c r="W30" s="614" t="s">
        <v>182</v>
      </c>
      <c r="X30" s="615"/>
      <c r="Y30" s="615"/>
      <c r="Z30" s="615"/>
      <c r="AA30" s="615"/>
      <c r="AB30" s="615"/>
      <c r="AC30" s="615"/>
      <c r="AD30" s="615"/>
      <c r="AE30" s="615"/>
      <c r="AF30" s="615"/>
      <c r="AG30" s="616"/>
      <c r="AH30" s="577">
        <v>99.3</v>
      </c>
      <c r="AI30" s="578"/>
      <c r="AJ30" s="578"/>
      <c r="AK30" s="578"/>
      <c r="AL30" s="578"/>
      <c r="AM30" s="578"/>
      <c r="AN30" s="578"/>
      <c r="AO30" s="578"/>
      <c r="AP30" s="578"/>
      <c r="AQ30" s="578"/>
      <c r="AR30" s="578"/>
      <c r="AS30" s="578"/>
      <c r="AT30" s="578"/>
      <c r="AU30" s="578"/>
      <c r="AV30" s="578"/>
      <c r="AW30" s="578"/>
      <c r="AX30" s="580"/>
      <c r="AY30" s="607"/>
      <c r="AZ30" s="608"/>
      <c r="BA30" s="608"/>
      <c r="BB30" s="609"/>
      <c r="BC30" s="566" t="s">
        <v>49</v>
      </c>
      <c r="BD30" s="567"/>
      <c r="BE30" s="567"/>
      <c r="BF30" s="567"/>
      <c r="BG30" s="567"/>
      <c r="BH30" s="567"/>
      <c r="BI30" s="567"/>
      <c r="BJ30" s="567"/>
      <c r="BK30" s="567"/>
      <c r="BL30" s="567"/>
      <c r="BM30" s="568"/>
      <c r="BN30" s="569">
        <v>4688414</v>
      </c>
      <c r="BO30" s="570"/>
      <c r="BP30" s="570"/>
      <c r="BQ30" s="570"/>
      <c r="BR30" s="570"/>
      <c r="BS30" s="570"/>
      <c r="BT30" s="570"/>
      <c r="BU30" s="571"/>
      <c r="BV30" s="569">
        <v>2968240</v>
      </c>
      <c r="BW30" s="570"/>
      <c r="BX30" s="570"/>
      <c r="BY30" s="570"/>
      <c r="BZ30" s="570"/>
      <c r="CA30" s="570"/>
      <c r="CB30" s="570"/>
      <c r="CC30" s="571"/>
      <c r="CD30" s="357"/>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2">
      <c r="A31" s="177"/>
      <c r="B31" s="193"/>
      <c r="DI31" s="194"/>
    </row>
    <row r="32" spans="1:113" ht="13.5" customHeight="1" x14ac:dyDescent="0.2">
      <c r="A32" s="177"/>
      <c r="B32" s="195"/>
      <c r="C32" s="610" t="s">
        <v>183</v>
      </c>
      <c r="D32" s="610"/>
      <c r="E32" s="610"/>
      <c r="F32" s="610"/>
      <c r="G32" s="610"/>
      <c r="H32" s="610"/>
      <c r="I32" s="610"/>
      <c r="J32" s="610"/>
      <c r="K32" s="610"/>
      <c r="L32" s="610"/>
      <c r="M32" s="610"/>
      <c r="N32" s="610"/>
      <c r="O32" s="610"/>
      <c r="P32" s="610"/>
      <c r="Q32" s="610"/>
      <c r="R32" s="610"/>
      <c r="S32" s="610"/>
      <c r="U32" s="451" t="s">
        <v>184</v>
      </c>
      <c r="V32" s="451"/>
      <c r="W32" s="451"/>
      <c r="X32" s="451"/>
      <c r="Y32" s="451"/>
      <c r="Z32" s="451"/>
      <c r="AA32" s="451"/>
      <c r="AB32" s="451"/>
      <c r="AC32" s="451"/>
      <c r="AD32" s="451"/>
      <c r="AE32" s="451"/>
      <c r="AF32" s="451"/>
      <c r="AG32" s="451"/>
      <c r="AH32" s="451"/>
      <c r="AI32" s="451"/>
      <c r="AJ32" s="451"/>
      <c r="AK32" s="451"/>
      <c r="AM32" s="451" t="s">
        <v>185</v>
      </c>
      <c r="AN32" s="451"/>
      <c r="AO32" s="451"/>
      <c r="AP32" s="451"/>
      <c r="AQ32" s="451"/>
      <c r="AR32" s="451"/>
      <c r="AS32" s="451"/>
      <c r="AT32" s="451"/>
      <c r="AU32" s="451"/>
      <c r="AV32" s="451"/>
      <c r="AW32" s="451"/>
      <c r="AX32" s="451"/>
      <c r="AY32" s="451"/>
      <c r="AZ32" s="451"/>
      <c r="BA32" s="451"/>
      <c r="BB32" s="451"/>
      <c r="BC32" s="451"/>
      <c r="BE32" s="451" t="s">
        <v>186</v>
      </c>
      <c r="BF32" s="451"/>
      <c r="BG32" s="451"/>
      <c r="BH32" s="451"/>
      <c r="BI32" s="451"/>
      <c r="BJ32" s="451"/>
      <c r="BK32" s="451"/>
      <c r="BL32" s="451"/>
      <c r="BM32" s="451"/>
      <c r="BN32" s="451"/>
      <c r="BO32" s="451"/>
      <c r="BP32" s="451"/>
      <c r="BQ32" s="451"/>
      <c r="BR32" s="451"/>
      <c r="BS32" s="451"/>
      <c r="BT32" s="451"/>
      <c r="BU32" s="451"/>
      <c r="BW32" s="451" t="s">
        <v>187</v>
      </c>
      <c r="BX32" s="451"/>
      <c r="BY32" s="451"/>
      <c r="BZ32" s="451"/>
      <c r="CA32" s="451"/>
      <c r="CB32" s="451"/>
      <c r="CC32" s="451"/>
      <c r="CD32" s="451"/>
      <c r="CE32" s="451"/>
      <c r="CF32" s="451"/>
      <c r="CG32" s="451"/>
      <c r="CH32" s="451"/>
      <c r="CI32" s="451"/>
      <c r="CJ32" s="451"/>
      <c r="CK32" s="451"/>
      <c r="CL32" s="451"/>
      <c r="CM32" s="451"/>
      <c r="CO32" s="451" t="s">
        <v>188</v>
      </c>
      <c r="CP32" s="451"/>
      <c r="CQ32" s="451"/>
      <c r="CR32" s="451"/>
      <c r="CS32" s="451"/>
      <c r="CT32" s="451"/>
      <c r="CU32" s="451"/>
      <c r="CV32" s="451"/>
      <c r="CW32" s="451"/>
      <c r="CX32" s="451"/>
      <c r="CY32" s="451"/>
      <c r="CZ32" s="451"/>
      <c r="DA32" s="451"/>
      <c r="DB32" s="451"/>
      <c r="DC32" s="451"/>
      <c r="DD32" s="451"/>
      <c r="DE32" s="451"/>
      <c r="DI32" s="194"/>
    </row>
    <row r="33" spans="1:113" ht="13.5" customHeight="1" x14ac:dyDescent="0.2">
      <c r="A33" s="177"/>
      <c r="B33" s="195"/>
      <c r="C33" s="471" t="s">
        <v>189</v>
      </c>
      <c r="D33" s="471"/>
      <c r="E33" s="436" t="s">
        <v>190</v>
      </c>
      <c r="F33" s="436"/>
      <c r="G33" s="436"/>
      <c r="H33" s="436"/>
      <c r="I33" s="436"/>
      <c r="J33" s="436"/>
      <c r="K33" s="436"/>
      <c r="L33" s="436"/>
      <c r="M33" s="436"/>
      <c r="N33" s="436"/>
      <c r="O33" s="436"/>
      <c r="P33" s="436"/>
      <c r="Q33" s="436"/>
      <c r="R33" s="436"/>
      <c r="S33" s="436"/>
      <c r="T33" s="354"/>
      <c r="U33" s="471" t="s">
        <v>189</v>
      </c>
      <c r="V33" s="471"/>
      <c r="W33" s="436" t="s">
        <v>190</v>
      </c>
      <c r="X33" s="436"/>
      <c r="Y33" s="436"/>
      <c r="Z33" s="436"/>
      <c r="AA33" s="436"/>
      <c r="AB33" s="436"/>
      <c r="AC33" s="436"/>
      <c r="AD33" s="436"/>
      <c r="AE33" s="436"/>
      <c r="AF33" s="436"/>
      <c r="AG33" s="436"/>
      <c r="AH33" s="436"/>
      <c r="AI33" s="436"/>
      <c r="AJ33" s="436"/>
      <c r="AK33" s="436"/>
      <c r="AL33" s="354"/>
      <c r="AM33" s="471" t="s">
        <v>189</v>
      </c>
      <c r="AN33" s="471"/>
      <c r="AO33" s="436" t="s">
        <v>190</v>
      </c>
      <c r="AP33" s="436"/>
      <c r="AQ33" s="436"/>
      <c r="AR33" s="436"/>
      <c r="AS33" s="436"/>
      <c r="AT33" s="436"/>
      <c r="AU33" s="436"/>
      <c r="AV33" s="436"/>
      <c r="AW33" s="436"/>
      <c r="AX33" s="436"/>
      <c r="AY33" s="436"/>
      <c r="AZ33" s="436"/>
      <c r="BA33" s="436"/>
      <c r="BB33" s="436"/>
      <c r="BC33" s="436"/>
      <c r="BD33" s="358"/>
      <c r="BE33" s="436" t="s">
        <v>191</v>
      </c>
      <c r="BF33" s="436"/>
      <c r="BG33" s="436" t="s">
        <v>192</v>
      </c>
      <c r="BH33" s="436"/>
      <c r="BI33" s="436"/>
      <c r="BJ33" s="436"/>
      <c r="BK33" s="436"/>
      <c r="BL33" s="436"/>
      <c r="BM33" s="436"/>
      <c r="BN33" s="436"/>
      <c r="BO33" s="436"/>
      <c r="BP33" s="436"/>
      <c r="BQ33" s="436"/>
      <c r="BR33" s="436"/>
      <c r="BS33" s="436"/>
      <c r="BT33" s="436"/>
      <c r="BU33" s="436"/>
      <c r="BV33" s="358"/>
      <c r="BW33" s="471" t="s">
        <v>191</v>
      </c>
      <c r="BX33" s="471"/>
      <c r="BY33" s="436" t="s">
        <v>193</v>
      </c>
      <c r="BZ33" s="436"/>
      <c r="CA33" s="436"/>
      <c r="CB33" s="436"/>
      <c r="CC33" s="436"/>
      <c r="CD33" s="436"/>
      <c r="CE33" s="436"/>
      <c r="CF33" s="436"/>
      <c r="CG33" s="436"/>
      <c r="CH33" s="436"/>
      <c r="CI33" s="436"/>
      <c r="CJ33" s="436"/>
      <c r="CK33" s="436"/>
      <c r="CL33" s="436"/>
      <c r="CM33" s="436"/>
      <c r="CN33" s="354"/>
      <c r="CO33" s="471" t="s">
        <v>189</v>
      </c>
      <c r="CP33" s="471"/>
      <c r="CQ33" s="436" t="s">
        <v>194</v>
      </c>
      <c r="CR33" s="436"/>
      <c r="CS33" s="436"/>
      <c r="CT33" s="436"/>
      <c r="CU33" s="436"/>
      <c r="CV33" s="436"/>
      <c r="CW33" s="436"/>
      <c r="CX33" s="436"/>
      <c r="CY33" s="436"/>
      <c r="CZ33" s="436"/>
      <c r="DA33" s="436"/>
      <c r="DB33" s="436"/>
      <c r="DC33" s="436"/>
      <c r="DD33" s="436"/>
      <c r="DE33" s="436"/>
      <c r="DF33" s="354"/>
      <c r="DG33" s="636" t="s">
        <v>195</v>
      </c>
      <c r="DH33" s="636"/>
      <c r="DI33" s="355"/>
    </row>
    <row r="34" spans="1:113" ht="32.25" customHeight="1" x14ac:dyDescent="0.2">
      <c r="A34" s="177"/>
      <c r="B34" s="195"/>
      <c r="C34" s="637">
        <f>IF(E34="","",1)</f>
        <v>1</v>
      </c>
      <c r="D34" s="637"/>
      <c r="E34" s="638" t="str">
        <f>IF('[1]各会計、関係団体の財政状況及び健全化判断比率'!B7="","",'[1]各会計、関係団体の財政状況及び健全化判断比率'!B7)</f>
        <v>一般会計</v>
      </c>
      <c r="F34" s="638"/>
      <c r="G34" s="638"/>
      <c r="H34" s="638"/>
      <c r="I34" s="638"/>
      <c r="J34" s="638"/>
      <c r="K34" s="638"/>
      <c r="L34" s="638"/>
      <c r="M34" s="638"/>
      <c r="N34" s="638"/>
      <c r="O34" s="638"/>
      <c r="P34" s="638"/>
      <c r="Q34" s="638"/>
      <c r="R34" s="638"/>
      <c r="S34" s="638"/>
      <c r="T34" s="177"/>
      <c r="U34" s="637">
        <f>IF(W34="","",MAX(C34:D43)+1)</f>
        <v>3</v>
      </c>
      <c r="V34" s="637"/>
      <c r="W34" s="638" t="str">
        <f>IF('[1]各会計、関係団体の財政状況及び健全化判断比率'!B28="","",'[1]各会計、関係団体の財政状況及び健全化判断比率'!B28)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7"/>
      <c r="AM34" s="637">
        <f>IF(AO34="","",MAX(C34:D43,U34:V43)+1)</f>
        <v>6</v>
      </c>
      <c r="AN34" s="637"/>
      <c r="AO34" s="638" t="str">
        <f>IF('[1]各会計、関係団体の財政状況及び健全化判断比率'!B31="","",'[1]各会計、関係団体の財政状況及び健全化判断比率'!B31)</f>
        <v>下水道事業会計</v>
      </c>
      <c r="AP34" s="638"/>
      <c r="AQ34" s="638"/>
      <c r="AR34" s="638"/>
      <c r="AS34" s="638"/>
      <c r="AT34" s="638"/>
      <c r="AU34" s="638"/>
      <c r="AV34" s="638"/>
      <c r="AW34" s="638"/>
      <c r="AX34" s="638"/>
      <c r="AY34" s="638"/>
      <c r="AZ34" s="638"/>
      <c r="BA34" s="638"/>
      <c r="BB34" s="638"/>
      <c r="BC34" s="638"/>
      <c r="BD34" s="177"/>
      <c r="BE34" s="637">
        <f>IF(BG34="","",MAX(C34:D43,U34:V43,AM34:AN43)+1)</f>
        <v>9</v>
      </c>
      <c r="BF34" s="637"/>
      <c r="BG34" s="638" t="str">
        <f>IF('[1]各会計、関係団体の財政状況及び健全化判断比率'!B34="","",'[1]各会計、関係団体の財政状況及び健全化判断比率'!B34)</f>
        <v>産業団地整備事業特別会計</v>
      </c>
      <c r="BH34" s="638"/>
      <c r="BI34" s="638"/>
      <c r="BJ34" s="638"/>
      <c r="BK34" s="638"/>
      <c r="BL34" s="638"/>
      <c r="BM34" s="638"/>
      <c r="BN34" s="638"/>
      <c r="BO34" s="638"/>
      <c r="BP34" s="638"/>
      <c r="BQ34" s="638"/>
      <c r="BR34" s="638"/>
      <c r="BS34" s="638"/>
      <c r="BT34" s="638"/>
      <c r="BU34" s="638"/>
      <c r="BV34" s="177"/>
      <c r="BW34" s="637">
        <f>IF(BY34="","",MAX(C34:D43,U34:V43,AM34:AN43,BE34:BF43)+1)</f>
        <v>10</v>
      </c>
      <c r="BX34" s="637"/>
      <c r="BY34" s="638" t="str">
        <f>IF('[1]各会計、関係団体の財政状況及び健全化判断比率'!B68="","",'[1]各会計、関係団体の財政状況及び健全化判断比率'!B68)</f>
        <v>兵庫県市町村職員退職手当組合</v>
      </c>
      <c r="BZ34" s="638"/>
      <c r="CA34" s="638"/>
      <c r="CB34" s="638"/>
      <c r="CC34" s="638"/>
      <c r="CD34" s="638"/>
      <c r="CE34" s="638"/>
      <c r="CF34" s="638"/>
      <c r="CG34" s="638"/>
      <c r="CH34" s="638"/>
      <c r="CI34" s="638"/>
      <c r="CJ34" s="638"/>
      <c r="CK34" s="638"/>
      <c r="CL34" s="638"/>
      <c r="CM34" s="638"/>
      <c r="CN34" s="177"/>
      <c r="CO34" s="637">
        <f>IF(CQ34="","",MAX(C34:D43,U34:V43,AM34:AN43,BE34:BF43,BW34:BX43)+1)</f>
        <v>17</v>
      </c>
      <c r="CP34" s="637"/>
      <c r="CQ34" s="638" t="str">
        <f>IF('[1]各会計、関係団体の財政状況及び健全化判断比率'!BS7="","",'[1]各会計、関係団体の財政状況及び健全化判断比率'!BS7)</f>
        <v>北条鉄道株式会社</v>
      </c>
      <c r="CR34" s="638"/>
      <c r="CS34" s="638"/>
      <c r="CT34" s="638"/>
      <c r="CU34" s="638"/>
      <c r="CV34" s="638"/>
      <c r="CW34" s="638"/>
      <c r="CX34" s="638"/>
      <c r="CY34" s="638"/>
      <c r="CZ34" s="638"/>
      <c r="DA34" s="638"/>
      <c r="DB34" s="638"/>
      <c r="DC34" s="638"/>
      <c r="DD34" s="638"/>
      <c r="DE34" s="638"/>
      <c r="DG34" s="639" t="str">
        <f>IF('[1]各会計、関係団体の財政状況及び健全化判断比率'!BR7="","",'[1]各会計、関係団体の財政状況及び健全化判断比率'!BR7)</f>
        <v/>
      </c>
      <c r="DH34" s="639"/>
      <c r="DI34" s="355"/>
    </row>
    <row r="35" spans="1:113" ht="32.25" customHeight="1" x14ac:dyDescent="0.2">
      <c r="A35" s="177"/>
      <c r="B35" s="195"/>
      <c r="C35" s="637">
        <f>IF(E35="","",C34+1)</f>
        <v>2</v>
      </c>
      <c r="D35" s="637"/>
      <c r="E35" s="638" t="str">
        <f>IF('[1]各会計、関係団体の財政状況及び健全化判断比率'!B8="","",'[1]各会計、関係団体の財政状況及び健全化判断比率'!B8)</f>
        <v>公園墓地整備事業特別会計</v>
      </c>
      <c r="F35" s="638"/>
      <c r="G35" s="638"/>
      <c r="H35" s="638"/>
      <c r="I35" s="638"/>
      <c r="J35" s="638"/>
      <c r="K35" s="638"/>
      <c r="L35" s="638"/>
      <c r="M35" s="638"/>
      <c r="N35" s="638"/>
      <c r="O35" s="638"/>
      <c r="P35" s="638"/>
      <c r="Q35" s="638"/>
      <c r="R35" s="638"/>
      <c r="S35" s="638"/>
      <c r="T35" s="177"/>
      <c r="U35" s="637">
        <f>IF(W35="","",U34+1)</f>
        <v>4</v>
      </c>
      <c r="V35" s="637"/>
      <c r="W35" s="638" t="str">
        <f>IF('[1]各会計、関係団体の財政状況及び健全化判断比率'!B29="","",'[1]各会計、関係団体の財政状況及び健全化判断比率'!B29)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7"/>
      <c r="AM35" s="637">
        <f t="shared" ref="AM35:AM43" si="0">IF(AO35="","",AM34+1)</f>
        <v>7</v>
      </c>
      <c r="AN35" s="637"/>
      <c r="AO35" s="638" t="str">
        <f>IF('[1]各会計、関係団体の財政状況及び健全化判断比率'!B32="","",'[1]各会計、関係団体の財政状況及び健全化判断比率'!B32)</f>
        <v>水道事業会計</v>
      </c>
      <c r="AP35" s="638"/>
      <c r="AQ35" s="638"/>
      <c r="AR35" s="638"/>
      <c r="AS35" s="638"/>
      <c r="AT35" s="638"/>
      <c r="AU35" s="638"/>
      <c r="AV35" s="638"/>
      <c r="AW35" s="638"/>
      <c r="AX35" s="638"/>
      <c r="AY35" s="638"/>
      <c r="AZ35" s="638"/>
      <c r="BA35" s="638"/>
      <c r="BB35" s="638"/>
      <c r="BC35" s="638"/>
      <c r="BD35" s="177"/>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7"/>
      <c r="BW35" s="637">
        <f t="shared" ref="BW35:BW43" si="2">IF(BY35="","",BW34+1)</f>
        <v>11</v>
      </c>
      <c r="BX35" s="637"/>
      <c r="BY35" s="638" t="str">
        <f>IF('[1]各会計、関係団体の財政状況及び健全化判断比率'!B69="","",'[1]各会計、関係団体の財政状況及び健全化判断比率'!B69)</f>
        <v>兵庫県後期高齢者医療広域連合（一般会計）</v>
      </c>
      <c r="BZ35" s="638"/>
      <c r="CA35" s="638"/>
      <c r="CB35" s="638"/>
      <c r="CC35" s="638"/>
      <c r="CD35" s="638"/>
      <c r="CE35" s="638"/>
      <c r="CF35" s="638"/>
      <c r="CG35" s="638"/>
      <c r="CH35" s="638"/>
      <c r="CI35" s="638"/>
      <c r="CJ35" s="638"/>
      <c r="CK35" s="638"/>
      <c r="CL35" s="638"/>
      <c r="CM35" s="638"/>
      <c r="CN35" s="177"/>
      <c r="CO35" s="637">
        <f t="shared" ref="CO35:CO43" si="3">IF(CQ35="","",CO34+1)</f>
        <v>18</v>
      </c>
      <c r="CP35" s="637"/>
      <c r="CQ35" s="638" t="str">
        <f>IF('[1]各会計、関係団体の財政状況及び健全化判断比率'!BS8="","",'[1]各会計、関係団体の財政状況及び健全化判断比率'!BS8)</f>
        <v>株式会社加西北条都市開発</v>
      </c>
      <c r="CR35" s="638"/>
      <c r="CS35" s="638"/>
      <c r="CT35" s="638"/>
      <c r="CU35" s="638"/>
      <c r="CV35" s="638"/>
      <c r="CW35" s="638"/>
      <c r="CX35" s="638"/>
      <c r="CY35" s="638"/>
      <c r="CZ35" s="638"/>
      <c r="DA35" s="638"/>
      <c r="DB35" s="638"/>
      <c r="DC35" s="638"/>
      <c r="DD35" s="638"/>
      <c r="DE35" s="638"/>
      <c r="DG35" s="639" t="str">
        <f>IF('[1]各会計、関係団体の財政状況及び健全化判断比率'!BR8="","",'[1]各会計、関係団体の財政状況及び健全化判断比率'!BR8)</f>
        <v/>
      </c>
      <c r="DH35" s="639"/>
      <c r="DI35" s="355"/>
    </row>
    <row r="36" spans="1:113" ht="32.25" customHeight="1" x14ac:dyDescent="0.2">
      <c r="A36" s="177"/>
      <c r="B36" s="195"/>
      <c r="C36" s="637" t="str">
        <f>IF(E36="","",C35+1)</f>
        <v/>
      </c>
      <c r="D36" s="637"/>
      <c r="E36" s="638" t="str">
        <f>IF('[1]各会計、関係団体の財政状況及び健全化判断比率'!B9="","",'[1]各会計、関係団体の財政状況及び健全化判断比率'!B9)</f>
        <v/>
      </c>
      <c r="F36" s="638"/>
      <c r="G36" s="638"/>
      <c r="H36" s="638"/>
      <c r="I36" s="638"/>
      <c r="J36" s="638"/>
      <c r="K36" s="638"/>
      <c r="L36" s="638"/>
      <c r="M36" s="638"/>
      <c r="N36" s="638"/>
      <c r="O36" s="638"/>
      <c r="P36" s="638"/>
      <c r="Q36" s="638"/>
      <c r="R36" s="638"/>
      <c r="S36" s="638"/>
      <c r="T36" s="177"/>
      <c r="U36" s="637">
        <f t="shared" ref="U36:U43" si="4">IF(W36="","",U35+1)</f>
        <v>5</v>
      </c>
      <c r="V36" s="637"/>
      <c r="W36" s="638" t="str">
        <f>IF('[1]各会計、関係団体の財政状況及び健全化判断比率'!B30="","",'[1]各会計、関係団体の財政状況及び健全化判断比率'!B30)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7"/>
      <c r="AM36" s="637">
        <f t="shared" si="0"/>
        <v>8</v>
      </c>
      <c r="AN36" s="637"/>
      <c r="AO36" s="638" t="str">
        <f>IF('[1]各会計、関係団体の財政状況及び健全化判断比率'!B33="","",'[1]各会計、関係団体の財政状況及び健全化判断比率'!B33)</f>
        <v>病院事業会計</v>
      </c>
      <c r="AP36" s="638"/>
      <c r="AQ36" s="638"/>
      <c r="AR36" s="638"/>
      <c r="AS36" s="638"/>
      <c r="AT36" s="638"/>
      <c r="AU36" s="638"/>
      <c r="AV36" s="638"/>
      <c r="AW36" s="638"/>
      <c r="AX36" s="638"/>
      <c r="AY36" s="638"/>
      <c r="AZ36" s="638"/>
      <c r="BA36" s="638"/>
      <c r="BB36" s="638"/>
      <c r="BC36" s="638"/>
      <c r="BD36" s="177"/>
      <c r="BE36" s="637" t="str">
        <f t="shared" si="1"/>
        <v/>
      </c>
      <c r="BF36" s="637"/>
      <c r="BG36" s="638"/>
      <c r="BH36" s="638"/>
      <c r="BI36" s="638"/>
      <c r="BJ36" s="638"/>
      <c r="BK36" s="638"/>
      <c r="BL36" s="638"/>
      <c r="BM36" s="638"/>
      <c r="BN36" s="638"/>
      <c r="BO36" s="638"/>
      <c r="BP36" s="638"/>
      <c r="BQ36" s="638"/>
      <c r="BR36" s="638"/>
      <c r="BS36" s="638"/>
      <c r="BT36" s="638"/>
      <c r="BU36" s="638"/>
      <c r="BV36" s="177"/>
      <c r="BW36" s="637">
        <f t="shared" si="2"/>
        <v>12</v>
      </c>
      <c r="BX36" s="637"/>
      <c r="BY36" s="638" t="str">
        <f>IF('[1]各会計、関係団体の財政状況及び健全化判断比率'!B70="","",'[1]各会計、関係団体の財政状況及び健全化判断比率'!B70)</f>
        <v>兵庫県後期高齢者医療広域連合（特別会計）</v>
      </c>
      <c r="BZ36" s="638"/>
      <c r="CA36" s="638"/>
      <c r="CB36" s="638"/>
      <c r="CC36" s="638"/>
      <c r="CD36" s="638"/>
      <c r="CE36" s="638"/>
      <c r="CF36" s="638"/>
      <c r="CG36" s="638"/>
      <c r="CH36" s="638"/>
      <c r="CI36" s="638"/>
      <c r="CJ36" s="638"/>
      <c r="CK36" s="638"/>
      <c r="CL36" s="638"/>
      <c r="CM36" s="638"/>
      <c r="CN36" s="177"/>
      <c r="CO36" s="637" t="str">
        <f t="shared" si="3"/>
        <v/>
      </c>
      <c r="CP36" s="637"/>
      <c r="CQ36" s="638" t="str">
        <f>IF('[1]各会計、関係団体の財政状況及び健全化判断比率'!BS9="","",'[1]各会計、関係団体の財政状況及び健全化判断比率'!BS9)</f>
        <v/>
      </c>
      <c r="CR36" s="638"/>
      <c r="CS36" s="638"/>
      <c r="CT36" s="638"/>
      <c r="CU36" s="638"/>
      <c r="CV36" s="638"/>
      <c r="CW36" s="638"/>
      <c r="CX36" s="638"/>
      <c r="CY36" s="638"/>
      <c r="CZ36" s="638"/>
      <c r="DA36" s="638"/>
      <c r="DB36" s="638"/>
      <c r="DC36" s="638"/>
      <c r="DD36" s="638"/>
      <c r="DE36" s="638"/>
      <c r="DG36" s="639" t="str">
        <f>IF('[1]各会計、関係団体の財政状況及び健全化判断比率'!BR9="","",'[1]各会計、関係団体の財政状況及び健全化判断比率'!BR9)</f>
        <v/>
      </c>
      <c r="DH36" s="639"/>
      <c r="DI36" s="355"/>
    </row>
    <row r="37" spans="1:113" ht="32.25" customHeight="1" x14ac:dyDescent="0.2">
      <c r="A37" s="177"/>
      <c r="B37" s="195"/>
      <c r="C37" s="637" t="str">
        <f>IF(E37="","",C36+1)</f>
        <v/>
      </c>
      <c r="D37" s="637"/>
      <c r="E37" s="638" t="str">
        <f>IF('[1]各会計、関係団体の財政状況及び健全化判断比率'!B10="","",'[1]各会計、関係団体の財政状況及び健全化判断比率'!B10)</f>
        <v/>
      </c>
      <c r="F37" s="638"/>
      <c r="G37" s="638"/>
      <c r="H37" s="638"/>
      <c r="I37" s="638"/>
      <c r="J37" s="638"/>
      <c r="K37" s="638"/>
      <c r="L37" s="638"/>
      <c r="M37" s="638"/>
      <c r="N37" s="638"/>
      <c r="O37" s="638"/>
      <c r="P37" s="638"/>
      <c r="Q37" s="638"/>
      <c r="R37" s="638"/>
      <c r="S37" s="638"/>
      <c r="T37" s="177"/>
      <c r="U37" s="637" t="str">
        <f t="shared" si="4"/>
        <v/>
      </c>
      <c r="V37" s="637"/>
      <c r="W37" s="638"/>
      <c r="X37" s="638"/>
      <c r="Y37" s="638"/>
      <c r="Z37" s="638"/>
      <c r="AA37" s="638"/>
      <c r="AB37" s="638"/>
      <c r="AC37" s="638"/>
      <c r="AD37" s="638"/>
      <c r="AE37" s="638"/>
      <c r="AF37" s="638"/>
      <c r="AG37" s="638"/>
      <c r="AH37" s="638"/>
      <c r="AI37" s="638"/>
      <c r="AJ37" s="638"/>
      <c r="AK37" s="638"/>
      <c r="AL37" s="177"/>
      <c r="AM37" s="637" t="str">
        <f t="shared" si="0"/>
        <v/>
      </c>
      <c r="AN37" s="637"/>
      <c r="AO37" s="638"/>
      <c r="AP37" s="638"/>
      <c r="AQ37" s="638"/>
      <c r="AR37" s="638"/>
      <c r="AS37" s="638"/>
      <c r="AT37" s="638"/>
      <c r="AU37" s="638"/>
      <c r="AV37" s="638"/>
      <c r="AW37" s="638"/>
      <c r="AX37" s="638"/>
      <c r="AY37" s="638"/>
      <c r="AZ37" s="638"/>
      <c r="BA37" s="638"/>
      <c r="BB37" s="638"/>
      <c r="BC37" s="638"/>
      <c r="BD37" s="177"/>
      <c r="BE37" s="637" t="str">
        <f t="shared" si="1"/>
        <v/>
      </c>
      <c r="BF37" s="637"/>
      <c r="BG37" s="638"/>
      <c r="BH37" s="638"/>
      <c r="BI37" s="638"/>
      <c r="BJ37" s="638"/>
      <c r="BK37" s="638"/>
      <c r="BL37" s="638"/>
      <c r="BM37" s="638"/>
      <c r="BN37" s="638"/>
      <c r="BO37" s="638"/>
      <c r="BP37" s="638"/>
      <c r="BQ37" s="638"/>
      <c r="BR37" s="638"/>
      <c r="BS37" s="638"/>
      <c r="BT37" s="638"/>
      <c r="BU37" s="638"/>
      <c r="BV37" s="177"/>
      <c r="BW37" s="637">
        <f t="shared" si="2"/>
        <v>13</v>
      </c>
      <c r="BX37" s="637"/>
      <c r="BY37" s="638" t="str">
        <f>IF('[1]各会計、関係団体の財政状況及び健全化判断比率'!B71="","",'[1]各会計、関係団体の財政状況及び健全化判断比率'!B71)</f>
        <v>北はりま消防組合</v>
      </c>
      <c r="BZ37" s="638"/>
      <c r="CA37" s="638"/>
      <c r="CB37" s="638"/>
      <c r="CC37" s="638"/>
      <c r="CD37" s="638"/>
      <c r="CE37" s="638"/>
      <c r="CF37" s="638"/>
      <c r="CG37" s="638"/>
      <c r="CH37" s="638"/>
      <c r="CI37" s="638"/>
      <c r="CJ37" s="638"/>
      <c r="CK37" s="638"/>
      <c r="CL37" s="638"/>
      <c r="CM37" s="638"/>
      <c r="CN37" s="177"/>
      <c r="CO37" s="637" t="str">
        <f t="shared" si="3"/>
        <v/>
      </c>
      <c r="CP37" s="637"/>
      <c r="CQ37" s="638" t="str">
        <f>IF('[1]各会計、関係団体の財政状況及び健全化判断比率'!BS10="","",'[1]各会計、関係団体の財政状況及び健全化判断比率'!BS10)</f>
        <v/>
      </c>
      <c r="CR37" s="638"/>
      <c r="CS37" s="638"/>
      <c r="CT37" s="638"/>
      <c r="CU37" s="638"/>
      <c r="CV37" s="638"/>
      <c r="CW37" s="638"/>
      <c r="CX37" s="638"/>
      <c r="CY37" s="638"/>
      <c r="CZ37" s="638"/>
      <c r="DA37" s="638"/>
      <c r="DB37" s="638"/>
      <c r="DC37" s="638"/>
      <c r="DD37" s="638"/>
      <c r="DE37" s="638"/>
      <c r="DG37" s="639" t="str">
        <f>IF('[1]各会計、関係団体の財政状況及び健全化判断比率'!BR10="","",'[1]各会計、関係団体の財政状況及び健全化判断比率'!BR10)</f>
        <v/>
      </c>
      <c r="DH37" s="639"/>
      <c r="DI37" s="355"/>
    </row>
    <row r="38" spans="1:113" ht="32.25" customHeight="1" x14ac:dyDescent="0.2">
      <c r="A38" s="177"/>
      <c r="B38" s="195"/>
      <c r="C38" s="637" t="str">
        <f t="shared" ref="C38:C43" si="5">IF(E38="","",C37+1)</f>
        <v/>
      </c>
      <c r="D38" s="637"/>
      <c r="E38" s="638" t="str">
        <f>IF('[1]各会計、関係団体の財政状況及び健全化判断比率'!B11="","",'[1]各会計、関係団体の財政状況及び健全化判断比率'!B11)</f>
        <v/>
      </c>
      <c r="F38" s="638"/>
      <c r="G38" s="638"/>
      <c r="H38" s="638"/>
      <c r="I38" s="638"/>
      <c r="J38" s="638"/>
      <c r="K38" s="638"/>
      <c r="L38" s="638"/>
      <c r="M38" s="638"/>
      <c r="N38" s="638"/>
      <c r="O38" s="638"/>
      <c r="P38" s="638"/>
      <c r="Q38" s="638"/>
      <c r="R38" s="638"/>
      <c r="S38" s="638"/>
      <c r="T38" s="177"/>
      <c r="U38" s="637" t="str">
        <f t="shared" si="4"/>
        <v/>
      </c>
      <c r="V38" s="637"/>
      <c r="W38" s="638"/>
      <c r="X38" s="638"/>
      <c r="Y38" s="638"/>
      <c r="Z38" s="638"/>
      <c r="AA38" s="638"/>
      <c r="AB38" s="638"/>
      <c r="AC38" s="638"/>
      <c r="AD38" s="638"/>
      <c r="AE38" s="638"/>
      <c r="AF38" s="638"/>
      <c r="AG38" s="638"/>
      <c r="AH38" s="638"/>
      <c r="AI38" s="638"/>
      <c r="AJ38" s="638"/>
      <c r="AK38" s="638"/>
      <c r="AL38" s="177"/>
      <c r="AM38" s="637" t="str">
        <f t="shared" si="0"/>
        <v/>
      </c>
      <c r="AN38" s="637"/>
      <c r="AO38" s="638"/>
      <c r="AP38" s="638"/>
      <c r="AQ38" s="638"/>
      <c r="AR38" s="638"/>
      <c r="AS38" s="638"/>
      <c r="AT38" s="638"/>
      <c r="AU38" s="638"/>
      <c r="AV38" s="638"/>
      <c r="AW38" s="638"/>
      <c r="AX38" s="638"/>
      <c r="AY38" s="638"/>
      <c r="AZ38" s="638"/>
      <c r="BA38" s="638"/>
      <c r="BB38" s="638"/>
      <c r="BC38" s="638"/>
      <c r="BD38" s="177"/>
      <c r="BE38" s="637" t="str">
        <f t="shared" si="1"/>
        <v/>
      </c>
      <c r="BF38" s="637"/>
      <c r="BG38" s="638"/>
      <c r="BH38" s="638"/>
      <c r="BI38" s="638"/>
      <c r="BJ38" s="638"/>
      <c r="BK38" s="638"/>
      <c r="BL38" s="638"/>
      <c r="BM38" s="638"/>
      <c r="BN38" s="638"/>
      <c r="BO38" s="638"/>
      <c r="BP38" s="638"/>
      <c r="BQ38" s="638"/>
      <c r="BR38" s="638"/>
      <c r="BS38" s="638"/>
      <c r="BT38" s="638"/>
      <c r="BU38" s="638"/>
      <c r="BV38" s="177"/>
      <c r="BW38" s="637">
        <f t="shared" si="2"/>
        <v>14</v>
      </c>
      <c r="BX38" s="637"/>
      <c r="BY38" s="638" t="str">
        <f>IF('[1]各会計、関係団体の財政状況及び健全化判断比率'!B72="","",'[1]各会計、関係団体の財政状況及び健全化判断比率'!B72)</f>
        <v>播磨内陸医務事業組合</v>
      </c>
      <c r="BZ38" s="638"/>
      <c r="CA38" s="638"/>
      <c r="CB38" s="638"/>
      <c r="CC38" s="638"/>
      <c r="CD38" s="638"/>
      <c r="CE38" s="638"/>
      <c r="CF38" s="638"/>
      <c r="CG38" s="638"/>
      <c r="CH38" s="638"/>
      <c r="CI38" s="638"/>
      <c r="CJ38" s="638"/>
      <c r="CK38" s="638"/>
      <c r="CL38" s="638"/>
      <c r="CM38" s="638"/>
      <c r="CN38" s="177"/>
      <c r="CO38" s="637" t="str">
        <f t="shared" si="3"/>
        <v/>
      </c>
      <c r="CP38" s="637"/>
      <c r="CQ38" s="638" t="str">
        <f>IF('[1]各会計、関係団体の財政状況及び健全化判断比率'!BS11="","",'[1]各会計、関係団体の財政状況及び健全化判断比率'!BS11)</f>
        <v/>
      </c>
      <c r="CR38" s="638"/>
      <c r="CS38" s="638"/>
      <c r="CT38" s="638"/>
      <c r="CU38" s="638"/>
      <c r="CV38" s="638"/>
      <c r="CW38" s="638"/>
      <c r="CX38" s="638"/>
      <c r="CY38" s="638"/>
      <c r="CZ38" s="638"/>
      <c r="DA38" s="638"/>
      <c r="DB38" s="638"/>
      <c r="DC38" s="638"/>
      <c r="DD38" s="638"/>
      <c r="DE38" s="638"/>
      <c r="DG38" s="639" t="str">
        <f>IF('[1]各会計、関係団体の財政状況及び健全化判断比率'!BR11="","",'[1]各会計、関係団体の財政状況及び健全化判断比率'!BR11)</f>
        <v/>
      </c>
      <c r="DH38" s="639"/>
      <c r="DI38" s="355"/>
    </row>
    <row r="39" spans="1:113" ht="32.25" customHeight="1" x14ac:dyDescent="0.2">
      <c r="A39" s="177"/>
      <c r="B39" s="195"/>
      <c r="C39" s="637" t="str">
        <f t="shared" si="5"/>
        <v/>
      </c>
      <c r="D39" s="637"/>
      <c r="E39" s="638" t="str">
        <f>IF('[1]各会計、関係団体の財政状況及び健全化判断比率'!B12="","",'[1]各会計、関係団体の財政状況及び健全化判断比率'!B12)</f>
        <v/>
      </c>
      <c r="F39" s="638"/>
      <c r="G39" s="638"/>
      <c r="H39" s="638"/>
      <c r="I39" s="638"/>
      <c r="J39" s="638"/>
      <c r="K39" s="638"/>
      <c r="L39" s="638"/>
      <c r="M39" s="638"/>
      <c r="N39" s="638"/>
      <c r="O39" s="638"/>
      <c r="P39" s="638"/>
      <c r="Q39" s="638"/>
      <c r="R39" s="638"/>
      <c r="S39" s="638"/>
      <c r="T39" s="177"/>
      <c r="U39" s="637" t="str">
        <f t="shared" si="4"/>
        <v/>
      </c>
      <c r="V39" s="637"/>
      <c r="W39" s="638"/>
      <c r="X39" s="638"/>
      <c r="Y39" s="638"/>
      <c r="Z39" s="638"/>
      <c r="AA39" s="638"/>
      <c r="AB39" s="638"/>
      <c r="AC39" s="638"/>
      <c r="AD39" s="638"/>
      <c r="AE39" s="638"/>
      <c r="AF39" s="638"/>
      <c r="AG39" s="638"/>
      <c r="AH39" s="638"/>
      <c r="AI39" s="638"/>
      <c r="AJ39" s="638"/>
      <c r="AK39" s="638"/>
      <c r="AL39" s="177"/>
      <c r="AM39" s="637" t="str">
        <f t="shared" si="0"/>
        <v/>
      </c>
      <c r="AN39" s="637"/>
      <c r="AO39" s="638"/>
      <c r="AP39" s="638"/>
      <c r="AQ39" s="638"/>
      <c r="AR39" s="638"/>
      <c r="AS39" s="638"/>
      <c r="AT39" s="638"/>
      <c r="AU39" s="638"/>
      <c r="AV39" s="638"/>
      <c r="AW39" s="638"/>
      <c r="AX39" s="638"/>
      <c r="AY39" s="638"/>
      <c r="AZ39" s="638"/>
      <c r="BA39" s="638"/>
      <c r="BB39" s="638"/>
      <c r="BC39" s="638"/>
      <c r="BD39" s="177"/>
      <c r="BE39" s="637" t="str">
        <f t="shared" si="1"/>
        <v/>
      </c>
      <c r="BF39" s="637"/>
      <c r="BG39" s="638"/>
      <c r="BH39" s="638"/>
      <c r="BI39" s="638"/>
      <c r="BJ39" s="638"/>
      <c r="BK39" s="638"/>
      <c r="BL39" s="638"/>
      <c r="BM39" s="638"/>
      <c r="BN39" s="638"/>
      <c r="BO39" s="638"/>
      <c r="BP39" s="638"/>
      <c r="BQ39" s="638"/>
      <c r="BR39" s="638"/>
      <c r="BS39" s="638"/>
      <c r="BT39" s="638"/>
      <c r="BU39" s="638"/>
      <c r="BV39" s="177"/>
      <c r="BW39" s="637">
        <f t="shared" si="2"/>
        <v>15</v>
      </c>
      <c r="BX39" s="637"/>
      <c r="BY39" s="638" t="str">
        <f>IF('[1]各会計、関係団体の財政状況及び健全化判断比率'!B73="","",'[1]各会計、関係団体の財政状況及び健全化判断比率'!B73)</f>
        <v>北播磨こども発達支援センター事務組合わかあゆ園</v>
      </c>
      <c r="BZ39" s="638"/>
      <c r="CA39" s="638"/>
      <c r="CB39" s="638"/>
      <c r="CC39" s="638"/>
      <c r="CD39" s="638"/>
      <c r="CE39" s="638"/>
      <c r="CF39" s="638"/>
      <c r="CG39" s="638"/>
      <c r="CH39" s="638"/>
      <c r="CI39" s="638"/>
      <c r="CJ39" s="638"/>
      <c r="CK39" s="638"/>
      <c r="CL39" s="638"/>
      <c r="CM39" s="638"/>
      <c r="CN39" s="177"/>
      <c r="CO39" s="637" t="str">
        <f t="shared" si="3"/>
        <v/>
      </c>
      <c r="CP39" s="637"/>
      <c r="CQ39" s="638" t="str">
        <f>IF('[1]各会計、関係団体の財政状況及び健全化判断比率'!BS12="","",'[1]各会計、関係団体の財政状況及び健全化判断比率'!BS12)</f>
        <v/>
      </c>
      <c r="CR39" s="638"/>
      <c r="CS39" s="638"/>
      <c r="CT39" s="638"/>
      <c r="CU39" s="638"/>
      <c r="CV39" s="638"/>
      <c r="CW39" s="638"/>
      <c r="CX39" s="638"/>
      <c r="CY39" s="638"/>
      <c r="CZ39" s="638"/>
      <c r="DA39" s="638"/>
      <c r="DB39" s="638"/>
      <c r="DC39" s="638"/>
      <c r="DD39" s="638"/>
      <c r="DE39" s="638"/>
      <c r="DG39" s="639" t="str">
        <f>IF('[1]各会計、関係団体の財政状況及び健全化判断比率'!BR12="","",'[1]各会計、関係団体の財政状況及び健全化判断比率'!BR12)</f>
        <v/>
      </c>
      <c r="DH39" s="639"/>
      <c r="DI39" s="355"/>
    </row>
    <row r="40" spans="1:113" ht="32.25" customHeight="1" x14ac:dyDescent="0.2">
      <c r="A40" s="177"/>
      <c r="B40" s="195"/>
      <c r="C40" s="637" t="str">
        <f t="shared" si="5"/>
        <v/>
      </c>
      <c r="D40" s="637"/>
      <c r="E40" s="638" t="str">
        <f>IF('[1]各会計、関係団体の財政状況及び健全化判断比率'!B13="","",'[1]各会計、関係団体の財政状況及び健全化判断比率'!B13)</f>
        <v/>
      </c>
      <c r="F40" s="638"/>
      <c r="G40" s="638"/>
      <c r="H40" s="638"/>
      <c r="I40" s="638"/>
      <c r="J40" s="638"/>
      <c r="K40" s="638"/>
      <c r="L40" s="638"/>
      <c r="M40" s="638"/>
      <c r="N40" s="638"/>
      <c r="O40" s="638"/>
      <c r="P40" s="638"/>
      <c r="Q40" s="638"/>
      <c r="R40" s="638"/>
      <c r="S40" s="638"/>
      <c r="T40" s="177"/>
      <c r="U40" s="637" t="str">
        <f t="shared" si="4"/>
        <v/>
      </c>
      <c r="V40" s="637"/>
      <c r="W40" s="638"/>
      <c r="X40" s="638"/>
      <c r="Y40" s="638"/>
      <c r="Z40" s="638"/>
      <c r="AA40" s="638"/>
      <c r="AB40" s="638"/>
      <c r="AC40" s="638"/>
      <c r="AD40" s="638"/>
      <c r="AE40" s="638"/>
      <c r="AF40" s="638"/>
      <c r="AG40" s="638"/>
      <c r="AH40" s="638"/>
      <c r="AI40" s="638"/>
      <c r="AJ40" s="638"/>
      <c r="AK40" s="638"/>
      <c r="AL40" s="177"/>
      <c r="AM40" s="637" t="str">
        <f t="shared" si="0"/>
        <v/>
      </c>
      <c r="AN40" s="637"/>
      <c r="AO40" s="638"/>
      <c r="AP40" s="638"/>
      <c r="AQ40" s="638"/>
      <c r="AR40" s="638"/>
      <c r="AS40" s="638"/>
      <c r="AT40" s="638"/>
      <c r="AU40" s="638"/>
      <c r="AV40" s="638"/>
      <c r="AW40" s="638"/>
      <c r="AX40" s="638"/>
      <c r="AY40" s="638"/>
      <c r="AZ40" s="638"/>
      <c r="BA40" s="638"/>
      <c r="BB40" s="638"/>
      <c r="BC40" s="638"/>
      <c r="BD40" s="177"/>
      <c r="BE40" s="637" t="str">
        <f t="shared" si="1"/>
        <v/>
      </c>
      <c r="BF40" s="637"/>
      <c r="BG40" s="638"/>
      <c r="BH40" s="638"/>
      <c r="BI40" s="638"/>
      <c r="BJ40" s="638"/>
      <c r="BK40" s="638"/>
      <c r="BL40" s="638"/>
      <c r="BM40" s="638"/>
      <c r="BN40" s="638"/>
      <c r="BO40" s="638"/>
      <c r="BP40" s="638"/>
      <c r="BQ40" s="638"/>
      <c r="BR40" s="638"/>
      <c r="BS40" s="638"/>
      <c r="BT40" s="638"/>
      <c r="BU40" s="638"/>
      <c r="BV40" s="177"/>
      <c r="BW40" s="637">
        <f t="shared" si="2"/>
        <v>16</v>
      </c>
      <c r="BX40" s="637"/>
      <c r="BY40" s="638" t="str">
        <f>IF('[1]各会計、関係団体の財政状況及び健全化判断比率'!B74="","",'[1]各会計、関係団体の財政状況及び健全化判断比率'!B74)</f>
        <v>小野加東加西環境施設事務組合</v>
      </c>
      <c r="BZ40" s="638"/>
      <c r="CA40" s="638"/>
      <c r="CB40" s="638"/>
      <c r="CC40" s="638"/>
      <c r="CD40" s="638"/>
      <c r="CE40" s="638"/>
      <c r="CF40" s="638"/>
      <c r="CG40" s="638"/>
      <c r="CH40" s="638"/>
      <c r="CI40" s="638"/>
      <c r="CJ40" s="638"/>
      <c r="CK40" s="638"/>
      <c r="CL40" s="638"/>
      <c r="CM40" s="638"/>
      <c r="CN40" s="177"/>
      <c r="CO40" s="637" t="str">
        <f t="shared" si="3"/>
        <v/>
      </c>
      <c r="CP40" s="637"/>
      <c r="CQ40" s="638" t="str">
        <f>IF('[1]各会計、関係団体の財政状況及び健全化判断比率'!BS13="","",'[1]各会計、関係団体の財政状況及び健全化判断比率'!BS13)</f>
        <v/>
      </c>
      <c r="CR40" s="638"/>
      <c r="CS40" s="638"/>
      <c r="CT40" s="638"/>
      <c r="CU40" s="638"/>
      <c r="CV40" s="638"/>
      <c r="CW40" s="638"/>
      <c r="CX40" s="638"/>
      <c r="CY40" s="638"/>
      <c r="CZ40" s="638"/>
      <c r="DA40" s="638"/>
      <c r="DB40" s="638"/>
      <c r="DC40" s="638"/>
      <c r="DD40" s="638"/>
      <c r="DE40" s="638"/>
      <c r="DG40" s="639" t="str">
        <f>IF('[1]各会計、関係団体の財政状況及び健全化判断比率'!BR13="","",'[1]各会計、関係団体の財政状況及び健全化判断比率'!BR13)</f>
        <v/>
      </c>
      <c r="DH40" s="639"/>
      <c r="DI40" s="355"/>
    </row>
    <row r="41" spans="1:113" ht="32.25" customHeight="1" x14ac:dyDescent="0.2">
      <c r="A41" s="177"/>
      <c r="B41" s="195"/>
      <c r="C41" s="637" t="str">
        <f t="shared" si="5"/>
        <v/>
      </c>
      <c r="D41" s="637"/>
      <c r="E41" s="638" t="str">
        <f>IF('[1]各会計、関係団体の財政状況及び健全化判断比率'!B14="","",'[1]各会計、関係団体の財政状況及び健全化判断比率'!B14)</f>
        <v/>
      </c>
      <c r="F41" s="638"/>
      <c r="G41" s="638"/>
      <c r="H41" s="638"/>
      <c r="I41" s="638"/>
      <c r="J41" s="638"/>
      <c r="K41" s="638"/>
      <c r="L41" s="638"/>
      <c r="M41" s="638"/>
      <c r="N41" s="638"/>
      <c r="O41" s="638"/>
      <c r="P41" s="638"/>
      <c r="Q41" s="638"/>
      <c r="R41" s="638"/>
      <c r="S41" s="638"/>
      <c r="T41" s="177"/>
      <c r="U41" s="637" t="str">
        <f t="shared" si="4"/>
        <v/>
      </c>
      <c r="V41" s="637"/>
      <c r="W41" s="638"/>
      <c r="X41" s="638"/>
      <c r="Y41" s="638"/>
      <c r="Z41" s="638"/>
      <c r="AA41" s="638"/>
      <c r="AB41" s="638"/>
      <c r="AC41" s="638"/>
      <c r="AD41" s="638"/>
      <c r="AE41" s="638"/>
      <c r="AF41" s="638"/>
      <c r="AG41" s="638"/>
      <c r="AH41" s="638"/>
      <c r="AI41" s="638"/>
      <c r="AJ41" s="638"/>
      <c r="AK41" s="638"/>
      <c r="AL41" s="177"/>
      <c r="AM41" s="637" t="str">
        <f t="shared" si="0"/>
        <v/>
      </c>
      <c r="AN41" s="637"/>
      <c r="AO41" s="638"/>
      <c r="AP41" s="638"/>
      <c r="AQ41" s="638"/>
      <c r="AR41" s="638"/>
      <c r="AS41" s="638"/>
      <c r="AT41" s="638"/>
      <c r="AU41" s="638"/>
      <c r="AV41" s="638"/>
      <c r="AW41" s="638"/>
      <c r="AX41" s="638"/>
      <c r="AY41" s="638"/>
      <c r="AZ41" s="638"/>
      <c r="BA41" s="638"/>
      <c r="BB41" s="638"/>
      <c r="BC41" s="638"/>
      <c r="BD41" s="177"/>
      <c r="BE41" s="637" t="str">
        <f t="shared" si="1"/>
        <v/>
      </c>
      <c r="BF41" s="637"/>
      <c r="BG41" s="638"/>
      <c r="BH41" s="638"/>
      <c r="BI41" s="638"/>
      <c r="BJ41" s="638"/>
      <c r="BK41" s="638"/>
      <c r="BL41" s="638"/>
      <c r="BM41" s="638"/>
      <c r="BN41" s="638"/>
      <c r="BO41" s="638"/>
      <c r="BP41" s="638"/>
      <c r="BQ41" s="638"/>
      <c r="BR41" s="638"/>
      <c r="BS41" s="638"/>
      <c r="BT41" s="638"/>
      <c r="BU41" s="638"/>
      <c r="BV41" s="177"/>
      <c r="BW41" s="637" t="str">
        <f t="shared" si="2"/>
        <v/>
      </c>
      <c r="BX41" s="637"/>
      <c r="BY41" s="638" t="str">
        <f>IF('[1]各会計、関係団体の財政状況及び健全化判断比率'!B75="","",'[1]各会計、関係団体の財政状況及び健全化判断比率'!B75)</f>
        <v/>
      </c>
      <c r="BZ41" s="638"/>
      <c r="CA41" s="638"/>
      <c r="CB41" s="638"/>
      <c r="CC41" s="638"/>
      <c r="CD41" s="638"/>
      <c r="CE41" s="638"/>
      <c r="CF41" s="638"/>
      <c r="CG41" s="638"/>
      <c r="CH41" s="638"/>
      <c r="CI41" s="638"/>
      <c r="CJ41" s="638"/>
      <c r="CK41" s="638"/>
      <c r="CL41" s="638"/>
      <c r="CM41" s="638"/>
      <c r="CN41" s="177"/>
      <c r="CO41" s="637" t="str">
        <f t="shared" si="3"/>
        <v/>
      </c>
      <c r="CP41" s="637"/>
      <c r="CQ41" s="638" t="str">
        <f>IF('[1]各会計、関係団体の財政状況及び健全化判断比率'!BS14="","",'[1]各会計、関係団体の財政状況及び健全化判断比率'!BS14)</f>
        <v/>
      </c>
      <c r="CR41" s="638"/>
      <c r="CS41" s="638"/>
      <c r="CT41" s="638"/>
      <c r="CU41" s="638"/>
      <c r="CV41" s="638"/>
      <c r="CW41" s="638"/>
      <c r="CX41" s="638"/>
      <c r="CY41" s="638"/>
      <c r="CZ41" s="638"/>
      <c r="DA41" s="638"/>
      <c r="DB41" s="638"/>
      <c r="DC41" s="638"/>
      <c r="DD41" s="638"/>
      <c r="DE41" s="638"/>
      <c r="DG41" s="639" t="str">
        <f>IF('[1]各会計、関係団体の財政状況及び健全化判断比率'!BR14="","",'[1]各会計、関係団体の財政状況及び健全化判断比率'!BR14)</f>
        <v/>
      </c>
      <c r="DH41" s="639"/>
      <c r="DI41" s="355"/>
    </row>
    <row r="42" spans="1:113" ht="32.25" customHeight="1" x14ac:dyDescent="0.2">
      <c r="B42" s="195"/>
      <c r="C42" s="637" t="str">
        <f t="shared" si="5"/>
        <v/>
      </c>
      <c r="D42" s="637"/>
      <c r="E42" s="638" t="str">
        <f>IF('[1]各会計、関係団体の財政状況及び健全化判断比率'!B15="","",'[1]各会計、関係団体の財政状況及び健全化判断比率'!B15)</f>
        <v/>
      </c>
      <c r="F42" s="638"/>
      <c r="G42" s="638"/>
      <c r="H42" s="638"/>
      <c r="I42" s="638"/>
      <c r="J42" s="638"/>
      <c r="K42" s="638"/>
      <c r="L42" s="638"/>
      <c r="M42" s="638"/>
      <c r="N42" s="638"/>
      <c r="O42" s="638"/>
      <c r="P42" s="638"/>
      <c r="Q42" s="638"/>
      <c r="R42" s="638"/>
      <c r="S42" s="638"/>
      <c r="T42" s="177"/>
      <c r="U42" s="637" t="str">
        <f t="shared" si="4"/>
        <v/>
      </c>
      <c r="V42" s="637"/>
      <c r="W42" s="638"/>
      <c r="X42" s="638"/>
      <c r="Y42" s="638"/>
      <c r="Z42" s="638"/>
      <c r="AA42" s="638"/>
      <c r="AB42" s="638"/>
      <c r="AC42" s="638"/>
      <c r="AD42" s="638"/>
      <c r="AE42" s="638"/>
      <c r="AF42" s="638"/>
      <c r="AG42" s="638"/>
      <c r="AH42" s="638"/>
      <c r="AI42" s="638"/>
      <c r="AJ42" s="638"/>
      <c r="AK42" s="638"/>
      <c r="AL42" s="177"/>
      <c r="AM42" s="637" t="str">
        <f t="shared" si="0"/>
        <v/>
      </c>
      <c r="AN42" s="637"/>
      <c r="AO42" s="638"/>
      <c r="AP42" s="638"/>
      <c r="AQ42" s="638"/>
      <c r="AR42" s="638"/>
      <c r="AS42" s="638"/>
      <c r="AT42" s="638"/>
      <c r="AU42" s="638"/>
      <c r="AV42" s="638"/>
      <c r="AW42" s="638"/>
      <c r="AX42" s="638"/>
      <c r="AY42" s="638"/>
      <c r="AZ42" s="638"/>
      <c r="BA42" s="638"/>
      <c r="BB42" s="638"/>
      <c r="BC42" s="638"/>
      <c r="BD42" s="177"/>
      <c r="BE42" s="637" t="str">
        <f t="shared" si="1"/>
        <v/>
      </c>
      <c r="BF42" s="637"/>
      <c r="BG42" s="638"/>
      <c r="BH42" s="638"/>
      <c r="BI42" s="638"/>
      <c r="BJ42" s="638"/>
      <c r="BK42" s="638"/>
      <c r="BL42" s="638"/>
      <c r="BM42" s="638"/>
      <c r="BN42" s="638"/>
      <c r="BO42" s="638"/>
      <c r="BP42" s="638"/>
      <c r="BQ42" s="638"/>
      <c r="BR42" s="638"/>
      <c r="BS42" s="638"/>
      <c r="BT42" s="638"/>
      <c r="BU42" s="638"/>
      <c r="BV42" s="177"/>
      <c r="BW42" s="637" t="str">
        <f t="shared" si="2"/>
        <v/>
      </c>
      <c r="BX42" s="637"/>
      <c r="BY42" s="638" t="str">
        <f>IF('[1]各会計、関係団体の財政状況及び健全化判断比率'!B76="","",'[1]各会計、関係団体の財政状況及び健全化判断比率'!B76)</f>
        <v/>
      </c>
      <c r="BZ42" s="638"/>
      <c r="CA42" s="638"/>
      <c r="CB42" s="638"/>
      <c r="CC42" s="638"/>
      <c r="CD42" s="638"/>
      <c r="CE42" s="638"/>
      <c r="CF42" s="638"/>
      <c r="CG42" s="638"/>
      <c r="CH42" s="638"/>
      <c r="CI42" s="638"/>
      <c r="CJ42" s="638"/>
      <c r="CK42" s="638"/>
      <c r="CL42" s="638"/>
      <c r="CM42" s="638"/>
      <c r="CN42" s="177"/>
      <c r="CO42" s="637" t="str">
        <f t="shared" si="3"/>
        <v/>
      </c>
      <c r="CP42" s="637"/>
      <c r="CQ42" s="638" t="str">
        <f>IF('[1]各会計、関係団体の財政状況及び健全化判断比率'!BS15="","",'[1]各会計、関係団体の財政状況及び健全化判断比率'!BS15)</f>
        <v/>
      </c>
      <c r="CR42" s="638"/>
      <c r="CS42" s="638"/>
      <c r="CT42" s="638"/>
      <c r="CU42" s="638"/>
      <c r="CV42" s="638"/>
      <c r="CW42" s="638"/>
      <c r="CX42" s="638"/>
      <c r="CY42" s="638"/>
      <c r="CZ42" s="638"/>
      <c r="DA42" s="638"/>
      <c r="DB42" s="638"/>
      <c r="DC42" s="638"/>
      <c r="DD42" s="638"/>
      <c r="DE42" s="638"/>
      <c r="DG42" s="639" t="str">
        <f>IF('[1]各会計、関係団体の財政状況及び健全化判断比率'!BR15="","",'[1]各会計、関係団体の財政状況及び健全化判断比率'!BR15)</f>
        <v/>
      </c>
      <c r="DH42" s="639"/>
      <c r="DI42" s="355"/>
    </row>
    <row r="43" spans="1:113" ht="32.25" customHeight="1" x14ac:dyDescent="0.2">
      <c r="B43" s="195"/>
      <c r="C43" s="637" t="str">
        <f t="shared" si="5"/>
        <v/>
      </c>
      <c r="D43" s="637"/>
      <c r="E43" s="638" t="str">
        <f>IF('[1]各会計、関係団体の財政状況及び健全化判断比率'!B16="","",'[1]各会計、関係団体の財政状況及び健全化判断比率'!B16)</f>
        <v/>
      </c>
      <c r="F43" s="638"/>
      <c r="G43" s="638"/>
      <c r="H43" s="638"/>
      <c r="I43" s="638"/>
      <c r="J43" s="638"/>
      <c r="K43" s="638"/>
      <c r="L43" s="638"/>
      <c r="M43" s="638"/>
      <c r="N43" s="638"/>
      <c r="O43" s="638"/>
      <c r="P43" s="638"/>
      <c r="Q43" s="638"/>
      <c r="R43" s="638"/>
      <c r="S43" s="638"/>
      <c r="T43" s="177"/>
      <c r="U43" s="637" t="str">
        <f t="shared" si="4"/>
        <v/>
      </c>
      <c r="V43" s="637"/>
      <c r="W43" s="638"/>
      <c r="X43" s="638"/>
      <c r="Y43" s="638"/>
      <c r="Z43" s="638"/>
      <c r="AA43" s="638"/>
      <c r="AB43" s="638"/>
      <c r="AC43" s="638"/>
      <c r="AD43" s="638"/>
      <c r="AE43" s="638"/>
      <c r="AF43" s="638"/>
      <c r="AG43" s="638"/>
      <c r="AH43" s="638"/>
      <c r="AI43" s="638"/>
      <c r="AJ43" s="638"/>
      <c r="AK43" s="638"/>
      <c r="AL43" s="177"/>
      <c r="AM43" s="637" t="str">
        <f t="shared" si="0"/>
        <v/>
      </c>
      <c r="AN43" s="637"/>
      <c r="AO43" s="638"/>
      <c r="AP43" s="638"/>
      <c r="AQ43" s="638"/>
      <c r="AR43" s="638"/>
      <c r="AS43" s="638"/>
      <c r="AT43" s="638"/>
      <c r="AU43" s="638"/>
      <c r="AV43" s="638"/>
      <c r="AW43" s="638"/>
      <c r="AX43" s="638"/>
      <c r="AY43" s="638"/>
      <c r="AZ43" s="638"/>
      <c r="BA43" s="638"/>
      <c r="BB43" s="638"/>
      <c r="BC43" s="638"/>
      <c r="BD43" s="177"/>
      <c r="BE43" s="637" t="str">
        <f t="shared" si="1"/>
        <v/>
      </c>
      <c r="BF43" s="637"/>
      <c r="BG43" s="638"/>
      <c r="BH43" s="638"/>
      <c r="BI43" s="638"/>
      <c r="BJ43" s="638"/>
      <c r="BK43" s="638"/>
      <c r="BL43" s="638"/>
      <c r="BM43" s="638"/>
      <c r="BN43" s="638"/>
      <c r="BO43" s="638"/>
      <c r="BP43" s="638"/>
      <c r="BQ43" s="638"/>
      <c r="BR43" s="638"/>
      <c r="BS43" s="638"/>
      <c r="BT43" s="638"/>
      <c r="BU43" s="638"/>
      <c r="BV43" s="177"/>
      <c r="BW43" s="637" t="str">
        <f t="shared" si="2"/>
        <v/>
      </c>
      <c r="BX43" s="637"/>
      <c r="BY43" s="638" t="str">
        <f>IF('[1]各会計、関係団体の財政状況及び健全化判断比率'!B77="","",'[1]各会計、関係団体の財政状況及び健全化判断比率'!B77)</f>
        <v/>
      </c>
      <c r="BZ43" s="638"/>
      <c r="CA43" s="638"/>
      <c r="CB43" s="638"/>
      <c r="CC43" s="638"/>
      <c r="CD43" s="638"/>
      <c r="CE43" s="638"/>
      <c r="CF43" s="638"/>
      <c r="CG43" s="638"/>
      <c r="CH43" s="638"/>
      <c r="CI43" s="638"/>
      <c r="CJ43" s="638"/>
      <c r="CK43" s="638"/>
      <c r="CL43" s="638"/>
      <c r="CM43" s="638"/>
      <c r="CN43" s="177"/>
      <c r="CO43" s="637" t="str">
        <f t="shared" si="3"/>
        <v/>
      </c>
      <c r="CP43" s="637"/>
      <c r="CQ43" s="638" t="str">
        <f>IF('[1]各会計、関係団体の財政状況及び健全化判断比率'!BS16="","",'[1]各会計、関係団体の財政状況及び健全化判断比率'!BS16)</f>
        <v/>
      </c>
      <c r="CR43" s="638"/>
      <c r="CS43" s="638"/>
      <c r="CT43" s="638"/>
      <c r="CU43" s="638"/>
      <c r="CV43" s="638"/>
      <c r="CW43" s="638"/>
      <c r="CX43" s="638"/>
      <c r="CY43" s="638"/>
      <c r="CZ43" s="638"/>
      <c r="DA43" s="638"/>
      <c r="DB43" s="638"/>
      <c r="DC43" s="638"/>
      <c r="DD43" s="638"/>
      <c r="DE43" s="638"/>
      <c r="DG43" s="639" t="str">
        <f>IF('[1]各会計、関係団体の財政状況及び健全化判断比率'!BR16="","",'[1]各会計、関係団体の財政状況及び健全化判断比率'!BR16)</f>
        <v/>
      </c>
      <c r="DH43" s="639"/>
      <c r="DI43" s="355"/>
    </row>
    <row r="44" spans="1:113" ht="13.5" customHeight="1" thickBot="1" x14ac:dyDescent="0.25">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row>
    <row r="45" spans="1:113" x14ac:dyDescent="0.2"/>
    <row r="46" spans="1:113" x14ac:dyDescent="0.2">
      <c r="B46" s="359" t="s">
        <v>196</v>
      </c>
      <c r="E46" s="640" t="s">
        <v>197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198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199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202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203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584</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16" t="s">
        <v>550</v>
      </c>
      <c r="D34" s="1216"/>
      <c r="E34" s="1217"/>
      <c r="F34" s="32">
        <v>9.84</v>
      </c>
      <c r="G34" s="33">
        <v>10.39</v>
      </c>
      <c r="H34" s="33">
        <v>11.27</v>
      </c>
      <c r="I34" s="33">
        <v>11.76</v>
      </c>
      <c r="J34" s="34">
        <v>9.81</v>
      </c>
      <c r="K34" s="22"/>
      <c r="L34" s="22"/>
      <c r="M34" s="22"/>
      <c r="N34" s="22"/>
      <c r="O34" s="22"/>
      <c r="P34" s="22"/>
    </row>
    <row r="35" spans="1:16" ht="39" customHeight="1" x14ac:dyDescent="0.2">
      <c r="A35" s="22"/>
      <c r="B35" s="35"/>
      <c r="C35" s="1210" t="s">
        <v>551</v>
      </c>
      <c r="D35" s="1211"/>
      <c r="E35" s="1212"/>
      <c r="F35" s="36" t="s">
        <v>552</v>
      </c>
      <c r="G35" s="37" t="s">
        <v>553</v>
      </c>
      <c r="H35" s="37" t="s">
        <v>554</v>
      </c>
      <c r="I35" s="37">
        <v>0</v>
      </c>
      <c r="J35" s="38">
        <v>7.96</v>
      </c>
      <c r="K35" s="22"/>
      <c r="L35" s="22"/>
      <c r="M35" s="22"/>
      <c r="N35" s="22"/>
      <c r="O35" s="22"/>
      <c r="P35" s="22"/>
    </row>
    <row r="36" spans="1:16" ht="39" customHeight="1" x14ac:dyDescent="0.2">
      <c r="A36" s="22"/>
      <c r="B36" s="35"/>
      <c r="C36" s="1210" t="s">
        <v>555</v>
      </c>
      <c r="D36" s="1211"/>
      <c r="E36" s="1212"/>
      <c r="F36" s="36">
        <v>0.42</v>
      </c>
      <c r="G36" s="37">
        <v>2.84</v>
      </c>
      <c r="H36" s="37">
        <v>3.01</v>
      </c>
      <c r="I36" s="37">
        <v>5.71</v>
      </c>
      <c r="J36" s="38">
        <v>7.78</v>
      </c>
      <c r="K36" s="22"/>
      <c r="L36" s="22"/>
      <c r="M36" s="22"/>
      <c r="N36" s="22"/>
      <c r="O36" s="22"/>
      <c r="P36" s="22"/>
    </row>
    <row r="37" spans="1:16" ht="39" customHeight="1" x14ac:dyDescent="0.2">
      <c r="A37" s="22"/>
      <c r="B37" s="35"/>
      <c r="C37" s="1210" t="s">
        <v>556</v>
      </c>
      <c r="D37" s="1211"/>
      <c r="E37" s="1212"/>
      <c r="F37" s="36">
        <v>5.78</v>
      </c>
      <c r="G37" s="37">
        <v>6.75</v>
      </c>
      <c r="H37" s="37">
        <v>7.25</v>
      </c>
      <c r="I37" s="37">
        <v>6.64</v>
      </c>
      <c r="J37" s="38">
        <v>6.39</v>
      </c>
      <c r="K37" s="22"/>
      <c r="L37" s="22"/>
      <c r="M37" s="22"/>
      <c r="N37" s="22"/>
      <c r="O37" s="22"/>
      <c r="P37" s="22"/>
    </row>
    <row r="38" spans="1:16" ht="39" customHeight="1" x14ac:dyDescent="0.2">
      <c r="A38" s="22"/>
      <c r="B38" s="35"/>
      <c r="C38" s="1210" t="s">
        <v>557</v>
      </c>
      <c r="D38" s="1211"/>
      <c r="E38" s="1212"/>
      <c r="F38" s="36">
        <v>0.26</v>
      </c>
      <c r="G38" s="37">
        <v>0.75</v>
      </c>
      <c r="H38" s="37">
        <v>0.65</v>
      </c>
      <c r="I38" s="37">
        <v>0.53</v>
      </c>
      <c r="J38" s="38">
        <v>1.27</v>
      </c>
      <c r="K38" s="22"/>
      <c r="L38" s="22"/>
      <c r="M38" s="22"/>
      <c r="N38" s="22"/>
      <c r="O38" s="22"/>
      <c r="P38" s="22"/>
    </row>
    <row r="39" spans="1:16" ht="39" customHeight="1" x14ac:dyDescent="0.2">
      <c r="A39" s="22"/>
      <c r="B39" s="35"/>
      <c r="C39" s="1210" t="s">
        <v>558</v>
      </c>
      <c r="D39" s="1211"/>
      <c r="E39" s="1212"/>
      <c r="F39" s="36" t="s">
        <v>504</v>
      </c>
      <c r="G39" s="37" t="s">
        <v>504</v>
      </c>
      <c r="H39" s="37">
        <v>0</v>
      </c>
      <c r="I39" s="37">
        <v>7.58</v>
      </c>
      <c r="J39" s="38">
        <v>1.24</v>
      </c>
      <c r="K39" s="22"/>
      <c r="L39" s="22"/>
      <c r="M39" s="22"/>
      <c r="N39" s="22"/>
      <c r="O39" s="22"/>
      <c r="P39" s="22"/>
    </row>
    <row r="40" spans="1:16" ht="39" customHeight="1" x14ac:dyDescent="0.2">
      <c r="A40" s="22"/>
      <c r="B40" s="35"/>
      <c r="C40" s="1210" t="s">
        <v>559</v>
      </c>
      <c r="D40" s="1211"/>
      <c r="E40" s="1212"/>
      <c r="F40" s="36">
        <v>2.95</v>
      </c>
      <c r="G40" s="37">
        <v>1.83</v>
      </c>
      <c r="H40" s="37">
        <v>1.1499999999999999</v>
      </c>
      <c r="I40" s="37">
        <v>0.96</v>
      </c>
      <c r="J40" s="38">
        <v>1.06</v>
      </c>
      <c r="K40" s="22"/>
      <c r="L40" s="22"/>
      <c r="M40" s="22"/>
      <c r="N40" s="22"/>
      <c r="O40" s="22"/>
      <c r="P40" s="22"/>
    </row>
    <row r="41" spans="1:16" ht="39" customHeight="1" x14ac:dyDescent="0.2">
      <c r="A41" s="22"/>
      <c r="B41" s="35"/>
      <c r="C41" s="1210" t="s">
        <v>560</v>
      </c>
      <c r="D41" s="1211"/>
      <c r="E41" s="1212"/>
      <c r="F41" s="36">
        <v>0.05</v>
      </c>
      <c r="G41" s="37">
        <v>0.08</v>
      </c>
      <c r="H41" s="37">
        <v>0.09</v>
      </c>
      <c r="I41" s="37">
        <v>0.1</v>
      </c>
      <c r="J41" s="38">
        <v>0.15</v>
      </c>
      <c r="K41" s="22"/>
      <c r="L41" s="22"/>
      <c r="M41" s="22"/>
      <c r="N41" s="22"/>
      <c r="O41" s="22"/>
      <c r="P41" s="22"/>
    </row>
    <row r="42" spans="1:16" ht="39" customHeight="1" x14ac:dyDescent="0.2">
      <c r="A42" s="22"/>
      <c r="B42" s="39"/>
      <c r="C42" s="1210" t="s">
        <v>561</v>
      </c>
      <c r="D42" s="1211"/>
      <c r="E42" s="1212"/>
      <c r="F42" s="36" t="s">
        <v>504</v>
      </c>
      <c r="G42" s="37" t="s">
        <v>504</v>
      </c>
      <c r="H42" s="37" t="s">
        <v>504</v>
      </c>
      <c r="I42" s="37" t="s">
        <v>504</v>
      </c>
      <c r="J42" s="38" t="s">
        <v>504</v>
      </c>
      <c r="K42" s="22"/>
      <c r="L42" s="22"/>
      <c r="M42" s="22"/>
      <c r="N42" s="22"/>
      <c r="O42" s="22"/>
      <c r="P42" s="22"/>
    </row>
    <row r="43" spans="1:16" ht="39" customHeight="1" thickBot="1" x14ac:dyDescent="0.25">
      <c r="A43" s="22"/>
      <c r="B43" s="40"/>
      <c r="C43" s="1213" t="s">
        <v>562</v>
      </c>
      <c r="D43" s="1214"/>
      <c r="E43" s="1215"/>
      <c r="F43" s="41">
        <v>0.71</v>
      </c>
      <c r="G43" s="42">
        <v>0.67</v>
      </c>
      <c r="H43" s="42">
        <v>0.55000000000000004</v>
      </c>
      <c r="I43" s="42">
        <v>0.02</v>
      </c>
      <c r="J43" s="43">
        <v>0.03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y/e9QSXDpTSy1JhRcOGHyh24YGyf+dwQl86EVYWiJBMCjLpf0kwawl6h9GCAkfujIPl0DThGtRyONm8OrKoKOQ==" saltValue="m8UCpWIVC5AIbh1eDFQF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36" t="s">
        <v>10</v>
      </c>
      <c r="C45" s="1237"/>
      <c r="D45" s="58"/>
      <c r="E45" s="1242" t="s">
        <v>11</v>
      </c>
      <c r="F45" s="1242"/>
      <c r="G45" s="1242"/>
      <c r="H45" s="1242"/>
      <c r="I45" s="1242"/>
      <c r="J45" s="1243"/>
      <c r="K45" s="59">
        <v>1632</v>
      </c>
      <c r="L45" s="60">
        <v>1690</v>
      </c>
      <c r="M45" s="60">
        <v>1794</v>
      </c>
      <c r="N45" s="60">
        <v>1835</v>
      </c>
      <c r="O45" s="61">
        <v>1922</v>
      </c>
      <c r="P45" s="48"/>
      <c r="Q45" s="48"/>
      <c r="R45" s="48"/>
      <c r="S45" s="48"/>
      <c r="T45" s="48"/>
      <c r="U45" s="48"/>
    </row>
    <row r="46" spans="1:21" ht="30.75" customHeight="1" x14ac:dyDescent="0.2">
      <c r="A46" s="48"/>
      <c r="B46" s="1238"/>
      <c r="C46" s="1239"/>
      <c r="D46" s="62"/>
      <c r="E46" s="1220" t="s">
        <v>12</v>
      </c>
      <c r="F46" s="1220"/>
      <c r="G46" s="1220"/>
      <c r="H46" s="1220"/>
      <c r="I46" s="1220"/>
      <c r="J46" s="1221"/>
      <c r="K46" s="63" t="s">
        <v>504</v>
      </c>
      <c r="L46" s="64" t="s">
        <v>504</v>
      </c>
      <c r="M46" s="64" t="s">
        <v>504</v>
      </c>
      <c r="N46" s="64" t="s">
        <v>504</v>
      </c>
      <c r="O46" s="65" t="s">
        <v>504</v>
      </c>
      <c r="P46" s="48"/>
      <c r="Q46" s="48"/>
      <c r="R46" s="48"/>
      <c r="S46" s="48"/>
      <c r="T46" s="48"/>
      <c r="U46" s="48"/>
    </row>
    <row r="47" spans="1:21" ht="30.75" customHeight="1" x14ac:dyDescent="0.2">
      <c r="A47" s="48"/>
      <c r="B47" s="1238"/>
      <c r="C47" s="1239"/>
      <c r="D47" s="62"/>
      <c r="E47" s="1220" t="s">
        <v>13</v>
      </c>
      <c r="F47" s="1220"/>
      <c r="G47" s="1220"/>
      <c r="H47" s="1220"/>
      <c r="I47" s="1220"/>
      <c r="J47" s="1221"/>
      <c r="K47" s="63" t="s">
        <v>504</v>
      </c>
      <c r="L47" s="64" t="s">
        <v>504</v>
      </c>
      <c r="M47" s="64" t="s">
        <v>504</v>
      </c>
      <c r="N47" s="64" t="s">
        <v>504</v>
      </c>
      <c r="O47" s="65" t="s">
        <v>504</v>
      </c>
      <c r="P47" s="48"/>
      <c r="Q47" s="48"/>
      <c r="R47" s="48"/>
      <c r="S47" s="48"/>
      <c r="T47" s="48"/>
      <c r="U47" s="48"/>
    </row>
    <row r="48" spans="1:21" ht="30.75" customHeight="1" x14ac:dyDescent="0.2">
      <c r="A48" s="48"/>
      <c r="B48" s="1238"/>
      <c r="C48" s="1239"/>
      <c r="D48" s="62"/>
      <c r="E48" s="1220" t="s">
        <v>14</v>
      </c>
      <c r="F48" s="1220"/>
      <c r="G48" s="1220"/>
      <c r="H48" s="1220"/>
      <c r="I48" s="1220"/>
      <c r="J48" s="1221"/>
      <c r="K48" s="63">
        <v>1018</v>
      </c>
      <c r="L48" s="64">
        <v>971</v>
      </c>
      <c r="M48" s="64">
        <v>968</v>
      </c>
      <c r="N48" s="64">
        <v>958</v>
      </c>
      <c r="O48" s="65">
        <v>947</v>
      </c>
      <c r="P48" s="48"/>
      <c r="Q48" s="48"/>
      <c r="R48" s="48"/>
      <c r="S48" s="48"/>
      <c r="T48" s="48"/>
      <c r="U48" s="48"/>
    </row>
    <row r="49" spans="1:21" ht="30.75" customHeight="1" x14ac:dyDescent="0.2">
      <c r="A49" s="48"/>
      <c r="B49" s="1238"/>
      <c r="C49" s="1239"/>
      <c r="D49" s="62"/>
      <c r="E49" s="1220" t="s">
        <v>15</v>
      </c>
      <c r="F49" s="1220"/>
      <c r="G49" s="1220"/>
      <c r="H49" s="1220"/>
      <c r="I49" s="1220"/>
      <c r="J49" s="1221"/>
      <c r="K49" s="63">
        <v>77</v>
      </c>
      <c r="L49" s="64">
        <v>81</v>
      </c>
      <c r="M49" s="64">
        <v>56</v>
      </c>
      <c r="N49" s="64">
        <v>57</v>
      </c>
      <c r="O49" s="65">
        <v>57</v>
      </c>
      <c r="P49" s="48"/>
      <c r="Q49" s="48"/>
      <c r="R49" s="48"/>
      <c r="S49" s="48"/>
      <c r="T49" s="48"/>
      <c r="U49" s="48"/>
    </row>
    <row r="50" spans="1:21" ht="30.75" customHeight="1" x14ac:dyDescent="0.2">
      <c r="A50" s="48"/>
      <c r="B50" s="1238"/>
      <c r="C50" s="1239"/>
      <c r="D50" s="62"/>
      <c r="E50" s="1220" t="s">
        <v>16</v>
      </c>
      <c r="F50" s="1220"/>
      <c r="G50" s="1220"/>
      <c r="H50" s="1220"/>
      <c r="I50" s="1220"/>
      <c r="J50" s="1221"/>
      <c r="K50" s="63">
        <v>12</v>
      </c>
      <c r="L50" s="64">
        <v>8</v>
      </c>
      <c r="M50" s="64">
        <v>1</v>
      </c>
      <c r="N50" s="64">
        <v>0</v>
      </c>
      <c r="O50" s="65" t="s">
        <v>504</v>
      </c>
      <c r="P50" s="48"/>
      <c r="Q50" s="48"/>
      <c r="R50" s="48"/>
      <c r="S50" s="48"/>
      <c r="T50" s="48"/>
      <c r="U50" s="48"/>
    </row>
    <row r="51" spans="1:21" ht="30.75" customHeight="1" x14ac:dyDescent="0.2">
      <c r="A51" s="48"/>
      <c r="B51" s="1240"/>
      <c r="C51" s="1241"/>
      <c r="D51" s="66"/>
      <c r="E51" s="1220" t="s">
        <v>17</v>
      </c>
      <c r="F51" s="1220"/>
      <c r="G51" s="1220"/>
      <c r="H51" s="1220"/>
      <c r="I51" s="1220"/>
      <c r="J51" s="1221"/>
      <c r="K51" s="63" t="s">
        <v>504</v>
      </c>
      <c r="L51" s="64" t="s">
        <v>504</v>
      </c>
      <c r="M51" s="64" t="s">
        <v>504</v>
      </c>
      <c r="N51" s="64" t="s">
        <v>504</v>
      </c>
      <c r="O51" s="65" t="s">
        <v>504</v>
      </c>
      <c r="P51" s="48"/>
      <c r="Q51" s="48"/>
      <c r="R51" s="48"/>
      <c r="S51" s="48"/>
      <c r="T51" s="48"/>
      <c r="U51" s="48"/>
    </row>
    <row r="52" spans="1:21" ht="30.75" customHeight="1" x14ac:dyDescent="0.2">
      <c r="A52" s="48"/>
      <c r="B52" s="1218" t="s">
        <v>18</v>
      </c>
      <c r="C52" s="1219"/>
      <c r="D52" s="66"/>
      <c r="E52" s="1220" t="s">
        <v>19</v>
      </c>
      <c r="F52" s="1220"/>
      <c r="G52" s="1220"/>
      <c r="H52" s="1220"/>
      <c r="I52" s="1220"/>
      <c r="J52" s="1221"/>
      <c r="K52" s="63">
        <v>2087</v>
      </c>
      <c r="L52" s="64">
        <v>1967</v>
      </c>
      <c r="M52" s="64">
        <v>2023</v>
      </c>
      <c r="N52" s="64">
        <v>1992</v>
      </c>
      <c r="O52" s="65">
        <v>1936</v>
      </c>
      <c r="P52" s="48"/>
      <c r="Q52" s="48"/>
      <c r="R52" s="48"/>
      <c r="S52" s="48"/>
      <c r="T52" s="48"/>
      <c r="U52" s="48"/>
    </row>
    <row r="53" spans="1:21" ht="30.75" customHeight="1" thickBot="1" x14ac:dyDescent="0.25">
      <c r="A53" s="48"/>
      <c r="B53" s="1222" t="s">
        <v>20</v>
      </c>
      <c r="C53" s="1223"/>
      <c r="D53" s="67"/>
      <c r="E53" s="1224" t="s">
        <v>21</v>
      </c>
      <c r="F53" s="1224"/>
      <c r="G53" s="1224"/>
      <c r="H53" s="1224"/>
      <c r="I53" s="1224"/>
      <c r="J53" s="1225"/>
      <c r="K53" s="68">
        <v>652</v>
      </c>
      <c r="L53" s="69">
        <v>783</v>
      </c>
      <c r="M53" s="69">
        <v>796</v>
      </c>
      <c r="N53" s="69">
        <v>858</v>
      </c>
      <c r="O53" s="70">
        <v>990</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3">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2">
      <c r="B57" s="1226" t="s">
        <v>24</v>
      </c>
      <c r="C57" s="1227"/>
      <c r="D57" s="1230" t="s">
        <v>25</v>
      </c>
      <c r="E57" s="1231"/>
      <c r="F57" s="1231"/>
      <c r="G57" s="1231"/>
      <c r="H57" s="1231"/>
      <c r="I57" s="1231"/>
      <c r="J57" s="1232"/>
      <c r="K57" s="83" t="s">
        <v>578</v>
      </c>
      <c r="L57" s="84" t="s">
        <v>578</v>
      </c>
      <c r="M57" s="84" t="s">
        <v>578</v>
      </c>
      <c r="N57" s="84" t="s">
        <v>578</v>
      </c>
      <c r="O57" s="85" t="s">
        <v>578</v>
      </c>
    </row>
    <row r="58" spans="1:21" ht="31.5" customHeight="1" thickBot="1" x14ac:dyDescent="0.25">
      <c r="B58" s="1228"/>
      <c r="C58" s="1229"/>
      <c r="D58" s="1233" t="s">
        <v>26</v>
      </c>
      <c r="E58" s="1234"/>
      <c r="F58" s="1234"/>
      <c r="G58" s="1234"/>
      <c r="H58" s="1234"/>
      <c r="I58" s="1234"/>
      <c r="J58" s="1235"/>
      <c r="K58" s="86" t="s">
        <v>578</v>
      </c>
      <c r="L58" s="87" t="s">
        <v>578</v>
      </c>
      <c r="M58" s="87" t="s">
        <v>578</v>
      </c>
      <c r="N58" s="87" t="s">
        <v>578</v>
      </c>
      <c r="O58" s="88" t="s">
        <v>578</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nBHlCWltiiG68JO4QZu62ifFDY3Hde+rSTih80iKxb9kxi0J9+Vm8UbOMCtA25ZfuBBDO1PyrvNj3s48wvlWQ==" saltValue="5Kor4BxGumG5WcE6o56/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545</v>
      </c>
      <c r="J40" s="100" t="s">
        <v>546</v>
      </c>
      <c r="K40" s="100" t="s">
        <v>547</v>
      </c>
      <c r="L40" s="100" t="s">
        <v>548</v>
      </c>
      <c r="M40" s="101" t="s">
        <v>549</v>
      </c>
    </row>
    <row r="41" spans="2:13" ht="27.75" customHeight="1" x14ac:dyDescent="0.2">
      <c r="B41" s="1256" t="s">
        <v>29</v>
      </c>
      <c r="C41" s="1257"/>
      <c r="D41" s="102"/>
      <c r="E41" s="1258" t="s">
        <v>30</v>
      </c>
      <c r="F41" s="1258"/>
      <c r="G41" s="1258"/>
      <c r="H41" s="1259"/>
      <c r="I41" s="341">
        <v>19742</v>
      </c>
      <c r="J41" s="342">
        <v>19422</v>
      </c>
      <c r="K41" s="342">
        <v>19865</v>
      </c>
      <c r="L41" s="342">
        <v>20188</v>
      </c>
      <c r="M41" s="343">
        <v>19693</v>
      </c>
    </row>
    <row r="42" spans="2:13" ht="27.75" customHeight="1" x14ac:dyDescent="0.2">
      <c r="B42" s="1246"/>
      <c r="C42" s="1247"/>
      <c r="D42" s="103"/>
      <c r="E42" s="1250" t="s">
        <v>31</v>
      </c>
      <c r="F42" s="1250"/>
      <c r="G42" s="1250"/>
      <c r="H42" s="1251"/>
      <c r="I42" s="344">
        <v>12</v>
      </c>
      <c r="J42" s="345">
        <v>1</v>
      </c>
      <c r="K42" s="345">
        <v>488</v>
      </c>
      <c r="L42" s="345">
        <v>488</v>
      </c>
      <c r="M42" s="346" t="s">
        <v>504</v>
      </c>
    </row>
    <row r="43" spans="2:13" ht="27.75" customHeight="1" x14ac:dyDescent="0.2">
      <c r="B43" s="1246"/>
      <c r="C43" s="1247"/>
      <c r="D43" s="103"/>
      <c r="E43" s="1250" t="s">
        <v>32</v>
      </c>
      <c r="F43" s="1250"/>
      <c r="G43" s="1250"/>
      <c r="H43" s="1251"/>
      <c r="I43" s="344">
        <v>13811</v>
      </c>
      <c r="J43" s="345">
        <v>13654</v>
      </c>
      <c r="K43" s="345">
        <v>13020</v>
      </c>
      <c r="L43" s="345">
        <v>12122</v>
      </c>
      <c r="M43" s="346">
        <v>11304</v>
      </c>
    </row>
    <row r="44" spans="2:13" ht="27.75" customHeight="1" x14ac:dyDescent="0.2">
      <c r="B44" s="1246"/>
      <c r="C44" s="1247"/>
      <c r="D44" s="103"/>
      <c r="E44" s="1250" t="s">
        <v>33</v>
      </c>
      <c r="F44" s="1250"/>
      <c r="G44" s="1250"/>
      <c r="H44" s="1251"/>
      <c r="I44" s="344">
        <v>134</v>
      </c>
      <c r="J44" s="345">
        <v>115</v>
      </c>
      <c r="K44" s="345">
        <v>92</v>
      </c>
      <c r="L44" s="345">
        <v>66</v>
      </c>
      <c r="M44" s="346">
        <v>46</v>
      </c>
    </row>
    <row r="45" spans="2:13" ht="27.75" customHeight="1" x14ac:dyDescent="0.2">
      <c r="B45" s="1246"/>
      <c r="C45" s="1247"/>
      <c r="D45" s="103"/>
      <c r="E45" s="1250" t="s">
        <v>34</v>
      </c>
      <c r="F45" s="1250"/>
      <c r="G45" s="1250"/>
      <c r="H45" s="1251"/>
      <c r="I45" s="344">
        <v>1385</v>
      </c>
      <c r="J45" s="345">
        <v>1383</v>
      </c>
      <c r="K45" s="345">
        <v>1423</v>
      </c>
      <c r="L45" s="345">
        <v>1495</v>
      </c>
      <c r="M45" s="346">
        <v>1580</v>
      </c>
    </row>
    <row r="46" spans="2:13" ht="27.75" customHeight="1" x14ac:dyDescent="0.2">
      <c r="B46" s="1246"/>
      <c r="C46" s="1247"/>
      <c r="D46" s="104"/>
      <c r="E46" s="1250" t="s">
        <v>35</v>
      </c>
      <c r="F46" s="1250"/>
      <c r="G46" s="1250"/>
      <c r="H46" s="1251"/>
      <c r="I46" s="344" t="s">
        <v>504</v>
      </c>
      <c r="J46" s="345" t="s">
        <v>504</v>
      </c>
      <c r="K46" s="345" t="s">
        <v>504</v>
      </c>
      <c r="L46" s="345" t="s">
        <v>504</v>
      </c>
      <c r="M46" s="346" t="s">
        <v>504</v>
      </c>
    </row>
    <row r="47" spans="2:13" ht="27.75" customHeight="1" x14ac:dyDescent="0.2">
      <c r="B47" s="1246"/>
      <c r="C47" s="1247"/>
      <c r="D47" s="105"/>
      <c r="E47" s="1260" t="s">
        <v>36</v>
      </c>
      <c r="F47" s="1261"/>
      <c r="G47" s="1261"/>
      <c r="H47" s="1262"/>
      <c r="I47" s="344" t="s">
        <v>504</v>
      </c>
      <c r="J47" s="345" t="s">
        <v>504</v>
      </c>
      <c r="K47" s="345" t="s">
        <v>504</v>
      </c>
      <c r="L47" s="345" t="s">
        <v>504</v>
      </c>
      <c r="M47" s="346" t="s">
        <v>504</v>
      </c>
    </row>
    <row r="48" spans="2:13" ht="27.75" customHeight="1" x14ac:dyDescent="0.2">
      <c r="B48" s="1246"/>
      <c r="C48" s="1247"/>
      <c r="D48" s="103"/>
      <c r="E48" s="1250" t="s">
        <v>37</v>
      </c>
      <c r="F48" s="1250"/>
      <c r="G48" s="1250"/>
      <c r="H48" s="1251"/>
      <c r="I48" s="344" t="s">
        <v>504</v>
      </c>
      <c r="J48" s="345" t="s">
        <v>504</v>
      </c>
      <c r="K48" s="345" t="s">
        <v>504</v>
      </c>
      <c r="L48" s="345" t="s">
        <v>504</v>
      </c>
      <c r="M48" s="346" t="s">
        <v>504</v>
      </c>
    </row>
    <row r="49" spans="2:13" ht="27.75" customHeight="1" x14ac:dyDescent="0.2">
      <c r="B49" s="1248"/>
      <c r="C49" s="1249"/>
      <c r="D49" s="103"/>
      <c r="E49" s="1250" t="s">
        <v>38</v>
      </c>
      <c r="F49" s="1250"/>
      <c r="G49" s="1250"/>
      <c r="H49" s="1251"/>
      <c r="I49" s="344" t="s">
        <v>504</v>
      </c>
      <c r="J49" s="345" t="s">
        <v>504</v>
      </c>
      <c r="K49" s="345" t="s">
        <v>504</v>
      </c>
      <c r="L49" s="345" t="s">
        <v>504</v>
      </c>
      <c r="M49" s="346" t="s">
        <v>504</v>
      </c>
    </row>
    <row r="50" spans="2:13" ht="27.75" customHeight="1" x14ac:dyDescent="0.2">
      <c r="B50" s="1244" t="s">
        <v>39</v>
      </c>
      <c r="C50" s="1245"/>
      <c r="D50" s="106"/>
      <c r="E50" s="1250" t="s">
        <v>40</v>
      </c>
      <c r="F50" s="1250"/>
      <c r="G50" s="1250"/>
      <c r="H50" s="1251"/>
      <c r="I50" s="344">
        <v>3223</v>
      </c>
      <c r="J50" s="345">
        <v>3599</v>
      </c>
      <c r="K50" s="345">
        <v>4319</v>
      </c>
      <c r="L50" s="345">
        <v>6335</v>
      </c>
      <c r="M50" s="346">
        <v>9430</v>
      </c>
    </row>
    <row r="51" spans="2:13" ht="27.75" customHeight="1" x14ac:dyDescent="0.2">
      <c r="B51" s="1246"/>
      <c r="C51" s="1247"/>
      <c r="D51" s="103"/>
      <c r="E51" s="1250" t="s">
        <v>41</v>
      </c>
      <c r="F51" s="1250"/>
      <c r="G51" s="1250"/>
      <c r="H51" s="1251"/>
      <c r="I51" s="344">
        <v>1830</v>
      </c>
      <c r="J51" s="345">
        <v>1718</v>
      </c>
      <c r="K51" s="345">
        <v>1634</v>
      </c>
      <c r="L51" s="345">
        <v>1554</v>
      </c>
      <c r="M51" s="346">
        <v>1632</v>
      </c>
    </row>
    <row r="52" spans="2:13" ht="27.75" customHeight="1" x14ac:dyDescent="0.2">
      <c r="B52" s="1248"/>
      <c r="C52" s="1249"/>
      <c r="D52" s="103"/>
      <c r="E52" s="1250" t="s">
        <v>42</v>
      </c>
      <c r="F52" s="1250"/>
      <c r="G52" s="1250"/>
      <c r="H52" s="1251"/>
      <c r="I52" s="344">
        <v>22549</v>
      </c>
      <c r="J52" s="345">
        <v>22112</v>
      </c>
      <c r="K52" s="345">
        <v>22120</v>
      </c>
      <c r="L52" s="345">
        <v>21706</v>
      </c>
      <c r="M52" s="346">
        <v>21074</v>
      </c>
    </row>
    <row r="53" spans="2:13" ht="27.75" customHeight="1" thickBot="1" x14ac:dyDescent="0.25">
      <c r="B53" s="1252" t="s">
        <v>43</v>
      </c>
      <c r="C53" s="1253"/>
      <c r="D53" s="107"/>
      <c r="E53" s="1254" t="s">
        <v>44</v>
      </c>
      <c r="F53" s="1254"/>
      <c r="G53" s="1254"/>
      <c r="H53" s="1255"/>
      <c r="I53" s="347">
        <v>7483</v>
      </c>
      <c r="J53" s="348">
        <v>7147</v>
      </c>
      <c r="K53" s="348">
        <v>6815</v>
      </c>
      <c r="L53" s="348">
        <v>4764</v>
      </c>
      <c r="M53" s="349">
        <v>487</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Qpa+htM/sXwSf9MFsNMhckRIFfTK3vx2SgHIzBeqJ0uVpcxBpxO4LHQ7uJF4+0MpL35qLNiGmBSsDHChT7A8Fg==" saltValue="TVhK3GH6ZTK854OLFyJb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547</v>
      </c>
      <c r="G54" s="116" t="s">
        <v>548</v>
      </c>
      <c r="H54" s="117" t="s">
        <v>549</v>
      </c>
    </row>
    <row r="55" spans="2:8" ht="52.5" customHeight="1" x14ac:dyDescent="0.2">
      <c r="B55" s="118"/>
      <c r="C55" s="1271" t="s">
        <v>47</v>
      </c>
      <c r="D55" s="1271"/>
      <c r="E55" s="1272"/>
      <c r="F55" s="119">
        <v>1845</v>
      </c>
      <c r="G55" s="119">
        <v>2020</v>
      </c>
      <c r="H55" s="120">
        <v>3256</v>
      </c>
    </row>
    <row r="56" spans="2:8" ht="52.5" customHeight="1" x14ac:dyDescent="0.2">
      <c r="B56" s="121"/>
      <c r="C56" s="1273" t="s">
        <v>48</v>
      </c>
      <c r="D56" s="1273"/>
      <c r="E56" s="1274"/>
      <c r="F56" s="122">
        <v>458</v>
      </c>
      <c r="G56" s="122">
        <v>458</v>
      </c>
      <c r="H56" s="123">
        <v>458</v>
      </c>
    </row>
    <row r="57" spans="2:8" ht="53.25" customHeight="1" x14ac:dyDescent="0.2">
      <c r="B57" s="121"/>
      <c r="C57" s="1275" t="s">
        <v>49</v>
      </c>
      <c r="D57" s="1275"/>
      <c r="E57" s="1276"/>
      <c r="F57" s="124">
        <v>1293</v>
      </c>
      <c r="G57" s="124">
        <v>2968</v>
      </c>
      <c r="H57" s="125">
        <v>4688</v>
      </c>
    </row>
    <row r="58" spans="2:8" ht="45.75" customHeight="1" x14ac:dyDescent="0.2">
      <c r="B58" s="126"/>
      <c r="C58" s="1263" t="s">
        <v>579</v>
      </c>
      <c r="D58" s="1264"/>
      <c r="E58" s="1265"/>
      <c r="F58" s="127">
        <v>632</v>
      </c>
      <c r="G58" s="127">
        <v>2283</v>
      </c>
      <c r="H58" s="128">
        <v>4020</v>
      </c>
    </row>
    <row r="59" spans="2:8" ht="45.75" customHeight="1" x14ac:dyDescent="0.2">
      <c r="B59" s="126"/>
      <c r="C59" s="1263" t="s">
        <v>580</v>
      </c>
      <c r="D59" s="1264"/>
      <c r="E59" s="1265"/>
      <c r="F59" s="127">
        <v>490</v>
      </c>
      <c r="G59" s="127">
        <v>519</v>
      </c>
      <c r="H59" s="128">
        <v>495</v>
      </c>
    </row>
    <row r="60" spans="2:8" ht="45.75" customHeight="1" x14ac:dyDescent="0.2">
      <c r="B60" s="126"/>
      <c r="C60" s="1263" t="s">
        <v>581</v>
      </c>
      <c r="D60" s="1264"/>
      <c r="E60" s="1265"/>
      <c r="F60" s="127">
        <v>86</v>
      </c>
      <c r="G60" s="127">
        <v>85</v>
      </c>
      <c r="H60" s="128">
        <v>84</v>
      </c>
    </row>
    <row r="61" spans="2:8" ht="45.75" customHeight="1" x14ac:dyDescent="0.2">
      <c r="B61" s="126"/>
      <c r="C61" s="1263" t="s">
        <v>582</v>
      </c>
      <c r="D61" s="1264"/>
      <c r="E61" s="1265"/>
      <c r="F61" s="127">
        <v>67</v>
      </c>
      <c r="G61" s="127">
        <v>64</v>
      </c>
      <c r="H61" s="128">
        <v>61</v>
      </c>
    </row>
    <row r="62" spans="2:8" ht="45.75" customHeight="1" thickBot="1" x14ac:dyDescent="0.25">
      <c r="B62" s="129"/>
      <c r="C62" s="1266" t="s">
        <v>583</v>
      </c>
      <c r="D62" s="1267"/>
      <c r="E62" s="1268"/>
      <c r="F62" s="130">
        <v>17</v>
      </c>
      <c r="G62" s="130">
        <v>17</v>
      </c>
      <c r="H62" s="131">
        <v>16</v>
      </c>
    </row>
    <row r="63" spans="2:8" ht="52.5" customHeight="1" thickBot="1" x14ac:dyDescent="0.25">
      <c r="B63" s="132"/>
      <c r="C63" s="1269" t="s">
        <v>50</v>
      </c>
      <c r="D63" s="1269"/>
      <c r="E63" s="1270"/>
      <c r="F63" s="133">
        <v>3596</v>
      </c>
      <c r="G63" s="133">
        <v>5446</v>
      </c>
      <c r="H63" s="134">
        <v>8402</v>
      </c>
    </row>
    <row r="64" spans="2:8" ht="13" x14ac:dyDescent="0.2"/>
  </sheetData>
  <sheetProtection algorithmName="SHA-512" hashValue="Pau5i8xbjMjW9m98D4V5cwyFKGN7bwr/D31ozZsygrd1WSx/uHKeSQ6dPXHuMaXjqIPCrlTFiH4BhDs4YB64EA==" saltValue="AQRDCOqLGHZH+fT6JbTn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zoomScale="55" zoomScaleNormal="55" workbookViewId="0">
      <selection activeCell="DK20" sqref="DK20"/>
    </sheetView>
  </sheetViews>
  <sheetFormatPr defaultColWidth="0" defaultRowHeight="13.5" customHeight="1" zeroHeight="1" x14ac:dyDescent="0.2"/>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45" customFormat="1" ht="13"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45" customFormat="1" ht="13"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45" customFormat="1" ht="13"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45" customFormat="1" ht="13"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45" customFormat="1" ht="13"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45" customFormat="1" ht="13"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45" customFormat="1" ht="13"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45" customFormat="1" ht="13"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45" customFormat="1" ht="13"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45" customFormat="1" ht="13"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45" customFormat="1" ht="13"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45" customFormat="1" ht="13"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45" customFormat="1" ht="13"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45" customFormat="1" ht="13"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45" customFormat="1" ht="13"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x14ac:dyDescent="0.2">
      <c r="DD19" s="370"/>
      <c r="DE19" s="370"/>
    </row>
    <row r="20" spans="1:109" ht="13"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 x14ac:dyDescent="0.2">
      <c r="B23" s="376"/>
    </row>
    <row r="24" spans="1:109" ht="13" x14ac:dyDescent="0.2">
      <c r="B24" s="376"/>
    </row>
    <row r="25" spans="1:109" ht="13" x14ac:dyDescent="0.2">
      <c r="B25" s="376"/>
    </row>
    <row r="26" spans="1:109" ht="13" x14ac:dyDescent="0.2">
      <c r="B26" s="376"/>
    </row>
    <row r="27" spans="1:109" ht="13" x14ac:dyDescent="0.2">
      <c r="B27" s="376"/>
    </row>
    <row r="28" spans="1:109" ht="13" x14ac:dyDescent="0.2">
      <c r="B28" s="376"/>
    </row>
    <row r="29" spans="1:109" ht="13" x14ac:dyDescent="0.2">
      <c r="B29" s="376"/>
    </row>
    <row r="30" spans="1:109" ht="13" x14ac:dyDescent="0.2">
      <c r="B30" s="376"/>
    </row>
    <row r="31" spans="1:109" ht="13" x14ac:dyDescent="0.2">
      <c r="B31" s="376"/>
    </row>
    <row r="32" spans="1:109" ht="13" x14ac:dyDescent="0.2">
      <c r="B32" s="376"/>
    </row>
    <row r="33" spans="2:109" ht="13" x14ac:dyDescent="0.2">
      <c r="B33" s="376"/>
    </row>
    <row r="34" spans="2:109" ht="13" x14ac:dyDescent="0.2">
      <c r="B34" s="376"/>
    </row>
    <row r="35" spans="2:109" ht="13" x14ac:dyDescent="0.2">
      <c r="B35" s="376"/>
    </row>
    <row r="36" spans="2:109" ht="13" x14ac:dyDescent="0.2">
      <c r="B36" s="376"/>
    </row>
    <row r="37" spans="2:109" ht="13" x14ac:dyDescent="0.2">
      <c r="B37" s="376"/>
    </row>
    <row r="38" spans="2:109" ht="13" x14ac:dyDescent="0.2">
      <c r="B38" s="376"/>
    </row>
    <row r="39" spans="2:109" ht="13"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x14ac:dyDescent="0.2">
      <c r="B40" s="381"/>
      <c r="DD40" s="381"/>
      <c r="DE40" s="370"/>
    </row>
    <row r="41" spans="2:109" ht="16.5" x14ac:dyDescent="0.2">
      <c r="B41" s="382" t="s">
        <v>585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x14ac:dyDescent="0.2">
      <c r="B42" s="376"/>
      <c r="G42" s="383"/>
      <c r="I42" s="384"/>
      <c r="J42" s="384"/>
      <c r="K42" s="384"/>
      <c r="AM42" s="383"/>
      <c r="AN42" s="383" t="s">
        <v>586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9" t="s">
        <v>587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 x14ac:dyDescent="0.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 x14ac:dyDescent="0.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 x14ac:dyDescent="0.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 x14ac:dyDescent="0.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x14ac:dyDescent="0.2">
      <c r="B49" s="376"/>
      <c r="AN49" s="370" t="s">
        <v>588</v>
      </c>
    </row>
    <row r="50" spans="1:109" ht="13"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545</v>
      </c>
      <c r="BQ50" s="1282"/>
      <c r="BR50" s="1282"/>
      <c r="BS50" s="1282"/>
      <c r="BT50" s="1282"/>
      <c r="BU50" s="1282"/>
      <c r="BV50" s="1282"/>
      <c r="BW50" s="1282"/>
      <c r="BX50" s="1282" t="s">
        <v>546</v>
      </c>
      <c r="BY50" s="1282"/>
      <c r="BZ50" s="1282"/>
      <c r="CA50" s="1282"/>
      <c r="CB50" s="1282"/>
      <c r="CC50" s="1282"/>
      <c r="CD50" s="1282"/>
      <c r="CE50" s="1282"/>
      <c r="CF50" s="1282" t="s">
        <v>547</v>
      </c>
      <c r="CG50" s="1282"/>
      <c r="CH50" s="1282"/>
      <c r="CI50" s="1282"/>
      <c r="CJ50" s="1282"/>
      <c r="CK50" s="1282"/>
      <c r="CL50" s="1282"/>
      <c r="CM50" s="1282"/>
      <c r="CN50" s="1282" t="s">
        <v>548</v>
      </c>
      <c r="CO50" s="1282"/>
      <c r="CP50" s="1282"/>
      <c r="CQ50" s="1282"/>
      <c r="CR50" s="1282"/>
      <c r="CS50" s="1282"/>
      <c r="CT50" s="1282"/>
      <c r="CU50" s="1282"/>
      <c r="CV50" s="1282" t="s">
        <v>549</v>
      </c>
      <c r="CW50" s="1282"/>
      <c r="CX50" s="1282"/>
      <c r="CY50" s="1282"/>
      <c r="CZ50" s="1282"/>
      <c r="DA50" s="1282"/>
      <c r="DB50" s="1282"/>
      <c r="DC50" s="1282"/>
    </row>
    <row r="51" spans="1:109" ht="13.5" customHeight="1" x14ac:dyDescent="0.2">
      <c r="B51" s="376"/>
      <c r="G51" s="1285"/>
      <c r="H51" s="1285"/>
      <c r="I51" s="1298"/>
      <c r="J51" s="1298"/>
      <c r="K51" s="1284"/>
      <c r="L51" s="1284"/>
      <c r="M51" s="1284"/>
      <c r="N51" s="1284"/>
      <c r="AM51" s="385"/>
      <c r="AN51" s="1280" t="s">
        <v>589</v>
      </c>
      <c r="AO51" s="1280"/>
      <c r="AP51" s="1280"/>
      <c r="AQ51" s="1280"/>
      <c r="AR51" s="1280"/>
      <c r="AS51" s="1280"/>
      <c r="AT51" s="1280"/>
      <c r="AU51" s="1280"/>
      <c r="AV51" s="1280"/>
      <c r="AW51" s="1280"/>
      <c r="AX51" s="1280"/>
      <c r="AY51" s="1280"/>
      <c r="AZ51" s="1280"/>
      <c r="BA51" s="1280"/>
      <c r="BB51" s="1280" t="s">
        <v>590</v>
      </c>
      <c r="BC51" s="1280"/>
      <c r="BD51" s="1280"/>
      <c r="BE51" s="1280"/>
      <c r="BF51" s="1280"/>
      <c r="BG51" s="1280"/>
      <c r="BH51" s="1280"/>
      <c r="BI51" s="1280"/>
      <c r="BJ51" s="1280"/>
      <c r="BK51" s="1280"/>
      <c r="BL51" s="1280"/>
      <c r="BM51" s="1280"/>
      <c r="BN51" s="1280"/>
      <c r="BO51" s="1280"/>
      <c r="BP51" s="1277">
        <v>76.900000000000006</v>
      </c>
      <c r="BQ51" s="1277"/>
      <c r="BR51" s="1277"/>
      <c r="BS51" s="1277"/>
      <c r="BT51" s="1277"/>
      <c r="BU51" s="1277"/>
      <c r="BV51" s="1277"/>
      <c r="BW51" s="1277"/>
      <c r="BX51" s="1277">
        <v>72.7</v>
      </c>
      <c r="BY51" s="1277"/>
      <c r="BZ51" s="1277"/>
      <c r="CA51" s="1277"/>
      <c r="CB51" s="1277"/>
      <c r="CC51" s="1277"/>
      <c r="CD51" s="1277"/>
      <c r="CE51" s="1277"/>
      <c r="CF51" s="1277">
        <v>69.400000000000006</v>
      </c>
      <c r="CG51" s="1277"/>
      <c r="CH51" s="1277"/>
      <c r="CI51" s="1277"/>
      <c r="CJ51" s="1277"/>
      <c r="CK51" s="1277"/>
      <c r="CL51" s="1277"/>
      <c r="CM51" s="1277"/>
      <c r="CN51" s="1277">
        <v>46.6</v>
      </c>
      <c r="CO51" s="1277"/>
      <c r="CP51" s="1277"/>
      <c r="CQ51" s="1277"/>
      <c r="CR51" s="1277"/>
      <c r="CS51" s="1277"/>
      <c r="CT51" s="1277"/>
      <c r="CU51" s="1277"/>
      <c r="CV51" s="1277">
        <v>4.5</v>
      </c>
      <c r="CW51" s="1277"/>
      <c r="CX51" s="1277"/>
      <c r="CY51" s="1277"/>
      <c r="CZ51" s="1277"/>
      <c r="DA51" s="1277"/>
      <c r="DB51" s="1277"/>
      <c r="DC51" s="1277"/>
    </row>
    <row r="52" spans="1:109" ht="13" x14ac:dyDescent="0.2">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591</v>
      </c>
      <c r="BC53" s="1280"/>
      <c r="BD53" s="1280"/>
      <c r="BE53" s="1280"/>
      <c r="BF53" s="1280"/>
      <c r="BG53" s="1280"/>
      <c r="BH53" s="1280"/>
      <c r="BI53" s="1280"/>
      <c r="BJ53" s="1280"/>
      <c r="BK53" s="1280"/>
      <c r="BL53" s="1280"/>
      <c r="BM53" s="1280"/>
      <c r="BN53" s="1280"/>
      <c r="BO53" s="1280"/>
      <c r="BP53" s="1277">
        <v>61.4</v>
      </c>
      <c r="BQ53" s="1277"/>
      <c r="BR53" s="1277"/>
      <c r="BS53" s="1277"/>
      <c r="BT53" s="1277"/>
      <c r="BU53" s="1277"/>
      <c r="BV53" s="1277"/>
      <c r="BW53" s="1277"/>
      <c r="BX53" s="1277">
        <v>63.3</v>
      </c>
      <c r="BY53" s="1277"/>
      <c r="BZ53" s="1277"/>
      <c r="CA53" s="1277"/>
      <c r="CB53" s="1277"/>
      <c r="CC53" s="1277"/>
      <c r="CD53" s="1277"/>
      <c r="CE53" s="1277"/>
      <c r="CF53" s="1277">
        <v>65</v>
      </c>
      <c r="CG53" s="1277"/>
      <c r="CH53" s="1277"/>
      <c r="CI53" s="1277"/>
      <c r="CJ53" s="1277"/>
      <c r="CK53" s="1277"/>
      <c r="CL53" s="1277"/>
      <c r="CM53" s="1277"/>
      <c r="CN53" s="1277">
        <v>66.400000000000006</v>
      </c>
      <c r="CO53" s="1277"/>
      <c r="CP53" s="1277"/>
      <c r="CQ53" s="1277"/>
      <c r="CR53" s="1277"/>
      <c r="CS53" s="1277"/>
      <c r="CT53" s="1277"/>
      <c r="CU53" s="1277"/>
      <c r="CV53" s="1277">
        <v>67.5</v>
      </c>
      <c r="CW53" s="1277"/>
      <c r="CX53" s="1277"/>
      <c r="CY53" s="1277"/>
      <c r="CZ53" s="1277"/>
      <c r="DA53" s="1277"/>
      <c r="DB53" s="1277"/>
      <c r="DC53" s="1277"/>
    </row>
    <row r="54" spans="1:109" ht="13"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x14ac:dyDescent="0.2">
      <c r="A55" s="384"/>
      <c r="B55" s="376"/>
      <c r="G55" s="1283"/>
      <c r="H55" s="1283"/>
      <c r="I55" s="1283"/>
      <c r="J55" s="1283"/>
      <c r="K55" s="1284"/>
      <c r="L55" s="1284"/>
      <c r="M55" s="1284"/>
      <c r="N55" s="1284"/>
      <c r="AN55" s="1282" t="s">
        <v>592</v>
      </c>
      <c r="AO55" s="1282"/>
      <c r="AP55" s="1282"/>
      <c r="AQ55" s="1282"/>
      <c r="AR55" s="1282"/>
      <c r="AS55" s="1282"/>
      <c r="AT55" s="1282"/>
      <c r="AU55" s="1282"/>
      <c r="AV55" s="1282"/>
      <c r="AW55" s="1282"/>
      <c r="AX55" s="1282"/>
      <c r="AY55" s="1282"/>
      <c r="AZ55" s="1282"/>
      <c r="BA55" s="1282"/>
      <c r="BB55" s="1280" t="s">
        <v>590</v>
      </c>
      <c r="BC55" s="1280"/>
      <c r="BD55" s="1280"/>
      <c r="BE55" s="1280"/>
      <c r="BF55" s="1280"/>
      <c r="BG55" s="1280"/>
      <c r="BH55" s="1280"/>
      <c r="BI55" s="1280"/>
      <c r="BJ55" s="1280"/>
      <c r="BK55" s="1280"/>
      <c r="BL55" s="1280"/>
      <c r="BM55" s="1280"/>
      <c r="BN55" s="1280"/>
      <c r="BO55" s="1280"/>
      <c r="BP55" s="1277">
        <v>55.4</v>
      </c>
      <c r="BQ55" s="1277"/>
      <c r="BR55" s="1277"/>
      <c r="BS55" s="1277"/>
      <c r="BT55" s="1277"/>
      <c r="BU55" s="1277"/>
      <c r="BV55" s="1277"/>
      <c r="BW55" s="1277"/>
      <c r="BX55" s="1277">
        <v>52.7</v>
      </c>
      <c r="BY55" s="1277"/>
      <c r="BZ55" s="1277"/>
      <c r="CA55" s="1277"/>
      <c r="CB55" s="1277"/>
      <c r="CC55" s="1277"/>
      <c r="CD55" s="1277"/>
      <c r="CE55" s="1277"/>
      <c r="CF55" s="1277">
        <v>49.7</v>
      </c>
      <c r="CG55" s="1277"/>
      <c r="CH55" s="1277"/>
      <c r="CI55" s="1277"/>
      <c r="CJ55" s="1277"/>
      <c r="CK55" s="1277"/>
      <c r="CL55" s="1277"/>
      <c r="CM55" s="1277"/>
      <c r="CN55" s="1277">
        <v>37.299999999999997</v>
      </c>
      <c r="CO55" s="1277"/>
      <c r="CP55" s="1277"/>
      <c r="CQ55" s="1277"/>
      <c r="CR55" s="1277"/>
      <c r="CS55" s="1277"/>
      <c r="CT55" s="1277"/>
      <c r="CU55" s="1277"/>
      <c r="CV55" s="1277">
        <v>25.1</v>
      </c>
      <c r="CW55" s="1277"/>
      <c r="CX55" s="1277"/>
      <c r="CY55" s="1277"/>
      <c r="CZ55" s="1277"/>
      <c r="DA55" s="1277"/>
      <c r="DB55" s="1277"/>
      <c r="DC55" s="1277"/>
    </row>
    <row r="56" spans="1:109" ht="13"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591</v>
      </c>
      <c r="BC57" s="1280"/>
      <c r="BD57" s="1280"/>
      <c r="BE57" s="1280"/>
      <c r="BF57" s="1280"/>
      <c r="BG57" s="1280"/>
      <c r="BH57" s="1280"/>
      <c r="BI57" s="1280"/>
      <c r="BJ57" s="1280"/>
      <c r="BK57" s="1280"/>
      <c r="BL57" s="1280"/>
      <c r="BM57" s="1280"/>
      <c r="BN57" s="1280"/>
      <c r="BO57" s="1280"/>
      <c r="BP57" s="1277">
        <v>58.7</v>
      </c>
      <c r="BQ57" s="1277"/>
      <c r="BR57" s="1277"/>
      <c r="BS57" s="1277"/>
      <c r="BT57" s="1277"/>
      <c r="BU57" s="1277"/>
      <c r="BV57" s="1277"/>
      <c r="BW57" s="1277"/>
      <c r="BX57" s="1277">
        <v>59.9</v>
      </c>
      <c r="BY57" s="1277"/>
      <c r="BZ57" s="1277"/>
      <c r="CA57" s="1277"/>
      <c r="CB57" s="1277"/>
      <c r="CC57" s="1277"/>
      <c r="CD57" s="1277"/>
      <c r="CE57" s="1277"/>
      <c r="CF57" s="1277">
        <v>60.1</v>
      </c>
      <c r="CG57" s="1277"/>
      <c r="CH57" s="1277"/>
      <c r="CI57" s="1277"/>
      <c r="CJ57" s="1277"/>
      <c r="CK57" s="1277"/>
      <c r="CL57" s="1277"/>
      <c r="CM57" s="1277"/>
      <c r="CN57" s="1277">
        <v>61.9</v>
      </c>
      <c r="CO57" s="1277"/>
      <c r="CP57" s="1277"/>
      <c r="CQ57" s="1277"/>
      <c r="CR57" s="1277"/>
      <c r="CS57" s="1277"/>
      <c r="CT57" s="1277"/>
      <c r="CU57" s="1277"/>
      <c r="CV57" s="1277">
        <v>63.1</v>
      </c>
      <c r="CW57" s="1277"/>
      <c r="CX57" s="1277"/>
      <c r="CY57" s="1277"/>
      <c r="CZ57" s="1277"/>
      <c r="DA57" s="1277"/>
      <c r="DB57" s="1277"/>
      <c r="DC57" s="1277"/>
      <c r="DD57" s="389"/>
      <c r="DE57" s="388"/>
    </row>
    <row r="58" spans="1:109" s="384" customFormat="1" ht="13"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x14ac:dyDescent="0.2">
      <c r="B63" s="395" t="s">
        <v>593</v>
      </c>
    </row>
    <row r="64" spans="1:109" ht="13" x14ac:dyDescent="0.2">
      <c r="B64" s="376"/>
      <c r="G64" s="383"/>
      <c r="I64" s="396"/>
      <c r="J64" s="396"/>
      <c r="K64" s="396"/>
      <c r="L64" s="396"/>
      <c r="M64" s="396"/>
      <c r="N64" s="397"/>
      <c r="AM64" s="383"/>
      <c r="AN64" s="383" t="s">
        <v>586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x14ac:dyDescent="0.2">
      <c r="B65" s="376"/>
      <c r="AN65" s="1289" t="s">
        <v>594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 x14ac:dyDescent="0.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 x14ac:dyDescent="0.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 x14ac:dyDescent="0.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 x14ac:dyDescent="0.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x14ac:dyDescent="0.2">
      <c r="B71" s="376"/>
      <c r="G71" s="401"/>
      <c r="I71" s="402"/>
      <c r="J71" s="399"/>
      <c r="K71" s="399"/>
      <c r="L71" s="400"/>
      <c r="M71" s="399"/>
      <c r="N71" s="400"/>
      <c r="AM71" s="401"/>
      <c r="AN71" s="370" t="s">
        <v>588</v>
      </c>
    </row>
    <row r="72" spans="2:107" ht="13"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545</v>
      </c>
      <c r="BQ72" s="1282"/>
      <c r="BR72" s="1282"/>
      <c r="BS72" s="1282"/>
      <c r="BT72" s="1282"/>
      <c r="BU72" s="1282"/>
      <c r="BV72" s="1282"/>
      <c r="BW72" s="1282"/>
      <c r="BX72" s="1282" t="s">
        <v>546</v>
      </c>
      <c r="BY72" s="1282"/>
      <c r="BZ72" s="1282"/>
      <c r="CA72" s="1282"/>
      <c r="CB72" s="1282"/>
      <c r="CC72" s="1282"/>
      <c r="CD72" s="1282"/>
      <c r="CE72" s="1282"/>
      <c r="CF72" s="1282" t="s">
        <v>547</v>
      </c>
      <c r="CG72" s="1282"/>
      <c r="CH72" s="1282"/>
      <c r="CI72" s="1282"/>
      <c r="CJ72" s="1282"/>
      <c r="CK72" s="1282"/>
      <c r="CL72" s="1282"/>
      <c r="CM72" s="1282"/>
      <c r="CN72" s="1282" t="s">
        <v>548</v>
      </c>
      <c r="CO72" s="1282"/>
      <c r="CP72" s="1282"/>
      <c r="CQ72" s="1282"/>
      <c r="CR72" s="1282"/>
      <c r="CS72" s="1282"/>
      <c r="CT72" s="1282"/>
      <c r="CU72" s="1282"/>
      <c r="CV72" s="1282" t="s">
        <v>549</v>
      </c>
      <c r="CW72" s="1282"/>
      <c r="CX72" s="1282"/>
      <c r="CY72" s="1282"/>
      <c r="CZ72" s="1282"/>
      <c r="DA72" s="1282"/>
      <c r="DB72" s="1282"/>
      <c r="DC72" s="1282"/>
    </row>
    <row r="73" spans="2:107" ht="13" x14ac:dyDescent="0.2">
      <c r="B73" s="376"/>
      <c r="G73" s="1285"/>
      <c r="H73" s="1285"/>
      <c r="I73" s="1285"/>
      <c r="J73" s="1285"/>
      <c r="K73" s="1281"/>
      <c r="L73" s="1281"/>
      <c r="M73" s="1281"/>
      <c r="N73" s="1281"/>
      <c r="AM73" s="385"/>
      <c r="AN73" s="1280" t="s">
        <v>589</v>
      </c>
      <c r="AO73" s="1280"/>
      <c r="AP73" s="1280"/>
      <c r="AQ73" s="1280"/>
      <c r="AR73" s="1280"/>
      <c r="AS73" s="1280"/>
      <c r="AT73" s="1280"/>
      <c r="AU73" s="1280"/>
      <c r="AV73" s="1280"/>
      <c r="AW73" s="1280"/>
      <c r="AX73" s="1280"/>
      <c r="AY73" s="1280"/>
      <c r="AZ73" s="1280"/>
      <c r="BA73" s="1280"/>
      <c r="BB73" s="1280" t="s">
        <v>590</v>
      </c>
      <c r="BC73" s="1280"/>
      <c r="BD73" s="1280"/>
      <c r="BE73" s="1280"/>
      <c r="BF73" s="1280"/>
      <c r="BG73" s="1280"/>
      <c r="BH73" s="1280"/>
      <c r="BI73" s="1280"/>
      <c r="BJ73" s="1280"/>
      <c r="BK73" s="1280"/>
      <c r="BL73" s="1280"/>
      <c r="BM73" s="1280"/>
      <c r="BN73" s="1280"/>
      <c r="BO73" s="1280"/>
      <c r="BP73" s="1277">
        <v>76.900000000000006</v>
      </c>
      <c r="BQ73" s="1277"/>
      <c r="BR73" s="1277"/>
      <c r="BS73" s="1277"/>
      <c r="BT73" s="1277"/>
      <c r="BU73" s="1277"/>
      <c r="BV73" s="1277"/>
      <c r="BW73" s="1277"/>
      <c r="BX73" s="1277">
        <v>72.7</v>
      </c>
      <c r="BY73" s="1277"/>
      <c r="BZ73" s="1277"/>
      <c r="CA73" s="1277"/>
      <c r="CB73" s="1277"/>
      <c r="CC73" s="1277"/>
      <c r="CD73" s="1277"/>
      <c r="CE73" s="1277"/>
      <c r="CF73" s="1277">
        <v>69.400000000000006</v>
      </c>
      <c r="CG73" s="1277"/>
      <c r="CH73" s="1277"/>
      <c r="CI73" s="1277"/>
      <c r="CJ73" s="1277"/>
      <c r="CK73" s="1277"/>
      <c r="CL73" s="1277"/>
      <c r="CM73" s="1277"/>
      <c r="CN73" s="1277">
        <v>46.6</v>
      </c>
      <c r="CO73" s="1277"/>
      <c r="CP73" s="1277"/>
      <c r="CQ73" s="1277"/>
      <c r="CR73" s="1277"/>
      <c r="CS73" s="1277"/>
      <c r="CT73" s="1277"/>
      <c r="CU73" s="1277"/>
      <c r="CV73" s="1277">
        <v>4.5</v>
      </c>
      <c r="CW73" s="1277"/>
      <c r="CX73" s="1277"/>
      <c r="CY73" s="1277"/>
      <c r="CZ73" s="1277"/>
      <c r="DA73" s="1277"/>
      <c r="DB73" s="1277"/>
      <c r="DC73" s="1277"/>
    </row>
    <row r="74" spans="2:107" ht="13"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8</v>
      </c>
      <c r="BQ75" s="1277"/>
      <c r="BR75" s="1277"/>
      <c r="BS75" s="1277"/>
      <c r="BT75" s="1277"/>
      <c r="BU75" s="1277"/>
      <c r="BV75" s="1277"/>
      <c r="BW75" s="1277"/>
      <c r="BX75" s="1277">
        <v>7.9</v>
      </c>
      <c r="BY75" s="1277"/>
      <c r="BZ75" s="1277"/>
      <c r="CA75" s="1277"/>
      <c r="CB75" s="1277"/>
      <c r="CC75" s="1277"/>
      <c r="CD75" s="1277"/>
      <c r="CE75" s="1277"/>
      <c r="CF75" s="1277">
        <v>7.6</v>
      </c>
      <c r="CG75" s="1277"/>
      <c r="CH75" s="1277"/>
      <c r="CI75" s="1277"/>
      <c r="CJ75" s="1277"/>
      <c r="CK75" s="1277"/>
      <c r="CL75" s="1277"/>
      <c r="CM75" s="1277"/>
      <c r="CN75" s="1277">
        <v>8.1</v>
      </c>
      <c r="CO75" s="1277"/>
      <c r="CP75" s="1277"/>
      <c r="CQ75" s="1277"/>
      <c r="CR75" s="1277"/>
      <c r="CS75" s="1277"/>
      <c r="CT75" s="1277"/>
      <c r="CU75" s="1277"/>
      <c r="CV75" s="1277">
        <v>8.5</v>
      </c>
      <c r="CW75" s="1277"/>
      <c r="CX75" s="1277"/>
      <c r="CY75" s="1277"/>
      <c r="CZ75" s="1277"/>
      <c r="DA75" s="1277"/>
      <c r="DB75" s="1277"/>
      <c r="DC75" s="1277"/>
    </row>
    <row r="76" spans="2:107" ht="13"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x14ac:dyDescent="0.2">
      <c r="B77" s="376"/>
      <c r="G77" s="1283"/>
      <c r="H77" s="1283"/>
      <c r="I77" s="1283"/>
      <c r="J77" s="1283"/>
      <c r="K77" s="1281"/>
      <c r="L77" s="1281"/>
      <c r="M77" s="1281"/>
      <c r="N77" s="1281"/>
      <c r="AN77" s="1282" t="s">
        <v>592</v>
      </c>
      <c r="AO77" s="1282"/>
      <c r="AP77" s="1282"/>
      <c r="AQ77" s="1282"/>
      <c r="AR77" s="1282"/>
      <c r="AS77" s="1282"/>
      <c r="AT77" s="1282"/>
      <c r="AU77" s="1282"/>
      <c r="AV77" s="1282"/>
      <c r="AW77" s="1282"/>
      <c r="AX77" s="1282"/>
      <c r="AY77" s="1282"/>
      <c r="AZ77" s="1282"/>
      <c r="BA77" s="1282"/>
      <c r="BB77" s="1280" t="s">
        <v>590</v>
      </c>
      <c r="BC77" s="1280"/>
      <c r="BD77" s="1280"/>
      <c r="BE77" s="1280"/>
      <c r="BF77" s="1280"/>
      <c r="BG77" s="1280"/>
      <c r="BH77" s="1280"/>
      <c r="BI77" s="1280"/>
      <c r="BJ77" s="1280"/>
      <c r="BK77" s="1280"/>
      <c r="BL77" s="1280"/>
      <c r="BM77" s="1280"/>
      <c r="BN77" s="1280"/>
      <c r="BO77" s="1280"/>
      <c r="BP77" s="1277">
        <v>55.4</v>
      </c>
      <c r="BQ77" s="1277"/>
      <c r="BR77" s="1277"/>
      <c r="BS77" s="1277"/>
      <c r="BT77" s="1277"/>
      <c r="BU77" s="1277"/>
      <c r="BV77" s="1277"/>
      <c r="BW77" s="1277"/>
      <c r="BX77" s="1277">
        <v>52.7</v>
      </c>
      <c r="BY77" s="1277"/>
      <c r="BZ77" s="1277"/>
      <c r="CA77" s="1277"/>
      <c r="CB77" s="1277"/>
      <c r="CC77" s="1277"/>
      <c r="CD77" s="1277"/>
      <c r="CE77" s="1277"/>
      <c r="CF77" s="1277">
        <v>49.7</v>
      </c>
      <c r="CG77" s="1277"/>
      <c r="CH77" s="1277"/>
      <c r="CI77" s="1277"/>
      <c r="CJ77" s="1277"/>
      <c r="CK77" s="1277"/>
      <c r="CL77" s="1277"/>
      <c r="CM77" s="1277"/>
      <c r="CN77" s="1277">
        <v>37.299999999999997</v>
      </c>
      <c r="CO77" s="1277"/>
      <c r="CP77" s="1277"/>
      <c r="CQ77" s="1277"/>
      <c r="CR77" s="1277"/>
      <c r="CS77" s="1277"/>
      <c r="CT77" s="1277"/>
      <c r="CU77" s="1277"/>
      <c r="CV77" s="1277">
        <v>25.1</v>
      </c>
      <c r="CW77" s="1277"/>
      <c r="CX77" s="1277"/>
      <c r="CY77" s="1277"/>
      <c r="CZ77" s="1277"/>
      <c r="DA77" s="1277"/>
      <c r="DB77" s="1277"/>
      <c r="DC77" s="1277"/>
    </row>
    <row r="78" spans="2:107" ht="13"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595</v>
      </c>
      <c r="BC79" s="1280"/>
      <c r="BD79" s="1280"/>
      <c r="BE79" s="1280"/>
      <c r="BF79" s="1280"/>
      <c r="BG79" s="1280"/>
      <c r="BH79" s="1280"/>
      <c r="BI79" s="1280"/>
      <c r="BJ79" s="1280"/>
      <c r="BK79" s="1280"/>
      <c r="BL79" s="1280"/>
      <c r="BM79" s="1280"/>
      <c r="BN79" s="1280"/>
      <c r="BO79" s="1280"/>
      <c r="BP79" s="1277">
        <v>9.6999999999999993</v>
      </c>
      <c r="BQ79" s="1277"/>
      <c r="BR79" s="1277"/>
      <c r="BS79" s="1277"/>
      <c r="BT79" s="1277"/>
      <c r="BU79" s="1277"/>
      <c r="BV79" s="1277"/>
      <c r="BW79" s="1277"/>
      <c r="BX79" s="1277">
        <v>9.5</v>
      </c>
      <c r="BY79" s="1277"/>
      <c r="BZ79" s="1277"/>
      <c r="CA79" s="1277"/>
      <c r="CB79" s="1277"/>
      <c r="CC79" s="1277"/>
      <c r="CD79" s="1277"/>
      <c r="CE79" s="1277"/>
      <c r="CF79" s="1277">
        <v>9.1999999999999993</v>
      </c>
      <c r="CG79" s="1277"/>
      <c r="CH79" s="1277"/>
      <c r="CI79" s="1277"/>
      <c r="CJ79" s="1277"/>
      <c r="CK79" s="1277"/>
      <c r="CL79" s="1277"/>
      <c r="CM79" s="1277"/>
      <c r="CN79" s="1277">
        <v>8.6</v>
      </c>
      <c r="CO79" s="1277"/>
      <c r="CP79" s="1277"/>
      <c r="CQ79" s="1277"/>
      <c r="CR79" s="1277"/>
      <c r="CS79" s="1277"/>
      <c r="CT79" s="1277"/>
      <c r="CU79" s="1277"/>
      <c r="CV79" s="1277">
        <v>8.3000000000000007</v>
      </c>
      <c r="CW79" s="1277"/>
      <c r="CX79" s="1277"/>
      <c r="CY79" s="1277"/>
      <c r="CZ79" s="1277"/>
      <c r="DA79" s="1277"/>
      <c r="DB79" s="1277"/>
      <c r="DC79" s="1277"/>
    </row>
    <row r="80" spans="2:107" ht="13"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x14ac:dyDescent="0.2">
      <c r="B81" s="376"/>
    </row>
    <row r="82" spans="2:109" ht="16.5"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x14ac:dyDescent="0.2">
      <c r="DD84" s="370"/>
      <c r="DE84" s="370"/>
    </row>
    <row r="85" spans="2:109" ht="13" x14ac:dyDescent="0.2">
      <c r="DD85" s="370"/>
      <c r="DE85" s="370"/>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0866141732283472" right="0.70866141732283472" top="0.74803149606299213" bottom="0.74803149606299213" header="0.31496062992125984" footer="0.31496062992125984"/>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Normal="100" workbookViewId="0">
      <selection activeCell="DK20" sqref="DK20"/>
    </sheetView>
  </sheetViews>
  <sheetFormatPr defaultColWidth="0" defaultRowHeight="13.5" customHeight="1" zeroHeight="1" x14ac:dyDescent="0.2"/>
  <cols>
    <col min="1" max="34" width="2.453125" style="246" customWidth="1"/>
    <col min="35" max="122" width="2.453125" style="245" customWidth="1"/>
    <col min="123" max="16384" width="2.4531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 x14ac:dyDescent="0.2">
      <c r="S2" s="245"/>
      <c r="AH2" s="245"/>
    </row>
    <row r="3" spans="1:34" ht="13"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 x14ac:dyDescent="0.2"/>
    <row r="5" spans="1:34" ht="13" x14ac:dyDescent="0.2"/>
    <row r="6" spans="1:34" ht="13" x14ac:dyDescent="0.2"/>
    <row r="7" spans="1:34" ht="13" x14ac:dyDescent="0.2"/>
    <row r="8" spans="1:34" ht="13" x14ac:dyDescent="0.2"/>
    <row r="9" spans="1:34" ht="13" x14ac:dyDescent="0.2">
      <c r="AH9" s="24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45"/>
    </row>
    <row r="18" spans="12:34" ht="13" x14ac:dyDescent="0.2"/>
    <row r="19" spans="12:34" ht="13" x14ac:dyDescent="0.2"/>
    <row r="20" spans="12:34" ht="13" x14ac:dyDescent="0.2">
      <c r="AH20" s="245"/>
    </row>
    <row r="21" spans="12:34" ht="13" x14ac:dyDescent="0.2">
      <c r="AH21" s="245"/>
    </row>
    <row r="22" spans="12:34" ht="13" x14ac:dyDescent="0.2"/>
    <row r="23" spans="12:34" ht="13" x14ac:dyDescent="0.2"/>
    <row r="24" spans="12:34" ht="13" x14ac:dyDescent="0.2">
      <c r="Q24" s="245"/>
    </row>
    <row r="25" spans="12:34" ht="13" x14ac:dyDescent="0.2"/>
    <row r="26" spans="12:34" ht="13" x14ac:dyDescent="0.2"/>
    <row r="27" spans="12:34" ht="13" x14ac:dyDescent="0.2"/>
    <row r="28" spans="12:34" ht="13" x14ac:dyDescent="0.2">
      <c r="O28" s="245"/>
      <c r="T28" s="245"/>
      <c r="AH28" s="245"/>
    </row>
    <row r="29" spans="12:34" ht="13" x14ac:dyDescent="0.2"/>
    <row r="30" spans="12:34" ht="13" x14ac:dyDescent="0.2"/>
    <row r="31" spans="12:34" ht="13" x14ac:dyDescent="0.2">
      <c r="Q31" s="245"/>
    </row>
    <row r="32" spans="12:34" ht="13" x14ac:dyDescent="0.2">
      <c r="L32" s="245"/>
    </row>
    <row r="33" spans="2:34" ht="13" x14ac:dyDescent="0.2">
      <c r="C33" s="245"/>
      <c r="E33" s="245"/>
      <c r="G33" s="245"/>
      <c r="I33" s="245"/>
      <c r="X33" s="245"/>
    </row>
    <row r="34" spans="2:34" ht="13" x14ac:dyDescent="0.2">
      <c r="B34" s="245"/>
      <c r="P34" s="245"/>
      <c r="R34" s="245"/>
      <c r="T34" s="245"/>
    </row>
    <row r="35" spans="2:34" ht="13" x14ac:dyDescent="0.2">
      <c r="D35" s="245"/>
      <c r="W35" s="245"/>
      <c r="AC35" s="245"/>
      <c r="AD35" s="245"/>
      <c r="AE35" s="245"/>
      <c r="AF35" s="245"/>
      <c r="AG35" s="245"/>
      <c r="AH35" s="245"/>
    </row>
    <row r="36" spans="2:34" ht="13" x14ac:dyDescent="0.2">
      <c r="H36" s="245"/>
      <c r="J36" s="245"/>
      <c r="K36" s="245"/>
      <c r="M36" s="245"/>
      <c r="Y36" s="245"/>
      <c r="Z36" s="245"/>
      <c r="AA36" s="245"/>
      <c r="AB36" s="245"/>
      <c r="AC36" s="245"/>
      <c r="AD36" s="245"/>
      <c r="AE36" s="245"/>
      <c r="AF36" s="245"/>
      <c r="AG36" s="245"/>
      <c r="AH36" s="245"/>
    </row>
    <row r="37" spans="2:34" ht="13" x14ac:dyDescent="0.2">
      <c r="AH37" s="245"/>
    </row>
    <row r="38" spans="2:34" ht="13" x14ac:dyDescent="0.2">
      <c r="AG38" s="245"/>
      <c r="AH38" s="245"/>
    </row>
    <row r="39" spans="2:34" ht="13" x14ac:dyDescent="0.2"/>
    <row r="40" spans="2:34" ht="13" x14ac:dyDescent="0.2">
      <c r="X40" s="245"/>
    </row>
    <row r="41" spans="2:34" ht="13" x14ac:dyDescent="0.2">
      <c r="R41" s="245"/>
    </row>
    <row r="42" spans="2:34" ht="13" x14ac:dyDescent="0.2">
      <c r="W42" s="245"/>
    </row>
    <row r="43" spans="2:34" ht="13" x14ac:dyDescent="0.2">
      <c r="Y43" s="245"/>
      <c r="Z43" s="245"/>
      <c r="AA43" s="245"/>
      <c r="AB43" s="245"/>
      <c r="AC43" s="245"/>
      <c r="AD43" s="245"/>
      <c r="AE43" s="245"/>
      <c r="AF43" s="245"/>
      <c r="AG43" s="245"/>
      <c r="AH43" s="245"/>
    </row>
    <row r="44" spans="2:34" ht="13" x14ac:dyDescent="0.2">
      <c r="AH44" s="245"/>
    </row>
    <row r="45" spans="2:34" ht="13" x14ac:dyDescent="0.2">
      <c r="X45" s="245"/>
    </row>
    <row r="46" spans="2:34" ht="13" x14ac:dyDescent="0.2"/>
    <row r="47" spans="2:34" ht="13" x14ac:dyDescent="0.2"/>
    <row r="48" spans="2:34" ht="13" x14ac:dyDescent="0.2">
      <c r="W48" s="245"/>
      <c r="Y48" s="245"/>
      <c r="Z48" s="245"/>
      <c r="AA48" s="245"/>
      <c r="AB48" s="245"/>
      <c r="AC48" s="245"/>
      <c r="AD48" s="245"/>
      <c r="AE48" s="245"/>
      <c r="AF48" s="245"/>
      <c r="AG48" s="245"/>
      <c r="AH48" s="245"/>
    </row>
    <row r="49" spans="28:34" ht="13" x14ac:dyDescent="0.2"/>
    <row r="50" spans="28:34" ht="13" x14ac:dyDescent="0.2">
      <c r="AE50" s="245"/>
      <c r="AF50" s="245"/>
      <c r="AG50" s="245"/>
      <c r="AH50" s="245"/>
    </row>
    <row r="51" spans="28:34" ht="13" x14ac:dyDescent="0.2">
      <c r="AC51" s="245"/>
      <c r="AD51" s="245"/>
      <c r="AE51" s="245"/>
      <c r="AF51" s="245"/>
      <c r="AG51" s="245"/>
      <c r="AH51" s="245"/>
    </row>
    <row r="52" spans="28:34" ht="13" x14ac:dyDescent="0.2"/>
    <row r="53" spans="28:34" ht="13" x14ac:dyDescent="0.2">
      <c r="AF53" s="245"/>
      <c r="AG53" s="245"/>
      <c r="AH53" s="245"/>
    </row>
    <row r="54" spans="28:34" ht="13" x14ac:dyDescent="0.2">
      <c r="AH54" s="245"/>
    </row>
    <row r="55" spans="28:34" ht="13" x14ac:dyDescent="0.2"/>
    <row r="56" spans="28:34" ht="13" x14ac:dyDescent="0.2">
      <c r="AB56" s="245"/>
      <c r="AC56" s="245"/>
      <c r="AD56" s="245"/>
      <c r="AE56" s="245"/>
      <c r="AF56" s="245"/>
      <c r="AG56" s="245"/>
      <c r="AH56" s="245"/>
    </row>
    <row r="57" spans="28:34" ht="13" x14ac:dyDescent="0.2">
      <c r="AH57" s="245"/>
    </row>
    <row r="58" spans="28:34" ht="13" x14ac:dyDescent="0.2">
      <c r="AH58" s="245"/>
    </row>
    <row r="59" spans="28:34" ht="13" x14ac:dyDescent="0.2"/>
    <row r="60" spans="28:34" ht="13" x14ac:dyDescent="0.2"/>
    <row r="61" spans="28:34" ht="13" x14ac:dyDescent="0.2"/>
    <row r="62" spans="28:34" ht="13" x14ac:dyDescent="0.2"/>
    <row r="63" spans="28:34" ht="13" x14ac:dyDescent="0.2">
      <c r="AH63" s="245"/>
    </row>
    <row r="64" spans="28:34" ht="13" x14ac:dyDescent="0.2">
      <c r="AG64" s="245"/>
      <c r="AH64" s="245"/>
    </row>
    <row r="65" spans="28:34" ht="13" x14ac:dyDescent="0.2"/>
    <row r="66" spans="28:34" ht="13" x14ac:dyDescent="0.2"/>
    <row r="67" spans="28:34" ht="13" x14ac:dyDescent="0.2"/>
    <row r="68" spans="28:34" ht="13" x14ac:dyDescent="0.2">
      <c r="AB68" s="245"/>
      <c r="AC68" s="245"/>
      <c r="AD68" s="245"/>
      <c r="AE68" s="245"/>
      <c r="AF68" s="245"/>
      <c r="AG68" s="245"/>
      <c r="AH68" s="245"/>
    </row>
    <row r="69" spans="28:34" ht="13" x14ac:dyDescent="0.2">
      <c r="AF69" s="245"/>
      <c r="AG69" s="245"/>
      <c r="AH69" s="245"/>
    </row>
    <row r="70" spans="28:34" ht="13" x14ac:dyDescent="0.2"/>
    <row r="71" spans="28:34" ht="13" x14ac:dyDescent="0.2"/>
    <row r="72" spans="28:34" ht="13" x14ac:dyDescent="0.2"/>
    <row r="73" spans="28:34" ht="13" x14ac:dyDescent="0.2"/>
    <row r="74" spans="28:34" ht="13" x14ac:dyDescent="0.2"/>
    <row r="75" spans="28:34" ht="13" x14ac:dyDescent="0.2">
      <c r="AH75" s="245"/>
    </row>
    <row r="76" spans="28:34" ht="13" x14ac:dyDescent="0.2">
      <c r="AF76" s="245"/>
      <c r="AG76" s="245"/>
      <c r="AH76" s="245"/>
    </row>
    <row r="77" spans="28:34" ht="13" x14ac:dyDescent="0.2">
      <c r="AG77" s="245"/>
      <c r="AH77" s="245"/>
    </row>
    <row r="78" spans="28:34" ht="13" x14ac:dyDescent="0.2"/>
    <row r="79" spans="28:34" ht="13" x14ac:dyDescent="0.2"/>
    <row r="80" spans="28:34" ht="13" x14ac:dyDescent="0.2"/>
    <row r="81" spans="25:34" ht="13" x14ac:dyDescent="0.2"/>
    <row r="82" spans="25:34" ht="13" x14ac:dyDescent="0.2">
      <c r="Y82" s="245"/>
    </row>
    <row r="83" spans="25:34" ht="13" x14ac:dyDescent="0.2">
      <c r="Y83" s="245"/>
      <c r="Z83" s="245"/>
      <c r="AA83" s="245"/>
      <c r="AB83" s="245"/>
      <c r="AC83" s="245"/>
      <c r="AD83" s="245"/>
      <c r="AE83" s="245"/>
      <c r="AF83" s="245"/>
      <c r="AG83" s="245"/>
      <c r="AH83" s="245"/>
    </row>
    <row r="84" spans="25:34" ht="13" x14ac:dyDescent="0.2"/>
    <row r="85" spans="25:34" ht="13" x14ac:dyDescent="0.2"/>
    <row r="86" spans="25:34" ht="13" x14ac:dyDescent="0.2"/>
    <row r="87" spans="25:34" ht="13" x14ac:dyDescent="0.2"/>
    <row r="88" spans="25:34" ht="13" x14ac:dyDescent="0.2">
      <c r="AH88" s="24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492</v>
      </c>
    </row>
  </sheetData>
  <phoneticPr fontId="2"/>
  <printOptions horizontalCentered="1"/>
  <pageMargins left="0.70866141732283472" right="0.70866141732283472" top="0.35433070866141736" bottom="0.35433070866141736"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abSelected="1" topLeftCell="A20" zoomScale="40" zoomScaleNormal="40" workbookViewId="0">
      <selection activeCell="DK20" sqref="DK20"/>
    </sheetView>
  </sheetViews>
  <sheetFormatPr defaultColWidth="0" defaultRowHeight="13.5" customHeight="1" zeroHeight="1" x14ac:dyDescent="0.2"/>
  <cols>
    <col min="1" max="34" width="2.453125" style="246" customWidth="1"/>
    <col min="35" max="122" width="2.453125" style="245" customWidth="1"/>
    <col min="123" max="16384" width="2.4531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 x14ac:dyDescent="0.2">
      <c r="S2" s="245"/>
      <c r="AH2" s="245"/>
    </row>
    <row r="3" spans="2:34" ht="13"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 x14ac:dyDescent="0.2"/>
    <row r="5" spans="2:34" ht="13" x14ac:dyDescent="0.2"/>
    <row r="6" spans="2:34" ht="13" x14ac:dyDescent="0.2"/>
    <row r="7" spans="2:34" ht="13" x14ac:dyDescent="0.2"/>
    <row r="8" spans="2:34" ht="13" x14ac:dyDescent="0.2"/>
    <row r="9" spans="2:34" ht="13" x14ac:dyDescent="0.2">
      <c r="AH9" s="24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5"/>
    </row>
    <row r="18" spans="12:34" ht="13" x14ac:dyDescent="0.2"/>
    <row r="19" spans="12:34" ht="13" x14ac:dyDescent="0.2"/>
    <row r="20" spans="12:34" ht="13" x14ac:dyDescent="0.2">
      <c r="AH20" s="245"/>
    </row>
    <row r="21" spans="12:34" ht="13" x14ac:dyDescent="0.2">
      <c r="AH21" s="245"/>
    </row>
    <row r="22" spans="12:34" ht="13" x14ac:dyDescent="0.2"/>
    <row r="23" spans="12:34" ht="13" x14ac:dyDescent="0.2"/>
    <row r="24" spans="12:34" ht="13" x14ac:dyDescent="0.2">
      <c r="Q24" s="245"/>
    </row>
    <row r="25" spans="12:34" ht="13" x14ac:dyDescent="0.2"/>
    <row r="26" spans="12:34" ht="13" x14ac:dyDescent="0.2"/>
    <row r="27" spans="12:34" ht="13" x14ac:dyDescent="0.2"/>
    <row r="28" spans="12:34" ht="13" x14ac:dyDescent="0.2">
      <c r="O28" s="245"/>
      <c r="T28" s="245"/>
      <c r="AH28" s="245"/>
    </row>
    <row r="29" spans="12:34" ht="13" x14ac:dyDescent="0.2"/>
    <row r="30" spans="12:34" ht="13" x14ac:dyDescent="0.2"/>
    <row r="31" spans="12:34" ht="13" x14ac:dyDescent="0.2">
      <c r="Q31" s="245"/>
    </row>
    <row r="32" spans="12:34" ht="13" x14ac:dyDescent="0.2">
      <c r="L32" s="245"/>
    </row>
    <row r="33" spans="2:34" ht="13" x14ac:dyDescent="0.2">
      <c r="C33" s="245"/>
      <c r="E33" s="245"/>
      <c r="G33" s="245"/>
      <c r="I33" s="245"/>
      <c r="X33" s="245"/>
    </row>
    <row r="34" spans="2:34" ht="13" x14ac:dyDescent="0.2">
      <c r="B34" s="245"/>
      <c r="P34" s="245"/>
      <c r="R34" s="245"/>
      <c r="T34" s="245"/>
    </row>
    <row r="35" spans="2:34" ht="13" x14ac:dyDescent="0.2">
      <c r="D35" s="245"/>
      <c r="W35" s="245"/>
      <c r="AC35" s="245"/>
      <c r="AD35" s="245"/>
      <c r="AE35" s="245"/>
      <c r="AF35" s="245"/>
      <c r="AG35" s="245"/>
      <c r="AH35" s="245"/>
    </row>
    <row r="36" spans="2:34" ht="13" x14ac:dyDescent="0.2">
      <c r="H36" s="245"/>
      <c r="J36" s="245"/>
      <c r="K36" s="245"/>
      <c r="M36" s="245"/>
      <c r="Y36" s="245"/>
      <c r="Z36" s="245"/>
      <c r="AA36" s="245"/>
      <c r="AB36" s="245"/>
      <c r="AC36" s="245"/>
      <c r="AD36" s="245"/>
      <c r="AE36" s="245"/>
      <c r="AF36" s="245"/>
      <c r="AG36" s="245"/>
      <c r="AH36" s="245"/>
    </row>
    <row r="37" spans="2:34" ht="13" x14ac:dyDescent="0.2">
      <c r="AH37" s="245"/>
    </row>
    <row r="38" spans="2:34" ht="13" x14ac:dyDescent="0.2">
      <c r="AG38" s="245"/>
      <c r="AH38" s="245"/>
    </row>
    <row r="39" spans="2:34" ht="13" x14ac:dyDescent="0.2"/>
    <row r="40" spans="2:34" ht="13" x14ac:dyDescent="0.2">
      <c r="X40" s="245"/>
    </row>
    <row r="41" spans="2:34" ht="13" x14ac:dyDescent="0.2">
      <c r="R41" s="245"/>
    </row>
    <row r="42" spans="2:34" ht="13" x14ac:dyDescent="0.2">
      <c r="W42" s="245"/>
    </row>
    <row r="43" spans="2:34" ht="13" x14ac:dyDescent="0.2">
      <c r="Y43" s="245"/>
      <c r="Z43" s="245"/>
      <c r="AA43" s="245"/>
      <c r="AB43" s="245"/>
      <c r="AC43" s="245"/>
      <c r="AD43" s="245"/>
      <c r="AE43" s="245"/>
      <c r="AF43" s="245"/>
      <c r="AG43" s="245"/>
      <c r="AH43" s="245"/>
    </row>
    <row r="44" spans="2:34" ht="13" x14ac:dyDescent="0.2">
      <c r="AH44" s="245"/>
    </row>
    <row r="45" spans="2:34" ht="13" x14ac:dyDescent="0.2">
      <c r="X45" s="245"/>
    </row>
    <row r="46" spans="2:34" ht="13" x14ac:dyDescent="0.2"/>
    <row r="47" spans="2:34" ht="13" x14ac:dyDescent="0.2"/>
    <row r="48" spans="2:34" ht="13" x14ac:dyDescent="0.2">
      <c r="W48" s="245"/>
      <c r="Y48" s="245"/>
      <c r="Z48" s="245"/>
      <c r="AA48" s="245"/>
      <c r="AB48" s="245"/>
      <c r="AC48" s="245"/>
      <c r="AD48" s="245"/>
      <c r="AE48" s="245"/>
      <c r="AF48" s="245"/>
      <c r="AG48" s="245"/>
      <c r="AH48" s="245"/>
    </row>
    <row r="49" spans="28:34" ht="13" x14ac:dyDescent="0.2"/>
    <row r="50" spans="28:34" ht="13" x14ac:dyDescent="0.2">
      <c r="AE50" s="245"/>
      <c r="AF50" s="245"/>
      <c r="AG50" s="245"/>
      <c r="AH50" s="245"/>
    </row>
    <row r="51" spans="28:34" ht="13" x14ac:dyDescent="0.2">
      <c r="AC51" s="245"/>
      <c r="AD51" s="245"/>
      <c r="AE51" s="245"/>
      <c r="AF51" s="245"/>
      <c r="AG51" s="245"/>
      <c r="AH51" s="245"/>
    </row>
    <row r="52" spans="28:34" ht="13" x14ac:dyDescent="0.2"/>
    <row r="53" spans="28:34" ht="13" x14ac:dyDescent="0.2">
      <c r="AF53" s="245"/>
      <c r="AG53" s="245"/>
      <c r="AH53" s="245"/>
    </row>
    <row r="54" spans="28:34" ht="13" x14ac:dyDescent="0.2">
      <c r="AH54" s="245"/>
    </row>
    <row r="55" spans="28:34" ht="13" x14ac:dyDescent="0.2"/>
    <row r="56" spans="28:34" ht="13" x14ac:dyDescent="0.2">
      <c r="AB56" s="245"/>
      <c r="AC56" s="245"/>
      <c r="AD56" s="245"/>
      <c r="AE56" s="245"/>
      <c r="AF56" s="245"/>
      <c r="AG56" s="245"/>
      <c r="AH56" s="245"/>
    </row>
    <row r="57" spans="28:34" ht="13" x14ac:dyDescent="0.2">
      <c r="AH57" s="245"/>
    </row>
    <row r="58" spans="28:34" ht="13" x14ac:dyDescent="0.2">
      <c r="AH58" s="245"/>
    </row>
    <row r="59" spans="28:34" ht="13" x14ac:dyDescent="0.2">
      <c r="AG59" s="245"/>
      <c r="AH59" s="245"/>
    </row>
    <row r="60" spans="28:34" ht="13" x14ac:dyDescent="0.2"/>
    <row r="61" spans="28:34" ht="13" x14ac:dyDescent="0.2"/>
    <row r="62" spans="28:34" ht="13" x14ac:dyDescent="0.2"/>
    <row r="63" spans="28:34" ht="13" x14ac:dyDescent="0.2">
      <c r="AH63" s="245"/>
    </row>
    <row r="64" spans="28:34" ht="13" x14ac:dyDescent="0.2">
      <c r="AG64" s="245"/>
      <c r="AH64" s="245"/>
    </row>
    <row r="65" spans="28:34" ht="13" x14ac:dyDescent="0.2"/>
    <row r="66" spans="28:34" ht="13" x14ac:dyDescent="0.2"/>
    <row r="67" spans="28:34" ht="13" x14ac:dyDescent="0.2"/>
    <row r="68" spans="28:34" ht="13" x14ac:dyDescent="0.2">
      <c r="AB68" s="245"/>
      <c r="AC68" s="245"/>
      <c r="AD68" s="245"/>
      <c r="AE68" s="245"/>
      <c r="AF68" s="245"/>
      <c r="AG68" s="245"/>
      <c r="AH68" s="245"/>
    </row>
    <row r="69" spans="28:34" ht="13" x14ac:dyDescent="0.2">
      <c r="AF69" s="245"/>
      <c r="AG69" s="245"/>
      <c r="AH69" s="245"/>
    </row>
    <row r="70" spans="28:34" ht="13" x14ac:dyDescent="0.2"/>
    <row r="71" spans="28:34" ht="13" x14ac:dyDescent="0.2"/>
    <row r="72" spans="28:34" ht="13" x14ac:dyDescent="0.2"/>
    <row r="73" spans="28:34" ht="13" x14ac:dyDescent="0.2"/>
    <row r="74" spans="28:34" ht="13" x14ac:dyDescent="0.2"/>
    <row r="75" spans="28:34" ht="13" x14ac:dyDescent="0.2">
      <c r="AH75" s="245"/>
    </row>
    <row r="76" spans="28:34" ht="13" x14ac:dyDescent="0.2">
      <c r="AF76" s="245"/>
      <c r="AG76" s="245"/>
      <c r="AH76" s="245"/>
    </row>
    <row r="77" spans="28:34" ht="13" x14ac:dyDescent="0.2">
      <c r="AG77" s="245"/>
      <c r="AH77" s="245"/>
    </row>
    <row r="78" spans="28:34" ht="13" x14ac:dyDescent="0.2"/>
    <row r="79" spans="28:34" ht="13" x14ac:dyDescent="0.2"/>
    <row r="80" spans="28:34" ht="13" x14ac:dyDescent="0.2"/>
    <row r="81" spans="25:34" ht="13" x14ac:dyDescent="0.2"/>
    <row r="82" spans="25:34" ht="13" x14ac:dyDescent="0.2">
      <c r="Y82" s="245"/>
    </row>
    <row r="83" spans="25:34" ht="13" x14ac:dyDescent="0.2">
      <c r="Y83" s="245"/>
      <c r="Z83" s="245"/>
      <c r="AA83" s="245"/>
      <c r="AB83" s="245"/>
      <c r="AC83" s="245"/>
      <c r="AD83" s="245"/>
      <c r="AE83" s="245"/>
      <c r="AF83" s="245"/>
      <c r="AG83" s="245"/>
      <c r="AH83" s="245"/>
    </row>
    <row r="84" spans="25:34" ht="13" x14ac:dyDescent="0.2"/>
    <row r="85" spans="25:34" ht="13" x14ac:dyDescent="0.2"/>
    <row r="86" spans="25:34" ht="13" x14ac:dyDescent="0.2"/>
    <row r="87" spans="25:34" ht="13" x14ac:dyDescent="0.2"/>
    <row r="88" spans="25:34" ht="13" x14ac:dyDescent="0.2">
      <c r="AH88" s="24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492</v>
      </c>
    </row>
  </sheetData>
  <phoneticPr fontId="2"/>
  <printOptions horizontalCentered="1"/>
  <pageMargins left="0.70866141732283472" right="0.70866141732283472" top="0.35433070866141736" bottom="0.35433070866141736"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542</v>
      </c>
      <c r="G2" s="148"/>
      <c r="H2" s="149"/>
    </row>
    <row r="3" spans="1:8" x14ac:dyDescent="0.2">
      <c r="A3" s="145" t="s">
        <v>535</v>
      </c>
      <c r="B3" s="150"/>
      <c r="C3" s="151"/>
      <c r="D3" s="152">
        <v>41555</v>
      </c>
      <c r="E3" s="153"/>
      <c r="F3" s="154">
        <v>68468</v>
      </c>
      <c r="G3" s="155"/>
      <c r="H3" s="156"/>
    </row>
    <row r="4" spans="1:8" x14ac:dyDescent="0.2">
      <c r="A4" s="157"/>
      <c r="B4" s="158"/>
      <c r="C4" s="159"/>
      <c r="D4" s="160">
        <v>23688</v>
      </c>
      <c r="E4" s="161"/>
      <c r="F4" s="162">
        <v>34140</v>
      </c>
      <c r="G4" s="163"/>
      <c r="H4" s="164"/>
    </row>
    <row r="5" spans="1:8" x14ac:dyDescent="0.2">
      <c r="A5" s="145" t="s">
        <v>537</v>
      </c>
      <c r="B5" s="150"/>
      <c r="C5" s="151"/>
      <c r="D5" s="152">
        <v>26501</v>
      </c>
      <c r="E5" s="153"/>
      <c r="F5" s="154">
        <v>69729</v>
      </c>
      <c r="G5" s="155"/>
      <c r="H5" s="156"/>
    </row>
    <row r="6" spans="1:8" x14ac:dyDescent="0.2">
      <c r="A6" s="157"/>
      <c r="B6" s="158"/>
      <c r="C6" s="159"/>
      <c r="D6" s="160">
        <v>12021</v>
      </c>
      <c r="E6" s="161"/>
      <c r="F6" s="162">
        <v>38908</v>
      </c>
      <c r="G6" s="163"/>
      <c r="H6" s="164"/>
    </row>
    <row r="7" spans="1:8" x14ac:dyDescent="0.2">
      <c r="A7" s="145" t="s">
        <v>538</v>
      </c>
      <c r="B7" s="150"/>
      <c r="C7" s="151"/>
      <c r="D7" s="152">
        <v>57020</v>
      </c>
      <c r="E7" s="153"/>
      <c r="F7" s="154">
        <v>74581</v>
      </c>
      <c r="G7" s="155"/>
      <c r="H7" s="156"/>
    </row>
    <row r="8" spans="1:8" x14ac:dyDescent="0.2">
      <c r="A8" s="157"/>
      <c r="B8" s="158"/>
      <c r="C8" s="159"/>
      <c r="D8" s="160">
        <v>35126</v>
      </c>
      <c r="E8" s="161"/>
      <c r="F8" s="162">
        <v>41563</v>
      </c>
      <c r="G8" s="163"/>
      <c r="H8" s="164"/>
    </row>
    <row r="9" spans="1:8" x14ac:dyDescent="0.2">
      <c r="A9" s="145" t="s">
        <v>539</v>
      </c>
      <c r="B9" s="150"/>
      <c r="C9" s="151"/>
      <c r="D9" s="152">
        <v>55321</v>
      </c>
      <c r="E9" s="153"/>
      <c r="F9" s="154">
        <v>76347</v>
      </c>
      <c r="G9" s="155"/>
      <c r="H9" s="156"/>
    </row>
    <row r="10" spans="1:8" x14ac:dyDescent="0.2">
      <c r="A10" s="157"/>
      <c r="B10" s="158"/>
      <c r="C10" s="159"/>
      <c r="D10" s="160">
        <v>22761</v>
      </c>
      <c r="E10" s="161"/>
      <c r="F10" s="162">
        <v>41762</v>
      </c>
      <c r="G10" s="163"/>
      <c r="H10" s="164"/>
    </row>
    <row r="11" spans="1:8" x14ac:dyDescent="0.2">
      <c r="A11" s="145" t="s">
        <v>540</v>
      </c>
      <c r="B11" s="150"/>
      <c r="C11" s="151"/>
      <c r="D11" s="152">
        <v>43614</v>
      </c>
      <c r="E11" s="153"/>
      <c r="F11" s="154">
        <v>69604</v>
      </c>
      <c r="G11" s="155"/>
      <c r="H11" s="156"/>
    </row>
    <row r="12" spans="1:8" x14ac:dyDescent="0.2">
      <c r="A12" s="157"/>
      <c r="B12" s="158"/>
      <c r="C12" s="165"/>
      <c r="D12" s="160">
        <v>20416</v>
      </c>
      <c r="E12" s="161"/>
      <c r="F12" s="162">
        <v>36247</v>
      </c>
      <c r="G12" s="163"/>
      <c r="H12" s="164"/>
    </row>
    <row r="13" spans="1:8" x14ac:dyDescent="0.2">
      <c r="A13" s="145"/>
      <c r="B13" s="150"/>
      <c r="C13" s="166"/>
      <c r="D13" s="167">
        <v>44802</v>
      </c>
      <c r="E13" s="168"/>
      <c r="F13" s="169">
        <v>71746</v>
      </c>
      <c r="G13" s="170"/>
      <c r="H13" s="156"/>
    </row>
    <row r="14" spans="1:8" x14ac:dyDescent="0.2">
      <c r="A14" s="157"/>
      <c r="B14" s="158"/>
      <c r="C14" s="159"/>
      <c r="D14" s="160">
        <v>22802</v>
      </c>
      <c r="E14" s="161"/>
      <c r="F14" s="162">
        <v>38524</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0.48</v>
      </c>
      <c r="C19" s="171">
        <f>ROUND(VALUE(SUBSTITUTE(実質収支比率等に係る経年分析!G$48,"▲","-")),2)</f>
        <v>2.92</v>
      </c>
      <c r="D19" s="171">
        <f>ROUND(VALUE(SUBSTITUTE(実質収支比率等に係る経年分析!H$48,"▲","-")),2)</f>
        <v>3.11</v>
      </c>
      <c r="E19" s="171">
        <f>ROUND(VALUE(SUBSTITUTE(実質収支比率等に係る経年分析!I$48,"▲","-")),2)</f>
        <v>5.82</v>
      </c>
      <c r="F19" s="171">
        <f>ROUND(VALUE(SUBSTITUTE(実質収支比率等に係る経年分析!J$48,"▲","-")),2)</f>
        <v>7.94</v>
      </c>
    </row>
    <row r="20" spans="1:11" x14ac:dyDescent="0.2">
      <c r="A20" s="171" t="s">
        <v>54</v>
      </c>
      <c r="B20" s="171">
        <f>ROUND(VALUE(SUBSTITUTE(実質収支比率等に係る経年分析!F$47,"▲","-")),2)</f>
        <v>14.32</v>
      </c>
      <c r="C20" s="171">
        <f>ROUND(VALUE(SUBSTITUTE(実質収支比率等に係る経年分析!G$47,"▲","-")),2)</f>
        <v>14.53</v>
      </c>
      <c r="D20" s="171">
        <f>ROUND(VALUE(SUBSTITUTE(実質収支比率等に係る経年分析!H$47,"▲","-")),2)</f>
        <v>15.96</v>
      </c>
      <c r="E20" s="171">
        <f>ROUND(VALUE(SUBSTITUTE(実質収支比率等に係る経年分析!I$47,"▲","-")),2)</f>
        <v>16.93</v>
      </c>
      <c r="F20" s="171">
        <f>ROUND(VALUE(SUBSTITUTE(実質収支比率等に係る経年分析!J$47,"▲","-")),2)</f>
        <v>26.14</v>
      </c>
    </row>
    <row r="21" spans="1:11" x14ac:dyDescent="0.2">
      <c r="A21" s="171" t="s">
        <v>55</v>
      </c>
      <c r="B21" s="171">
        <f>IF(ISNUMBER(VALUE(SUBSTITUTE(実質収支比率等に係る経年分析!F$49,"▲","-"))),ROUND(VALUE(SUBSTITUTE(実質収支比率等に係る経年分析!F$49,"▲","-")),2),NA())</f>
        <v>0.34</v>
      </c>
      <c r="C21" s="171">
        <f>IF(ISNUMBER(VALUE(SUBSTITUTE(実質収支比率等に係る経年分析!G$49,"▲","-"))),ROUND(VALUE(SUBSTITUTE(実質収支比率等に係る経年分析!G$49,"▲","-")),2),NA())</f>
        <v>2.66</v>
      </c>
      <c r="D21" s="171">
        <f>IF(ISNUMBER(VALUE(SUBSTITUTE(実質収支比率等に係る経年分析!H$49,"▲","-"))),ROUND(VALUE(SUBSTITUTE(実質収支比率等に係る経年分析!H$49,"▲","-")),2),NA())</f>
        <v>1.62</v>
      </c>
      <c r="E21" s="171">
        <f>IF(ISNUMBER(VALUE(SUBSTITUTE(実質収支比率等に係る経年分析!I$49,"▲","-"))),ROUND(VALUE(SUBSTITUTE(実質収支比率等に係る経年分析!I$49,"▲","-")),2),NA())</f>
        <v>4.28</v>
      </c>
      <c r="F21" s="171">
        <f>IF(ISNUMBER(VALUE(SUBSTITUTE(実質収支比率等に係る経年分析!J$49,"▲","-"))),ROUND(VALUE(SUBSTITUTE(実質収支比率等に係る経年分析!J$49,"▲","-")),2),NA())</f>
        <v>12.28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0.55000000000000004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公園墓地整備事業特別会計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0.15</v>
      </c>
    </row>
    <row r="30" spans="1:11" x14ac:dyDescent="0.2">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2.95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1.83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1.1499999999999999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0.96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1.06</v>
      </c>
    </row>
    <row r="31" spans="1:11" x14ac:dyDescent="0.2">
      <c r="A31" s="172" t="str">
        <f>IF(連結実質赤字比率に係る赤字・黒字の構成分析!C$39="",NA(),連結実質赤字比率に係る赤字・黒字の構成分析!C$39)</f>
        <v>産業団地整備事業特別会計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7.58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1.24</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1.27</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5.78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6.75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7.25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6.64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6.39</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2.84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7.78</v>
      </c>
    </row>
    <row r="35" spans="1:16" x14ac:dyDescent="0.2">
      <c r="A35" s="172" t="str">
        <f>IF(連結実質赤字比率に係る赤字・黒字の構成分析!C$35="",NA(),連結実質赤字比率に係る赤字・黒字の構成分析!C$35)</f>
        <v>病院事業会計</v>
      </c>
      <c r="B35" s="172">
        <f>IF(ROUND(VALUE(SUBSTITUTE(連結実質赤字比率に係る赤字・黒字の構成分析!F$35,"▲", "-")), 2) &lt; 0, ABS(ROUND(VALUE(SUBSTITUTE(連結実質赤字比率に係る赤字・黒字の構成分析!F$35,"▲", "-")), 2)), NA())</f>
        <v>1.65</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2.7</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4.3</v>
      </c>
      <c r="G35" s="172" t="e">
        <f>IF(ROUND(VALUE(SUBSTITUTE(連結実質赤字比率に係る赤字・黒字の構成分析!H$35,"▲", "-")), 2) &gt;= 0, ABS(ROUND(VALUE(SUBSTITUTE(連結実質赤字比率に係る赤字・黒字の構成分析!H$35,"▲", "-")), 2)), NA())</f>
        <v>#N/A</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7.96</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9.84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9.81</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2087</v>
      </c>
      <c r="E42" s="173"/>
      <c r="F42" s="173"/>
      <c r="G42" s="173">
        <f>'実質公債費比率（分子）の構造'!L$52</f>
        <v>1967</v>
      </c>
      <c r="H42" s="173"/>
      <c r="I42" s="173"/>
      <c r="J42" s="173">
        <f>'実質公債費比率（分子）の構造'!M$52</f>
        <v>2023</v>
      </c>
      <c r="K42" s="173"/>
      <c r="L42" s="173"/>
      <c r="M42" s="173">
        <f>'実質公債費比率（分子）の構造'!N$52</f>
        <v>1992</v>
      </c>
      <c r="N42" s="173"/>
      <c r="O42" s="173"/>
      <c r="P42" s="173">
        <f>'実質公債費比率（分子）の構造'!O$52</f>
        <v>1936</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12</v>
      </c>
      <c r="C44" s="173"/>
      <c r="D44" s="173"/>
      <c r="E44" s="173">
        <f>'実質公債費比率（分子）の構造'!L$50</f>
        <v>8</v>
      </c>
      <c r="F44" s="173"/>
      <c r="G44" s="173"/>
      <c r="H44" s="173">
        <f>'実質公債費比率（分子）の構造'!M$50</f>
        <v>1</v>
      </c>
      <c r="I44" s="173"/>
      <c r="J44" s="173"/>
      <c r="K44" s="173">
        <f>'実質公債費比率（分子）の構造'!N$50</f>
        <v>0</v>
      </c>
      <c r="L44" s="173"/>
      <c r="M44" s="173"/>
      <c r="N44" s="173" t="str">
        <f>'実質公債費比率（分子）の構造'!O$50</f>
        <v>-</v>
      </c>
      <c r="O44" s="173"/>
      <c r="P44" s="173"/>
    </row>
    <row r="45" spans="1:16" x14ac:dyDescent="0.2">
      <c r="A45" s="173" t="s">
        <v>65</v>
      </c>
      <c r="B45" s="173">
        <f>'実質公債費比率（分子）の構造'!K$49</f>
        <v>77</v>
      </c>
      <c r="C45" s="173"/>
      <c r="D45" s="173"/>
      <c r="E45" s="173">
        <f>'実質公債費比率（分子）の構造'!L$49</f>
        <v>81</v>
      </c>
      <c r="F45" s="173"/>
      <c r="G45" s="173"/>
      <c r="H45" s="173">
        <f>'実質公債費比率（分子）の構造'!M$49</f>
        <v>56</v>
      </c>
      <c r="I45" s="173"/>
      <c r="J45" s="173"/>
      <c r="K45" s="173">
        <f>'実質公債費比率（分子）の構造'!N$49</f>
        <v>57</v>
      </c>
      <c r="L45" s="173"/>
      <c r="M45" s="173"/>
      <c r="N45" s="173">
        <f>'実質公債費比率（分子）の構造'!O$49</f>
        <v>57</v>
      </c>
      <c r="O45" s="173"/>
      <c r="P45" s="173"/>
    </row>
    <row r="46" spans="1:16" x14ac:dyDescent="0.2">
      <c r="A46" s="173" t="s">
        <v>66</v>
      </c>
      <c r="B46" s="173">
        <f>'実質公債費比率（分子）の構造'!K$48</f>
        <v>1018</v>
      </c>
      <c r="C46" s="173"/>
      <c r="D46" s="173"/>
      <c r="E46" s="173">
        <f>'実質公債費比率（分子）の構造'!L$48</f>
        <v>971</v>
      </c>
      <c r="F46" s="173"/>
      <c r="G46" s="173"/>
      <c r="H46" s="173">
        <f>'実質公債費比率（分子）の構造'!M$48</f>
        <v>968</v>
      </c>
      <c r="I46" s="173"/>
      <c r="J46" s="173"/>
      <c r="K46" s="173">
        <f>'実質公債費比率（分子）の構造'!N$48</f>
        <v>958</v>
      </c>
      <c r="L46" s="173"/>
      <c r="M46" s="173"/>
      <c r="N46" s="173">
        <f>'実質公債費比率（分子）の構造'!O$48</f>
        <v>947</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1632</v>
      </c>
      <c r="C49" s="173"/>
      <c r="D49" s="173"/>
      <c r="E49" s="173">
        <f>'実質公債費比率（分子）の構造'!L$45</f>
        <v>1690</v>
      </c>
      <c r="F49" s="173"/>
      <c r="G49" s="173"/>
      <c r="H49" s="173">
        <f>'実質公債費比率（分子）の構造'!M$45</f>
        <v>1794</v>
      </c>
      <c r="I49" s="173"/>
      <c r="J49" s="173"/>
      <c r="K49" s="173">
        <f>'実質公債費比率（分子）の構造'!N$45</f>
        <v>1835</v>
      </c>
      <c r="L49" s="173"/>
      <c r="M49" s="173"/>
      <c r="N49" s="173">
        <f>'実質公債費比率（分子）の構造'!O$45</f>
        <v>1922</v>
      </c>
      <c r="O49" s="173"/>
      <c r="P49" s="173"/>
    </row>
    <row r="50" spans="1:16" x14ac:dyDescent="0.2">
      <c r="A50" s="173" t="s">
        <v>70</v>
      </c>
      <c r="B50" s="173" t="e">
        <f>NA()</f>
        <v>#N/A</v>
      </c>
      <c r="C50" s="173">
        <f>IF(ISNUMBER('実質公債費比率（分子）の構造'!K$53),'実質公債費比率（分子）の構造'!K$53,NA())</f>
        <v>652</v>
      </c>
      <c r="D50" s="173" t="e">
        <f>NA()</f>
        <v>#N/A</v>
      </c>
      <c r="E50" s="173" t="e">
        <f>NA()</f>
        <v>#N/A</v>
      </c>
      <c r="F50" s="173">
        <f>IF(ISNUMBER('実質公債費比率（分子）の構造'!L$53),'実質公債費比率（分子）の構造'!L$53,NA())</f>
        <v>783</v>
      </c>
      <c r="G50" s="173" t="e">
        <f>NA()</f>
        <v>#N/A</v>
      </c>
      <c r="H50" s="173" t="e">
        <f>NA()</f>
        <v>#N/A</v>
      </c>
      <c r="I50" s="173">
        <f>IF(ISNUMBER('実質公債費比率（分子）の構造'!M$53),'実質公債費比率（分子）の構造'!M$53,NA())</f>
        <v>796</v>
      </c>
      <c r="J50" s="173" t="e">
        <f>NA()</f>
        <v>#N/A</v>
      </c>
      <c r="K50" s="173" t="e">
        <f>NA()</f>
        <v>#N/A</v>
      </c>
      <c r="L50" s="173">
        <f>IF(ISNUMBER('実質公債費比率（分子）の構造'!N$53),'実質公債費比率（分子）の構造'!N$53,NA())</f>
        <v>858</v>
      </c>
      <c r="M50" s="173" t="e">
        <f>NA()</f>
        <v>#N/A</v>
      </c>
      <c r="N50" s="173" t="e">
        <f>NA()</f>
        <v>#N/A</v>
      </c>
      <c r="O50" s="173">
        <f>IF(ISNUMBER('実質公債費比率（分子）の構造'!O$53),'実質公債費比率（分子）の構造'!O$53,NA())</f>
        <v>990</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22549</v>
      </c>
      <c r="E56" s="172"/>
      <c r="F56" s="172"/>
      <c r="G56" s="172">
        <f>'将来負担比率（分子）の構造'!J$52</f>
        <v>22112</v>
      </c>
      <c r="H56" s="172"/>
      <c r="I56" s="172"/>
      <c r="J56" s="172">
        <f>'将来負担比率（分子）の構造'!K$52</f>
        <v>22120</v>
      </c>
      <c r="K56" s="172"/>
      <c r="L56" s="172"/>
      <c r="M56" s="172">
        <f>'将来負担比率（分子）の構造'!L$52</f>
        <v>21706</v>
      </c>
      <c r="N56" s="172"/>
      <c r="O56" s="172"/>
      <c r="P56" s="172">
        <f>'将来負担比率（分子）の構造'!M$52</f>
        <v>21074</v>
      </c>
    </row>
    <row r="57" spans="1:16" x14ac:dyDescent="0.2">
      <c r="A57" s="172" t="s">
        <v>41</v>
      </c>
      <c r="B57" s="172"/>
      <c r="C57" s="172"/>
      <c r="D57" s="172">
        <f>'将来負担比率（分子）の構造'!I$51</f>
        <v>1830</v>
      </c>
      <c r="E57" s="172"/>
      <c r="F57" s="172"/>
      <c r="G57" s="172">
        <f>'将来負担比率（分子）の構造'!J$51</f>
        <v>1718</v>
      </c>
      <c r="H57" s="172"/>
      <c r="I57" s="172"/>
      <c r="J57" s="172">
        <f>'将来負担比率（分子）の構造'!K$51</f>
        <v>1634</v>
      </c>
      <c r="K57" s="172"/>
      <c r="L57" s="172"/>
      <c r="M57" s="172">
        <f>'将来負担比率（分子）の構造'!L$51</f>
        <v>1554</v>
      </c>
      <c r="N57" s="172"/>
      <c r="O57" s="172"/>
      <c r="P57" s="172">
        <f>'将来負担比率（分子）の構造'!M$51</f>
        <v>1632</v>
      </c>
    </row>
    <row r="58" spans="1:16" x14ac:dyDescent="0.2">
      <c r="A58" s="172" t="s">
        <v>40</v>
      </c>
      <c r="B58" s="172"/>
      <c r="C58" s="172"/>
      <c r="D58" s="172">
        <f>'将来負担比率（分子）の構造'!I$50</f>
        <v>3223</v>
      </c>
      <c r="E58" s="172"/>
      <c r="F58" s="172"/>
      <c r="G58" s="172">
        <f>'将来負担比率（分子）の構造'!J$50</f>
        <v>3599</v>
      </c>
      <c r="H58" s="172"/>
      <c r="I58" s="172"/>
      <c r="J58" s="172">
        <f>'将来負担比率（分子）の構造'!K$50</f>
        <v>4319</v>
      </c>
      <c r="K58" s="172"/>
      <c r="L58" s="172"/>
      <c r="M58" s="172">
        <f>'将来負担比率（分子）の構造'!L$50</f>
        <v>6335</v>
      </c>
      <c r="N58" s="172"/>
      <c r="O58" s="172"/>
      <c r="P58" s="172">
        <f>'将来負担比率（分子）の構造'!M$50</f>
        <v>9430</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1385</v>
      </c>
      <c r="C62" s="172"/>
      <c r="D62" s="172"/>
      <c r="E62" s="172">
        <f>'将来負担比率（分子）の構造'!J$45</f>
        <v>1383</v>
      </c>
      <c r="F62" s="172"/>
      <c r="G62" s="172"/>
      <c r="H62" s="172">
        <f>'将来負担比率（分子）の構造'!K$45</f>
        <v>1423</v>
      </c>
      <c r="I62" s="172"/>
      <c r="J62" s="172"/>
      <c r="K62" s="172">
        <f>'将来負担比率（分子）の構造'!L$45</f>
        <v>1495</v>
      </c>
      <c r="L62" s="172"/>
      <c r="M62" s="172"/>
      <c r="N62" s="172">
        <f>'将来負担比率（分子）の構造'!M$45</f>
        <v>1580</v>
      </c>
      <c r="O62" s="172"/>
      <c r="P62" s="172"/>
    </row>
    <row r="63" spans="1:16" x14ac:dyDescent="0.2">
      <c r="A63" s="172" t="s">
        <v>33</v>
      </c>
      <c r="B63" s="172">
        <f>'将来負担比率（分子）の構造'!I$44</f>
        <v>134</v>
      </c>
      <c r="C63" s="172"/>
      <c r="D63" s="172"/>
      <c r="E63" s="172">
        <f>'将来負担比率（分子）の構造'!J$44</f>
        <v>115</v>
      </c>
      <c r="F63" s="172"/>
      <c r="G63" s="172"/>
      <c r="H63" s="172">
        <f>'将来負担比率（分子）の構造'!K$44</f>
        <v>92</v>
      </c>
      <c r="I63" s="172"/>
      <c r="J63" s="172"/>
      <c r="K63" s="172">
        <f>'将来負担比率（分子）の構造'!L$44</f>
        <v>66</v>
      </c>
      <c r="L63" s="172"/>
      <c r="M63" s="172"/>
      <c r="N63" s="172">
        <f>'将来負担比率（分子）の構造'!M$44</f>
        <v>46</v>
      </c>
      <c r="O63" s="172"/>
      <c r="P63" s="172"/>
    </row>
    <row r="64" spans="1:16" x14ac:dyDescent="0.2">
      <c r="A64" s="172" t="s">
        <v>32</v>
      </c>
      <c r="B64" s="172">
        <f>'将来負担比率（分子）の構造'!I$43</f>
        <v>13811</v>
      </c>
      <c r="C64" s="172"/>
      <c r="D64" s="172"/>
      <c r="E64" s="172">
        <f>'将来負担比率（分子）の構造'!J$43</f>
        <v>13654</v>
      </c>
      <c r="F64" s="172"/>
      <c r="G64" s="172"/>
      <c r="H64" s="172">
        <f>'将来負担比率（分子）の構造'!K$43</f>
        <v>13020</v>
      </c>
      <c r="I64" s="172"/>
      <c r="J64" s="172"/>
      <c r="K64" s="172">
        <f>'将来負担比率（分子）の構造'!L$43</f>
        <v>12122</v>
      </c>
      <c r="L64" s="172"/>
      <c r="M64" s="172"/>
      <c r="N64" s="172">
        <f>'将来負担比率（分子）の構造'!M$43</f>
        <v>11304</v>
      </c>
      <c r="O64" s="172"/>
      <c r="P64" s="172"/>
    </row>
    <row r="65" spans="1:16" x14ac:dyDescent="0.2">
      <c r="A65" s="172" t="s">
        <v>31</v>
      </c>
      <c r="B65" s="172">
        <f>'将来負担比率（分子）の構造'!I$42</f>
        <v>12</v>
      </c>
      <c r="C65" s="172"/>
      <c r="D65" s="172"/>
      <c r="E65" s="172">
        <f>'将来負担比率（分子）の構造'!J$42</f>
        <v>1</v>
      </c>
      <c r="F65" s="172"/>
      <c r="G65" s="172"/>
      <c r="H65" s="172">
        <f>'将来負担比率（分子）の構造'!K$42</f>
        <v>488</v>
      </c>
      <c r="I65" s="172"/>
      <c r="J65" s="172"/>
      <c r="K65" s="172">
        <f>'将来負担比率（分子）の構造'!L$42</f>
        <v>488</v>
      </c>
      <c r="L65" s="172"/>
      <c r="M65" s="172"/>
      <c r="N65" s="172" t="str">
        <f>'将来負担比率（分子）の構造'!M$42</f>
        <v>-</v>
      </c>
      <c r="O65" s="172"/>
      <c r="P65" s="172"/>
    </row>
    <row r="66" spans="1:16" x14ac:dyDescent="0.2">
      <c r="A66" s="172" t="s">
        <v>30</v>
      </c>
      <c r="B66" s="172">
        <f>'将来負担比率（分子）の構造'!I$41</f>
        <v>19742</v>
      </c>
      <c r="C66" s="172"/>
      <c r="D66" s="172"/>
      <c r="E66" s="172">
        <f>'将来負担比率（分子）の構造'!J$41</f>
        <v>19422</v>
      </c>
      <c r="F66" s="172"/>
      <c r="G66" s="172"/>
      <c r="H66" s="172">
        <f>'将来負担比率（分子）の構造'!K$41</f>
        <v>19865</v>
      </c>
      <c r="I66" s="172"/>
      <c r="J66" s="172"/>
      <c r="K66" s="172">
        <f>'将来負担比率（分子）の構造'!L$41</f>
        <v>20188</v>
      </c>
      <c r="L66" s="172"/>
      <c r="M66" s="172"/>
      <c r="N66" s="172">
        <f>'将来負担比率（分子）の構造'!M$41</f>
        <v>19693</v>
      </c>
      <c r="O66" s="172"/>
      <c r="P66" s="172"/>
    </row>
    <row r="67" spans="1:16" x14ac:dyDescent="0.2">
      <c r="A67" s="172" t="s">
        <v>74</v>
      </c>
      <c r="B67" s="172" t="e">
        <f>NA()</f>
        <v>#N/A</v>
      </c>
      <c r="C67" s="172">
        <f>IF(ISNUMBER('将来負担比率（分子）の構造'!I$53), IF('将来負担比率（分子）の構造'!I$53 &lt; 0, 0, '将来負担比率（分子）の構造'!I$53), NA())</f>
        <v>7483</v>
      </c>
      <c r="D67" s="172" t="e">
        <f>NA()</f>
        <v>#N/A</v>
      </c>
      <c r="E67" s="172" t="e">
        <f>NA()</f>
        <v>#N/A</v>
      </c>
      <c r="F67" s="172">
        <f>IF(ISNUMBER('将来負担比率（分子）の構造'!J$53), IF('将来負担比率（分子）の構造'!J$53 &lt; 0, 0, '将来負担比率（分子）の構造'!J$53), NA())</f>
        <v>7147</v>
      </c>
      <c r="G67" s="172" t="e">
        <f>NA()</f>
        <v>#N/A</v>
      </c>
      <c r="H67" s="172" t="e">
        <f>NA()</f>
        <v>#N/A</v>
      </c>
      <c r="I67" s="172">
        <f>IF(ISNUMBER('将来負担比率（分子）の構造'!K$53), IF('将来負担比率（分子）の構造'!K$53 &lt; 0, 0, '将来負担比率（分子）の構造'!K$53), NA())</f>
        <v>6815</v>
      </c>
      <c r="J67" s="172" t="e">
        <f>NA()</f>
        <v>#N/A</v>
      </c>
      <c r="K67" s="172" t="e">
        <f>NA()</f>
        <v>#N/A</v>
      </c>
      <c r="L67" s="172">
        <f>IF(ISNUMBER('将来負担比率（分子）の構造'!L$53), IF('将来負担比率（分子）の構造'!L$53 &lt; 0, 0, '将来負担比率（分子）の構造'!L$53), NA())</f>
        <v>4764</v>
      </c>
      <c r="M67" s="172" t="e">
        <f>NA()</f>
        <v>#N/A</v>
      </c>
      <c r="N67" s="172" t="e">
        <f>NA()</f>
        <v>#N/A</v>
      </c>
      <c r="O67" s="172">
        <f>IF(ISNUMBER('将来負担比率（分子）の構造'!M$53), IF('将来負担比率（分子）の構造'!M$53 &lt; 0, 0, '将来負担比率（分子）の構造'!M$53), NA())</f>
        <v>487</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1845</v>
      </c>
      <c r="C72" s="176">
        <f>基金残高に係る経年分析!G55</f>
        <v>2020</v>
      </c>
      <c r="D72" s="176">
        <f>基金残高に係る経年分析!H55</f>
        <v>3256</v>
      </c>
    </row>
    <row r="73" spans="1:16" x14ac:dyDescent="0.2">
      <c r="A73" s="175" t="s">
        <v>77</v>
      </c>
      <c r="B73" s="176">
        <f>基金残高に係る経年分析!F56</f>
        <v>458</v>
      </c>
      <c r="C73" s="176">
        <f>基金残高に係る経年分析!G56</f>
        <v>458</v>
      </c>
      <c r="D73" s="176">
        <f>基金残高に係る経年分析!H56</f>
        <v>458</v>
      </c>
    </row>
    <row r="74" spans="1:16" x14ac:dyDescent="0.2">
      <c r="A74" s="175" t="s">
        <v>78</v>
      </c>
      <c r="B74" s="176">
        <f>基金残高に係る経年分析!F57</f>
        <v>1293</v>
      </c>
      <c r="C74" s="176">
        <f>基金残高に係る経年分析!G57</f>
        <v>2968</v>
      </c>
      <c r="D74" s="176">
        <f>基金残高に係る経年分析!H57</f>
        <v>4688</v>
      </c>
    </row>
  </sheetData>
  <sheetProtection algorithmName="SHA-512" hashValue="xE0b3mJHrwqJK2Bp70AbutFLwUjBv2YG9heNtSdlbNOproJlFKvhDU6lLAQvShObXlq8bqa4ZRfJe1GrGSx0Qg==" saltValue="VFBEpGxPGoO3b8Ei9PDv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55" zoomScaleNormal="55" workbookViewId="0"/>
  </sheetViews>
  <sheetFormatPr defaultColWidth="0" defaultRowHeight="11.25" customHeight="1" zeroHeight="1" x14ac:dyDescent="0.2"/>
  <cols>
    <col min="1" max="1" width="1.6328125" style="202" customWidth="1"/>
    <col min="2" max="2" width="2.36328125" style="202" customWidth="1"/>
    <col min="3" max="16" width="2.6328125" style="202" customWidth="1"/>
    <col min="17" max="17" width="2.36328125" style="202" customWidth="1"/>
    <col min="18" max="95" width="1.6328125" style="202" customWidth="1"/>
    <col min="96" max="133" width="1.6328125" style="212" customWidth="1"/>
    <col min="134" max="143" width="1.6328125" style="202" customWidth="1"/>
    <col min="144" max="16384" width="0" style="202" hidden="1"/>
  </cols>
  <sheetData>
    <row r="1" spans="2:143" ht="22.5" customHeight="1" thickBot="1" x14ac:dyDescent="0.25">
      <c r="B1" s="199"/>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642" t="s">
        <v>204</v>
      </c>
      <c r="DI1" s="643"/>
      <c r="DJ1" s="643"/>
      <c r="DK1" s="643"/>
      <c r="DL1" s="643"/>
      <c r="DM1" s="643"/>
      <c r="DN1" s="644"/>
      <c r="DO1" s="202"/>
      <c r="DP1" s="642" t="s">
        <v>205</v>
      </c>
      <c r="DQ1" s="643"/>
      <c r="DR1" s="643"/>
      <c r="DS1" s="643"/>
      <c r="DT1" s="643"/>
      <c r="DU1" s="643"/>
      <c r="DV1" s="643"/>
      <c r="DW1" s="643"/>
      <c r="DX1" s="643"/>
      <c r="DY1" s="643"/>
      <c r="DZ1" s="643"/>
      <c r="EA1" s="643"/>
      <c r="EB1" s="643"/>
      <c r="EC1" s="644"/>
      <c r="ED1" s="200"/>
      <c r="EE1" s="200"/>
      <c r="EF1" s="200"/>
      <c r="EG1" s="200"/>
      <c r="EH1" s="200"/>
      <c r="EI1" s="200"/>
      <c r="EJ1" s="200"/>
      <c r="EK1" s="200"/>
      <c r="EL1" s="200"/>
      <c r="EM1" s="200"/>
    </row>
    <row r="2" spans="2:143" ht="22.5" customHeight="1" x14ac:dyDescent="0.2">
      <c r="B2" s="203" t="s">
        <v>206</v>
      </c>
      <c r="R2" s="204"/>
      <c r="S2" s="204"/>
      <c r="T2" s="204"/>
      <c r="U2" s="204"/>
      <c r="V2" s="204"/>
      <c r="W2" s="204"/>
      <c r="X2" s="204"/>
      <c r="Y2" s="204"/>
      <c r="Z2" s="204"/>
      <c r="AA2" s="204"/>
      <c r="AB2" s="204"/>
      <c r="AC2" s="204"/>
      <c r="AE2" s="205"/>
      <c r="AF2" s="205"/>
      <c r="AG2" s="205"/>
      <c r="AH2" s="205"/>
      <c r="AI2" s="205"/>
      <c r="AJ2" s="204"/>
      <c r="AK2" s="204"/>
      <c r="AL2" s="204"/>
      <c r="AM2" s="204"/>
      <c r="AN2" s="204"/>
      <c r="AO2" s="204"/>
      <c r="AP2" s="204"/>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row>
    <row r="3" spans="2:143" ht="11.25" customHeight="1" x14ac:dyDescent="0.2">
      <c r="B3" s="645" t="s">
        <v>207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208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209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210</v>
      </c>
      <c r="S4" s="646"/>
      <c r="T4" s="646"/>
      <c r="U4" s="646"/>
      <c r="V4" s="646"/>
      <c r="W4" s="646"/>
      <c r="X4" s="646"/>
      <c r="Y4" s="647"/>
      <c r="Z4" s="645" t="s">
        <v>211</v>
      </c>
      <c r="AA4" s="646"/>
      <c r="AB4" s="646"/>
      <c r="AC4" s="647"/>
      <c r="AD4" s="645" t="s">
        <v>212</v>
      </c>
      <c r="AE4" s="646"/>
      <c r="AF4" s="646"/>
      <c r="AG4" s="646"/>
      <c r="AH4" s="646"/>
      <c r="AI4" s="646"/>
      <c r="AJ4" s="646"/>
      <c r="AK4" s="647"/>
      <c r="AL4" s="645" t="s">
        <v>211</v>
      </c>
      <c r="AM4" s="646"/>
      <c r="AN4" s="646"/>
      <c r="AO4" s="647"/>
      <c r="AP4" s="651" t="s">
        <v>213</v>
      </c>
      <c r="AQ4" s="651"/>
      <c r="AR4" s="651"/>
      <c r="AS4" s="651"/>
      <c r="AT4" s="651"/>
      <c r="AU4" s="651"/>
      <c r="AV4" s="651"/>
      <c r="AW4" s="651"/>
      <c r="AX4" s="651"/>
      <c r="AY4" s="651"/>
      <c r="AZ4" s="651"/>
      <c r="BA4" s="651"/>
      <c r="BB4" s="651"/>
      <c r="BC4" s="651"/>
      <c r="BD4" s="651"/>
      <c r="BE4" s="651"/>
      <c r="BF4" s="651"/>
      <c r="BG4" s="651" t="s">
        <v>214</v>
      </c>
      <c r="BH4" s="651"/>
      <c r="BI4" s="651"/>
      <c r="BJ4" s="651"/>
      <c r="BK4" s="651"/>
      <c r="BL4" s="651"/>
      <c r="BM4" s="651"/>
      <c r="BN4" s="651"/>
      <c r="BO4" s="651" t="s">
        <v>211</v>
      </c>
      <c r="BP4" s="651"/>
      <c r="BQ4" s="651"/>
      <c r="BR4" s="651"/>
      <c r="BS4" s="651" t="s">
        <v>215</v>
      </c>
      <c r="BT4" s="651"/>
      <c r="BU4" s="651"/>
      <c r="BV4" s="651"/>
      <c r="BW4" s="651"/>
      <c r="BX4" s="651"/>
      <c r="BY4" s="651"/>
      <c r="BZ4" s="651"/>
      <c r="CA4" s="651"/>
      <c r="CB4" s="651"/>
      <c r="CD4" s="648" t="s">
        <v>216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2">
      <c r="B5" s="652" t="s">
        <v>217</v>
      </c>
      <c r="C5" s="653"/>
      <c r="D5" s="653"/>
      <c r="E5" s="653"/>
      <c r="F5" s="653"/>
      <c r="G5" s="653"/>
      <c r="H5" s="653"/>
      <c r="I5" s="653"/>
      <c r="J5" s="653"/>
      <c r="K5" s="653"/>
      <c r="L5" s="653"/>
      <c r="M5" s="653"/>
      <c r="N5" s="653"/>
      <c r="O5" s="653"/>
      <c r="P5" s="653"/>
      <c r="Q5" s="654"/>
      <c r="R5" s="655">
        <v>6767895</v>
      </c>
      <c r="S5" s="656"/>
      <c r="T5" s="656"/>
      <c r="U5" s="656"/>
      <c r="V5" s="656"/>
      <c r="W5" s="656"/>
      <c r="X5" s="656"/>
      <c r="Y5" s="657"/>
      <c r="Z5" s="658">
        <v>23.4</v>
      </c>
      <c r="AA5" s="658"/>
      <c r="AB5" s="658"/>
      <c r="AC5" s="658"/>
      <c r="AD5" s="659">
        <v>6520194</v>
      </c>
      <c r="AE5" s="659"/>
      <c r="AF5" s="659"/>
      <c r="AG5" s="659"/>
      <c r="AH5" s="659"/>
      <c r="AI5" s="659"/>
      <c r="AJ5" s="659"/>
      <c r="AK5" s="659"/>
      <c r="AL5" s="660">
        <v>53.1</v>
      </c>
      <c r="AM5" s="661"/>
      <c r="AN5" s="661"/>
      <c r="AO5" s="662"/>
      <c r="AP5" s="652" t="s">
        <v>218</v>
      </c>
      <c r="AQ5" s="653"/>
      <c r="AR5" s="653"/>
      <c r="AS5" s="653"/>
      <c r="AT5" s="653"/>
      <c r="AU5" s="653"/>
      <c r="AV5" s="653"/>
      <c r="AW5" s="653"/>
      <c r="AX5" s="653"/>
      <c r="AY5" s="653"/>
      <c r="AZ5" s="653"/>
      <c r="BA5" s="653"/>
      <c r="BB5" s="653"/>
      <c r="BC5" s="653"/>
      <c r="BD5" s="653"/>
      <c r="BE5" s="653"/>
      <c r="BF5" s="654"/>
      <c r="BG5" s="666">
        <v>6520194</v>
      </c>
      <c r="BH5" s="667"/>
      <c r="BI5" s="667"/>
      <c r="BJ5" s="667"/>
      <c r="BK5" s="667"/>
      <c r="BL5" s="667"/>
      <c r="BM5" s="667"/>
      <c r="BN5" s="668"/>
      <c r="BO5" s="669">
        <v>96.3</v>
      </c>
      <c r="BP5" s="669"/>
      <c r="BQ5" s="669"/>
      <c r="BR5" s="669"/>
      <c r="BS5" s="670">
        <v>150362</v>
      </c>
      <c r="BT5" s="670"/>
      <c r="BU5" s="670"/>
      <c r="BV5" s="670"/>
      <c r="BW5" s="670"/>
      <c r="BX5" s="670"/>
      <c r="BY5" s="670"/>
      <c r="BZ5" s="670"/>
      <c r="CA5" s="670"/>
      <c r="CB5" s="674"/>
      <c r="CD5" s="648" t="s">
        <v>213</v>
      </c>
      <c r="CE5" s="649"/>
      <c r="CF5" s="649"/>
      <c r="CG5" s="649"/>
      <c r="CH5" s="649"/>
      <c r="CI5" s="649"/>
      <c r="CJ5" s="649"/>
      <c r="CK5" s="649"/>
      <c r="CL5" s="649"/>
      <c r="CM5" s="649"/>
      <c r="CN5" s="649"/>
      <c r="CO5" s="649"/>
      <c r="CP5" s="649"/>
      <c r="CQ5" s="650"/>
      <c r="CR5" s="648" t="s">
        <v>219</v>
      </c>
      <c r="CS5" s="649"/>
      <c r="CT5" s="649"/>
      <c r="CU5" s="649"/>
      <c r="CV5" s="649"/>
      <c r="CW5" s="649"/>
      <c r="CX5" s="649"/>
      <c r="CY5" s="650"/>
      <c r="CZ5" s="648" t="s">
        <v>211</v>
      </c>
      <c r="DA5" s="649"/>
      <c r="DB5" s="649"/>
      <c r="DC5" s="650"/>
      <c r="DD5" s="648" t="s">
        <v>220</v>
      </c>
      <c r="DE5" s="649"/>
      <c r="DF5" s="649"/>
      <c r="DG5" s="649"/>
      <c r="DH5" s="649"/>
      <c r="DI5" s="649"/>
      <c r="DJ5" s="649"/>
      <c r="DK5" s="649"/>
      <c r="DL5" s="649"/>
      <c r="DM5" s="649"/>
      <c r="DN5" s="649"/>
      <c r="DO5" s="649"/>
      <c r="DP5" s="650"/>
      <c r="DQ5" s="648" t="s">
        <v>221</v>
      </c>
      <c r="DR5" s="649"/>
      <c r="DS5" s="649"/>
      <c r="DT5" s="649"/>
      <c r="DU5" s="649"/>
      <c r="DV5" s="649"/>
      <c r="DW5" s="649"/>
      <c r="DX5" s="649"/>
      <c r="DY5" s="649"/>
      <c r="DZ5" s="649"/>
      <c r="EA5" s="649"/>
      <c r="EB5" s="649"/>
      <c r="EC5" s="650"/>
    </row>
    <row r="6" spans="2:143" ht="11.25" customHeight="1" x14ac:dyDescent="0.2">
      <c r="B6" s="663" t="s">
        <v>222</v>
      </c>
      <c r="C6" s="664"/>
      <c r="D6" s="664"/>
      <c r="E6" s="664"/>
      <c r="F6" s="664"/>
      <c r="G6" s="664"/>
      <c r="H6" s="664"/>
      <c r="I6" s="664"/>
      <c r="J6" s="664"/>
      <c r="K6" s="664"/>
      <c r="L6" s="664"/>
      <c r="M6" s="664"/>
      <c r="N6" s="664"/>
      <c r="O6" s="664"/>
      <c r="P6" s="664"/>
      <c r="Q6" s="665"/>
      <c r="R6" s="666">
        <v>164652</v>
      </c>
      <c r="S6" s="667"/>
      <c r="T6" s="667"/>
      <c r="U6" s="667"/>
      <c r="V6" s="667"/>
      <c r="W6" s="667"/>
      <c r="X6" s="667"/>
      <c r="Y6" s="668"/>
      <c r="Z6" s="669">
        <v>0.6</v>
      </c>
      <c r="AA6" s="669"/>
      <c r="AB6" s="669"/>
      <c r="AC6" s="669"/>
      <c r="AD6" s="670">
        <v>164652</v>
      </c>
      <c r="AE6" s="670"/>
      <c r="AF6" s="670"/>
      <c r="AG6" s="670"/>
      <c r="AH6" s="670"/>
      <c r="AI6" s="670"/>
      <c r="AJ6" s="670"/>
      <c r="AK6" s="670"/>
      <c r="AL6" s="671">
        <v>1.3</v>
      </c>
      <c r="AM6" s="672"/>
      <c r="AN6" s="672"/>
      <c r="AO6" s="673"/>
      <c r="AP6" s="663" t="s">
        <v>223</v>
      </c>
      <c r="AQ6" s="664"/>
      <c r="AR6" s="664"/>
      <c r="AS6" s="664"/>
      <c r="AT6" s="664"/>
      <c r="AU6" s="664"/>
      <c r="AV6" s="664"/>
      <c r="AW6" s="664"/>
      <c r="AX6" s="664"/>
      <c r="AY6" s="664"/>
      <c r="AZ6" s="664"/>
      <c r="BA6" s="664"/>
      <c r="BB6" s="664"/>
      <c r="BC6" s="664"/>
      <c r="BD6" s="664"/>
      <c r="BE6" s="664"/>
      <c r="BF6" s="665"/>
      <c r="BG6" s="666">
        <v>6520194</v>
      </c>
      <c r="BH6" s="667"/>
      <c r="BI6" s="667"/>
      <c r="BJ6" s="667"/>
      <c r="BK6" s="667"/>
      <c r="BL6" s="667"/>
      <c r="BM6" s="667"/>
      <c r="BN6" s="668"/>
      <c r="BO6" s="669">
        <v>96.3</v>
      </c>
      <c r="BP6" s="669"/>
      <c r="BQ6" s="669"/>
      <c r="BR6" s="669"/>
      <c r="BS6" s="670">
        <v>150362</v>
      </c>
      <c r="BT6" s="670"/>
      <c r="BU6" s="670"/>
      <c r="BV6" s="670"/>
      <c r="BW6" s="670"/>
      <c r="BX6" s="670"/>
      <c r="BY6" s="670"/>
      <c r="BZ6" s="670"/>
      <c r="CA6" s="670"/>
      <c r="CB6" s="674"/>
      <c r="CD6" s="677" t="s">
        <v>224</v>
      </c>
      <c r="CE6" s="678"/>
      <c r="CF6" s="678"/>
      <c r="CG6" s="678"/>
      <c r="CH6" s="678"/>
      <c r="CI6" s="678"/>
      <c r="CJ6" s="678"/>
      <c r="CK6" s="678"/>
      <c r="CL6" s="678"/>
      <c r="CM6" s="678"/>
      <c r="CN6" s="678"/>
      <c r="CO6" s="678"/>
      <c r="CP6" s="678"/>
      <c r="CQ6" s="679"/>
      <c r="CR6" s="666">
        <v>154835</v>
      </c>
      <c r="CS6" s="667"/>
      <c r="CT6" s="667"/>
      <c r="CU6" s="667"/>
      <c r="CV6" s="667"/>
      <c r="CW6" s="667"/>
      <c r="CX6" s="667"/>
      <c r="CY6" s="668"/>
      <c r="CZ6" s="660">
        <v>0.6</v>
      </c>
      <c r="DA6" s="661"/>
      <c r="DB6" s="661"/>
      <c r="DC6" s="680"/>
      <c r="DD6" s="675" t="s">
        <v>125</v>
      </c>
      <c r="DE6" s="667"/>
      <c r="DF6" s="667"/>
      <c r="DG6" s="667"/>
      <c r="DH6" s="667"/>
      <c r="DI6" s="667"/>
      <c r="DJ6" s="667"/>
      <c r="DK6" s="667"/>
      <c r="DL6" s="667"/>
      <c r="DM6" s="667"/>
      <c r="DN6" s="667"/>
      <c r="DO6" s="667"/>
      <c r="DP6" s="668"/>
      <c r="DQ6" s="675">
        <v>154835</v>
      </c>
      <c r="DR6" s="667"/>
      <c r="DS6" s="667"/>
      <c r="DT6" s="667"/>
      <c r="DU6" s="667"/>
      <c r="DV6" s="667"/>
      <c r="DW6" s="667"/>
      <c r="DX6" s="667"/>
      <c r="DY6" s="667"/>
      <c r="DZ6" s="667"/>
      <c r="EA6" s="667"/>
      <c r="EB6" s="667"/>
      <c r="EC6" s="676"/>
    </row>
    <row r="7" spans="2:143" ht="11.25" customHeight="1" x14ac:dyDescent="0.2">
      <c r="B7" s="663" t="s">
        <v>226</v>
      </c>
      <c r="C7" s="664"/>
      <c r="D7" s="664"/>
      <c r="E7" s="664"/>
      <c r="F7" s="664"/>
      <c r="G7" s="664"/>
      <c r="H7" s="664"/>
      <c r="I7" s="664"/>
      <c r="J7" s="664"/>
      <c r="K7" s="664"/>
      <c r="L7" s="664"/>
      <c r="M7" s="664"/>
      <c r="N7" s="664"/>
      <c r="O7" s="664"/>
      <c r="P7" s="664"/>
      <c r="Q7" s="665"/>
      <c r="R7" s="666">
        <v>5099</v>
      </c>
      <c r="S7" s="667"/>
      <c r="T7" s="667"/>
      <c r="U7" s="667"/>
      <c r="V7" s="667"/>
      <c r="W7" s="667"/>
      <c r="X7" s="667"/>
      <c r="Y7" s="668"/>
      <c r="Z7" s="669">
        <v>0</v>
      </c>
      <c r="AA7" s="669"/>
      <c r="AB7" s="669"/>
      <c r="AC7" s="669"/>
      <c r="AD7" s="670">
        <v>5099</v>
      </c>
      <c r="AE7" s="670"/>
      <c r="AF7" s="670"/>
      <c r="AG7" s="670"/>
      <c r="AH7" s="670"/>
      <c r="AI7" s="670"/>
      <c r="AJ7" s="670"/>
      <c r="AK7" s="670"/>
      <c r="AL7" s="671">
        <v>0</v>
      </c>
      <c r="AM7" s="672"/>
      <c r="AN7" s="672"/>
      <c r="AO7" s="673"/>
      <c r="AP7" s="663" t="s">
        <v>227</v>
      </c>
      <c r="AQ7" s="664"/>
      <c r="AR7" s="664"/>
      <c r="AS7" s="664"/>
      <c r="AT7" s="664"/>
      <c r="AU7" s="664"/>
      <c r="AV7" s="664"/>
      <c r="AW7" s="664"/>
      <c r="AX7" s="664"/>
      <c r="AY7" s="664"/>
      <c r="AZ7" s="664"/>
      <c r="BA7" s="664"/>
      <c r="BB7" s="664"/>
      <c r="BC7" s="664"/>
      <c r="BD7" s="664"/>
      <c r="BE7" s="664"/>
      <c r="BF7" s="665"/>
      <c r="BG7" s="666">
        <v>2701979</v>
      </c>
      <c r="BH7" s="667"/>
      <c r="BI7" s="667"/>
      <c r="BJ7" s="667"/>
      <c r="BK7" s="667"/>
      <c r="BL7" s="667"/>
      <c r="BM7" s="667"/>
      <c r="BN7" s="668"/>
      <c r="BO7" s="669">
        <v>39.9</v>
      </c>
      <c r="BP7" s="669"/>
      <c r="BQ7" s="669"/>
      <c r="BR7" s="669"/>
      <c r="BS7" s="670">
        <v>150362</v>
      </c>
      <c r="BT7" s="670"/>
      <c r="BU7" s="670"/>
      <c r="BV7" s="670"/>
      <c r="BW7" s="670"/>
      <c r="BX7" s="670"/>
      <c r="BY7" s="670"/>
      <c r="BZ7" s="670"/>
      <c r="CA7" s="670"/>
      <c r="CB7" s="674"/>
      <c r="CD7" s="681" t="s">
        <v>228</v>
      </c>
      <c r="CE7" s="682"/>
      <c r="CF7" s="682"/>
      <c r="CG7" s="682"/>
      <c r="CH7" s="682"/>
      <c r="CI7" s="682"/>
      <c r="CJ7" s="682"/>
      <c r="CK7" s="682"/>
      <c r="CL7" s="682"/>
      <c r="CM7" s="682"/>
      <c r="CN7" s="682"/>
      <c r="CO7" s="682"/>
      <c r="CP7" s="682"/>
      <c r="CQ7" s="683"/>
      <c r="CR7" s="666">
        <v>8529469</v>
      </c>
      <c r="CS7" s="667"/>
      <c r="CT7" s="667"/>
      <c r="CU7" s="667"/>
      <c r="CV7" s="667"/>
      <c r="CW7" s="667"/>
      <c r="CX7" s="667"/>
      <c r="CY7" s="668"/>
      <c r="CZ7" s="669">
        <v>30.6</v>
      </c>
      <c r="DA7" s="669"/>
      <c r="DB7" s="669"/>
      <c r="DC7" s="669"/>
      <c r="DD7" s="675">
        <v>308638</v>
      </c>
      <c r="DE7" s="667"/>
      <c r="DF7" s="667"/>
      <c r="DG7" s="667"/>
      <c r="DH7" s="667"/>
      <c r="DI7" s="667"/>
      <c r="DJ7" s="667"/>
      <c r="DK7" s="667"/>
      <c r="DL7" s="667"/>
      <c r="DM7" s="667"/>
      <c r="DN7" s="667"/>
      <c r="DO7" s="667"/>
      <c r="DP7" s="668"/>
      <c r="DQ7" s="675">
        <v>6313025</v>
      </c>
      <c r="DR7" s="667"/>
      <c r="DS7" s="667"/>
      <c r="DT7" s="667"/>
      <c r="DU7" s="667"/>
      <c r="DV7" s="667"/>
      <c r="DW7" s="667"/>
      <c r="DX7" s="667"/>
      <c r="DY7" s="667"/>
      <c r="DZ7" s="667"/>
      <c r="EA7" s="667"/>
      <c r="EB7" s="667"/>
      <c r="EC7" s="676"/>
    </row>
    <row r="8" spans="2:143" ht="11.25" customHeight="1" x14ac:dyDescent="0.2">
      <c r="B8" s="663" t="s">
        <v>229</v>
      </c>
      <c r="C8" s="664"/>
      <c r="D8" s="664"/>
      <c r="E8" s="664"/>
      <c r="F8" s="664"/>
      <c r="G8" s="664"/>
      <c r="H8" s="664"/>
      <c r="I8" s="664"/>
      <c r="J8" s="664"/>
      <c r="K8" s="664"/>
      <c r="L8" s="664"/>
      <c r="M8" s="664"/>
      <c r="N8" s="664"/>
      <c r="O8" s="664"/>
      <c r="P8" s="664"/>
      <c r="Q8" s="665"/>
      <c r="R8" s="666">
        <v>51622</v>
      </c>
      <c r="S8" s="667"/>
      <c r="T8" s="667"/>
      <c r="U8" s="667"/>
      <c r="V8" s="667"/>
      <c r="W8" s="667"/>
      <c r="X8" s="667"/>
      <c r="Y8" s="668"/>
      <c r="Z8" s="669">
        <v>0.2</v>
      </c>
      <c r="AA8" s="669"/>
      <c r="AB8" s="669"/>
      <c r="AC8" s="669"/>
      <c r="AD8" s="670">
        <v>51622</v>
      </c>
      <c r="AE8" s="670"/>
      <c r="AF8" s="670"/>
      <c r="AG8" s="670"/>
      <c r="AH8" s="670"/>
      <c r="AI8" s="670"/>
      <c r="AJ8" s="670"/>
      <c r="AK8" s="670"/>
      <c r="AL8" s="671">
        <v>0.4</v>
      </c>
      <c r="AM8" s="672"/>
      <c r="AN8" s="672"/>
      <c r="AO8" s="673"/>
      <c r="AP8" s="663" t="s">
        <v>230</v>
      </c>
      <c r="AQ8" s="664"/>
      <c r="AR8" s="664"/>
      <c r="AS8" s="664"/>
      <c r="AT8" s="664"/>
      <c r="AU8" s="664"/>
      <c r="AV8" s="664"/>
      <c r="AW8" s="664"/>
      <c r="AX8" s="664"/>
      <c r="AY8" s="664"/>
      <c r="AZ8" s="664"/>
      <c r="BA8" s="664"/>
      <c r="BB8" s="664"/>
      <c r="BC8" s="664"/>
      <c r="BD8" s="664"/>
      <c r="BE8" s="664"/>
      <c r="BF8" s="665"/>
      <c r="BG8" s="666">
        <v>78621</v>
      </c>
      <c r="BH8" s="667"/>
      <c r="BI8" s="667"/>
      <c r="BJ8" s="667"/>
      <c r="BK8" s="667"/>
      <c r="BL8" s="667"/>
      <c r="BM8" s="667"/>
      <c r="BN8" s="668"/>
      <c r="BO8" s="669">
        <v>1.2</v>
      </c>
      <c r="BP8" s="669"/>
      <c r="BQ8" s="669"/>
      <c r="BR8" s="669"/>
      <c r="BS8" s="670" t="s">
        <v>125</v>
      </c>
      <c r="BT8" s="670"/>
      <c r="BU8" s="670"/>
      <c r="BV8" s="670"/>
      <c r="BW8" s="670"/>
      <c r="BX8" s="670"/>
      <c r="BY8" s="670"/>
      <c r="BZ8" s="670"/>
      <c r="CA8" s="670"/>
      <c r="CB8" s="674"/>
      <c r="CD8" s="681" t="s">
        <v>231</v>
      </c>
      <c r="CE8" s="682"/>
      <c r="CF8" s="682"/>
      <c r="CG8" s="682"/>
      <c r="CH8" s="682"/>
      <c r="CI8" s="682"/>
      <c r="CJ8" s="682"/>
      <c r="CK8" s="682"/>
      <c r="CL8" s="682"/>
      <c r="CM8" s="682"/>
      <c r="CN8" s="682"/>
      <c r="CO8" s="682"/>
      <c r="CP8" s="682"/>
      <c r="CQ8" s="683"/>
      <c r="CR8" s="666">
        <v>7449215</v>
      </c>
      <c r="CS8" s="667"/>
      <c r="CT8" s="667"/>
      <c r="CU8" s="667"/>
      <c r="CV8" s="667"/>
      <c r="CW8" s="667"/>
      <c r="CX8" s="667"/>
      <c r="CY8" s="668"/>
      <c r="CZ8" s="669">
        <v>26.7</v>
      </c>
      <c r="DA8" s="669"/>
      <c r="DB8" s="669"/>
      <c r="DC8" s="669"/>
      <c r="DD8" s="675">
        <v>195227</v>
      </c>
      <c r="DE8" s="667"/>
      <c r="DF8" s="667"/>
      <c r="DG8" s="667"/>
      <c r="DH8" s="667"/>
      <c r="DI8" s="667"/>
      <c r="DJ8" s="667"/>
      <c r="DK8" s="667"/>
      <c r="DL8" s="667"/>
      <c r="DM8" s="667"/>
      <c r="DN8" s="667"/>
      <c r="DO8" s="667"/>
      <c r="DP8" s="668"/>
      <c r="DQ8" s="675">
        <v>3627050</v>
      </c>
      <c r="DR8" s="667"/>
      <c r="DS8" s="667"/>
      <c r="DT8" s="667"/>
      <c r="DU8" s="667"/>
      <c r="DV8" s="667"/>
      <c r="DW8" s="667"/>
      <c r="DX8" s="667"/>
      <c r="DY8" s="667"/>
      <c r="DZ8" s="667"/>
      <c r="EA8" s="667"/>
      <c r="EB8" s="667"/>
      <c r="EC8" s="676"/>
    </row>
    <row r="9" spans="2:143" ht="11.25" customHeight="1" x14ac:dyDescent="0.2">
      <c r="B9" s="663" t="s">
        <v>232</v>
      </c>
      <c r="C9" s="664"/>
      <c r="D9" s="664"/>
      <c r="E9" s="664"/>
      <c r="F9" s="664"/>
      <c r="G9" s="664"/>
      <c r="H9" s="664"/>
      <c r="I9" s="664"/>
      <c r="J9" s="664"/>
      <c r="K9" s="664"/>
      <c r="L9" s="664"/>
      <c r="M9" s="664"/>
      <c r="N9" s="664"/>
      <c r="O9" s="664"/>
      <c r="P9" s="664"/>
      <c r="Q9" s="665"/>
      <c r="R9" s="666">
        <v>60958</v>
      </c>
      <c r="S9" s="667"/>
      <c r="T9" s="667"/>
      <c r="U9" s="667"/>
      <c r="V9" s="667"/>
      <c r="W9" s="667"/>
      <c r="X9" s="667"/>
      <c r="Y9" s="668"/>
      <c r="Z9" s="669">
        <v>0.2</v>
      </c>
      <c r="AA9" s="669"/>
      <c r="AB9" s="669"/>
      <c r="AC9" s="669"/>
      <c r="AD9" s="670">
        <v>60958</v>
      </c>
      <c r="AE9" s="670"/>
      <c r="AF9" s="670"/>
      <c r="AG9" s="670"/>
      <c r="AH9" s="670"/>
      <c r="AI9" s="670"/>
      <c r="AJ9" s="670"/>
      <c r="AK9" s="670"/>
      <c r="AL9" s="671">
        <v>0.5</v>
      </c>
      <c r="AM9" s="672"/>
      <c r="AN9" s="672"/>
      <c r="AO9" s="673"/>
      <c r="AP9" s="663" t="s">
        <v>233</v>
      </c>
      <c r="AQ9" s="664"/>
      <c r="AR9" s="664"/>
      <c r="AS9" s="664"/>
      <c r="AT9" s="664"/>
      <c r="AU9" s="664"/>
      <c r="AV9" s="664"/>
      <c r="AW9" s="664"/>
      <c r="AX9" s="664"/>
      <c r="AY9" s="664"/>
      <c r="AZ9" s="664"/>
      <c r="BA9" s="664"/>
      <c r="BB9" s="664"/>
      <c r="BC9" s="664"/>
      <c r="BD9" s="664"/>
      <c r="BE9" s="664"/>
      <c r="BF9" s="665"/>
      <c r="BG9" s="666">
        <v>2005267</v>
      </c>
      <c r="BH9" s="667"/>
      <c r="BI9" s="667"/>
      <c r="BJ9" s="667"/>
      <c r="BK9" s="667"/>
      <c r="BL9" s="667"/>
      <c r="BM9" s="667"/>
      <c r="BN9" s="668"/>
      <c r="BO9" s="669">
        <v>29.6</v>
      </c>
      <c r="BP9" s="669"/>
      <c r="BQ9" s="669"/>
      <c r="BR9" s="669"/>
      <c r="BS9" s="670" t="s">
        <v>125</v>
      </c>
      <c r="BT9" s="670"/>
      <c r="BU9" s="670"/>
      <c r="BV9" s="670"/>
      <c r="BW9" s="670"/>
      <c r="BX9" s="670"/>
      <c r="BY9" s="670"/>
      <c r="BZ9" s="670"/>
      <c r="CA9" s="670"/>
      <c r="CB9" s="674"/>
      <c r="CD9" s="681" t="s">
        <v>234</v>
      </c>
      <c r="CE9" s="682"/>
      <c r="CF9" s="682"/>
      <c r="CG9" s="682"/>
      <c r="CH9" s="682"/>
      <c r="CI9" s="682"/>
      <c r="CJ9" s="682"/>
      <c r="CK9" s="682"/>
      <c r="CL9" s="682"/>
      <c r="CM9" s="682"/>
      <c r="CN9" s="682"/>
      <c r="CO9" s="682"/>
      <c r="CP9" s="682"/>
      <c r="CQ9" s="683"/>
      <c r="CR9" s="666">
        <v>2819531</v>
      </c>
      <c r="CS9" s="667"/>
      <c r="CT9" s="667"/>
      <c r="CU9" s="667"/>
      <c r="CV9" s="667"/>
      <c r="CW9" s="667"/>
      <c r="CX9" s="667"/>
      <c r="CY9" s="668"/>
      <c r="CZ9" s="669">
        <v>10.1</v>
      </c>
      <c r="DA9" s="669"/>
      <c r="DB9" s="669"/>
      <c r="DC9" s="669"/>
      <c r="DD9" s="675">
        <v>43511</v>
      </c>
      <c r="DE9" s="667"/>
      <c r="DF9" s="667"/>
      <c r="DG9" s="667"/>
      <c r="DH9" s="667"/>
      <c r="DI9" s="667"/>
      <c r="DJ9" s="667"/>
      <c r="DK9" s="667"/>
      <c r="DL9" s="667"/>
      <c r="DM9" s="667"/>
      <c r="DN9" s="667"/>
      <c r="DO9" s="667"/>
      <c r="DP9" s="668"/>
      <c r="DQ9" s="675">
        <v>1954771</v>
      </c>
      <c r="DR9" s="667"/>
      <c r="DS9" s="667"/>
      <c r="DT9" s="667"/>
      <c r="DU9" s="667"/>
      <c r="DV9" s="667"/>
      <c r="DW9" s="667"/>
      <c r="DX9" s="667"/>
      <c r="DY9" s="667"/>
      <c r="DZ9" s="667"/>
      <c r="EA9" s="667"/>
      <c r="EB9" s="667"/>
      <c r="EC9" s="676"/>
    </row>
    <row r="10" spans="2:143" ht="11.25" customHeight="1" x14ac:dyDescent="0.2">
      <c r="B10" s="663" t="s">
        <v>235</v>
      </c>
      <c r="C10" s="664"/>
      <c r="D10" s="664"/>
      <c r="E10" s="664"/>
      <c r="F10" s="664"/>
      <c r="G10" s="664"/>
      <c r="H10" s="664"/>
      <c r="I10" s="664"/>
      <c r="J10" s="664"/>
      <c r="K10" s="664"/>
      <c r="L10" s="664"/>
      <c r="M10" s="664"/>
      <c r="N10" s="664"/>
      <c r="O10" s="664"/>
      <c r="P10" s="664"/>
      <c r="Q10" s="665"/>
      <c r="R10" s="666" t="s">
        <v>125</v>
      </c>
      <c r="S10" s="667"/>
      <c r="T10" s="667"/>
      <c r="U10" s="667"/>
      <c r="V10" s="667"/>
      <c r="W10" s="667"/>
      <c r="X10" s="667"/>
      <c r="Y10" s="668"/>
      <c r="Z10" s="669" t="s">
        <v>125</v>
      </c>
      <c r="AA10" s="669"/>
      <c r="AB10" s="669"/>
      <c r="AC10" s="669"/>
      <c r="AD10" s="670" t="s">
        <v>125</v>
      </c>
      <c r="AE10" s="670"/>
      <c r="AF10" s="670"/>
      <c r="AG10" s="670"/>
      <c r="AH10" s="670"/>
      <c r="AI10" s="670"/>
      <c r="AJ10" s="670"/>
      <c r="AK10" s="670"/>
      <c r="AL10" s="671" t="s">
        <v>125</v>
      </c>
      <c r="AM10" s="672"/>
      <c r="AN10" s="672"/>
      <c r="AO10" s="673"/>
      <c r="AP10" s="663" t="s">
        <v>236</v>
      </c>
      <c r="AQ10" s="664"/>
      <c r="AR10" s="664"/>
      <c r="AS10" s="664"/>
      <c r="AT10" s="664"/>
      <c r="AU10" s="664"/>
      <c r="AV10" s="664"/>
      <c r="AW10" s="664"/>
      <c r="AX10" s="664"/>
      <c r="AY10" s="664"/>
      <c r="AZ10" s="664"/>
      <c r="BA10" s="664"/>
      <c r="BB10" s="664"/>
      <c r="BC10" s="664"/>
      <c r="BD10" s="664"/>
      <c r="BE10" s="664"/>
      <c r="BF10" s="665"/>
      <c r="BG10" s="666">
        <v>183868</v>
      </c>
      <c r="BH10" s="667"/>
      <c r="BI10" s="667"/>
      <c r="BJ10" s="667"/>
      <c r="BK10" s="667"/>
      <c r="BL10" s="667"/>
      <c r="BM10" s="667"/>
      <c r="BN10" s="668"/>
      <c r="BO10" s="669">
        <v>2.7</v>
      </c>
      <c r="BP10" s="669"/>
      <c r="BQ10" s="669"/>
      <c r="BR10" s="669"/>
      <c r="BS10" s="670">
        <v>26343</v>
      </c>
      <c r="BT10" s="670"/>
      <c r="BU10" s="670"/>
      <c r="BV10" s="670"/>
      <c r="BW10" s="670"/>
      <c r="BX10" s="670"/>
      <c r="BY10" s="670"/>
      <c r="BZ10" s="670"/>
      <c r="CA10" s="670"/>
      <c r="CB10" s="674"/>
      <c r="CD10" s="681" t="s">
        <v>237</v>
      </c>
      <c r="CE10" s="682"/>
      <c r="CF10" s="682"/>
      <c r="CG10" s="682"/>
      <c r="CH10" s="682"/>
      <c r="CI10" s="682"/>
      <c r="CJ10" s="682"/>
      <c r="CK10" s="682"/>
      <c r="CL10" s="682"/>
      <c r="CM10" s="682"/>
      <c r="CN10" s="682"/>
      <c r="CO10" s="682"/>
      <c r="CP10" s="682"/>
      <c r="CQ10" s="683"/>
      <c r="CR10" s="666">
        <v>82971</v>
      </c>
      <c r="CS10" s="667"/>
      <c r="CT10" s="667"/>
      <c r="CU10" s="667"/>
      <c r="CV10" s="667"/>
      <c r="CW10" s="667"/>
      <c r="CX10" s="667"/>
      <c r="CY10" s="668"/>
      <c r="CZ10" s="669">
        <v>0.3</v>
      </c>
      <c r="DA10" s="669"/>
      <c r="DB10" s="669"/>
      <c r="DC10" s="669"/>
      <c r="DD10" s="675" t="s">
        <v>125</v>
      </c>
      <c r="DE10" s="667"/>
      <c r="DF10" s="667"/>
      <c r="DG10" s="667"/>
      <c r="DH10" s="667"/>
      <c r="DI10" s="667"/>
      <c r="DJ10" s="667"/>
      <c r="DK10" s="667"/>
      <c r="DL10" s="667"/>
      <c r="DM10" s="667"/>
      <c r="DN10" s="667"/>
      <c r="DO10" s="667"/>
      <c r="DP10" s="668"/>
      <c r="DQ10" s="675">
        <v>17571</v>
      </c>
      <c r="DR10" s="667"/>
      <c r="DS10" s="667"/>
      <c r="DT10" s="667"/>
      <c r="DU10" s="667"/>
      <c r="DV10" s="667"/>
      <c r="DW10" s="667"/>
      <c r="DX10" s="667"/>
      <c r="DY10" s="667"/>
      <c r="DZ10" s="667"/>
      <c r="EA10" s="667"/>
      <c r="EB10" s="667"/>
      <c r="EC10" s="676"/>
    </row>
    <row r="11" spans="2:143" ht="11.25" customHeight="1" x14ac:dyDescent="0.2">
      <c r="B11" s="663" t="s">
        <v>238</v>
      </c>
      <c r="C11" s="664"/>
      <c r="D11" s="664"/>
      <c r="E11" s="664"/>
      <c r="F11" s="664"/>
      <c r="G11" s="664"/>
      <c r="H11" s="664"/>
      <c r="I11" s="664"/>
      <c r="J11" s="664"/>
      <c r="K11" s="664"/>
      <c r="L11" s="664"/>
      <c r="M11" s="664"/>
      <c r="N11" s="664"/>
      <c r="O11" s="664"/>
      <c r="P11" s="664"/>
      <c r="Q11" s="665"/>
      <c r="R11" s="666">
        <v>1026241</v>
      </c>
      <c r="S11" s="667"/>
      <c r="T11" s="667"/>
      <c r="U11" s="667"/>
      <c r="V11" s="667"/>
      <c r="W11" s="667"/>
      <c r="X11" s="667"/>
      <c r="Y11" s="668"/>
      <c r="Z11" s="671">
        <v>3.5</v>
      </c>
      <c r="AA11" s="672"/>
      <c r="AB11" s="672"/>
      <c r="AC11" s="684"/>
      <c r="AD11" s="675">
        <v>1026241</v>
      </c>
      <c r="AE11" s="667"/>
      <c r="AF11" s="667"/>
      <c r="AG11" s="667"/>
      <c r="AH11" s="667"/>
      <c r="AI11" s="667"/>
      <c r="AJ11" s="667"/>
      <c r="AK11" s="668"/>
      <c r="AL11" s="671">
        <v>8.4</v>
      </c>
      <c r="AM11" s="672"/>
      <c r="AN11" s="672"/>
      <c r="AO11" s="673"/>
      <c r="AP11" s="663" t="s">
        <v>239</v>
      </c>
      <c r="AQ11" s="664"/>
      <c r="AR11" s="664"/>
      <c r="AS11" s="664"/>
      <c r="AT11" s="664"/>
      <c r="AU11" s="664"/>
      <c r="AV11" s="664"/>
      <c r="AW11" s="664"/>
      <c r="AX11" s="664"/>
      <c r="AY11" s="664"/>
      <c r="AZ11" s="664"/>
      <c r="BA11" s="664"/>
      <c r="BB11" s="664"/>
      <c r="BC11" s="664"/>
      <c r="BD11" s="664"/>
      <c r="BE11" s="664"/>
      <c r="BF11" s="665"/>
      <c r="BG11" s="666">
        <v>434223</v>
      </c>
      <c r="BH11" s="667"/>
      <c r="BI11" s="667"/>
      <c r="BJ11" s="667"/>
      <c r="BK11" s="667"/>
      <c r="BL11" s="667"/>
      <c r="BM11" s="667"/>
      <c r="BN11" s="668"/>
      <c r="BO11" s="669">
        <v>6.4</v>
      </c>
      <c r="BP11" s="669"/>
      <c r="BQ11" s="669"/>
      <c r="BR11" s="669"/>
      <c r="BS11" s="670">
        <v>124019</v>
      </c>
      <c r="BT11" s="670"/>
      <c r="BU11" s="670"/>
      <c r="BV11" s="670"/>
      <c r="BW11" s="670"/>
      <c r="BX11" s="670"/>
      <c r="BY11" s="670"/>
      <c r="BZ11" s="670"/>
      <c r="CA11" s="670"/>
      <c r="CB11" s="674"/>
      <c r="CD11" s="681" t="s">
        <v>240</v>
      </c>
      <c r="CE11" s="682"/>
      <c r="CF11" s="682"/>
      <c r="CG11" s="682"/>
      <c r="CH11" s="682"/>
      <c r="CI11" s="682"/>
      <c r="CJ11" s="682"/>
      <c r="CK11" s="682"/>
      <c r="CL11" s="682"/>
      <c r="CM11" s="682"/>
      <c r="CN11" s="682"/>
      <c r="CO11" s="682"/>
      <c r="CP11" s="682"/>
      <c r="CQ11" s="683"/>
      <c r="CR11" s="666">
        <v>1276181</v>
      </c>
      <c r="CS11" s="667"/>
      <c r="CT11" s="667"/>
      <c r="CU11" s="667"/>
      <c r="CV11" s="667"/>
      <c r="CW11" s="667"/>
      <c r="CX11" s="667"/>
      <c r="CY11" s="668"/>
      <c r="CZ11" s="669">
        <v>4.5999999999999996</v>
      </c>
      <c r="DA11" s="669"/>
      <c r="DB11" s="669"/>
      <c r="DC11" s="669"/>
      <c r="DD11" s="675">
        <v>206337</v>
      </c>
      <c r="DE11" s="667"/>
      <c r="DF11" s="667"/>
      <c r="DG11" s="667"/>
      <c r="DH11" s="667"/>
      <c r="DI11" s="667"/>
      <c r="DJ11" s="667"/>
      <c r="DK11" s="667"/>
      <c r="DL11" s="667"/>
      <c r="DM11" s="667"/>
      <c r="DN11" s="667"/>
      <c r="DO11" s="667"/>
      <c r="DP11" s="668"/>
      <c r="DQ11" s="675">
        <v>782083</v>
      </c>
      <c r="DR11" s="667"/>
      <c r="DS11" s="667"/>
      <c r="DT11" s="667"/>
      <c r="DU11" s="667"/>
      <c r="DV11" s="667"/>
      <c r="DW11" s="667"/>
      <c r="DX11" s="667"/>
      <c r="DY11" s="667"/>
      <c r="DZ11" s="667"/>
      <c r="EA11" s="667"/>
      <c r="EB11" s="667"/>
      <c r="EC11" s="676"/>
    </row>
    <row r="12" spans="2:143" ht="11.25" customHeight="1" x14ac:dyDescent="0.2">
      <c r="B12" s="663" t="s">
        <v>241</v>
      </c>
      <c r="C12" s="664"/>
      <c r="D12" s="664"/>
      <c r="E12" s="664"/>
      <c r="F12" s="664"/>
      <c r="G12" s="664"/>
      <c r="H12" s="664"/>
      <c r="I12" s="664"/>
      <c r="J12" s="664"/>
      <c r="K12" s="664"/>
      <c r="L12" s="664"/>
      <c r="M12" s="664"/>
      <c r="N12" s="664"/>
      <c r="O12" s="664"/>
      <c r="P12" s="664"/>
      <c r="Q12" s="665"/>
      <c r="R12" s="666">
        <v>70903</v>
      </c>
      <c r="S12" s="667"/>
      <c r="T12" s="667"/>
      <c r="U12" s="667"/>
      <c r="V12" s="667"/>
      <c r="W12" s="667"/>
      <c r="X12" s="667"/>
      <c r="Y12" s="668"/>
      <c r="Z12" s="669">
        <v>0.2</v>
      </c>
      <c r="AA12" s="669"/>
      <c r="AB12" s="669"/>
      <c r="AC12" s="669"/>
      <c r="AD12" s="670">
        <v>70903</v>
      </c>
      <c r="AE12" s="670"/>
      <c r="AF12" s="670"/>
      <c r="AG12" s="670"/>
      <c r="AH12" s="670"/>
      <c r="AI12" s="670"/>
      <c r="AJ12" s="670"/>
      <c r="AK12" s="670"/>
      <c r="AL12" s="671">
        <v>0.6</v>
      </c>
      <c r="AM12" s="672"/>
      <c r="AN12" s="672"/>
      <c r="AO12" s="673"/>
      <c r="AP12" s="663" t="s">
        <v>242</v>
      </c>
      <c r="AQ12" s="664"/>
      <c r="AR12" s="664"/>
      <c r="AS12" s="664"/>
      <c r="AT12" s="664"/>
      <c r="AU12" s="664"/>
      <c r="AV12" s="664"/>
      <c r="AW12" s="664"/>
      <c r="AX12" s="664"/>
      <c r="AY12" s="664"/>
      <c r="AZ12" s="664"/>
      <c r="BA12" s="664"/>
      <c r="BB12" s="664"/>
      <c r="BC12" s="664"/>
      <c r="BD12" s="664"/>
      <c r="BE12" s="664"/>
      <c r="BF12" s="665"/>
      <c r="BG12" s="666">
        <v>3371874</v>
      </c>
      <c r="BH12" s="667"/>
      <c r="BI12" s="667"/>
      <c r="BJ12" s="667"/>
      <c r="BK12" s="667"/>
      <c r="BL12" s="667"/>
      <c r="BM12" s="667"/>
      <c r="BN12" s="668"/>
      <c r="BO12" s="669">
        <v>49.8</v>
      </c>
      <c r="BP12" s="669"/>
      <c r="BQ12" s="669"/>
      <c r="BR12" s="669"/>
      <c r="BS12" s="670" t="s">
        <v>125</v>
      </c>
      <c r="BT12" s="670"/>
      <c r="BU12" s="670"/>
      <c r="BV12" s="670"/>
      <c r="BW12" s="670"/>
      <c r="BX12" s="670"/>
      <c r="BY12" s="670"/>
      <c r="BZ12" s="670"/>
      <c r="CA12" s="670"/>
      <c r="CB12" s="674"/>
      <c r="CD12" s="681" t="s">
        <v>243</v>
      </c>
      <c r="CE12" s="682"/>
      <c r="CF12" s="682"/>
      <c r="CG12" s="682"/>
      <c r="CH12" s="682"/>
      <c r="CI12" s="682"/>
      <c r="CJ12" s="682"/>
      <c r="CK12" s="682"/>
      <c r="CL12" s="682"/>
      <c r="CM12" s="682"/>
      <c r="CN12" s="682"/>
      <c r="CO12" s="682"/>
      <c r="CP12" s="682"/>
      <c r="CQ12" s="683"/>
      <c r="CR12" s="666">
        <v>876725</v>
      </c>
      <c r="CS12" s="667"/>
      <c r="CT12" s="667"/>
      <c r="CU12" s="667"/>
      <c r="CV12" s="667"/>
      <c r="CW12" s="667"/>
      <c r="CX12" s="667"/>
      <c r="CY12" s="668"/>
      <c r="CZ12" s="669">
        <v>3.1</v>
      </c>
      <c r="DA12" s="669"/>
      <c r="DB12" s="669"/>
      <c r="DC12" s="669"/>
      <c r="DD12" s="675">
        <v>5271</v>
      </c>
      <c r="DE12" s="667"/>
      <c r="DF12" s="667"/>
      <c r="DG12" s="667"/>
      <c r="DH12" s="667"/>
      <c r="DI12" s="667"/>
      <c r="DJ12" s="667"/>
      <c r="DK12" s="667"/>
      <c r="DL12" s="667"/>
      <c r="DM12" s="667"/>
      <c r="DN12" s="667"/>
      <c r="DO12" s="667"/>
      <c r="DP12" s="668"/>
      <c r="DQ12" s="675">
        <v>658237</v>
      </c>
      <c r="DR12" s="667"/>
      <c r="DS12" s="667"/>
      <c r="DT12" s="667"/>
      <c r="DU12" s="667"/>
      <c r="DV12" s="667"/>
      <c r="DW12" s="667"/>
      <c r="DX12" s="667"/>
      <c r="DY12" s="667"/>
      <c r="DZ12" s="667"/>
      <c r="EA12" s="667"/>
      <c r="EB12" s="667"/>
      <c r="EC12" s="676"/>
    </row>
    <row r="13" spans="2:143" ht="11.25" customHeight="1" x14ac:dyDescent="0.2">
      <c r="B13" s="663" t="s">
        <v>244</v>
      </c>
      <c r="C13" s="664"/>
      <c r="D13" s="664"/>
      <c r="E13" s="664"/>
      <c r="F13" s="664"/>
      <c r="G13" s="664"/>
      <c r="H13" s="664"/>
      <c r="I13" s="664"/>
      <c r="J13" s="664"/>
      <c r="K13" s="664"/>
      <c r="L13" s="664"/>
      <c r="M13" s="664"/>
      <c r="N13" s="664"/>
      <c r="O13" s="664"/>
      <c r="P13" s="664"/>
      <c r="Q13" s="665"/>
      <c r="R13" s="666" t="s">
        <v>125</v>
      </c>
      <c r="S13" s="667"/>
      <c r="T13" s="667"/>
      <c r="U13" s="667"/>
      <c r="V13" s="667"/>
      <c r="W13" s="667"/>
      <c r="X13" s="667"/>
      <c r="Y13" s="668"/>
      <c r="Z13" s="669" t="s">
        <v>125</v>
      </c>
      <c r="AA13" s="669"/>
      <c r="AB13" s="669"/>
      <c r="AC13" s="669"/>
      <c r="AD13" s="670" t="s">
        <v>125</v>
      </c>
      <c r="AE13" s="670"/>
      <c r="AF13" s="670"/>
      <c r="AG13" s="670"/>
      <c r="AH13" s="670"/>
      <c r="AI13" s="670"/>
      <c r="AJ13" s="670"/>
      <c r="AK13" s="670"/>
      <c r="AL13" s="671" t="s">
        <v>125</v>
      </c>
      <c r="AM13" s="672"/>
      <c r="AN13" s="672"/>
      <c r="AO13" s="673"/>
      <c r="AP13" s="663" t="s">
        <v>245</v>
      </c>
      <c r="AQ13" s="664"/>
      <c r="AR13" s="664"/>
      <c r="AS13" s="664"/>
      <c r="AT13" s="664"/>
      <c r="AU13" s="664"/>
      <c r="AV13" s="664"/>
      <c r="AW13" s="664"/>
      <c r="AX13" s="664"/>
      <c r="AY13" s="664"/>
      <c r="AZ13" s="664"/>
      <c r="BA13" s="664"/>
      <c r="BB13" s="664"/>
      <c r="BC13" s="664"/>
      <c r="BD13" s="664"/>
      <c r="BE13" s="664"/>
      <c r="BF13" s="665"/>
      <c r="BG13" s="666">
        <v>3361976</v>
      </c>
      <c r="BH13" s="667"/>
      <c r="BI13" s="667"/>
      <c r="BJ13" s="667"/>
      <c r="BK13" s="667"/>
      <c r="BL13" s="667"/>
      <c r="BM13" s="667"/>
      <c r="BN13" s="668"/>
      <c r="BO13" s="669">
        <v>49.7</v>
      </c>
      <c r="BP13" s="669"/>
      <c r="BQ13" s="669"/>
      <c r="BR13" s="669"/>
      <c r="BS13" s="670" t="s">
        <v>125</v>
      </c>
      <c r="BT13" s="670"/>
      <c r="BU13" s="670"/>
      <c r="BV13" s="670"/>
      <c r="BW13" s="670"/>
      <c r="BX13" s="670"/>
      <c r="BY13" s="670"/>
      <c r="BZ13" s="670"/>
      <c r="CA13" s="670"/>
      <c r="CB13" s="674"/>
      <c r="CD13" s="681" t="s">
        <v>246</v>
      </c>
      <c r="CE13" s="682"/>
      <c r="CF13" s="682"/>
      <c r="CG13" s="682"/>
      <c r="CH13" s="682"/>
      <c r="CI13" s="682"/>
      <c r="CJ13" s="682"/>
      <c r="CK13" s="682"/>
      <c r="CL13" s="682"/>
      <c r="CM13" s="682"/>
      <c r="CN13" s="682"/>
      <c r="CO13" s="682"/>
      <c r="CP13" s="682"/>
      <c r="CQ13" s="683"/>
      <c r="CR13" s="666">
        <v>1940754</v>
      </c>
      <c r="CS13" s="667"/>
      <c r="CT13" s="667"/>
      <c r="CU13" s="667"/>
      <c r="CV13" s="667"/>
      <c r="CW13" s="667"/>
      <c r="CX13" s="667"/>
      <c r="CY13" s="668"/>
      <c r="CZ13" s="669">
        <v>7</v>
      </c>
      <c r="DA13" s="669"/>
      <c r="DB13" s="669"/>
      <c r="DC13" s="669"/>
      <c r="DD13" s="675">
        <v>896941</v>
      </c>
      <c r="DE13" s="667"/>
      <c r="DF13" s="667"/>
      <c r="DG13" s="667"/>
      <c r="DH13" s="667"/>
      <c r="DI13" s="667"/>
      <c r="DJ13" s="667"/>
      <c r="DK13" s="667"/>
      <c r="DL13" s="667"/>
      <c r="DM13" s="667"/>
      <c r="DN13" s="667"/>
      <c r="DO13" s="667"/>
      <c r="DP13" s="668"/>
      <c r="DQ13" s="675">
        <v>1287551</v>
      </c>
      <c r="DR13" s="667"/>
      <c r="DS13" s="667"/>
      <c r="DT13" s="667"/>
      <c r="DU13" s="667"/>
      <c r="DV13" s="667"/>
      <c r="DW13" s="667"/>
      <c r="DX13" s="667"/>
      <c r="DY13" s="667"/>
      <c r="DZ13" s="667"/>
      <c r="EA13" s="667"/>
      <c r="EB13" s="667"/>
      <c r="EC13" s="676"/>
    </row>
    <row r="14" spans="2:143" ht="11.25" customHeight="1" x14ac:dyDescent="0.2">
      <c r="B14" s="663" t="s">
        <v>247</v>
      </c>
      <c r="C14" s="664"/>
      <c r="D14" s="664"/>
      <c r="E14" s="664"/>
      <c r="F14" s="664"/>
      <c r="G14" s="664"/>
      <c r="H14" s="664"/>
      <c r="I14" s="664"/>
      <c r="J14" s="664"/>
      <c r="K14" s="664"/>
      <c r="L14" s="664"/>
      <c r="M14" s="664"/>
      <c r="N14" s="664"/>
      <c r="O14" s="664"/>
      <c r="P14" s="664"/>
      <c r="Q14" s="665"/>
      <c r="R14" s="666" t="s">
        <v>125</v>
      </c>
      <c r="S14" s="667"/>
      <c r="T14" s="667"/>
      <c r="U14" s="667"/>
      <c r="V14" s="667"/>
      <c r="W14" s="667"/>
      <c r="X14" s="667"/>
      <c r="Y14" s="668"/>
      <c r="Z14" s="669" t="s">
        <v>125</v>
      </c>
      <c r="AA14" s="669"/>
      <c r="AB14" s="669"/>
      <c r="AC14" s="669"/>
      <c r="AD14" s="670" t="s">
        <v>125</v>
      </c>
      <c r="AE14" s="670"/>
      <c r="AF14" s="670"/>
      <c r="AG14" s="670"/>
      <c r="AH14" s="670"/>
      <c r="AI14" s="670"/>
      <c r="AJ14" s="670"/>
      <c r="AK14" s="670"/>
      <c r="AL14" s="671" t="s">
        <v>125</v>
      </c>
      <c r="AM14" s="672"/>
      <c r="AN14" s="672"/>
      <c r="AO14" s="673"/>
      <c r="AP14" s="663" t="s">
        <v>248</v>
      </c>
      <c r="AQ14" s="664"/>
      <c r="AR14" s="664"/>
      <c r="AS14" s="664"/>
      <c r="AT14" s="664"/>
      <c r="AU14" s="664"/>
      <c r="AV14" s="664"/>
      <c r="AW14" s="664"/>
      <c r="AX14" s="664"/>
      <c r="AY14" s="664"/>
      <c r="AZ14" s="664"/>
      <c r="BA14" s="664"/>
      <c r="BB14" s="664"/>
      <c r="BC14" s="664"/>
      <c r="BD14" s="664"/>
      <c r="BE14" s="664"/>
      <c r="BF14" s="665"/>
      <c r="BG14" s="666">
        <v>170647</v>
      </c>
      <c r="BH14" s="667"/>
      <c r="BI14" s="667"/>
      <c r="BJ14" s="667"/>
      <c r="BK14" s="667"/>
      <c r="BL14" s="667"/>
      <c r="BM14" s="667"/>
      <c r="BN14" s="668"/>
      <c r="BO14" s="669">
        <v>2.5</v>
      </c>
      <c r="BP14" s="669"/>
      <c r="BQ14" s="669"/>
      <c r="BR14" s="669"/>
      <c r="BS14" s="670" t="s">
        <v>125</v>
      </c>
      <c r="BT14" s="670"/>
      <c r="BU14" s="670"/>
      <c r="BV14" s="670"/>
      <c r="BW14" s="670"/>
      <c r="BX14" s="670"/>
      <c r="BY14" s="670"/>
      <c r="BZ14" s="670"/>
      <c r="CA14" s="670"/>
      <c r="CB14" s="674"/>
      <c r="CD14" s="681" t="s">
        <v>249</v>
      </c>
      <c r="CE14" s="682"/>
      <c r="CF14" s="682"/>
      <c r="CG14" s="682"/>
      <c r="CH14" s="682"/>
      <c r="CI14" s="682"/>
      <c r="CJ14" s="682"/>
      <c r="CK14" s="682"/>
      <c r="CL14" s="682"/>
      <c r="CM14" s="682"/>
      <c r="CN14" s="682"/>
      <c r="CO14" s="682"/>
      <c r="CP14" s="682"/>
      <c r="CQ14" s="683"/>
      <c r="CR14" s="666">
        <v>769921</v>
      </c>
      <c r="CS14" s="667"/>
      <c r="CT14" s="667"/>
      <c r="CU14" s="667"/>
      <c r="CV14" s="667"/>
      <c r="CW14" s="667"/>
      <c r="CX14" s="667"/>
      <c r="CY14" s="668"/>
      <c r="CZ14" s="669">
        <v>2.8</v>
      </c>
      <c r="DA14" s="669"/>
      <c r="DB14" s="669"/>
      <c r="DC14" s="669"/>
      <c r="DD14" s="675">
        <v>20790</v>
      </c>
      <c r="DE14" s="667"/>
      <c r="DF14" s="667"/>
      <c r="DG14" s="667"/>
      <c r="DH14" s="667"/>
      <c r="DI14" s="667"/>
      <c r="DJ14" s="667"/>
      <c r="DK14" s="667"/>
      <c r="DL14" s="667"/>
      <c r="DM14" s="667"/>
      <c r="DN14" s="667"/>
      <c r="DO14" s="667"/>
      <c r="DP14" s="668"/>
      <c r="DQ14" s="675">
        <v>723327</v>
      </c>
      <c r="DR14" s="667"/>
      <c r="DS14" s="667"/>
      <c r="DT14" s="667"/>
      <c r="DU14" s="667"/>
      <c r="DV14" s="667"/>
      <c r="DW14" s="667"/>
      <c r="DX14" s="667"/>
      <c r="DY14" s="667"/>
      <c r="DZ14" s="667"/>
      <c r="EA14" s="667"/>
      <c r="EB14" s="667"/>
      <c r="EC14" s="676"/>
    </row>
    <row r="15" spans="2:143" ht="11.25" customHeight="1" x14ac:dyDescent="0.2">
      <c r="B15" s="663" t="s">
        <v>250</v>
      </c>
      <c r="C15" s="664"/>
      <c r="D15" s="664"/>
      <c r="E15" s="664"/>
      <c r="F15" s="664"/>
      <c r="G15" s="664"/>
      <c r="H15" s="664"/>
      <c r="I15" s="664"/>
      <c r="J15" s="664"/>
      <c r="K15" s="664"/>
      <c r="L15" s="664"/>
      <c r="M15" s="664"/>
      <c r="N15" s="664"/>
      <c r="O15" s="664"/>
      <c r="P15" s="664"/>
      <c r="Q15" s="665"/>
      <c r="R15" s="666" t="s">
        <v>125</v>
      </c>
      <c r="S15" s="667"/>
      <c r="T15" s="667"/>
      <c r="U15" s="667"/>
      <c r="V15" s="667"/>
      <c r="W15" s="667"/>
      <c r="X15" s="667"/>
      <c r="Y15" s="668"/>
      <c r="Z15" s="669" t="s">
        <v>125</v>
      </c>
      <c r="AA15" s="669"/>
      <c r="AB15" s="669"/>
      <c r="AC15" s="669"/>
      <c r="AD15" s="670" t="s">
        <v>125</v>
      </c>
      <c r="AE15" s="670"/>
      <c r="AF15" s="670"/>
      <c r="AG15" s="670"/>
      <c r="AH15" s="670"/>
      <c r="AI15" s="670"/>
      <c r="AJ15" s="670"/>
      <c r="AK15" s="670"/>
      <c r="AL15" s="671" t="s">
        <v>125</v>
      </c>
      <c r="AM15" s="672"/>
      <c r="AN15" s="672"/>
      <c r="AO15" s="673"/>
      <c r="AP15" s="663" t="s">
        <v>251</v>
      </c>
      <c r="AQ15" s="664"/>
      <c r="AR15" s="664"/>
      <c r="AS15" s="664"/>
      <c r="AT15" s="664"/>
      <c r="AU15" s="664"/>
      <c r="AV15" s="664"/>
      <c r="AW15" s="664"/>
      <c r="AX15" s="664"/>
      <c r="AY15" s="664"/>
      <c r="AZ15" s="664"/>
      <c r="BA15" s="664"/>
      <c r="BB15" s="664"/>
      <c r="BC15" s="664"/>
      <c r="BD15" s="664"/>
      <c r="BE15" s="664"/>
      <c r="BF15" s="665"/>
      <c r="BG15" s="666">
        <v>275694</v>
      </c>
      <c r="BH15" s="667"/>
      <c r="BI15" s="667"/>
      <c r="BJ15" s="667"/>
      <c r="BK15" s="667"/>
      <c r="BL15" s="667"/>
      <c r="BM15" s="667"/>
      <c r="BN15" s="668"/>
      <c r="BO15" s="669">
        <v>4.0999999999999996</v>
      </c>
      <c r="BP15" s="669"/>
      <c r="BQ15" s="669"/>
      <c r="BR15" s="669"/>
      <c r="BS15" s="670" t="s">
        <v>125</v>
      </c>
      <c r="BT15" s="670"/>
      <c r="BU15" s="670"/>
      <c r="BV15" s="670"/>
      <c r="BW15" s="670"/>
      <c r="BX15" s="670"/>
      <c r="BY15" s="670"/>
      <c r="BZ15" s="670"/>
      <c r="CA15" s="670"/>
      <c r="CB15" s="674"/>
      <c r="CD15" s="681" t="s">
        <v>252</v>
      </c>
      <c r="CE15" s="682"/>
      <c r="CF15" s="682"/>
      <c r="CG15" s="682"/>
      <c r="CH15" s="682"/>
      <c r="CI15" s="682"/>
      <c r="CJ15" s="682"/>
      <c r="CK15" s="682"/>
      <c r="CL15" s="682"/>
      <c r="CM15" s="682"/>
      <c r="CN15" s="682"/>
      <c r="CO15" s="682"/>
      <c r="CP15" s="682"/>
      <c r="CQ15" s="683"/>
      <c r="CR15" s="666">
        <v>1998724</v>
      </c>
      <c r="CS15" s="667"/>
      <c r="CT15" s="667"/>
      <c r="CU15" s="667"/>
      <c r="CV15" s="667"/>
      <c r="CW15" s="667"/>
      <c r="CX15" s="667"/>
      <c r="CY15" s="668"/>
      <c r="CZ15" s="669">
        <v>7.2</v>
      </c>
      <c r="DA15" s="669"/>
      <c r="DB15" s="669"/>
      <c r="DC15" s="669"/>
      <c r="DD15" s="675">
        <v>186521</v>
      </c>
      <c r="DE15" s="667"/>
      <c r="DF15" s="667"/>
      <c r="DG15" s="667"/>
      <c r="DH15" s="667"/>
      <c r="DI15" s="667"/>
      <c r="DJ15" s="667"/>
      <c r="DK15" s="667"/>
      <c r="DL15" s="667"/>
      <c r="DM15" s="667"/>
      <c r="DN15" s="667"/>
      <c r="DO15" s="667"/>
      <c r="DP15" s="668"/>
      <c r="DQ15" s="675">
        <v>1846821</v>
      </c>
      <c r="DR15" s="667"/>
      <c r="DS15" s="667"/>
      <c r="DT15" s="667"/>
      <c r="DU15" s="667"/>
      <c r="DV15" s="667"/>
      <c r="DW15" s="667"/>
      <c r="DX15" s="667"/>
      <c r="DY15" s="667"/>
      <c r="DZ15" s="667"/>
      <c r="EA15" s="667"/>
      <c r="EB15" s="667"/>
      <c r="EC15" s="676"/>
    </row>
    <row r="16" spans="2:143" ht="11.25" customHeight="1" x14ac:dyDescent="0.2">
      <c r="B16" s="663" t="s">
        <v>253</v>
      </c>
      <c r="C16" s="664"/>
      <c r="D16" s="664"/>
      <c r="E16" s="664"/>
      <c r="F16" s="664"/>
      <c r="G16" s="664"/>
      <c r="H16" s="664"/>
      <c r="I16" s="664"/>
      <c r="J16" s="664"/>
      <c r="K16" s="664"/>
      <c r="L16" s="664"/>
      <c r="M16" s="664"/>
      <c r="N16" s="664"/>
      <c r="O16" s="664"/>
      <c r="P16" s="664"/>
      <c r="Q16" s="665"/>
      <c r="R16" s="666">
        <v>23613</v>
      </c>
      <c r="S16" s="667"/>
      <c r="T16" s="667"/>
      <c r="U16" s="667"/>
      <c r="V16" s="667"/>
      <c r="W16" s="667"/>
      <c r="X16" s="667"/>
      <c r="Y16" s="668"/>
      <c r="Z16" s="669">
        <v>0.1</v>
      </c>
      <c r="AA16" s="669"/>
      <c r="AB16" s="669"/>
      <c r="AC16" s="669"/>
      <c r="AD16" s="670">
        <v>23613</v>
      </c>
      <c r="AE16" s="670"/>
      <c r="AF16" s="670"/>
      <c r="AG16" s="670"/>
      <c r="AH16" s="670"/>
      <c r="AI16" s="670"/>
      <c r="AJ16" s="670"/>
      <c r="AK16" s="670"/>
      <c r="AL16" s="671">
        <v>0.2</v>
      </c>
      <c r="AM16" s="672"/>
      <c r="AN16" s="672"/>
      <c r="AO16" s="673"/>
      <c r="AP16" s="663" t="s">
        <v>254</v>
      </c>
      <c r="AQ16" s="664"/>
      <c r="AR16" s="664"/>
      <c r="AS16" s="664"/>
      <c r="AT16" s="664"/>
      <c r="AU16" s="664"/>
      <c r="AV16" s="664"/>
      <c r="AW16" s="664"/>
      <c r="AX16" s="664"/>
      <c r="AY16" s="664"/>
      <c r="AZ16" s="664"/>
      <c r="BA16" s="664"/>
      <c r="BB16" s="664"/>
      <c r="BC16" s="664"/>
      <c r="BD16" s="664"/>
      <c r="BE16" s="664"/>
      <c r="BF16" s="665"/>
      <c r="BG16" s="666" t="s">
        <v>125</v>
      </c>
      <c r="BH16" s="667"/>
      <c r="BI16" s="667"/>
      <c r="BJ16" s="667"/>
      <c r="BK16" s="667"/>
      <c r="BL16" s="667"/>
      <c r="BM16" s="667"/>
      <c r="BN16" s="668"/>
      <c r="BO16" s="669" t="s">
        <v>125</v>
      </c>
      <c r="BP16" s="669"/>
      <c r="BQ16" s="669"/>
      <c r="BR16" s="669"/>
      <c r="BS16" s="670" t="s">
        <v>125</v>
      </c>
      <c r="BT16" s="670"/>
      <c r="BU16" s="670"/>
      <c r="BV16" s="670"/>
      <c r="BW16" s="670"/>
      <c r="BX16" s="670"/>
      <c r="BY16" s="670"/>
      <c r="BZ16" s="670"/>
      <c r="CA16" s="670"/>
      <c r="CB16" s="674"/>
      <c r="CD16" s="681" t="s">
        <v>255</v>
      </c>
      <c r="CE16" s="682"/>
      <c r="CF16" s="682"/>
      <c r="CG16" s="682"/>
      <c r="CH16" s="682"/>
      <c r="CI16" s="682"/>
      <c r="CJ16" s="682"/>
      <c r="CK16" s="682"/>
      <c r="CL16" s="682"/>
      <c r="CM16" s="682"/>
      <c r="CN16" s="682"/>
      <c r="CO16" s="682"/>
      <c r="CP16" s="682"/>
      <c r="CQ16" s="683"/>
      <c r="CR16" s="666">
        <v>3009</v>
      </c>
      <c r="CS16" s="667"/>
      <c r="CT16" s="667"/>
      <c r="CU16" s="667"/>
      <c r="CV16" s="667"/>
      <c r="CW16" s="667"/>
      <c r="CX16" s="667"/>
      <c r="CY16" s="668"/>
      <c r="CZ16" s="669">
        <v>0</v>
      </c>
      <c r="DA16" s="669"/>
      <c r="DB16" s="669"/>
      <c r="DC16" s="669"/>
      <c r="DD16" s="675" t="s">
        <v>125</v>
      </c>
      <c r="DE16" s="667"/>
      <c r="DF16" s="667"/>
      <c r="DG16" s="667"/>
      <c r="DH16" s="667"/>
      <c r="DI16" s="667"/>
      <c r="DJ16" s="667"/>
      <c r="DK16" s="667"/>
      <c r="DL16" s="667"/>
      <c r="DM16" s="667"/>
      <c r="DN16" s="667"/>
      <c r="DO16" s="667"/>
      <c r="DP16" s="668"/>
      <c r="DQ16" s="675">
        <v>1244</v>
      </c>
      <c r="DR16" s="667"/>
      <c r="DS16" s="667"/>
      <c r="DT16" s="667"/>
      <c r="DU16" s="667"/>
      <c r="DV16" s="667"/>
      <c r="DW16" s="667"/>
      <c r="DX16" s="667"/>
      <c r="DY16" s="667"/>
      <c r="DZ16" s="667"/>
      <c r="EA16" s="667"/>
      <c r="EB16" s="667"/>
      <c r="EC16" s="676"/>
    </row>
    <row r="17" spans="2:133" ht="11.25" customHeight="1" x14ac:dyDescent="0.2">
      <c r="B17" s="663" t="s">
        <v>256</v>
      </c>
      <c r="C17" s="664"/>
      <c r="D17" s="664"/>
      <c r="E17" s="664"/>
      <c r="F17" s="664"/>
      <c r="G17" s="664"/>
      <c r="H17" s="664"/>
      <c r="I17" s="664"/>
      <c r="J17" s="664"/>
      <c r="K17" s="664"/>
      <c r="L17" s="664"/>
      <c r="M17" s="664"/>
      <c r="N17" s="664"/>
      <c r="O17" s="664"/>
      <c r="P17" s="664"/>
      <c r="Q17" s="665"/>
      <c r="R17" s="666">
        <v>90796</v>
      </c>
      <c r="S17" s="667"/>
      <c r="T17" s="667"/>
      <c r="U17" s="667"/>
      <c r="V17" s="667"/>
      <c r="W17" s="667"/>
      <c r="X17" s="667"/>
      <c r="Y17" s="668"/>
      <c r="Z17" s="669">
        <v>0.3</v>
      </c>
      <c r="AA17" s="669"/>
      <c r="AB17" s="669"/>
      <c r="AC17" s="669"/>
      <c r="AD17" s="670">
        <v>90796</v>
      </c>
      <c r="AE17" s="670"/>
      <c r="AF17" s="670"/>
      <c r="AG17" s="670"/>
      <c r="AH17" s="670"/>
      <c r="AI17" s="670"/>
      <c r="AJ17" s="670"/>
      <c r="AK17" s="670"/>
      <c r="AL17" s="671">
        <v>0.7</v>
      </c>
      <c r="AM17" s="672"/>
      <c r="AN17" s="672"/>
      <c r="AO17" s="673"/>
      <c r="AP17" s="663" t="s">
        <v>257</v>
      </c>
      <c r="AQ17" s="664"/>
      <c r="AR17" s="664"/>
      <c r="AS17" s="664"/>
      <c r="AT17" s="664"/>
      <c r="AU17" s="664"/>
      <c r="AV17" s="664"/>
      <c r="AW17" s="664"/>
      <c r="AX17" s="664"/>
      <c r="AY17" s="664"/>
      <c r="AZ17" s="664"/>
      <c r="BA17" s="664"/>
      <c r="BB17" s="664"/>
      <c r="BC17" s="664"/>
      <c r="BD17" s="664"/>
      <c r="BE17" s="664"/>
      <c r="BF17" s="665"/>
      <c r="BG17" s="666" t="s">
        <v>125</v>
      </c>
      <c r="BH17" s="667"/>
      <c r="BI17" s="667"/>
      <c r="BJ17" s="667"/>
      <c r="BK17" s="667"/>
      <c r="BL17" s="667"/>
      <c r="BM17" s="667"/>
      <c r="BN17" s="668"/>
      <c r="BO17" s="669" t="s">
        <v>125</v>
      </c>
      <c r="BP17" s="669"/>
      <c r="BQ17" s="669"/>
      <c r="BR17" s="669"/>
      <c r="BS17" s="670" t="s">
        <v>125</v>
      </c>
      <c r="BT17" s="670"/>
      <c r="BU17" s="670"/>
      <c r="BV17" s="670"/>
      <c r="BW17" s="670"/>
      <c r="BX17" s="670"/>
      <c r="BY17" s="670"/>
      <c r="BZ17" s="670"/>
      <c r="CA17" s="670"/>
      <c r="CB17" s="674"/>
      <c r="CD17" s="681" t="s">
        <v>258</v>
      </c>
      <c r="CE17" s="682"/>
      <c r="CF17" s="682"/>
      <c r="CG17" s="682"/>
      <c r="CH17" s="682"/>
      <c r="CI17" s="682"/>
      <c r="CJ17" s="682"/>
      <c r="CK17" s="682"/>
      <c r="CL17" s="682"/>
      <c r="CM17" s="682"/>
      <c r="CN17" s="682"/>
      <c r="CO17" s="682"/>
      <c r="CP17" s="682"/>
      <c r="CQ17" s="683"/>
      <c r="CR17" s="666">
        <v>1958951</v>
      </c>
      <c r="CS17" s="667"/>
      <c r="CT17" s="667"/>
      <c r="CU17" s="667"/>
      <c r="CV17" s="667"/>
      <c r="CW17" s="667"/>
      <c r="CX17" s="667"/>
      <c r="CY17" s="668"/>
      <c r="CZ17" s="669">
        <v>7</v>
      </c>
      <c r="DA17" s="669"/>
      <c r="DB17" s="669"/>
      <c r="DC17" s="669"/>
      <c r="DD17" s="675" t="s">
        <v>125</v>
      </c>
      <c r="DE17" s="667"/>
      <c r="DF17" s="667"/>
      <c r="DG17" s="667"/>
      <c r="DH17" s="667"/>
      <c r="DI17" s="667"/>
      <c r="DJ17" s="667"/>
      <c r="DK17" s="667"/>
      <c r="DL17" s="667"/>
      <c r="DM17" s="667"/>
      <c r="DN17" s="667"/>
      <c r="DO17" s="667"/>
      <c r="DP17" s="668"/>
      <c r="DQ17" s="675">
        <v>1911875</v>
      </c>
      <c r="DR17" s="667"/>
      <c r="DS17" s="667"/>
      <c r="DT17" s="667"/>
      <c r="DU17" s="667"/>
      <c r="DV17" s="667"/>
      <c r="DW17" s="667"/>
      <c r="DX17" s="667"/>
      <c r="DY17" s="667"/>
      <c r="DZ17" s="667"/>
      <c r="EA17" s="667"/>
      <c r="EB17" s="667"/>
      <c r="EC17" s="676"/>
    </row>
    <row r="18" spans="2:133" ht="11.25" customHeight="1" x14ac:dyDescent="0.2">
      <c r="B18" s="663" t="s">
        <v>259</v>
      </c>
      <c r="C18" s="664"/>
      <c r="D18" s="664"/>
      <c r="E18" s="664"/>
      <c r="F18" s="664"/>
      <c r="G18" s="664"/>
      <c r="H18" s="664"/>
      <c r="I18" s="664"/>
      <c r="J18" s="664"/>
      <c r="K18" s="664"/>
      <c r="L18" s="664"/>
      <c r="M18" s="664"/>
      <c r="N18" s="664"/>
      <c r="O18" s="664"/>
      <c r="P18" s="664"/>
      <c r="Q18" s="665"/>
      <c r="R18" s="666">
        <v>287695</v>
      </c>
      <c r="S18" s="667"/>
      <c r="T18" s="667"/>
      <c r="U18" s="667"/>
      <c r="V18" s="667"/>
      <c r="W18" s="667"/>
      <c r="X18" s="667"/>
      <c r="Y18" s="668"/>
      <c r="Z18" s="669">
        <v>1</v>
      </c>
      <c r="AA18" s="669"/>
      <c r="AB18" s="669"/>
      <c r="AC18" s="669"/>
      <c r="AD18" s="670">
        <v>277196</v>
      </c>
      <c r="AE18" s="670"/>
      <c r="AF18" s="670"/>
      <c r="AG18" s="670"/>
      <c r="AH18" s="670"/>
      <c r="AI18" s="670"/>
      <c r="AJ18" s="670"/>
      <c r="AK18" s="670"/>
      <c r="AL18" s="671">
        <v>2.2999999523162842</v>
      </c>
      <c r="AM18" s="672"/>
      <c r="AN18" s="672"/>
      <c r="AO18" s="673"/>
      <c r="AP18" s="663" t="s">
        <v>260</v>
      </c>
      <c r="AQ18" s="664"/>
      <c r="AR18" s="664"/>
      <c r="AS18" s="664"/>
      <c r="AT18" s="664"/>
      <c r="AU18" s="664"/>
      <c r="AV18" s="664"/>
      <c r="AW18" s="664"/>
      <c r="AX18" s="664"/>
      <c r="AY18" s="664"/>
      <c r="AZ18" s="664"/>
      <c r="BA18" s="664"/>
      <c r="BB18" s="664"/>
      <c r="BC18" s="664"/>
      <c r="BD18" s="664"/>
      <c r="BE18" s="664"/>
      <c r="BF18" s="665"/>
      <c r="BG18" s="666" t="s">
        <v>125</v>
      </c>
      <c r="BH18" s="667"/>
      <c r="BI18" s="667"/>
      <c r="BJ18" s="667"/>
      <c r="BK18" s="667"/>
      <c r="BL18" s="667"/>
      <c r="BM18" s="667"/>
      <c r="BN18" s="668"/>
      <c r="BO18" s="669" t="s">
        <v>125</v>
      </c>
      <c r="BP18" s="669"/>
      <c r="BQ18" s="669"/>
      <c r="BR18" s="669"/>
      <c r="BS18" s="670" t="s">
        <v>125</v>
      </c>
      <c r="BT18" s="670"/>
      <c r="BU18" s="670"/>
      <c r="BV18" s="670"/>
      <c r="BW18" s="670"/>
      <c r="BX18" s="670"/>
      <c r="BY18" s="670"/>
      <c r="BZ18" s="670"/>
      <c r="CA18" s="670"/>
      <c r="CB18" s="674"/>
      <c r="CD18" s="681" t="s">
        <v>261</v>
      </c>
      <c r="CE18" s="682"/>
      <c r="CF18" s="682"/>
      <c r="CG18" s="682"/>
      <c r="CH18" s="682"/>
      <c r="CI18" s="682"/>
      <c r="CJ18" s="682"/>
      <c r="CK18" s="682"/>
      <c r="CL18" s="682"/>
      <c r="CM18" s="682"/>
      <c r="CN18" s="682"/>
      <c r="CO18" s="682"/>
      <c r="CP18" s="682"/>
      <c r="CQ18" s="683"/>
      <c r="CR18" s="666" t="s">
        <v>125</v>
      </c>
      <c r="CS18" s="667"/>
      <c r="CT18" s="667"/>
      <c r="CU18" s="667"/>
      <c r="CV18" s="667"/>
      <c r="CW18" s="667"/>
      <c r="CX18" s="667"/>
      <c r="CY18" s="668"/>
      <c r="CZ18" s="669" t="s">
        <v>125</v>
      </c>
      <c r="DA18" s="669"/>
      <c r="DB18" s="669"/>
      <c r="DC18" s="669"/>
      <c r="DD18" s="675" t="s">
        <v>125</v>
      </c>
      <c r="DE18" s="667"/>
      <c r="DF18" s="667"/>
      <c r="DG18" s="667"/>
      <c r="DH18" s="667"/>
      <c r="DI18" s="667"/>
      <c r="DJ18" s="667"/>
      <c r="DK18" s="667"/>
      <c r="DL18" s="667"/>
      <c r="DM18" s="667"/>
      <c r="DN18" s="667"/>
      <c r="DO18" s="667"/>
      <c r="DP18" s="668"/>
      <c r="DQ18" s="675" t="s">
        <v>125</v>
      </c>
      <c r="DR18" s="667"/>
      <c r="DS18" s="667"/>
      <c r="DT18" s="667"/>
      <c r="DU18" s="667"/>
      <c r="DV18" s="667"/>
      <c r="DW18" s="667"/>
      <c r="DX18" s="667"/>
      <c r="DY18" s="667"/>
      <c r="DZ18" s="667"/>
      <c r="EA18" s="667"/>
      <c r="EB18" s="667"/>
      <c r="EC18" s="676"/>
    </row>
    <row r="19" spans="2:133" ht="11.25" customHeight="1" x14ac:dyDescent="0.2">
      <c r="B19" s="663" t="s">
        <v>262</v>
      </c>
      <c r="C19" s="664"/>
      <c r="D19" s="664"/>
      <c r="E19" s="664"/>
      <c r="F19" s="664"/>
      <c r="G19" s="664"/>
      <c r="H19" s="664"/>
      <c r="I19" s="664"/>
      <c r="J19" s="664"/>
      <c r="K19" s="664"/>
      <c r="L19" s="664"/>
      <c r="M19" s="664"/>
      <c r="N19" s="664"/>
      <c r="O19" s="664"/>
      <c r="P19" s="664"/>
      <c r="Q19" s="665"/>
      <c r="R19" s="666">
        <v>29802</v>
      </c>
      <c r="S19" s="667"/>
      <c r="T19" s="667"/>
      <c r="U19" s="667"/>
      <c r="V19" s="667"/>
      <c r="W19" s="667"/>
      <c r="X19" s="667"/>
      <c r="Y19" s="668"/>
      <c r="Z19" s="669">
        <v>0.1</v>
      </c>
      <c r="AA19" s="669"/>
      <c r="AB19" s="669"/>
      <c r="AC19" s="669"/>
      <c r="AD19" s="670">
        <v>29802</v>
      </c>
      <c r="AE19" s="670"/>
      <c r="AF19" s="670"/>
      <c r="AG19" s="670"/>
      <c r="AH19" s="670"/>
      <c r="AI19" s="670"/>
      <c r="AJ19" s="670"/>
      <c r="AK19" s="670"/>
      <c r="AL19" s="671">
        <v>0.2</v>
      </c>
      <c r="AM19" s="672"/>
      <c r="AN19" s="672"/>
      <c r="AO19" s="673"/>
      <c r="AP19" s="663" t="s">
        <v>263</v>
      </c>
      <c r="AQ19" s="664"/>
      <c r="AR19" s="664"/>
      <c r="AS19" s="664"/>
      <c r="AT19" s="664"/>
      <c r="AU19" s="664"/>
      <c r="AV19" s="664"/>
      <c r="AW19" s="664"/>
      <c r="AX19" s="664"/>
      <c r="AY19" s="664"/>
      <c r="AZ19" s="664"/>
      <c r="BA19" s="664"/>
      <c r="BB19" s="664"/>
      <c r="BC19" s="664"/>
      <c r="BD19" s="664"/>
      <c r="BE19" s="664"/>
      <c r="BF19" s="665"/>
      <c r="BG19" s="666">
        <v>247701</v>
      </c>
      <c r="BH19" s="667"/>
      <c r="BI19" s="667"/>
      <c r="BJ19" s="667"/>
      <c r="BK19" s="667"/>
      <c r="BL19" s="667"/>
      <c r="BM19" s="667"/>
      <c r="BN19" s="668"/>
      <c r="BO19" s="669">
        <v>3.7</v>
      </c>
      <c r="BP19" s="669"/>
      <c r="BQ19" s="669"/>
      <c r="BR19" s="669"/>
      <c r="BS19" s="670" t="s">
        <v>125</v>
      </c>
      <c r="BT19" s="670"/>
      <c r="BU19" s="670"/>
      <c r="BV19" s="670"/>
      <c r="BW19" s="670"/>
      <c r="BX19" s="670"/>
      <c r="BY19" s="670"/>
      <c r="BZ19" s="670"/>
      <c r="CA19" s="670"/>
      <c r="CB19" s="674"/>
      <c r="CD19" s="681" t="s">
        <v>264</v>
      </c>
      <c r="CE19" s="682"/>
      <c r="CF19" s="682"/>
      <c r="CG19" s="682"/>
      <c r="CH19" s="682"/>
      <c r="CI19" s="682"/>
      <c r="CJ19" s="682"/>
      <c r="CK19" s="682"/>
      <c r="CL19" s="682"/>
      <c r="CM19" s="682"/>
      <c r="CN19" s="682"/>
      <c r="CO19" s="682"/>
      <c r="CP19" s="682"/>
      <c r="CQ19" s="683"/>
      <c r="CR19" s="666" t="s">
        <v>125</v>
      </c>
      <c r="CS19" s="667"/>
      <c r="CT19" s="667"/>
      <c r="CU19" s="667"/>
      <c r="CV19" s="667"/>
      <c r="CW19" s="667"/>
      <c r="CX19" s="667"/>
      <c r="CY19" s="668"/>
      <c r="CZ19" s="669" t="s">
        <v>125</v>
      </c>
      <c r="DA19" s="669"/>
      <c r="DB19" s="669"/>
      <c r="DC19" s="669"/>
      <c r="DD19" s="675" t="s">
        <v>125</v>
      </c>
      <c r="DE19" s="667"/>
      <c r="DF19" s="667"/>
      <c r="DG19" s="667"/>
      <c r="DH19" s="667"/>
      <c r="DI19" s="667"/>
      <c r="DJ19" s="667"/>
      <c r="DK19" s="667"/>
      <c r="DL19" s="667"/>
      <c r="DM19" s="667"/>
      <c r="DN19" s="667"/>
      <c r="DO19" s="667"/>
      <c r="DP19" s="668"/>
      <c r="DQ19" s="675" t="s">
        <v>125</v>
      </c>
      <c r="DR19" s="667"/>
      <c r="DS19" s="667"/>
      <c r="DT19" s="667"/>
      <c r="DU19" s="667"/>
      <c r="DV19" s="667"/>
      <c r="DW19" s="667"/>
      <c r="DX19" s="667"/>
      <c r="DY19" s="667"/>
      <c r="DZ19" s="667"/>
      <c r="EA19" s="667"/>
      <c r="EB19" s="667"/>
      <c r="EC19" s="676"/>
    </row>
    <row r="20" spans="2:133" ht="11.25" customHeight="1" x14ac:dyDescent="0.2">
      <c r="B20" s="663" t="s">
        <v>265</v>
      </c>
      <c r="C20" s="664"/>
      <c r="D20" s="664"/>
      <c r="E20" s="664"/>
      <c r="F20" s="664"/>
      <c r="G20" s="664"/>
      <c r="H20" s="664"/>
      <c r="I20" s="664"/>
      <c r="J20" s="664"/>
      <c r="K20" s="664"/>
      <c r="L20" s="664"/>
      <c r="M20" s="664"/>
      <c r="N20" s="664"/>
      <c r="O20" s="664"/>
      <c r="P20" s="664"/>
      <c r="Q20" s="665"/>
      <c r="R20" s="666">
        <v>6584</v>
      </c>
      <c r="S20" s="667"/>
      <c r="T20" s="667"/>
      <c r="U20" s="667"/>
      <c r="V20" s="667"/>
      <c r="W20" s="667"/>
      <c r="X20" s="667"/>
      <c r="Y20" s="668"/>
      <c r="Z20" s="669">
        <v>0</v>
      </c>
      <c r="AA20" s="669"/>
      <c r="AB20" s="669"/>
      <c r="AC20" s="669"/>
      <c r="AD20" s="670">
        <v>6584</v>
      </c>
      <c r="AE20" s="670"/>
      <c r="AF20" s="670"/>
      <c r="AG20" s="670"/>
      <c r="AH20" s="670"/>
      <c r="AI20" s="670"/>
      <c r="AJ20" s="670"/>
      <c r="AK20" s="670"/>
      <c r="AL20" s="671">
        <v>0.1</v>
      </c>
      <c r="AM20" s="672"/>
      <c r="AN20" s="672"/>
      <c r="AO20" s="673"/>
      <c r="AP20" s="663" t="s">
        <v>266</v>
      </c>
      <c r="AQ20" s="664"/>
      <c r="AR20" s="664"/>
      <c r="AS20" s="664"/>
      <c r="AT20" s="664"/>
      <c r="AU20" s="664"/>
      <c r="AV20" s="664"/>
      <c r="AW20" s="664"/>
      <c r="AX20" s="664"/>
      <c r="AY20" s="664"/>
      <c r="AZ20" s="664"/>
      <c r="BA20" s="664"/>
      <c r="BB20" s="664"/>
      <c r="BC20" s="664"/>
      <c r="BD20" s="664"/>
      <c r="BE20" s="664"/>
      <c r="BF20" s="665"/>
      <c r="BG20" s="666">
        <v>247701</v>
      </c>
      <c r="BH20" s="667"/>
      <c r="BI20" s="667"/>
      <c r="BJ20" s="667"/>
      <c r="BK20" s="667"/>
      <c r="BL20" s="667"/>
      <c r="BM20" s="667"/>
      <c r="BN20" s="668"/>
      <c r="BO20" s="669">
        <v>3.7</v>
      </c>
      <c r="BP20" s="669"/>
      <c r="BQ20" s="669"/>
      <c r="BR20" s="669"/>
      <c r="BS20" s="670" t="s">
        <v>125</v>
      </c>
      <c r="BT20" s="670"/>
      <c r="BU20" s="670"/>
      <c r="BV20" s="670"/>
      <c r="BW20" s="670"/>
      <c r="BX20" s="670"/>
      <c r="BY20" s="670"/>
      <c r="BZ20" s="670"/>
      <c r="CA20" s="670"/>
      <c r="CB20" s="674"/>
      <c r="CD20" s="681" t="s">
        <v>267</v>
      </c>
      <c r="CE20" s="682"/>
      <c r="CF20" s="682"/>
      <c r="CG20" s="682"/>
      <c r="CH20" s="682"/>
      <c r="CI20" s="682"/>
      <c r="CJ20" s="682"/>
      <c r="CK20" s="682"/>
      <c r="CL20" s="682"/>
      <c r="CM20" s="682"/>
      <c r="CN20" s="682"/>
      <c r="CO20" s="682"/>
      <c r="CP20" s="682"/>
      <c r="CQ20" s="683"/>
      <c r="CR20" s="666">
        <v>27860286</v>
      </c>
      <c r="CS20" s="667"/>
      <c r="CT20" s="667"/>
      <c r="CU20" s="667"/>
      <c r="CV20" s="667"/>
      <c r="CW20" s="667"/>
      <c r="CX20" s="667"/>
      <c r="CY20" s="668"/>
      <c r="CZ20" s="669">
        <v>100</v>
      </c>
      <c r="DA20" s="669"/>
      <c r="DB20" s="669"/>
      <c r="DC20" s="669"/>
      <c r="DD20" s="675">
        <v>1863236</v>
      </c>
      <c r="DE20" s="667"/>
      <c r="DF20" s="667"/>
      <c r="DG20" s="667"/>
      <c r="DH20" s="667"/>
      <c r="DI20" s="667"/>
      <c r="DJ20" s="667"/>
      <c r="DK20" s="667"/>
      <c r="DL20" s="667"/>
      <c r="DM20" s="667"/>
      <c r="DN20" s="667"/>
      <c r="DO20" s="667"/>
      <c r="DP20" s="668"/>
      <c r="DQ20" s="675">
        <v>19278390</v>
      </c>
      <c r="DR20" s="667"/>
      <c r="DS20" s="667"/>
      <c r="DT20" s="667"/>
      <c r="DU20" s="667"/>
      <c r="DV20" s="667"/>
      <c r="DW20" s="667"/>
      <c r="DX20" s="667"/>
      <c r="DY20" s="667"/>
      <c r="DZ20" s="667"/>
      <c r="EA20" s="667"/>
      <c r="EB20" s="667"/>
      <c r="EC20" s="676"/>
    </row>
    <row r="21" spans="2:133" ht="11.25" customHeight="1" x14ac:dyDescent="0.2">
      <c r="B21" s="663" t="s">
        <v>268</v>
      </c>
      <c r="C21" s="664"/>
      <c r="D21" s="664"/>
      <c r="E21" s="664"/>
      <c r="F21" s="664"/>
      <c r="G21" s="664"/>
      <c r="H21" s="664"/>
      <c r="I21" s="664"/>
      <c r="J21" s="664"/>
      <c r="K21" s="664"/>
      <c r="L21" s="664"/>
      <c r="M21" s="664"/>
      <c r="N21" s="664"/>
      <c r="O21" s="664"/>
      <c r="P21" s="664"/>
      <c r="Q21" s="665"/>
      <c r="R21" s="666">
        <v>3300</v>
      </c>
      <c r="S21" s="667"/>
      <c r="T21" s="667"/>
      <c r="U21" s="667"/>
      <c r="V21" s="667"/>
      <c r="W21" s="667"/>
      <c r="X21" s="667"/>
      <c r="Y21" s="668"/>
      <c r="Z21" s="669">
        <v>0</v>
      </c>
      <c r="AA21" s="669"/>
      <c r="AB21" s="669"/>
      <c r="AC21" s="669"/>
      <c r="AD21" s="670">
        <v>3300</v>
      </c>
      <c r="AE21" s="670"/>
      <c r="AF21" s="670"/>
      <c r="AG21" s="670"/>
      <c r="AH21" s="670"/>
      <c r="AI21" s="670"/>
      <c r="AJ21" s="670"/>
      <c r="AK21" s="670"/>
      <c r="AL21" s="671">
        <v>0</v>
      </c>
      <c r="AM21" s="672"/>
      <c r="AN21" s="672"/>
      <c r="AO21" s="673"/>
      <c r="AP21" s="685" t="s">
        <v>269</v>
      </c>
      <c r="AQ21" s="686"/>
      <c r="AR21" s="686"/>
      <c r="AS21" s="686"/>
      <c r="AT21" s="686"/>
      <c r="AU21" s="686"/>
      <c r="AV21" s="686"/>
      <c r="AW21" s="686"/>
      <c r="AX21" s="686"/>
      <c r="AY21" s="686"/>
      <c r="AZ21" s="686"/>
      <c r="BA21" s="686"/>
      <c r="BB21" s="686"/>
      <c r="BC21" s="686"/>
      <c r="BD21" s="686"/>
      <c r="BE21" s="686"/>
      <c r="BF21" s="687"/>
      <c r="BG21" s="666" t="s">
        <v>125</v>
      </c>
      <c r="BH21" s="667"/>
      <c r="BI21" s="667"/>
      <c r="BJ21" s="667"/>
      <c r="BK21" s="667"/>
      <c r="BL21" s="667"/>
      <c r="BM21" s="667"/>
      <c r="BN21" s="668"/>
      <c r="BO21" s="669" t="s">
        <v>125</v>
      </c>
      <c r="BP21" s="669"/>
      <c r="BQ21" s="669"/>
      <c r="BR21" s="669"/>
      <c r="BS21" s="670" t="s">
        <v>125</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4" t="s">
        <v>270</v>
      </c>
      <c r="C22" s="705"/>
      <c r="D22" s="705"/>
      <c r="E22" s="705"/>
      <c r="F22" s="705"/>
      <c r="G22" s="705"/>
      <c r="H22" s="705"/>
      <c r="I22" s="705"/>
      <c r="J22" s="705"/>
      <c r="K22" s="705"/>
      <c r="L22" s="705"/>
      <c r="M22" s="705"/>
      <c r="N22" s="705"/>
      <c r="O22" s="705"/>
      <c r="P22" s="705"/>
      <c r="Q22" s="706"/>
      <c r="R22" s="666">
        <v>248009</v>
      </c>
      <c r="S22" s="667"/>
      <c r="T22" s="667"/>
      <c r="U22" s="667"/>
      <c r="V22" s="667"/>
      <c r="W22" s="667"/>
      <c r="X22" s="667"/>
      <c r="Y22" s="668"/>
      <c r="Z22" s="669">
        <v>0.9</v>
      </c>
      <c r="AA22" s="669"/>
      <c r="AB22" s="669"/>
      <c r="AC22" s="669"/>
      <c r="AD22" s="670">
        <v>237510</v>
      </c>
      <c r="AE22" s="670"/>
      <c r="AF22" s="670"/>
      <c r="AG22" s="670"/>
      <c r="AH22" s="670"/>
      <c r="AI22" s="670"/>
      <c r="AJ22" s="670"/>
      <c r="AK22" s="670"/>
      <c r="AL22" s="671">
        <v>1.8999999761581421</v>
      </c>
      <c r="AM22" s="672"/>
      <c r="AN22" s="672"/>
      <c r="AO22" s="673"/>
      <c r="AP22" s="685" t="s">
        <v>271</v>
      </c>
      <c r="AQ22" s="686"/>
      <c r="AR22" s="686"/>
      <c r="AS22" s="686"/>
      <c r="AT22" s="686"/>
      <c r="AU22" s="686"/>
      <c r="AV22" s="686"/>
      <c r="AW22" s="686"/>
      <c r="AX22" s="686"/>
      <c r="AY22" s="686"/>
      <c r="AZ22" s="686"/>
      <c r="BA22" s="686"/>
      <c r="BB22" s="686"/>
      <c r="BC22" s="686"/>
      <c r="BD22" s="686"/>
      <c r="BE22" s="686"/>
      <c r="BF22" s="687"/>
      <c r="BG22" s="666" t="s">
        <v>125</v>
      </c>
      <c r="BH22" s="667"/>
      <c r="BI22" s="667"/>
      <c r="BJ22" s="667"/>
      <c r="BK22" s="667"/>
      <c r="BL22" s="667"/>
      <c r="BM22" s="667"/>
      <c r="BN22" s="668"/>
      <c r="BO22" s="669" t="s">
        <v>125</v>
      </c>
      <c r="BP22" s="669"/>
      <c r="BQ22" s="669"/>
      <c r="BR22" s="669"/>
      <c r="BS22" s="670" t="s">
        <v>125</v>
      </c>
      <c r="BT22" s="670"/>
      <c r="BU22" s="670"/>
      <c r="BV22" s="670"/>
      <c r="BW22" s="670"/>
      <c r="BX22" s="670"/>
      <c r="BY22" s="670"/>
      <c r="BZ22" s="670"/>
      <c r="CA22" s="670"/>
      <c r="CB22" s="674"/>
      <c r="CD22" s="648" t="s">
        <v>272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273</v>
      </c>
      <c r="C23" s="664"/>
      <c r="D23" s="664"/>
      <c r="E23" s="664"/>
      <c r="F23" s="664"/>
      <c r="G23" s="664"/>
      <c r="H23" s="664"/>
      <c r="I23" s="664"/>
      <c r="J23" s="664"/>
      <c r="K23" s="664"/>
      <c r="L23" s="664"/>
      <c r="M23" s="664"/>
      <c r="N23" s="664"/>
      <c r="O23" s="664"/>
      <c r="P23" s="664"/>
      <c r="Q23" s="665"/>
      <c r="R23" s="666">
        <v>4334379</v>
      </c>
      <c r="S23" s="667"/>
      <c r="T23" s="667"/>
      <c r="U23" s="667"/>
      <c r="V23" s="667"/>
      <c r="W23" s="667"/>
      <c r="X23" s="667"/>
      <c r="Y23" s="668"/>
      <c r="Z23" s="669">
        <v>15</v>
      </c>
      <c r="AA23" s="669"/>
      <c r="AB23" s="669"/>
      <c r="AC23" s="669"/>
      <c r="AD23" s="670">
        <v>3871719</v>
      </c>
      <c r="AE23" s="670"/>
      <c r="AF23" s="670"/>
      <c r="AG23" s="670"/>
      <c r="AH23" s="670"/>
      <c r="AI23" s="670"/>
      <c r="AJ23" s="670"/>
      <c r="AK23" s="670"/>
      <c r="AL23" s="671">
        <v>31.5</v>
      </c>
      <c r="AM23" s="672"/>
      <c r="AN23" s="672"/>
      <c r="AO23" s="673"/>
      <c r="AP23" s="685" t="s">
        <v>274</v>
      </c>
      <c r="AQ23" s="686"/>
      <c r="AR23" s="686"/>
      <c r="AS23" s="686"/>
      <c r="AT23" s="686"/>
      <c r="AU23" s="686"/>
      <c r="AV23" s="686"/>
      <c r="AW23" s="686"/>
      <c r="AX23" s="686"/>
      <c r="AY23" s="686"/>
      <c r="AZ23" s="686"/>
      <c r="BA23" s="686"/>
      <c r="BB23" s="686"/>
      <c r="BC23" s="686"/>
      <c r="BD23" s="686"/>
      <c r="BE23" s="686"/>
      <c r="BF23" s="687"/>
      <c r="BG23" s="666">
        <v>247701</v>
      </c>
      <c r="BH23" s="667"/>
      <c r="BI23" s="667"/>
      <c r="BJ23" s="667"/>
      <c r="BK23" s="667"/>
      <c r="BL23" s="667"/>
      <c r="BM23" s="667"/>
      <c r="BN23" s="668"/>
      <c r="BO23" s="669">
        <v>3.7</v>
      </c>
      <c r="BP23" s="669"/>
      <c r="BQ23" s="669"/>
      <c r="BR23" s="669"/>
      <c r="BS23" s="670" t="s">
        <v>125</v>
      </c>
      <c r="BT23" s="670"/>
      <c r="BU23" s="670"/>
      <c r="BV23" s="670"/>
      <c r="BW23" s="670"/>
      <c r="BX23" s="670"/>
      <c r="BY23" s="670"/>
      <c r="BZ23" s="670"/>
      <c r="CA23" s="670"/>
      <c r="CB23" s="674"/>
      <c r="CD23" s="648" t="s">
        <v>213</v>
      </c>
      <c r="CE23" s="649"/>
      <c r="CF23" s="649"/>
      <c r="CG23" s="649"/>
      <c r="CH23" s="649"/>
      <c r="CI23" s="649"/>
      <c r="CJ23" s="649"/>
      <c r="CK23" s="649"/>
      <c r="CL23" s="649"/>
      <c r="CM23" s="649"/>
      <c r="CN23" s="649"/>
      <c r="CO23" s="649"/>
      <c r="CP23" s="649"/>
      <c r="CQ23" s="650"/>
      <c r="CR23" s="648" t="s">
        <v>275</v>
      </c>
      <c r="CS23" s="649"/>
      <c r="CT23" s="649"/>
      <c r="CU23" s="649"/>
      <c r="CV23" s="649"/>
      <c r="CW23" s="649"/>
      <c r="CX23" s="649"/>
      <c r="CY23" s="650"/>
      <c r="CZ23" s="648" t="s">
        <v>276</v>
      </c>
      <c r="DA23" s="649"/>
      <c r="DB23" s="649"/>
      <c r="DC23" s="650"/>
      <c r="DD23" s="648" t="s">
        <v>277</v>
      </c>
      <c r="DE23" s="649"/>
      <c r="DF23" s="649"/>
      <c r="DG23" s="649"/>
      <c r="DH23" s="649"/>
      <c r="DI23" s="649"/>
      <c r="DJ23" s="649"/>
      <c r="DK23" s="650"/>
      <c r="DL23" s="697" t="s">
        <v>278</v>
      </c>
      <c r="DM23" s="698"/>
      <c r="DN23" s="698"/>
      <c r="DO23" s="698"/>
      <c r="DP23" s="698"/>
      <c r="DQ23" s="698"/>
      <c r="DR23" s="698"/>
      <c r="DS23" s="698"/>
      <c r="DT23" s="698"/>
      <c r="DU23" s="698"/>
      <c r="DV23" s="699"/>
      <c r="DW23" s="648" t="s">
        <v>279</v>
      </c>
      <c r="DX23" s="649"/>
      <c r="DY23" s="649"/>
      <c r="DZ23" s="649"/>
      <c r="EA23" s="649"/>
      <c r="EB23" s="649"/>
      <c r="EC23" s="650"/>
    </row>
    <row r="24" spans="2:133" ht="11.25" customHeight="1" x14ac:dyDescent="0.2">
      <c r="B24" s="663" t="s">
        <v>280</v>
      </c>
      <c r="C24" s="664"/>
      <c r="D24" s="664"/>
      <c r="E24" s="664"/>
      <c r="F24" s="664"/>
      <c r="G24" s="664"/>
      <c r="H24" s="664"/>
      <c r="I24" s="664"/>
      <c r="J24" s="664"/>
      <c r="K24" s="664"/>
      <c r="L24" s="664"/>
      <c r="M24" s="664"/>
      <c r="N24" s="664"/>
      <c r="O24" s="664"/>
      <c r="P24" s="664"/>
      <c r="Q24" s="665"/>
      <c r="R24" s="666">
        <v>3871719</v>
      </c>
      <c r="S24" s="667"/>
      <c r="T24" s="667"/>
      <c r="U24" s="667"/>
      <c r="V24" s="667"/>
      <c r="W24" s="667"/>
      <c r="X24" s="667"/>
      <c r="Y24" s="668"/>
      <c r="Z24" s="669">
        <v>13.4</v>
      </c>
      <c r="AA24" s="669"/>
      <c r="AB24" s="669"/>
      <c r="AC24" s="669"/>
      <c r="AD24" s="670">
        <v>3871719</v>
      </c>
      <c r="AE24" s="670"/>
      <c r="AF24" s="670"/>
      <c r="AG24" s="670"/>
      <c r="AH24" s="670"/>
      <c r="AI24" s="670"/>
      <c r="AJ24" s="670"/>
      <c r="AK24" s="670"/>
      <c r="AL24" s="671">
        <v>31.5</v>
      </c>
      <c r="AM24" s="672"/>
      <c r="AN24" s="672"/>
      <c r="AO24" s="673"/>
      <c r="AP24" s="685" t="s">
        <v>281</v>
      </c>
      <c r="AQ24" s="686"/>
      <c r="AR24" s="686"/>
      <c r="AS24" s="686"/>
      <c r="AT24" s="686"/>
      <c r="AU24" s="686"/>
      <c r="AV24" s="686"/>
      <c r="AW24" s="686"/>
      <c r="AX24" s="686"/>
      <c r="AY24" s="686"/>
      <c r="AZ24" s="686"/>
      <c r="BA24" s="686"/>
      <c r="BB24" s="686"/>
      <c r="BC24" s="686"/>
      <c r="BD24" s="686"/>
      <c r="BE24" s="686"/>
      <c r="BF24" s="687"/>
      <c r="BG24" s="666" t="s">
        <v>125</v>
      </c>
      <c r="BH24" s="667"/>
      <c r="BI24" s="667"/>
      <c r="BJ24" s="667"/>
      <c r="BK24" s="667"/>
      <c r="BL24" s="667"/>
      <c r="BM24" s="667"/>
      <c r="BN24" s="668"/>
      <c r="BO24" s="669" t="s">
        <v>125</v>
      </c>
      <c r="BP24" s="669"/>
      <c r="BQ24" s="669"/>
      <c r="BR24" s="669"/>
      <c r="BS24" s="670" t="s">
        <v>125</v>
      </c>
      <c r="BT24" s="670"/>
      <c r="BU24" s="670"/>
      <c r="BV24" s="670"/>
      <c r="BW24" s="670"/>
      <c r="BX24" s="670"/>
      <c r="BY24" s="670"/>
      <c r="BZ24" s="670"/>
      <c r="CA24" s="670"/>
      <c r="CB24" s="674"/>
      <c r="CD24" s="677" t="s">
        <v>282</v>
      </c>
      <c r="CE24" s="678"/>
      <c r="CF24" s="678"/>
      <c r="CG24" s="678"/>
      <c r="CH24" s="678"/>
      <c r="CI24" s="678"/>
      <c r="CJ24" s="678"/>
      <c r="CK24" s="678"/>
      <c r="CL24" s="678"/>
      <c r="CM24" s="678"/>
      <c r="CN24" s="678"/>
      <c r="CO24" s="678"/>
      <c r="CP24" s="678"/>
      <c r="CQ24" s="679"/>
      <c r="CR24" s="655">
        <v>10046626</v>
      </c>
      <c r="CS24" s="656"/>
      <c r="CT24" s="656"/>
      <c r="CU24" s="656"/>
      <c r="CV24" s="656"/>
      <c r="CW24" s="656"/>
      <c r="CX24" s="656"/>
      <c r="CY24" s="657"/>
      <c r="CZ24" s="660">
        <v>36.1</v>
      </c>
      <c r="DA24" s="661"/>
      <c r="DB24" s="661"/>
      <c r="DC24" s="680"/>
      <c r="DD24" s="707">
        <v>6473574</v>
      </c>
      <c r="DE24" s="656"/>
      <c r="DF24" s="656"/>
      <c r="DG24" s="656"/>
      <c r="DH24" s="656"/>
      <c r="DI24" s="656"/>
      <c r="DJ24" s="656"/>
      <c r="DK24" s="657"/>
      <c r="DL24" s="707">
        <v>6350578</v>
      </c>
      <c r="DM24" s="656"/>
      <c r="DN24" s="656"/>
      <c r="DO24" s="656"/>
      <c r="DP24" s="656"/>
      <c r="DQ24" s="656"/>
      <c r="DR24" s="656"/>
      <c r="DS24" s="656"/>
      <c r="DT24" s="656"/>
      <c r="DU24" s="656"/>
      <c r="DV24" s="657"/>
      <c r="DW24" s="660">
        <v>49.1</v>
      </c>
      <c r="DX24" s="661"/>
      <c r="DY24" s="661"/>
      <c r="DZ24" s="661"/>
      <c r="EA24" s="661"/>
      <c r="EB24" s="661"/>
      <c r="EC24" s="662"/>
    </row>
    <row r="25" spans="2:133" ht="11.25" customHeight="1" x14ac:dyDescent="0.2">
      <c r="B25" s="663" t="s">
        <v>283</v>
      </c>
      <c r="C25" s="664"/>
      <c r="D25" s="664"/>
      <c r="E25" s="664"/>
      <c r="F25" s="664"/>
      <c r="G25" s="664"/>
      <c r="H25" s="664"/>
      <c r="I25" s="664"/>
      <c r="J25" s="664"/>
      <c r="K25" s="664"/>
      <c r="L25" s="664"/>
      <c r="M25" s="664"/>
      <c r="N25" s="664"/>
      <c r="O25" s="664"/>
      <c r="P25" s="664"/>
      <c r="Q25" s="665"/>
      <c r="R25" s="666">
        <v>462660</v>
      </c>
      <c r="S25" s="667"/>
      <c r="T25" s="667"/>
      <c r="U25" s="667"/>
      <c r="V25" s="667"/>
      <c r="W25" s="667"/>
      <c r="X25" s="667"/>
      <c r="Y25" s="668"/>
      <c r="Z25" s="669">
        <v>1.6</v>
      </c>
      <c r="AA25" s="669"/>
      <c r="AB25" s="669"/>
      <c r="AC25" s="669"/>
      <c r="AD25" s="670" t="s">
        <v>125</v>
      </c>
      <c r="AE25" s="670"/>
      <c r="AF25" s="670"/>
      <c r="AG25" s="670"/>
      <c r="AH25" s="670"/>
      <c r="AI25" s="670"/>
      <c r="AJ25" s="670"/>
      <c r="AK25" s="670"/>
      <c r="AL25" s="671" t="s">
        <v>125</v>
      </c>
      <c r="AM25" s="672"/>
      <c r="AN25" s="672"/>
      <c r="AO25" s="673"/>
      <c r="AP25" s="685" t="s">
        <v>284</v>
      </c>
      <c r="AQ25" s="686"/>
      <c r="AR25" s="686"/>
      <c r="AS25" s="686"/>
      <c r="AT25" s="686"/>
      <c r="AU25" s="686"/>
      <c r="AV25" s="686"/>
      <c r="AW25" s="686"/>
      <c r="AX25" s="686"/>
      <c r="AY25" s="686"/>
      <c r="AZ25" s="686"/>
      <c r="BA25" s="686"/>
      <c r="BB25" s="686"/>
      <c r="BC25" s="686"/>
      <c r="BD25" s="686"/>
      <c r="BE25" s="686"/>
      <c r="BF25" s="687"/>
      <c r="BG25" s="666" t="s">
        <v>125</v>
      </c>
      <c r="BH25" s="667"/>
      <c r="BI25" s="667"/>
      <c r="BJ25" s="667"/>
      <c r="BK25" s="667"/>
      <c r="BL25" s="667"/>
      <c r="BM25" s="667"/>
      <c r="BN25" s="668"/>
      <c r="BO25" s="669" t="s">
        <v>125</v>
      </c>
      <c r="BP25" s="669"/>
      <c r="BQ25" s="669"/>
      <c r="BR25" s="669"/>
      <c r="BS25" s="670" t="s">
        <v>125</v>
      </c>
      <c r="BT25" s="670"/>
      <c r="BU25" s="670"/>
      <c r="BV25" s="670"/>
      <c r="BW25" s="670"/>
      <c r="BX25" s="670"/>
      <c r="BY25" s="670"/>
      <c r="BZ25" s="670"/>
      <c r="CA25" s="670"/>
      <c r="CB25" s="674"/>
      <c r="CD25" s="681" t="s">
        <v>285</v>
      </c>
      <c r="CE25" s="682"/>
      <c r="CF25" s="682"/>
      <c r="CG25" s="682"/>
      <c r="CH25" s="682"/>
      <c r="CI25" s="682"/>
      <c r="CJ25" s="682"/>
      <c r="CK25" s="682"/>
      <c r="CL25" s="682"/>
      <c r="CM25" s="682"/>
      <c r="CN25" s="682"/>
      <c r="CO25" s="682"/>
      <c r="CP25" s="682"/>
      <c r="CQ25" s="683"/>
      <c r="CR25" s="666">
        <v>3746147</v>
      </c>
      <c r="CS25" s="700"/>
      <c r="CT25" s="700"/>
      <c r="CU25" s="700"/>
      <c r="CV25" s="700"/>
      <c r="CW25" s="700"/>
      <c r="CX25" s="700"/>
      <c r="CY25" s="701"/>
      <c r="CZ25" s="671">
        <v>13.4</v>
      </c>
      <c r="DA25" s="702"/>
      <c r="DB25" s="702"/>
      <c r="DC25" s="708"/>
      <c r="DD25" s="675">
        <v>3398762</v>
      </c>
      <c r="DE25" s="700"/>
      <c r="DF25" s="700"/>
      <c r="DG25" s="700"/>
      <c r="DH25" s="700"/>
      <c r="DI25" s="700"/>
      <c r="DJ25" s="700"/>
      <c r="DK25" s="701"/>
      <c r="DL25" s="675">
        <v>3356365</v>
      </c>
      <c r="DM25" s="700"/>
      <c r="DN25" s="700"/>
      <c r="DO25" s="700"/>
      <c r="DP25" s="700"/>
      <c r="DQ25" s="700"/>
      <c r="DR25" s="700"/>
      <c r="DS25" s="700"/>
      <c r="DT25" s="700"/>
      <c r="DU25" s="700"/>
      <c r="DV25" s="701"/>
      <c r="DW25" s="671">
        <v>26</v>
      </c>
      <c r="DX25" s="702"/>
      <c r="DY25" s="702"/>
      <c r="DZ25" s="702"/>
      <c r="EA25" s="702"/>
      <c r="EB25" s="702"/>
      <c r="EC25" s="703"/>
    </row>
    <row r="26" spans="2:133" ht="11.25" customHeight="1" x14ac:dyDescent="0.2">
      <c r="B26" s="663" t="s">
        <v>286</v>
      </c>
      <c r="C26" s="664"/>
      <c r="D26" s="664"/>
      <c r="E26" s="664"/>
      <c r="F26" s="664"/>
      <c r="G26" s="664"/>
      <c r="H26" s="664"/>
      <c r="I26" s="664"/>
      <c r="J26" s="664"/>
      <c r="K26" s="664"/>
      <c r="L26" s="664"/>
      <c r="M26" s="664"/>
      <c r="N26" s="664"/>
      <c r="O26" s="664"/>
      <c r="P26" s="664"/>
      <c r="Q26" s="665"/>
      <c r="R26" s="666" t="s">
        <v>125</v>
      </c>
      <c r="S26" s="667"/>
      <c r="T26" s="667"/>
      <c r="U26" s="667"/>
      <c r="V26" s="667"/>
      <c r="W26" s="667"/>
      <c r="X26" s="667"/>
      <c r="Y26" s="668"/>
      <c r="Z26" s="669" t="s">
        <v>125</v>
      </c>
      <c r="AA26" s="669"/>
      <c r="AB26" s="669"/>
      <c r="AC26" s="669"/>
      <c r="AD26" s="670" t="s">
        <v>125</v>
      </c>
      <c r="AE26" s="670"/>
      <c r="AF26" s="670"/>
      <c r="AG26" s="670"/>
      <c r="AH26" s="670"/>
      <c r="AI26" s="670"/>
      <c r="AJ26" s="670"/>
      <c r="AK26" s="670"/>
      <c r="AL26" s="671" t="s">
        <v>125</v>
      </c>
      <c r="AM26" s="672"/>
      <c r="AN26" s="672"/>
      <c r="AO26" s="673"/>
      <c r="AP26" s="685" t="s">
        <v>287</v>
      </c>
      <c r="AQ26" s="709"/>
      <c r="AR26" s="709"/>
      <c r="AS26" s="709"/>
      <c r="AT26" s="709"/>
      <c r="AU26" s="709"/>
      <c r="AV26" s="709"/>
      <c r="AW26" s="709"/>
      <c r="AX26" s="709"/>
      <c r="AY26" s="709"/>
      <c r="AZ26" s="709"/>
      <c r="BA26" s="709"/>
      <c r="BB26" s="709"/>
      <c r="BC26" s="709"/>
      <c r="BD26" s="709"/>
      <c r="BE26" s="709"/>
      <c r="BF26" s="687"/>
      <c r="BG26" s="666" t="s">
        <v>125</v>
      </c>
      <c r="BH26" s="667"/>
      <c r="BI26" s="667"/>
      <c r="BJ26" s="667"/>
      <c r="BK26" s="667"/>
      <c r="BL26" s="667"/>
      <c r="BM26" s="667"/>
      <c r="BN26" s="668"/>
      <c r="BO26" s="669" t="s">
        <v>125</v>
      </c>
      <c r="BP26" s="669"/>
      <c r="BQ26" s="669"/>
      <c r="BR26" s="669"/>
      <c r="BS26" s="670" t="s">
        <v>125</v>
      </c>
      <c r="BT26" s="670"/>
      <c r="BU26" s="670"/>
      <c r="BV26" s="670"/>
      <c r="BW26" s="670"/>
      <c r="BX26" s="670"/>
      <c r="BY26" s="670"/>
      <c r="BZ26" s="670"/>
      <c r="CA26" s="670"/>
      <c r="CB26" s="674"/>
      <c r="CD26" s="681" t="s">
        <v>288</v>
      </c>
      <c r="CE26" s="682"/>
      <c r="CF26" s="682"/>
      <c r="CG26" s="682"/>
      <c r="CH26" s="682"/>
      <c r="CI26" s="682"/>
      <c r="CJ26" s="682"/>
      <c r="CK26" s="682"/>
      <c r="CL26" s="682"/>
      <c r="CM26" s="682"/>
      <c r="CN26" s="682"/>
      <c r="CO26" s="682"/>
      <c r="CP26" s="682"/>
      <c r="CQ26" s="683"/>
      <c r="CR26" s="666">
        <v>2003501</v>
      </c>
      <c r="CS26" s="667"/>
      <c r="CT26" s="667"/>
      <c r="CU26" s="667"/>
      <c r="CV26" s="667"/>
      <c r="CW26" s="667"/>
      <c r="CX26" s="667"/>
      <c r="CY26" s="668"/>
      <c r="CZ26" s="671">
        <v>7.2</v>
      </c>
      <c r="DA26" s="702"/>
      <c r="DB26" s="702"/>
      <c r="DC26" s="708"/>
      <c r="DD26" s="675">
        <v>1847751</v>
      </c>
      <c r="DE26" s="667"/>
      <c r="DF26" s="667"/>
      <c r="DG26" s="667"/>
      <c r="DH26" s="667"/>
      <c r="DI26" s="667"/>
      <c r="DJ26" s="667"/>
      <c r="DK26" s="668"/>
      <c r="DL26" s="675" t="s">
        <v>125</v>
      </c>
      <c r="DM26" s="667"/>
      <c r="DN26" s="667"/>
      <c r="DO26" s="667"/>
      <c r="DP26" s="667"/>
      <c r="DQ26" s="667"/>
      <c r="DR26" s="667"/>
      <c r="DS26" s="667"/>
      <c r="DT26" s="667"/>
      <c r="DU26" s="667"/>
      <c r="DV26" s="668"/>
      <c r="DW26" s="671" t="s">
        <v>125</v>
      </c>
      <c r="DX26" s="702"/>
      <c r="DY26" s="702"/>
      <c r="DZ26" s="702"/>
      <c r="EA26" s="702"/>
      <c r="EB26" s="702"/>
      <c r="EC26" s="703"/>
    </row>
    <row r="27" spans="2:133" ht="11.25" customHeight="1" x14ac:dyDescent="0.2">
      <c r="B27" s="663" t="s">
        <v>289</v>
      </c>
      <c r="C27" s="664"/>
      <c r="D27" s="664"/>
      <c r="E27" s="664"/>
      <c r="F27" s="664"/>
      <c r="G27" s="664"/>
      <c r="H27" s="664"/>
      <c r="I27" s="664"/>
      <c r="J27" s="664"/>
      <c r="K27" s="664"/>
      <c r="L27" s="664"/>
      <c r="M27" s="664"/>
      <c r="N27" s="664"/>
      <c r="O27" s="664"/>
      <c r="P27" s="664"/>
      <c r="Q27" s="665"/>
      <c r="R27" s="666">
        <v>12883853</v>
      </c>
      <c r="S27" s="667"/>
      <c r="T27" s="667"/>
      <c r="U27" s="667"/>
      <c r="V27" s="667"/>
      <c r="W27" s="667"/>
      <c r="X27" s="667"/>
      <c r="Y27" s="668"/>
      <c r="Z27" s="669">
        <v>44.5</v>
      </c>
      <c r="AA27" s="669"/>
      <c r="AB27" s="669"/>
      <c r="AC27" s="669"/>
      <c r="AD27" s="670">
        <v>12162993</v>
      </c>
      <c r="AE27" s="670"/>
      <c r="AF27" s="670"/>
      <c r="AG27" s="670"/>
      <c r="AH27" s="670"/>
      <c r="AI27" s="670"/>
      <c r="AJ27" s="670"/>
      <c r="AK27" s="670"/>
      <c r="AL27" s="671">
        <v>99</v>
      </c>
      <c r="AM27" s="672"/>
      <c r="AN27" s="672"/>
      <c r="AO27" s="673"/>
      <c r="AP27" s="663" t="s">
        <v>290</v>
      </c>
      <c r="AQ27" s="664"/>
      <c r="AR27" s="664"/>
      <c r="AS27" s="664"/>
      <c r="AT27" s="664"/>
      <c r="AU27" s="664"/>
      <c r="AV27" s="664"/>
      <c r="AW27" s="664"/>
      <c r="AX27" s="664"/>
      <c r="AY27" s="664"/>
      <c r="AZ27" s="664"/>
      <c r="BA27" s="664"/>
      <c r="BB27" s="664"/>
      <c r="BC27" s="664"/>
      <c r="BD27" s="664"/>
      <c r="BE27" s="664"/>
      <c r="BF27" s="665"/>
      <c r="BG27" s="666">
        <v>6767895</v>
      </c>
      <c r="BH27" s="667"/>
      <c r="BI27" s="667"/>
      <c r="BJ27" s="667"/>
      <c r="BK27" s="667"/>
      <c r="BL27" s="667"/>
      <c r="BM27" s="667"/>
      <c r="BN27" s="668"/>
      <c r="BO27" s="669">
        <v>100</v>
      </c>
      <c r="BP27" s="669"/>
      <c r="BQ27" s="669"/>
      <c r="BR27" s="669"/>
      <c r="BS27" s="670">
        <v>150362</v>
      </c>
      <c r="BT27" s="670"/>
      <c r="BU27" s="670"/>
      <c r="BV27" s="670"/>
      <c r="BW27" s="670"/>
      <c r="BX27" s="670"/>
      <c r="BY27" s="670"/>
      <c r="BZ27" s="670"/>
      <c r="CA27" s="670"/>
      <c r="CB27" s="674"/>
      <c r="CD27" s="681" t="s">
        <v>291</v>
      </c>
      <c r="CE27" s="682"/>
      <c r="CF27" s="682"/>
      <c r="CG27" s="682"/>
      <c r="CH27" s="682"/>
      <c r="CI27" s="682"/>
      <c r="CJ27" s="682"/>
      <c r="CK27" s="682"/>
      <c r="CL27" s="682"/>
      <c r="CM27" s="682"/>
      <c r="CN27" s="682"/>
      <c r="CO27" s="682"/>
      <c r="CP27" s="682"/>
      <c r="CQ27" s="683"/>
      <c r="CR27" s="666">
        <v>4341528</v>
      </c>
      <c r="CS27" s="700"/>
      <c r="CT27" s="700"/>
      <c r="CU27" s="700"/>
      <c r="CV27" s="700"/>
      <c r="CW27" s="700"/>
      <c r="CX27" s="700"/>
      <c r="CY27" s="701"/>
      <c r="CZ27" s="671">
        <v>15.6</v>
      </c>
      <c r="DA27" s="702"/>
      <c r="DB27" s="702"/>
      <c r="DC27" s="708"/>
      <c r="DD27" s="675">
        <v>1162937</v>
      </c>
      <c r="DE27" s="700"/>
      <c r="DF27" s="700"/>
      <c r="DG27" s="700"/>
      <c r="DH27" s="700"/>
      <c r="DI27" s="700"/>
      <c r="DJ27" s="700"/>
      <c r="DK27" s="701"/>
      <c r="DL27" s="675">
        <v>1082338</v>
      </c>
      <c r="DM27" s="700"/>
      <c r="DN27" s="700"/>
      <c r="DO27" s="700"/>
      <c r="DP27" s="700"/>
      <c r="DQ27" s="700"/>
      <c r="DR27" s="700"/>
      <c r="DS27" s="700"/>
      <c r="DT27" s="700"/>
      <c r="DU27" s="700"/>
      <c r="DV27" s="701"/>
      <c r="DW27" s="671">
        <v>8.4</v>
      </c>
      <c r="DX27" s="702"/>
      <c r="DY27" s="702"/>
      <c r="DZ27" s="702"/>
      <c r="EA27" s="702"/>
      <c r="EB27" s="702"/>
      <c r="EC27" s="703"/>
    </row>
    <row r="28" spans="2:133" ht="11.25" customHeight="1" x14ac:dyDescent="0.2">
      <c r="B28" s="663" t="s">
        <v>292</v>
      </c>
      <c r="C28" s="664"/>
      <c r="D28" s="664"/>
      <c r="E28" s="664"/>
      <c r="F28" s="664"/>
      <c r="G28" s="664"/>
      <c r="H28" s="664"/>
      <c r="I28" s="664"/>
      <c r="J28" s="664"/>
      <c r="K28" s="664"/>
      <c r="L28" s="664"/>
      <c r="M28" s="664"/>
      <c r="N28" s="664"/>
      <c r="O28" s="664"/>
      <c r="P28" s="664"/>
      <c r="Q28" s="665"/>
      <c r="R28" s="666">
        <v>5543</v>
      </c>
      <c r="S28" s="667"/>
      <c r="T28" s="667"/>
      <c r="U28" s="667"/>
      <c r="V28" s="667"/>
      <c r="W28" s="667"/>
      <c r="X28" s="667"/>
      <c r="Y28" s="668"/>
      <c r="Z28" s="669">
        <v>0</v>
      </c>
      <c r="AA28" s="669"/>
      <c r="AB28" s="669"/>
      <c r="AC28" s="669"/>
      <c r="AD28" s="670">
        <v>5543</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293</v>
      </c>
      <c r="CE28" s="682"/>
      <c r="CF28" s="682"/>
      <c r="CG28" s="682"/>
      <c r="CH28" s="682"/>
      <c r="CI28" s="682"/>
      <c r="CJ28" s="682"/>
      <c r="CK28" s="682"/>
      <c r="CL28" s="682"/>
      <c r="CM28" s="682"/>
      <c r="CN28" s="682"/>
      <c r="CO28" s="682"/>
      <c r="CP28" s="682"/>
      <c r="CQ28" s="683"/>
      <c r="CR28" s="666">
        <v>1958951</v>
      </c>
      <c r="CS28" s="667"/>
      <c r="CT28" s="667"/>
      <c r="CU28" s="667"/>
      <c r="CV28" s="667"/>
      <c r="CW28" s="667"/>
      <c r="CX28" s="667"/>
      <c r="CY28" s="668"/>
      <c r="CZ28" s="671">
        <v>7</v>
      </c>
      <c r="DA28" s="702"/>
      <c r="DB28" s="702"/>
      <c r="DC28" s="708"/>
      <c r="DD28" s="675">
        <v>1911875</v>
      </c>
      <c r="DE28" s="667"/>
      <c r="DF28" s="667"/>
      <c r="DG28" s="667"/>
      <c r="DH28" s="667"/>
      <c r="DI28" s="667"/>
      <c r="DJ28" s="667"/>
      <c r="DK28" s="668"/>
      <c r="DL28" s="675">
        <v>1911875</v>
      </c>
      <c r="DM28" s="667"/>
      <c r="DN28" s="667"/>
      <c r="DO28" s="667"/>
      <c r="DP28" s="667"/>
      <c r="DQ28" s="667"/>
      <c r="DR28" s="667"/>
      <c r="DS28" s="667"/>
      <c r="DT28" s="667"/>
      <c r="DU28" s="667"/>
      <c r="DV28" s="668"/>
      <c r="DW28" s="671">
        <v>14.8</v>
      </c>
      <c r="DX28" s="702"/>
      <c r="DY28" s="702"/>
      <c r="DZ28" s="702"/>
      <c r="EA28" s="702"/>
      <c r="EB28" s="702"/>
      <c r="EC28" s="703"/>
    </row>
    <row r="29" spans="2:133" ht="11.25" customHeight="1" x14ac:dyDescent="0.2">
      <c r="B29" s="663" t="s">
        <v>294</v>
      </c>
      <c r="C29" s="664"/>
      <c r="D29" s="664"/>
      <c r="E29" s="664"/>
      <c r="F29" s="664"/>
      <c r="G29" s="664"/>
      <c r="H29" s="664"/>
      <c r="I29" s="664"/>
      <c r="J29" s="664"/>
      <c r="K29" s="664"/>
      <c r="L29" s="664"/>
      <c r="M29" s="664"/>
      <c r="N29" s="664"/>
      <c r="O29" s="664"/>
      <c r="P29" s="664"/>
      <c r="Q29" s="665"/>
      <c r="R29" s="666">
        <v>55680</v>
      </c>
      <c r="S29" s="667"/>
      <c r="T29" s="667"/>
      <c r="U29" s="667"/>
      <c r="V29" s="667"/>
      <c r="W29" s="667"/>
      <c r="X29" s="667"/>
      <c r="Y29" s="668"/>
      <c r="Z29" s="669">
        <v>0.2</v>
      </c>
      <c r="AA29" s="669"/>
      <c r="AB29" s="669"/>
      <c r="AC29" s="669"/>
      <c r="AD29" s="670" t="s">
        <v>125</v>
      </c>
      <c r="AE29" s="670"/>
      <c r="AF29" s="670"/>
      <c r="AG29" s="670"/>
      <c r="AH29" s="670"/>
      <c r="AI29" s="670"/>
      <c r="AJ29" s="670"/>
      <c r="AK29" s="670"/>
      <c r="AL29" s="671" t="s">
        <v>125</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295</v>
      </c>
      <c r="CE29" s="716"/>
      <c r="CF29" s="681" t="s">
        <v>69</v>
      </c>
      <c r="CG29" s="682"/>
      <c r="CH29" s="682"/>
      <c r="CI29" s="682"/>
      <c r="CJ29" s="682"/>
      <c r="CK29" s="682"/>
      <c r="CL29" s="682"/>
      <c r="CM29" s="682"/>
      <c r="CN29" s="682"/>
      <c r="CO29" s="682"/>
      <c r="CP29" s="682"/>
      <c r="CQ29" s="683"/>
      <c r="CR29" s="666">
        <v>1958311</v>
      </c>
      <c r="CS29" s="700"/>
      <c r="CT29" s="700"/>
      <c r="CU29" s="700"/>
      <c r="CV29" s="700"/>
      <c r="CW29" s="700"/>
      <c r="CX29" s="700"/>
      <c r="CY29" s="701"/>
      <c r="CZ29" s="671">
        <v>7</v>
      </c>
      <c r="DA29" s="702"/>
      <c r="DB29" s="702"/>
      <c r="DC29" s="708"/>
      <c r="DD29" s="675">
        <v>1911235</v>
      </c>
      <c r="DE29" s="700"/>
      <c r="DF29" s="700"/>
      <c r="DG29" s="700"/>
      <c r="DH29" s="700"/>
      <c r="DI29" s="700"/>
      <c r="DJ29" s="700"/>
      <c r="DK29" s="701"/>
      <c r="DL29" s="675">
        <v>1911235</v>
      </c>
      <c r="DM29" s="700"/>
      <c r="DN29" s="700"/>
      <c r="DO29" s="700"/>
      <c r="DP29" s="700"/>
      <c r="DQ29" s="700"/>
      <c r="DR29" s="700"/>
      <c r="DS29" s="700"/>
      <c r="DT29" s="700"/>
      <c r="DU29" s="700"/>
      <c r="DV29" s="701"/>
      <c r="DW29" s="671">
        <v>14.8</v>
      </c>
      <c r="DX29" s="702"/>
      <c r="DY29" s="702"/>
      <c r="DZ29" s="702"/>
      <c r="EA29" s="702"/>
      <c r="EB29" s="702"/>
      <c r="EC29" s="703"/>
    </row>
    <row r="30" spans="2:133" ht="11.25" customHeight="1" x14ac:dyDescent="0.2">
      <c r="B30" s="663" t="s">
        <v>296</v>
      </c>
      <c r="C30" s="664"/>
      <c r="D30" s="664"/>
      <c r="E30" s="664"/>
      <c r="F30" s="664"/>
      <c r="G30" s="664"/>
      <c r="H30" s="664"/>
      <c r="I30" s="664"/>
      <c r="J30" s="664"/>
      <c r="K30" s="664"/>
      <c r="L30" s="664"/>
      <c r="M30" s="664"/>
      <c r="N30" s="664"/>
      <c r="O30" s="664"/>
      <c r="P30" s="664"/>
      <c r="Q30" s="665"/>
      <c r="R30" s="666">
        <v>224750</v>
      </c>
      <c r="S30" s="667"/>
      <c r="T30" s="667"/>
      <c r="U30" s="667"/>
      <c r="V30" s="667"/>
      <c r="W30" s="667"/>
      <c r="X30" s="667"/>
      <c r="Y30" s="668"/>
      <c r="Z30" s="669">
        <v>0.8</v>
      </c>
      <c r="AA30" s="669"/>
      <c r="AB30" s="669"/>
      <c r="AC30" s="669"/>
      <c r="AD30" s="670">
        <v>35598</v>
      </c>
      <c r="AE30" s="670"/>
      <c r="AF30" s="670"/>
      <c r="AG30" s="670"/>
      <c r="AH30" s="670"/>
      <c r="AI30" s="670"/>
      <c r="AJ30" s="670"/>
      <c r="AK30" s="670"/>
      <c r="AL30" s="671">
        <v>0.3</v>
      </c>
      <c r="AM30" s="672"/>
      <c r="AN30" s="672"/>
      <c r="AO30" s="673"/>
      <c r="AP30" s="645" t="s">
        <v>213</v>
      </c>
      <c r="AQ30" s="646"/>
      <c r="AR30" s="646"/>
      <c r="AS30" s="646"/>
      <c r="AT30" s="646"/>
      <c r="AU30" s="646"/>
      <c r="AV30" s="646"/>
      <c r="AW30" s="646"/>
      <c r="AX30" s="646"/>
      <c r="AY30" s="646"/>
      <c r="AZ30" s="646"/>
      <c r="BA30" s="646"/>
      <c r="BB30" s="646"/>
      <c r="BC30" s="646"/>
      <c r="BD30" s="646"/>
      <c r="BE30" s="646"/>
      <c r="BF30" s="647"/>
      <c r="BG30" s="645" t="s">
        <v>297</v>
      </c>
      <c r="BH30" s="713"/>
      <c r="BI30" s="713"/>
      <c r="BJ30" s="713"/>
      <c r="BK30" s="713"/>
      <c r="BL30" s="713"/>
      <c r="BM30" s="713"/>
      <c r="BN30" s="713"/>
      <c r="BO30" s="713"/>
      <c r="BP30" s="713"/>
      <c r="BQ30" s="714"/>
      <c r="BR30" s="645" t="s">
        <v>298</v>
      </c>
      <c r="BS30" s="713"/>
      <c r="BT30" s="713"/>
      <c r="BU30" s="713"/>
      <c r="BV30" s="713"/>
      <c r="BW30" s="713"/>
      <c r="BX30" s="713"/>
      <c r="BY30" s="713"/>
      <c r="BZ30" s="713"/>
      <c r="CA30" s="713"/>
      <c r="CB30" s="714"/>
      <c r="CD30" s="717"/>
      <c r="CE30" s="718"/>
      <c r="CF30" s="681" t="s">
        <v>299</v>
      </c>
      <c r="CG30" s="682"/>
      <c r="CH30" s="682"/>
      <c r="CI30" s="682"/>
      <c r="CJ30" s="682"/>
      <c r="CK30" s="682"/>
      <c r="CL30" s="682"/>
      <c r="CM30" s="682"/>
      <c r="CN30" s="682"/>
      <c r="CO30" s="682"/>
      <c r="CP30" s="682"/>
      <c r="CQ30" s="683"/>
      <c r="CR30" s="666">
        <v>1882955</v>
      </c>
      <c r="CS30" s="667"/>
      <c r="CT30" s="667"/>
      <c r="CU30" s="667"/>
      <c r="CV30" s="667"/>
      <c r="CW30" s="667"/>
      <c r="CX30" s="667"/>
      <c r="CY30" s="668"/>
      <c r="CZ30" s="671">
        <v>6.8</v>
      </c>
      <c r="DA30" s="702"/>
      <c r="DB30" s="702"/>
      <c r="DC30" s="708"/>
      <c r="DD30" s="675">
        <v>1839253</v>
      </c>
      <c r="DE30" s="667"/>
      <c r="DF30" s="667"/>
      <c r="DG30" s="667"/>
      <c r="DH30" s="667"/>
      <c r="DI30" s="667"/>
      <c r="DJ30" s="667"/>
      <c r="DK30" s="668"/>
      <c r="DL30" s="675">
        <v>1839253</v>
      </c>
      <c r="DM30" s="667"/>
      <c r="DN30" s="667"/>
      <c r="DO30" s="667"/>
      <c r="DP30" s="667"/>
      <c r="DQ30" s="667"/>
      <c r="DR30" s="667"/>
      <c r="DS30" s="667"/>
      <c r="DT30" s="667"/>
      <c r="DU30" s="667"/>
      <c r="DV30" s="668"/>
      <c r="DW30" s="671">
        <v>14.2</v>
      </c>
      <c r="DX30" s="702"/>
      <c r="DY30" s="702"/>
      <c r="DZ30" s="702"/>
      <c r="EA30" s="702"/>
      <c r="EB30" s="702"/>
      <c r="EC30" s="703"/>
    </row>
    <row r="31" spans="2:133" ht="11.25" customHeight="1" x14ac:dyDescent="0.2">
      <c r="B31" s="663" t="s">
        <v>300</v>
      </c>
      <c r="C31" s="664"/>
      <c r="D31" s="664"/>
      <c r="E31" s="664"/>
      <c r="F31" s="664"/>
      <c r="G31" s="664"/>
      <c r="H31" s="664"/>
      <c r="I31" s="664"/>
      <c r="J31" s="664"/>
      <c r="K31" s="664"/>
      <c r="L31" s="664"/>
      <c r="M31" s="664"/>
      <c r="N31" s="664"/>
      <c r="O31" s="664"/>
      <c r="P31" s="664"/>
      <c r="Q31" s="665"/>
      <c r="R31" s="666">
        <v>111425</v>
      </c>
      <c r="S31" s="667"/>
      <c r="T31" s="667"/>
      <c r="U31" s="667"/>
      <c r="V31" s="667"/>
      <c r="W31" s="667"/>
      <c r="X31" s="667"/>
      <c r="Y31" s="668"/>
      <c r="Z31" s="669">
        <v>0.4</v>
      </c>
      <c r="AA31" s="669"/>
      <c r="AB31" s="669"/>
      <c r="AC31" s="669"/>
      <c r="AD31" s="670" t="s">
        <v>125</v>
      </c>
      <c r="AE31" s="670"/>
      <c r="AF31" s="670"/>
      <c r="AG31" s="670"/>
      <c r="AH31" s="670"/>
      <c r="AI31" s="670"/>
      <c r="AJ31" s="670"/>
      <c r="AK31" s="670"/>
      <c r="AL31" s="671" t="s">
        <v>125</v>
      </c>
      <c r="AM31" s="672"/>
      <c r="AN31" s="672"/>
      <c r="AO31" s="673"/>
      <c r="AP31" s="726" t="s">
        <v>301</v>
      </c>
      <c r="AQ31" s="727"/>
      <c r="AR31" s="727"/>
      <c r="AS31" s="727"/>
      <c r="AT31" s="732" t="s">
        <v>302</v>
      </c>
      <c r="AU31" s="360"/>
      <c r="AV31" s="360"/>
      <c r="AW31" s="360"/>
      <c r="AX31" s="652" t="s">
        <v>180</v>
      </c>
      <c r="AY31" s="653"/>
      <c r="AZ31" s="653"/>
      <c r="BA31" s="653"/>
      <c r="BB31" s="653"/>
      <c r="BC31" s="653"/>
      <c r="BD31" s="653"/>
      <c r="BE31" s="653"/>
      <c r="BF31" s="654"/>
      <c r="BG31" s="725">
        <v>99.4</v>
      </c>
      <c r="BH31" s="721"/>
      <c r="BI31" s="721"/>
      <c r="BJ31" s="721"/>
      <c r="BK31" s="721"/>
      <c r="BL31" s="721"/>
      <c r="BM31" s="661">
        <v>97.3</v>
      </c>
      <c r="BN31" s="721"/>
      <c r="BO31" s="721"/>
      <c r="BP31" s="721"/>
      <c r="BQ31" s="722"/>
      <c r="BR31" s="725">
        <v>99</v>
      </c>
      <c r="BS31" s="721"/>
      <c r="BT31" s="721"/>
      <c r="BU31" s="721"/>
      <c r="BV31" s="721"/>
      <c r="BW31" s="721"/>
      <c r="BX31" s="661">
        <v>96.6</v>
      </c>
      <c r="BY31" s="721"/>
      <c r="BZ31" s="721"/>
      <c r="CA31" s="721"/>
      <c r="CB31" s="722"/>
      <c r="CD31" s="717"/>
      <c r="CE31" s="718"/>
      <c r="CF31" s="681" t="s">
        <v>303</v>
      </c>
      <c r="CG31" s="682"/>
      <c r="CH31" s="682"/>
      <c r="CI31" s="682"/>
      <c r="CJ31" s="682"/>
      <c r="CK31" s="682"/>
      <c r="CL31" s="682"/>
      <c r="CM31" s="682"/>
      <c r="CN31" s="682"/>
      <c r="CO31" s="682"/>
      <c r="CP31" s="682"/>
      <c r="CQ31" s="683"/>
      <c r="CR31" s="666">
        <v>75356</v>
      </c>
      <c r="CS31" s="700"/>
      <c r="CT31" s="700"/>
      <c r="CU31" s="700"/>
      <c r="CV31" s="700"/>
      <c r="CW31" s="700"/>
      <c r="CX31" s="700"/>
      <c r="CY31" s="701"/>
      <c r="CZ31" s="671">
        <v>0.3</v>
      </c>
      <c r="DA31" s="702"/>
      <c r="DB31" s="702"/>
      <c r="DC31" s="708"/>
      <c r="DD31" s="675">
        <v>71982</v>
      </c>
      <c r="DE31" s="700"/>
      <c r="DF31" s="700"/>
      <c r="DG31" s="700"/>
      <c r="DH31" s="700"/>
      <c r="DI31" s="700"/>
      <c r="DJ31" s="700"/>
      <c r="DK31" s="701"/>
      <c r="DL31" s="675">
        <v>71982</v>
      </c>
      <c r="DM31" s="700"/>
      <c r="DN31" s="700"/>
      <c r="DO31" s="700"/>
      <c r="DP31" s="700"/>
      <c r="DQ31" s="700"/>
      <c r="DR31" s="700"/>
      <c r="DS31" s="700"/>
      <c r="DT31" s="700"/>
      <c r="DU31" s="700"/>
      <c r="DV31" s="701"/>
      <c r="DW31" s="671">
        <v>0.6</v>
      </c>
      <c r="DX31" s="702"/>
      <c r="DY31" s="702"/>
      <c r="DZ31" s="702"/>
      <c r="EA31" s="702"/>
      <c r="EB31" s="702"/>
      <c r="EC31" s="703"/>
    </row>
    <row r="32" spans="2:133" ht="11.25" customHeight="1" x14ac:dyDescent="0.2">
      <c r="B32" s="663" t="s">
        <v>304</v>
      </c>
      <c r="C32" s="664"/>
      <c r="D32" s="664"/>
      <c r="E32" s="664"/>
      <c r="F32" s="664"/>
      <c r="G32" s="664"/>
      <c r="H32" s="664"/>
      <c r="I32" s="664"/>
      <c r="J32" s="664"/>
      <c r="K32" s="664"/>
      <c r="L32" s="664"/>
      <c r="M32" s="664"/>
      <c r="N32" s="664"/>
      <c r="O32" s="664"/>
      <c r="P32" s="664"/>
      <c r="Q32" s="665"/>
      <c r="R32" s="666">
        <v>4228385</v>
      </c>
      <c r="S32" s="667"/>
      <c r="T32" s="667"/>
      <c r="U32" s="667"/>
      <c r="V32" s="667"/>
      <c r="W32" s="667"/>
      <c r="X32" s="667"/>
      <c r="Y32" s="668"/>
      <c r="Z32" s="669">
        <v>14.6</v>
      </c>
      <c r="AA32" s="669"/>
      <c r="AB32" s="669"/>
      <c r="AC32" s="669"/>
      <c r="AD32" s="670" t="s">
        <v>125</v>
      </c>
      <c r="AE32" s="670"/>
      <c r="AF32" s="670"/>
      <c r="AG32" s="670"/>
      <c r="AH32" s="670"/>
      <c r="AI32" s="670"/>
      <c r="AJ32" s="670"/>
      <c r="AK32" s="670"/>
      <c r="AL32" s="671" t="s">
        <v>125</v>
      </c>
      <c r="AM32" s="672"/>
      <c r="AN32" s="672"/>
      <c r="AO32" s="673"/>
      <c r="AP32" s="728"/>
      <c r="AQ32" s="729"/>
      <c r="AR32" s="729"/>
      <c r="AS32" s="729"/>
      <c r="AT32" s="733"/>
      <c r="AU32" s="361" t="s">
        <v>305</v>
      </c>
      <c r="AV32" s="361"/>
      <c r="AW32" s="361"/>
      <c r="AX32" s="663" t="s">
        <v>306</v>
      </c>
      <c r="AY32" s="664"/>
      <c r="AZ32" s="664"/>
      <c r="BA32" s="664"/>
      <c r="BB32" s="664"/>
      <c r="BC32" s="664"/>
      <c r="BD32" s="664"/>
      <c r="BE32" s="664"/>
      <c r="BF32" s="665"/>
      <c r="BG32" s="735">
        <v>99.4</v>
      </c>
      <c r="BH32" s="700"/>
      <c r="BI32" s="700"/>
      <c r="BJ32" s="700"/>
      <c r="BK32" s="700"/>
      <c r="BL32" s="700"/>
      <c r="BM32" s="672">
        <v>97.7</v>
      </c>
      <c r="BN32" s="723"/>
      <c r="BO32" s="723"/>
      <c r="BP32" s="723"/>
      <c r="BQ32" s="724"/>
      <c r="BR32" s="735">
        <v>99.2</v>
      </c>
      <c r="BS32" s="700"/>
      <c r="BT32" s="700"/>
      <c r="BU32" s="700"/>
      <c r="BV32" s="700"/>
      <c r="BW32" s="700"/>
      <c r="BX32" s="672">
        <v>96.9</v>
      </c>
      <c r="BY32" s="723"/>
      <c r="BZ32" s="723"/>
      <c r="CA32" s="723"/>
      <c r="CB32" s="724"/>
      <c r="CD32" s="719"/>
      <c r="CE32" s="720"/>
      <c r="CF32" s="681" t="s">
        <v>307</v>
      </c>
      <c r="CG32" s="682"/>
      <c r="CH32" s="682"/>
      <c r="CI32" s="682"/>
      <c r="CJ32" s="682"/>
      <c r="CK32" s="682"/>
      <c r="CL32" s="682"/>
      <c r="CM32" s="682"/>
      <c r="CN32" s="682"/>
      <c r="CO32" s="682"/>
      <c r="CP32" s="682"/>
      <c r="CQ32" s="683"/>
      <c r="CR32" s="666">
        <v>640</v>
      </c>
      <c r="CS32" s="667"/>
      <c r="CT32" s="667"/>
      <c r="CU32" s="667"/>
      <c r="CV32" s="667"/>
      <c r="CW32" s="667"/>
      <c r="CX32" s="667"/>
      <c r="CY32" s="668"/>
      <c r="CZ32" s="671">
        <v>0</v>
      </c>
      <c r="DA32" s="702"/>
      <c r="DB32" s="702"/>
      <c r="DC32" s="708"/>
      <c r="DD32" s="675">
        <v>640</v>
      </c>
      <c r="DE32" s="667"/>
      <c r="DF32" s="667"/>
      <c r="DG32" s="667"/>
      <c r="DH32" s="667"/>
      <c r="DI32" s="667"/>
      <c r="DJ32" s="667"/>
      <c r="DK32" s="668"/>
      <c r="DL32" s="675">
        <v>640</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2">
      <c r="B33" s="704" t="s">
        <v>308</v>
      </c>
      <c r="C33" s="705"/>
      <c r="D33" s="705"/>
      <c r="E33" s="705"/>
      <c r="F33" s="705"/>
      <c r="G33" s="705"/>
      <c r="H33" s="705"/>
      <c r="I33" s="705"/>
      <c r="J33" s="705"/>
      <c r="K33" s="705"/>
      <c r="L33" s="705"/>
      <c r="M33" s="705"/>
      <c r="N33" s="705"/>
      <c r="O33" s="705"/>
      <c r="P33" s="705"/>
      <c r="Q33" s="706"/>
      <c r="R33" s="666">
        <v>33660</v>
      </c>
      <c r="S33" s="667"/>
      <c r="T33" s="667"/>
      <c r="U33" s="667"/>
      <c r="V33" s="667"/>
      <c r="W33" s="667"/>
      <c r="X33" s="667"/>
      <c r="Y33" s="668"/>
      <c r="Z33" s="669">
        <v>0.1</v>
      </c>
      <c r="AA33" s="669"/>
      <c r="AB33" s="669"/>
      <c r="AC33" s="669"/>
      <c r="AD33" s="670">
        <v>33660</v>
      </c>
      <c r="AE33" s="670"/>
      <c r="AF33" s="670"/>
      <c r="AG33" s="670"/>
      <c r="AH33" s="670"/>
      <c r="AI33" s="670"/>
      <c r="AJ33" s="670"/>
      <c r="AK33" s="670"/>
      <c r="AL33" s="671">
        <v>0.3</v>
      </c>
      <c r="AM33" s="672"/>
      <c r="AN33" s="672"/>
      <c r="AO33" s="673"/>
      <c r="AP33" s="730"/>
      <c r="AQ33" s="731"/>
      <c r="AR33" s="731"/>
      <c r="AS33" s="731"/>
      <c r="AT33" s="734"/>
      <c r="AU33" s="362"/>
      <c r="AV33" s="362"/>
      <c r="AW33" s="362"/>
      <c r="AX33" s="710" t="s">
        <v>309</v>
      </c>
      <c r="AY33" s="711"/>
      <c r="AZ33" s="711"/>
      <c r="BA33" s="711"/>
      <c r="BB33" s="711"/>
      <c r="BC33" s="711"/>
      <c r="BD33" s="711"/>
      <c r="BE33" s="711"/>
      <c r="BF33" s="712"/>
      <c r="BG33" s="736">
        <v>99.3</v>
      </c>
      <c r="BH33" s="737"/>
      <c r="BI33" s="737"/>
      <c r="BJ33" s="737"/>
      <c r="BK33" s="737"/>
      <c r="BL33" s="737"/>
      <c r="BM33" s="738">
        <v>96.8</v>
      </c>
      <c r="BN33" s="737"/>
      <c r="BO33" s="737"/>
      <c r="BP33" s="737"/>
      <c r="BQ33" s="739"/>
      <c r="BR33" s="736">
        <v>98.8</v>
      </c>
      <c r="BS33" s="737"/>
      <c r="BT33" s="737"/>
      <c r="BU33" s="737"/>
      <c r="BV33" s="737"/>
      <c r="BW33" s="737"/>
      <c r="BX33" s="738">
        <v>96.2</v>
      </c>
      <c r="BY33" s="737"/>
      <c r="BZ33" s="737"/>
      <c r="CA33" s="737"/>
      <c r="CB33" s="739"/>
      <c r="CD33" s="681" t="s">
        <v>310</v>
      </c>
      <c r="CE33" s="682"/>
      <c r="CF33" s="682"/>
      <c r="CG33" s="682"/>
      <c r="CH33" s="682"/>
      <c r="CI33" s="682"/>
      <c r="CJ33" s="682"/>
      <c r="CK33" s="682"/>
      <c r="CL33" s="682"/>
      <c r="CM33" s="682"/>
      <c r="CN33" s="682"/>
      <c r="CO33" s="682"/>
      <c r="CP33" s="682"/>
      <c r="CQ33" s="683"/>
      <c r="CR33" s="666">
        <v>15947415</v>
      </c>
      <c r="CS33" s="700"/>
      <c r="CT33" s="700"/>
      <c r="CU33" s="700"/>
      <c r="CV33" s="700"/>
      <c r="CW33" s="700"/>
      <c r="CX33" s="700"/>
      <c r="CY33" s="701"/>
      <c r="CZ33" s="671">
        <v>57.2</v>
      </c>
      <c r="DA33" s="702"/>
      <c r="DB33" s="702"/>
      <c r="DC33" s="708"/>
      <c r="DD33" s="675">
        <v>12220330</v>
      </c>
      <c r="DE33" s="700"/>
      <c r="DF33" s="700"/>
      <c r="DG33" s="700"/>
      <c r="DH33" s="700"/>
      <c r="DI33" s="700"/>
      <c r="DJ33" s="700"/>
      <c r="DK33" s="701"/>
      <c r="DL33" s="675">
        <v>5329321</v>
      </c>
      <c r="DM33" s="700"/>
      <c r="DN33" s="700"/>
      <c r="DO33" s="700"/>
      <c r="DP33" s="700"/>
      <c r="DQ33" s="700"/>
      <c r="DR33" s="700"/>
      <c r="DS33" s="700"/>
      <c r="DT33" s="700"/>
      <c r="DU33" s="700"/>
      <c r="DV33" s="701"/>
      <c r="DW33" s="671">
        <v>41.2</v>
      </c>
      <c r="DX33" s="702"/>
      <c r="DY33" s="702"/>
      <c r="DZ33" s="702"/>
      <c r="EA33" s="702"/>
      <c r="EB33" s="702"/>
      <c r="EC33" s="703"/>
    </row>
    <row r="34" spans="2:133" ht="11.25" customHeight="1" x14ac:dyDescent="0.2">
      <c r="B34" s="663" t="s">
        <v>311</v>
      </c>
      <c r="C34" s="664"/>
      <c r="D34" s="664"/>
      <c r="E34" s="664"/>
      <c r="F34" s="664"/>
      <c r="G34" s="664"/>
      <c r="H34" s="664"/>
      <c r="I34" s="664"/>
      <c r="J34" s="664"/>
      <c r="K34" s="664"/>
      <c r="L34" s="664"/>
      <c r="M34" s="664"/>
      <c r="N34" s="664"/>
      <c r="O34" s="664"/>
      <c r="P34" s="664"/>
      <c r="Q34" s="665"/>
      <c r="R34" s="666">
        <v>1654287</v>
      </c>
      <c r="S34" s="667"/>
      <c r="T34" s="667"/>
      <c r="U34" s="667"/>
      <c r="V34" s="667"/>
      <c r="W34" s="667"/>
      <c r="X34" s="667"/>
      <c r="Y34" s="668"/>
      <c r="Z34" s="669">
        <v>5.7</v>
      </c>
      <c r="AA34" s="669"/>
      <c r="AB34" s="669"/>
      <c r="AC34" s="669"/>
      <c r="AD34" s="670" t="s">
        <v>125</v>
      </c>
      <c r="AE34" s="670"/>
      <c r="AF34" s="670"/>
      <c r="AG34" s="670"/>
      <c r="AH34" s="670"/>
      <c r="AI34" s="670"/>
      <c r="AJ34" s="670"/>
      <c r="AK34" s="670"/>
      <c r="AL34" s="671" t="s">
        <v>125</v>
      </c>
      <c r="AM34" s="672"/>
      <c r="AN34" s="672"/>
      <c r="AO34" s="673"/>
      <c r="AP34" s="206"/>
      <c r="AQ34" s="207"/>
      <c r="AR34" s="361"/>
      <c r="AS34" s="360"/>
      <c r="AT34" s="360"/>
      <c r="AU34" s="360"/>
      <c r="AV34" s="360"/>
      <c r="AW34" s="360"/>
      <c r="AX34" s="360"/>
      <c r="AY34" s="360"/>
      <c r="AZ34" s="360"/>
      <c r="BA34" s="360"/>
      <c r="BB34" s="360"/>
      <c r="BC34" s="360"/>
      <c r="BD34" s="360"/>
      <c r="BE34" s="360"/>
      <c r="BF34" s="360"/>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D34" s="681" t="s">
        <v>312</v>
      </c>
      <c r="CE34" s="682"/>
      <c r="CF34" s="682"/>
      <c r="CG34" s="682"/>
      <c r="CH34" s="682"/>
      <c r="CI34" s="682"/>
      <c r="CJ34" s="682"/>
      <c r="CK34" s="682"/>
      <c r="CL34" s="682"/>
      <c r="CM34" s="682"/>
      <c r="CN34" s="682"/>
      <c r="CO34" s="682"/>
      <c r="CP34" s="682"/>
      <c r="CQ34" s="683"/>
      <c r="CR34" s="666">
        <v>3727358</v>
      </c>
      <c r="CS34" s="667"/>
      <c r="CT34" s="667"/>
      <c r="CU34" s="667"/>
      <c r="CV34" s="667"/>
      <c r="CW34" s="667"/>
      <c r="CX34" s="667"/>
      <c r="CY34" s="668"/>
      <c r="CZ34" s="671">
        <v>13.4</v>
      </c>
      <c r="DA34" s="702"/>
      <c r="DB34" s="702"/>
      <c r="DC34" s="708"/>
      <c r="DD34" s="675">
        <v>2913477</v>
      </c>
      <c r="DE34" s="667"/>
      <c r="DF34" s="667"/>
      <c r="DG34" s="667"/>
      <c r="DH34" s="667"/>
      <c r="DI34" s="667"/>
      <c r="DJ34" s="667"/>
      <c r="DK34" s="668"/>
      <c r="DL34" s="675">
        <v>1257075</v>
      </c>
      <c r="DM34" s="667"/>
      <c r="DN34" s="667"/>
      <c r="DO34" s="667"/>
      <c r="DP34" s="667"/>
      <c r="DQ34" s="667"/>
      <c r="DR34" s="667"/>
      <c r="DS34" s="667"/>
      <c r="DT34" s="667"/>
      <c r="DU34" s="667"/>
      <c r="DV34" s="668"/>
      <c r="DW34" s="671">
        <v>9.6999999999999993</v>
      </c>
      <c r="DX34" s="702"/>
      <c r="DY34" s="702"/>
      <c r="DZ34" s="702"/>
      <c r="EA34" s="702"/>
      <c r="EB34" s="702"/>
      <c r="EC34" s="703"/>
    </row>
    <row r="35" spans="2:133" ht="11.25" customHeight="1" x14ac:dyDescent="0.2">
      <c r="B35" s="663" t="s">
        <v>313</v>
      </c>
      <c r="C35" s="664"/>
      <c r="D35" s="664"/>
      <c r="E35" s="664"/>
      <c r="F35" s="664"/>
      <c r="G35" s="664"/>
      <c r="H35" s="664"/>
      <c r="I35" s="664"/>
      <c r="J35" s="664"/>
      <c r="K35" s="664"/>
      <c r="L35" s="664"/>
      <c r="M35" s="664"/>
      <c r="N35" s="664"/>
      <c r="O35" s="664"/>
      <c r="P35" s="664"/>
      <c r="Q35" s="665"/>
      <c r="R35" s="666">
        <v>52221</v>
      </c>
      <c r="S35" s="667"/>
      <c r="T35" s="667"/>
      <c r="U35" s="667"/>
      <c r="V35" s="667"/>
      <c r="W35" s="667"/>
      <c r="X35" s="667"/>
      <c r="Y35" s="668"/>
      <c r="Z35" s="669">
        <v>0.2</v>
      </c>
      <c r="AA35" s="669"/>
      <c r="AB35" s="669"/>
      <c r="AC35" s="669"/>
      <c r="AD35" s="670">
        <v>6469</v>
      </c>
      <c r="AE35" s="670"/>
      <c r="AF35" s="670"/>
      <c r="AG35" s="670"/>
      <c r="AH35" s="670"/>
      <c r="AI35" s="670"/>
      <c r="AJ35" s="670"/>
      <c r="AK35" s="670"/>
      <c r="AL35" s="671">
        <v>0.1</v>
      </c>
      <c r="AM35" s="672"/>
      <c r="AN35" s="672"/>
      <c r="AO35" s="673"/>
      <c r="AP35" s="208"/>
      <c r="AQ35" s="645" t="s">
        <v>314</v>
      </c>
      <c r="AR35" s="646"/>
      <c r="AS35" s="646"/>
      <c r="AT35" s="646"/>
      <c r="AU35" s="646"/>
      <c r="AV35" s="646"/>
      <c r="AW35" s="646"/>
      <c r="AX35" s="646"/>
      <c r="AY35" s="646"/>
      <c r="AZ35" s="646"/>
      <c r="BA35" s="646"/>
      <c r="BB35" s="646"/>
      <c r="BC35" s="646"/>
      <c r="BD35" s="646"/>
      <c r="BE35" s="646"/>
      <c r="BF35" s="647"/>
      <c r="BG35" s="645" t="s">
        <v>315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316</v>
      </c>
      <c r="CE35" s="682"/>
      <c r="CF35" s="682"/>
      <c r="CG35" s="682"/>
      <c r="CH35" s="682"/>
      <c r="CI35" s="682"/>
      <c r="CJ35" s="682"/>
      <c r="CK35" s="682"/>
      <c r="CL35" s="682"/>
      <c r="CM35" s="682"/>
      <c r="CN35" s="682"/>
      <c r="CO35" s="682"/>
      <c r="CP35" s="682"/>
      <c r="CQ35" s="683"/>
      <c r="CR35" s="666">
        <v>217807</v>
      </c>
      <c r="CS35" s="700"/>
      <c r="CT35" s="700"/>
      <c r="CU35" s="700"/>
      <c r="CV35" s="700"/>
      <c r="CW35" s="700"/>
      <c r="CX35" s="700"/>
      <c r="CY35" s="701"/>
      <c r="CZ35" s="671">
        <v>0.8</v>
      </c>
      <c r="DA35" s="702"/>
      <c r="DB35" s="702"/>
      <c r="DC35" s="708"/>
      <c r="DD35" s="675">
        <v>202883</v>
      </c>
      <c r="DE35" s="700"/>
      <c r="DF35" s="700"/>
      <c r="DG35" s="700"/>
      <c r="DH35" s="700"/>
      <c r="DI35" s="700"/>
      <c r="DJ35" s="700"/>
      <c r="DK35" s="701"/>
      <c r="DL35" s="675">
        <v>136707</v>
      </c>
      <c r="DM35" s="700"/>
      <c r="DN35" s="700"/>
      <c r="DO35" s="700"/>
      <c r="DP35" s="700"/>
      <c r="DQ35" s="700"/>
      <c r="DR35" s="700"/>
      <c r="DS35" s="700"/>
      <c r="DT35" s="700"/>
      <c r="DU35" s="700"/>
      <c r="DV35" s="701"/>
      <c r="DW35" s="671">
        <v>1.1000000000000001</v>
      </c>
      <c r="DX35" s="702"/>
      <c r="DY35" s="702"/>
      <c r="DZ35" s="702"/>
      <c r="EA35" s="702"/>
      <c r="EB35" s="702"/>
      <c r="EC35" s="703"/>
    </row>
    <row r="36" spans="2:133" ht="11.25" customHeight="1" x14ac:dyDescent="0.2">
      <c r="B36" s="663" t="s">
        <v>317</v>
      </c>
      <c r="C36" s="664"/>
      <c r="D36" s="664"/>
      <c r="E36" s="664"/>
      <c r="F36" s="664"/>
      <c r="G36" s="664"/>
      <c r="H36" s="664"/>
      <c r="I36" s="664"/>
      <c r="J36" s="664"/>
      <c r="K36" s="664"/>
      <c r="L36" s="664"/>
      <c r="M36" s="664"/>
      <c r="N36" s="664"/>
      <c r="O36" s="664"/>
      <c r="P36" s="664"/>
      <c r="Q36" s="665"/>
      <c r="R36" s="666">
        <v>6496817</v>
      </c>
      <c r="S36" s="667"/>
      <c r="T36" s="667"/>
      <c r="U36" s="667"/>
      <c r="V36" s="667"/>
      <c r="W36" s="667"/>
      <c r="X36" s="667"/>
      <c r="Y36" s="668"/>
      <c r="Z36" s="669">
        <v>22.5</v>
      </c>
      <c r="AA36" s="669"/>
      <c r="AB36" s="669"/>
      <c r="AC36" s="669"/>
      <c r="AD36" s="670" t="s">
        <v>125</v>
      </c>
      <c r="AE36" s="670"/>
      <c r="AF36" s="670"/>
      <c r="AG36" s="670"/>
      <c r="AH36" s="670"/>
      <c r="AI36" s="670"/>
      <c r="AJ36" s="670"/>
      <c r="AK36" s="670"/>
      <c r="AL36" s="671" t="s">
        <v>125</v>
      </c>
      <c r="AM36" s="672"/>
      <c r="AN36" s="672"/>
      <c r="AO36" s="673"/>
      <c r="AP36" s="208"/>
      <c r="AQ36" s="740" t="s">
        <v>318</v>
      </c>
      <c r="AR36" s="741"/>
      <c r="AS36" s="741"/>
      <c r="AT36" s="741"/>
      <c r="AU36" s="741"/>
      <c r="AV36" s="741"/>
      <c r="AW36" s="741"/>
      <c r="AX36" s="741"/>
      <c r="AY36" s="742"/>
      <c r="AZ36" s="655">
        <v>3870879</v>
      </c>
      <c r="BA36" s="656"/>
      <c r="BB36" s="656"/>
      <c r="BC36" s="656"/>
      <c r="BD36" s="656"/>
      <c r="BE36" s="656"/>
      <c r="BF36" s="743"/>
      <c r="BG36" s="677" t="s">
        <v>319</v>
      </c>
      <c r="BH36" s="678"/>
      <c r="BI36" s="678"/>
      <c r="BJ36" s="678"/>
      <c r="BK36" s="678"/>
      <c r="BL36" s="678"/>
      <c r="BM36" s="678"/>
      <c r="BN36" s="678"/>
      <c r="BO36" s="678"/>
      <c r="BP36" s="678"/>
      <c r="BQ36" s="678"/>
      <c r="BR36" s="678"/>
      <c r="BS36" s="678"/>
      <c r="BT36" s="678"/>
      <c r="BU36" s="679"/>
      <c r="BV36" s="655">
        <v>132953</v>
      </c>
      <c r="BW36" s="656"/>
      <c r="BX36" s="656"/>
      <c r="BY36" s="656"/>
      <c r="BZ36" s="656"/>
      <c r="CA36" s="656"/>
      <c r="CB36" s="743"/>
      <c r="CD36" s="681" t="s">
        <v>320</v>
      </c>
      <c r="CE36" s="682"/>
      <c r="CF36" s="682"/>
      <c r="CG36" s="682"/>
      <c r="CH36" s="682"/>
      <c r="CI36" s="682"/>
      <c r="CJ36" s="682"/>
      <c r="CK36" s="682"/>
      <c r="CL36" s="682"/>
      <c r="CM36" s="682"/>
      <c r="CN36" s="682"/>
      <c r="CO36" s="682"/>
      <c r="CP36" s="682"/>
      <c r="CQ36" s="683"/>
      <c r="CR36" s="666">
        <v>6756102</v>
      </c>
      <c r="CS36" s="667"/>
      <c r="CT36" s="667"/>
      <c r="CU36" s="667"/>
      <c r="CV36" s="667"/>
      <c r="CW36" s="667"/>
      <c r="CX36" s="667"/>
      <c r="CY36" s="668"/>
      <c r="CZ36" s="671">
        <v>24.2</v>
      </c>
      <c r="DA36" s="702"/>
      <c r="DB36" s="702"/>
      <c r="DC36" s="708"/>
      <c r="DD36" s="675">
        <v>6236596</v>
      </c>
      <c r="DE36" s="667"/>
      <c r="DF36" s="667"/>
      <c r="DG36" s="667"/>
      <c r="DH36" s="667"/>
      <c r="DI36" s="667"/>
      <c r="DJ36" s="667"/>
      <c r="DK36" s="668"/>
      <c r="DL36" s="675">
        <v>2578140</v>
      </c>
      <c r="DM36" s="667"/>
      <c r="DN36" s="667"/>
      <c r="DO36" s="667"/>
      <c r="DP36" s="667"/>
      <c r="DQ36" s="667"/>
      <c r="DR36" s="667"/>
      <c r="DS36" s="667"/>
      <c r="DT36" s="667"/>
      <c r="DU36" s="667"/>
      <c r="DV36" s="668"/>
      <c r="DW36" s="671">
        <v>19.899999999999999</v>
      </c>
      <c r="DX36" s="702"/>
      <c r="DY36" s="702"/>
      <c r="DZ36" s="702"/>
      <c r="EA36" s="702"/>
      <c r="EB36" s="702"/>
      <c r="EC36" s="703"/>
    </row>
    <row r="37" spans="2:133" ht="11.25" customHeight="1" x14ac:dyDescent="0.2">
      <c r="B37" s="663" t="s">
        <v>321</v>
      </c>
      <c r="C37" s="664"/>
      <c r="D37" s="664"/>
      <c r="E37" s="664"/>
      <c r="F37" s="664"/>
      <c r="G37" s="664"/>
      <c r="H37" s="664"/>
      <c r="I37" s="664"/>
      <c r="J37" s="664"/>
      <c r="K37" s="664"/>
      <c r="L37" s="664"/>
      <c r="M37" s="664"/>
      <c r="N37" s="664"/>
      <c r="O37" s="664"/>
      <c r="P37" s="664"/>
      <c r="Q37" s="665"/>
      <c r="R37" s="666">
        <v>254087</v>
      </c>
      <c r="S37" s="667"/>
      <c r="T37" s="667"/>
      <c r="U37" s="667"/>
      <c r="V37" s="667"/>
      <c r="W37" s="667"/>
      <c r="X37" s="667"/>
      <c r="Y37" s="668"/>
      <c r="Z37" s="669">
        <v>0.9</v>
      </c>
      <c r="AA37" s="669"/>
      <c r="AB37" s="669"/>
      <c r="AC37" s="669"/>
      <c r="AD37" s="670" t="s">
        <v>125</v>
      </c>
      <c r="AE37" s="670"/>
      <c r="AF37" s="670"/>
      <c r="AG37" s="670"/>
      <c r="AH37" s="670"/>
      <c r="AI37" s="670"/>
      <c r="AJ37" s="670"/>
      <c r="AK37" s="670"/>
      <c r="AL37" s="671" t="s">
        <v>125</v>
      </c>
      <c r="AM37" s="672"/>
      <c r="AN37" s="672"/>
      <c r="AO37" s="673"/>
      <c r="AQ37" s="744" t="s">
        <v>322</v>
      </c>
      <c r="AR37" s="745"/>
      <c r="AS37" s="745"/>
      <c r="AT37" s="745"/>
      <c r="AU37" s="745"/>
      <c r="AV37" s="745"/>
      <c r="AW37" s="745"/>
      <c r="AX37" s="745"/>
      <c r="AY37" s="746"/>
      <c r="AZ37" s="666">
        <v>759239</v>
      </c>
      <c r="BA37" s="667"/>
      <c r="BB37" s="667"/>
      <c r="BC37" s="667"/>
      <c r="BD37" s="700"/>
      <c r="BE37" s="700"/>
      <c r="BF37" s="724"/>
      <c r="BG37" s="681" t="s">
        <v>323</v>
      </c>
      <c r="BH37" s="682"/>
      <c r="BI37" s="682"/>
      <c r="BJ37" s="682"/>
      <c r="BK37" s="682"/>
      <c r="BL37" s="682"/>
      <c r="BM37" s="682"/>
      <c r="BN37" s="682"/>
      <c r="BO37" s="682"/>
      <c r="BP37" s="682"/>
      <c r="BQ37" s="682"/>
      <c r="BR37" s="682"/>
      <c r="BS37" s="682"/>
      <c r="BT37" s="682"/>
      <c r="BU37" s="683"/>
      <c r="BV37" s="666">
        <v>100668</v>
      </c>
      <c r="BW37" s="667"/>
      <c r="BX37" s="667"/>
      <c r="BY37" s="667"/>
      <c r="BZ37" s="667"/>
      <c r="CA37" s="667"/>
      <c r="CB37" s="676"/>
      <c r="CD37" s="681" t="s">
        <v>324</v>
      </c>
      <c r="CE37" s="682"/>
      <c r="CF37" s="682"/>
      <c r="CG37" s="682"/>
      <c r="CH37" s="682"/>
      <c r="CI37" s="682"/>
      <c r="CJ37" s="682"/>
      <c r="CK37" s="682"/>
      <c r="CL37" s="682"/>
      <c r="CM37" s="682"/>
      <c r="CN37" s="682"/>
      <c r="CO37" s="682"/>
      <c r="CP37" s="682"/>
      <c r="CQ37" s="683"/>
      <c r="CR37" s="666">
        <v>848787</v>
      </c>
      <c r="CS37" s="700"/>
      <c r="CT37" s="700"/>
      <c r="CU37" s="700"/>
      <c r="CV37" s="700"/>
      <c r="CW37" s="700"/>
      <c r="CX37" s="700"/>
      <c r="CY37" s="701"/>
      <c r="CZ37" s="671">
        <v>3</v>
      </c>
      <c r="DA37" s="702"/>
      <c r="DB37" s="702"/>
      <c r="DC37" s="708"/>
      <c r="DD37" s="675">
        <v>843227</v>
      </c>
      <c r="DE37" s="700"/>
      <c r="DF37" s="700"/>
      <c r="DG37" s="700"/>
      <c r="DH37" s="700"/>
      <c r="DI37" s="700"/>
      <c r="DJ37" s="700"/>
      <c r="DK37" s="701"/>
      <c r="DL37" s="675">
        <v>791238</v>
      </c>
      <c r="DM37" s="700"/>
      <c r="DN37" s="700"/>
      <c r="DO37" s="700"/>
      <c r="DP37" s="700"/>
      <c r="DQ37" s="700"/>
      <c r="DR37" s="700"/>
      <c r="DS37" s="700"/>
      <c r="DT37" s="700"/>
      <c r="DU37" s="700"/>
      <c r="DV37" s="701"/>
      <c r="DW37" s="671">
        <v>6.1</v>
      </c>
      <c r="DX37" s="702"/>
      <c r="DY37" s="702"/>
      <c r="DZ37" s="702"/>
      <c r="EA37" s="702"/>
      <c r="EB37" s="702"/>
      <c r="EC37" s="703"/>
    </row>
    <row r="38" spans="2:133" ht="11.25" customHeight="1" x14ac:dyDescent="0.2">
      <c r="B38" s="663" t="s">
        <v>325</v>
      </c>
      <c r="C38" s="664"/>
      <c r="D38" s="664"/>
      <c r="E38" s="664"/>
      <c r="F38" s="664"/>
      <c r="G38" s="664"/>
      <c r="H38" s="664"/>
      <c r="I38" s="664"/>
      <c r="J38" s="664"/>
      <c r="K38" s="664"/>
      <c r="L38" s="664"/>
      <c r="M38" s="664"/>
      <c r="N38" s="664"/>
      <c r="O38" s="664"/>
      <c r="P38" s="664"/>
      <c r="Q38" s="665"/>
      <c r="R38" s="666">
        <v>1036378</v>
      </c>
      <c r="S38" s="667"/>
      <c r="T38" s="667"/>
      <c r="U38" s="667"/>
      <c r="V38" s="667"/>
      <c r="W38" s="667"/>
      <c r="X38" s="667"/>
      <c r="Y38" s="668"/>
      <c r="Z38" s="669">
        <v>3.6</v>
      </c>
      <c r="AA38" s="669"/>
      <c r="AB38" s="669"/>
      <c r="AC38" s="669"/>
      <c r="AD38" s="670" t="s">
        <v>125</v>
      </c>
      <c r="AE38" s="670"/>
      <c r="AF38" s="670"/>
      <c r="AG38" s="670"/>
      <c r="AH38" s="670"/>
      <c r="AI38" s="670"/>
      <c r="AJ38" s="670"/>
      <c r="AK38" s="670"/>
      <c r="AL38" s="671" t="s">
        <v>125</v>
      </c>
      <c r="AM38" s="672"/>
      <c r="AN38" s="672"/>
      <c r="AO38" s="673"/>
      <c r="AQ38" s="744" t="s">
        <v>326</v>
      </c>
      <c r="AR38" s="745"/>
      <c r="AS38" s="745"/>
      <c r="AT38" s="745"/>
      <c r="AU38" s="745"/>
      <c r="AV38" s="745"/>
      <c r="AW38" s="745"/>
      <c r="AX38" s="745"/>
      <c r="AY38" s="746"/>
      <c r="AZ38" s="666">
        <v>738867</v>
      </c>
      <c r="BA38" s="667"/>
      <c r="BB38" s="667"/>
      <c r="BC38" s="667"/>
      <c r="BD38" s="700"/>
      <c r="BE38" s="700"/>
      <c r="BF38" s="724"/>
      <c r="BG38" s="681" t="s">
        <v>327</v>
      </c>
      <c r="BH38" s="682"/>
      <c r="BI38" s="682"/>
      <c r="BJ38" s="682"/>
      <c r="BK38" s="682"/>
      <c r="BL38" s="682"/>
      <c r="BM38" s="682"/>
      <c r="BN38" s="682"/>
      <c r="BO38" s="682"/>
      <c r="BP38" s="682"/>
      <c r="BQ38" s="682"/>
      <c r="BR38" s="682"/>
      <c r="BS38" s="682"/>
      <c r="BT38" s="682"/>
      <c r="BU38" s="683"/>
      <c r="BV38" s="666">
        <v>5719</v>
      </c>
      <c r="BW38" s="667"/>
      <c r="BX38" s="667"/>
      <c r="BY38" s="667"/>
      <c r="BZ38" s="667"/>
      <c r="CA38" s="667"/>
      <c r="CB38" s="676"/>
      <c r="CD38" s="681" t="s">
        <v>328</v>
      </c>
      <c r="CE38" s="682"/>
      <c r="CF38" s="682"/>
      <c r="CG38" s="682"/>
      <c r="CH38" s="682"/>
      <c r="CI38" s="682"/>
      <c r="CJ38" s="682"/>
      <c r="CK38" s="682"/>
      <c r="CL38" s="682"/>
      <c r="CM38" s="682"/>
      <c r="CN38" s="682"/>
      <c r="CO38" s="682"/>
      <c r="CP38" s="682"/>
      <c r="CQ38" s="683"/>
      <c r="CR38" s="666">
        <v>1997267</v>
      </c>
      <c r="CS38" s="667"/>
      <c r="CT38" s="667"/>
      <c r="CU38" s="667"/>
      <c r="CV38" s="667"/>
      <c r="CW38" s="667"/>
      <c r="CX38" s="667"/>
      <c r="CY38" s="668"/>
      <c r="CZ38" s="671">
        <v>7.2</v>
      </c>
      <c r="DA38" s="702"/>
      <c r="DB38" s="702"/>
      <c r="DC38" s="708"/>
      <c r="DD38" s="675">
        <v>1623609</v>
      </c>
      <c r="DE38" s="667"/>
      <c r="DF38" s="667"/>
      <c r="DG38" s="667"/>
      <c r="DH38" s="667"/>
      <c r="DI38" s="667"/>
      <c r="DJ38" s="667"/>
      <c r="DK38" s="668"/>
      <c r="DL38" s="675">
        <v>1357399</v>
      </c>
      <c r="DM38" s="667"/>
      <c r="DN38" s="667"/>
      <c r="DO38" s="667"/>
      <c r="DP38" s="667"/>
      <c r="DQ38" s="667"/>
      <c r="DR38" s="667"/>
      <c r="DS38" s="667"/>
      <c r="DT38" s="667"/>
      <c r="DU38" s="667"/>
      <c r="DV38" s="668"/>
      <c r="DW38" s="671">
        <v>10.5</v>
      </c>
      <c r="DX38" s="702"/>
      <c r="DY38" s="702"/>
      <c r="DZ38" s="702"/>
      <c r="EA38" s="702"/>
      <c r="EB38" s="702"/>
      <c r="EC38" s="703"/>
    </row>
    <row r="39" spans="2:133" ht="11.25" customHeight="1" x14ac:dyDescent="0.2">
      <c r="B39" s="663" t="s">
        <v>329</v>
      </c>
      <c r="C39" s="664"/>
      <c r="D39" s="664"/>
      <c r="E39" s="664"/>
      <c r="F39" s="664"/>
      <c r="G39" s="664"/>
      <c r="H39" s="664"/>
      <c r="I39" s="664"/>
      <c r="J39" s="664"/>
      <c r="K39" s="664"/>
      <c r="L39" s="664"/>
      <c r="M39" s="664"/>
      <c r="N39" s="664"/>
      <c r="O39" s="664"/>
      <c r="P39" s="664"/>
      <c r="Q39" s="665"/>
      <c r="R39" s="666">
        <v>503731</v>
      </c>
      <c r="S39" s="667"/>
      <c r="T39" s="667"/>
      <c r="U39" s="667"/>
      <c r="V39" s="667"/>
      <c r="W39" s="667"/>
      <c r="X39" s="667"/>
      <c r="Y39" s="668"/>
      <c r="Z39" s="669">
        <v>1.7</v>
      </c>
      <c r="AA39" s="669"/>
      <c r="AB39" s="669"/>
      <c r="AC39" s="669"/>
      <c r="AD39" s="670">
        <v>45020</v>
      </c>
      <c r="AE39" s="670"/>
      <c r="AF39" s="670"/>
      <c r="AG39" s="670"/>
      <c r="AH39" s="670"/>
      <c r="AI39" s="670"/>
      <c r="AJ39" s="670"/>
      <c r="AK39" s="670"/>
      <c r="AL39" s="671">
        <v>0.4</v>
      </c>
      <c r="AM39" s="672"/>
      <c r="AN39" s="672"/>
      <c r="AO39" s="673"/>
      <c r="AQ39" s="744" t="s">
        <v>330</v>
      </c>
      <c r="AR39" s="745"/>
      <c r="AS39" s="745"/>
      <c r="AT39" s="745"/>
      <c r="AU39" s="745"/>
      <c r="AV39" s="745"/>
      <c r="AW39" s="745"/>
      <c r="AX39" s="745"/>
      <c r="AY39" s="746"/>
      <c r="AZ39" s="666">
        <v>317312</v>
      </c>
      <c r="BA39" s="667"/>
      <c r="BB39" s="667"/>
      <c r="BC39" s="667"/>
      <c r="BD39" s="700"/>
      <c r="BE39" s="700"/>
      <c r="BF39" s="724"/>
      <c r="BG39" s="681" t="s">
        <v>331</v>
      </c>
      <c r="BH39" s="682"/>
      <c r="BI39" s="682"/>
      <c r="BJ39" s="682"/>
      <c r="BK39" s="682"/>
      <c r="BL39" s="682"/>
      <c r="BM39" s="682"/>
      <c r="BN39" s="682"/>
      <c r="BO39" s="682"/>
      <c r="BP39" s="682"/>
      <c r="BQ39" s="682"/>
      <c r="BR39" s="682"/>
      <c r="BS39" s="682"/>
      <c r="BT39" s="682"/>
      <c r="BU39" s="683"/>
      <c r="BV39" s="666">
        <v>8959</v>
      </c>
      <c r="BW39" s="667"/>
      <c r="BX39" s="667"/>
      <c r="BY39" s="667"/>
      <c r="BZ39" s="667"/>
      <c r="CA39" s="667"/>
      <c r="CB39" s="676"/>
      <c r="CD39" s="681" t="s">
        <v>332</v>
      </c>
      <c r="CE39" s="682"/>
      <c r="CF39" s="682"/>
      <c r="CG39" s="682"/>
      <c r="CH39" s="682"/>
      <c r="CI39" s="682"/>
      <c r="CJ39" s="682"/>
      <c r="CK39" s="682"/>
      <c r="CL39" s="682"/>
      <c r="CM39" s="682"/>
      <c r="CN39" s="682"/>
      <c r="CO39" s="682"/>
      <c r="CP39" s="682"/>
      <c r="CQ39" s="683"/>
      <c r="CR39" s="666">
        <v>3000081</v>
      </c>
      <c r="CS39" s="700"/>
      <c r="CT39" s="700"/>
      <c r="CU39" s="700"/>
      <c r="CV39" s="700"/>
      <c r="CW39" s="700"/>
      <c r="CX39" s="700"/>
      <c r="CY39" s="701"/>
      <c r="CZ39" s="671">
        <v>10.8</v>
      </c>
      <c r="DA39" s="702"/>
      <c r="DB39" s="702"/>
      <c r="DC39" s="708"/>
      <c r="DD39" s="675">
        <v>1243765</v>
      </c>
      <c r="DE39" s="700"/>
      <c r="DF39" s="700"/>
      <c r="DG39" s="700"/>
      <c r="DH39" s="700"/>
      <c r="DI39" s="700"/>
      <c r="DJ39" s="700"/>
      <c r="DK39" s="701"/>
      <c r="DL39" s="675" t="s">
        <v>125</v>
      </c>
      <c r="DM39" s="700"/>
      <c r="DN39" s="700"/>
      <c r="DO39" s="700"/>
      <c r="DP39" s="700"/>
      <c r="DQ39" s="700"/>
      <c r="DR39" s="700"/>
      <c r="DS39" s="700"/>
      <c r="DT39" s="700"/>
      <c r="DU39" s="700"/>
      <c r="DV39" s="701"/>
      <c r="DW39" s="671" t="s">
        <v>125</v>
      </c>
      <c r="DX39" s="702"/>
      <c r="DY39" s="702"/>
      <c r="DZ39" s="702"/>
      <c r="EA39" s="702"/>
      <c r="EB39" s="702"/>
      <c r="EC39" s="703"/>
    </row>
    <row r="40" spans="2:133" ht="11.25" customHeight="1" x14ac:dyDescent="0.2">
      <c r="B40" s="663" t="s">
        <v>333</v>
      </c>
      <c r="C40" s="664"/>
      <c r="D40" s="664"/>
      <c r="E40" s="664"/>
      <c r="F40" s="664"/>
      <c r="G40" s="664"/>
      <c r="H40" s="664"/>
      <c r="I40" s="664"/>
      <c r="J40" s="664"/>
      <c r="K40" s="664"/>
      <c r="L40" s="664"/>
      <c r="M40" s="664"/>
      <c r="N40" s="664"/>
      <c r="O40" s="664"/>
      <c r="P40" s="664"/>
      <c r="Q40" s="665"/>
      <c r="R40" s="666">
        <v>1387900</v>
      </c>
      <c r="S40" s="667"/>
      <c r="T40" s="667"/>
      <c r="U40" s="667"/>
      <c r="V40" s="667"/>
      <c r="W40" s="667"/>
      <c r="X40" s="667"/>
      <c r="Y40" s="668"/>
      <c r="Z40" s="669">
        <v>4.8</v>
      </c>
      <c r="AA40" s="669"/>
      <c r="AB40" s="669"/>
      <c r="AC40" s="669"/>
      <c r="AD40" s="670" t="s">
        <v>125</v>
      </c>
      <c r="AE40" s="670"/>
      <c r="AF40" s="670"/>
      <c r="AG40" s="670"/>
      <c r="AH40" s="670"/>
      <c r="AI40" s="670"/>
      <c r="AJ40" s="670"/>
      <c r="AK40" s="670"/>
      <c r="AL40" s="671" t="s">
        <v>125</v>
      </c>
      <c r="AM40" s="672"/>
      <c r="AN40" s="672"/>
      <c r="AO40" s="673"/>
      <c r="AQ40" s="744" t="s">
        <v>334</v>
      </c>
      <c r="AR40" s="745"/>
      <c r="AS40" s="745"/>
      <c r="AT40" s="745"/>
      <c r="AU40" s="745"/>
      <c r="AV40" s="745"/>
      <c r="AW40" s="745"/>
      <c r="AX40" s="745"/>
      <c r="AY40" s="746"/>
      <c r="AZ40" s="666">
        <v>58194</v>
      </c>
      <c r="BA40" s="667"/>
      <c r="BB40" s="667"/>
      <c r="BC40" s="667"/>
      <c r="BD40" s="700"/>
      <c r="BE40" s="700"/>
      <c r="BF40" s="724"/>
      <c r="BG40" s="747" t="s">
        <v>335</v>
      </c>
      <c r="BH40" s="748"/>
      <c r="BI40" s="748"/>
      <c r="BJ40" s="748"/>
      <c r="BK40" s="748"/>
      <c r="BL40" s="363"/>
      <c r="BM40" s="682" t="s">
        <v>336</v>
      </c>
      <c r="BN40" s="682"/>
      <c r="BO40" s="682"/>
      <c r="BP40" s="682"/>
      <c r="BQ40" s="682"/>
      <c r="BR40" s="682"/>
      <c r="BS40" s="682"/>
      <c r="BT40" s="682"/>
      <c r="BU40" s="683"/>
      <c r="BV40" s="666">
        <v>108</v>
      </c>
      <c r="BW40" s="667"/>
      <c r="BX40" s="667"/>
      <c r="BY40" s="667"/>
      <c r="BZ40" s="667"/>
      <c r="CA40" s="667"/>
      <c r="CB40" s="676"/>
      <c r="CD40" s="681" t="s">
        <v>337</v>
      </c>
      <c r="CE40" s="682"/>
      <c r="CF40" s="682"/>
      <c r="CG40" s="682"/>
      <c r="CH40" s="682"/>
      <c r="CI40" s="682"/>
      <c r="CJ40" s="682"/>
      <c r="CK40" s="682"/>
      <c r="CL40" s="682"/>
      <c r="CM40" s="682"/>
      <c r="CN40" s="682"/>
      <c r="CO40" s="682"/>
      <c r="CP40" s="682"/>
      <c r="CQ40" s="683"/>
      <c r="CR40" s="666">
        <v>248800</v>
      </c>
      <c r="CS40" s="667"/>
      <c r="CT40" s="667"/>
      <c r="CU40" s="667"/>
      <c r="CV40" s="667"/>
      <c r="CW40" s="667"/>
      <c r="CX40" s="667"/>
      <c r="CY40" s="668"/>
      <c r="CZ40" s="671">
        <v>0.9</v>
      </c>
      <c r="DA40" s="702"/>
      <c r="DB40" s="702"/>
      <c r="DC40" s="708"/>
      <c r="DD40" s="675" t="s">
        <v>125</v>
      </c>
      <c r="DE40" s="667"/>
      <c r="DF40" s="667"/>
      <c r="DG40" s="667"/>
      <c r="DH40" s="667"/>
      <c r="DI40" s="667"/>
      <c r="DJ40" s="667"/>
      <c r="DK40" s="668"/>
      <c r="DL40" s="675" t="s">
        <v>125</v>
      </c>
      <c r="DM40" s="667"/>
      <c r="DN40" s="667"/>
      <c r="DO40" s="667"/>
      <c r="DP40" s="667"/>
      <c r="DQ40" s="667"/>
      <c r="DR40" s="667"/>
      <c r="DS40" s="667"/>
      <c r="DT40" s="667"/>
      <c r="DU40" s="667"/>
      <c r="DV40" s="668"/>
      <c r="DW40" s="671" t="s">
        <v>125</v>
      </c>
      <c r="DX40" s="702"/>
      <c r="DY40" s="702"/>
      <c r="DZ40" s="702"/>
      <c r="EA40" s="702"/>
      <c r="EB40" s="702"/>
      <c r="EC40" s="703"/>
    </row>
    <row r="41" spans="2:133" ht="11.25" customHeight="1" x14ac:dyDescent="0.2">
      <c r="B41" s="663" t="s">
        <v>338</v>
      </c>
      <c r="C41" s="664"/>
      <c r="D41" s="664"/>
      <c r="E41" s="664"/>
      <c r="F41" s="664"/>
      <c r="G41" s="664"/>
      <c r="H41" s="664"/>
      <c r="I41" s="664"/>
      <c r="J41" s="664"/>
      <c r="K41" s="664"/>
      <c r="L41" s="664"/>
      <c r="M41" s="664"/>
      <c r="N41" s="664"/>
      <c r="O41" s="664"/>
      <c r="P41" s="664"/>
      <c r="Q41" s="665"/>
      <c r="R41" s="666" t="s">
        <v>125</v>
      </c>
      <c r="S41" s="667"/>
      <c r="T41" s="667"/>
      <c r="U41" s="667"/>
      <c r="V41" s="667"/>
      <c r="W41" s="667"/>
      <c r="X41" s="667"/>
      <c r="Y41" s="668"/>
      <c r="Z41" s="669" t="s">
        <v>125</v>
      </c>
      <c r="AA41" s="669"/>
      <c r="AB41" s="669"/>
      <c r="AC41" s="669"/>
      <c r="AD41" s="670" t="s">
        <v>125</v>
      </c>
      <c r="AE41" s="670"/>
      <c r="AF41" s="670"/>
      <c r="AG41" s="670"/>
      <c r="AH41" s="670"/>
      <c r="AI41" s="670"/>
      <c r="AJ41" s="670"/>
      <c r="AK41" s="670"/>
      <c r="AL41" s="671" t="s">
        <v>125</v>
      </c>
      <c r="AM41" s="672"/>
      <c r="AN41" s="672"/>
      <c r="AO41" s="673"/>
      <c r="AQ41" s="744" t="s">
        <v>339</v>
      </c>
      <c r="AR41" s="745"/>
      <c r="AS41" s="745"/>
      <c r="AT41" s="745"/>
      <c r="AU41" s="745"/>
      <c r="AV41" s="745"/>
      <c r="AW41" s="745"/>
      <c r="AX41" s="745"/>
      <c r="AY41" s="746"/>
      <c r="AZ41" s="666">
        <v>379070</v>
      </c>
      <c r="BA41" s="667"/>
      <c r="BB41" s="667"/>
      <c r="BC41" s="667"/>
      <c r="BD41" s="700"/>
      <c r="BE41" s="700"/>
      <c r="BF41" s="724"/>
      <c r="BG41" s="747"/>
      <c r="BH41" s="748"/>
      <c r="BI41" s="748"/>
      <c r="BJ41" s="748"/>
      <c r="BK41" s="748"/>
      <c r="BL41" s="363"/>
      <c r="BM41" s="682" t="s">
        <v>340</v>
      </c>
      <c r="BN41" s="682"/>
      <c r="BO41" s="682"/>
      <c r="BP41" s="682"/>
      <c r="BQ41" s="682"/>
      <c r="BR41" s="682"/>
      <c r="BS41" s="682"/>
      <c r="BT41" s="682"/>
      <c r="BU41" s="683"/>
      <c r="BV41" s="666" t="s">
        <v>125</v>
      </c>
      <c r="BW41" s="667"/>
      <c r="BX41" s="667"/>
      <c r="BY41" s="667"/>
      <c r="BZ41" s="667"/>
      <c r="CA41" s="667"/>
      <c r="CB41" s="676"/>
      <c r="CD41" s="681" t="s">
        <v>341</v>
      </c>
      <c r="CE41" s="682"/>
      <c r="CF41" s="682"/>
      <c r="CG41" s="682"/>
      <c r="CH41" s="682"/>
      <c r="CI41" s="682"/>
      <c r="CJ41" s="682"/>
      <c r="CK41" s="682"/>
      <c r="CL41" s="682"/>
      <c r="CM41" s="682"/>
      <c r="CN41" s="682"/>
      <c r="CO41" s="682"/>
      <c r="CP41" s="682"/>
      <c r="CQ41" s="683"/>
      <c r="CR41" s="666" t="s">
        <v>125</v>
      </c>
      <c r="CS41" s="700"/>
      <c r="CT41" s="700"/>
      <c r="CU41" s="700"/>
      <c r="CV41" s="700"/>
      <c r="CW41" s="700"/>
      <c r="CX41" s="700"/>
      <c r="CY41" s="701"/>
      <c r="CZ41" s="671" t="s">
        <v>125</v>
      </c>
      <c r="DA41" s="702"/>
      <c r="DB41" s="702"/>
      <c r="DC41" s="708"/>
      <c r="DD41" s="675" t="s">
        <v>125</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2">
      <c r="B42" s="663" t="s">
        <v>342</v>
      </c>
      <c r="C42" s="664"/>
      <c r="D42" s="664"/>
      <c r="E42" s="664"/>
      <c r="F42" s="664"/>
      <c r="G42" s="664"/>
      <c r="H42" s="664"/>
      <c r="I42" s="664"/>
      <c r="J42" s="664"/>
      <c r="K42" s="664"/>
      <c r="L42" s="664"/>
      <c r="M42" s="664"/>
      <c r="N42" s="664"/>
      <c r="O42" s="664"/>
      <c r="P42" s="664"/>
      <c r="Q42" s="665"/>
      <c r="R42" s="666" t="s">
        <v>125</v>
      </c>
      <c r="S42" s="667"/>
      <c r="T42" s="667"/>
      <c r="U42" s="667"/>
      <c r="V42" s="667"/>
      <c r="W42" s="667"/>
      <c r="X42" s="667"/>
      <c r="Y42" s="668"/>
      <c r="Z42" s="669" t="s">
        <v>125</v>
      </c>
      <c r="AA42" s="669"/>
      <c r="AB42" s="669"/>
      <c r="AC42" s="669"/>
      <c r="AD42" s="670" t="s">
        <v>125</v>
      </c>
      <c r="AE42" s="670"/>
      <c r="AF42" s="670"/>
      <c r="AG42" s="670"/>
      <c r="AH42" s="670"/>
      <c r="AI42" s="670"/>
      <c r="AJ42" s="670"/>
      <c r="AK42" s="670"/>
      <c r="AL42" s="671" t="s">
        <v>125</v>
      </c>
      <c r="AM42" s="672"/>
      <c r="AN42" s="672"/>
      <c r="AO42" s="673"/>
      <c r="AQ42" s="754" t="s">
        <v>334</v>
      </c>
      <c r="AR42" s="755"/>
      <c r="AS42" s="755"/>
      <c r="AT42" s="755"/>
      <c r="AU42" s="755"/>
      <c r="AV42" s="755"/>
      <c r="AW42" s="755"/>
      <c r="AX42" s="755"/>
      <c r="AY42" s="756"/>
      <c r="AZ42" s="760">
        <v>1618197</v>
      </c>
      <c r="BA42" s="761"/>
      <c r="BB42" s="761"/>
      <c r="BC42" s="761"/>
      <c r="BD42" s="737"/>
      <c r="BE42" s="737"/>
      <c r="BF42" s="739"/>
      <c r="BG42" s="749"/>
      <c r="BH42" s="750"/>
      <c r="BI42" s="750"/>
      <c r="BJ42" s="750"/>
      <c r="BK42" s="750"/>
      <c r="BL42" s="364"/>
      <c r="BM42" s="692" t="s">
        <v>343</v>
      </c>
      <c r="BN42" s="692"/>
      <c r="BO42" s="692"/>
      <c r="BP42" s="692"/>
      <c r="BQ42" s="692"/>
      <c r="BR42" s="692"/>
      <c r="BS42" s="692"/>
      <c r="BT42" s="692"/>
      <c r="BU42" s="693"/>
      <c r="BV42" s="760">
        <v>390</v>
      </c>
      <c r="BW42" s="761"/>
      <c r="BX42" s="761"/>
      <c r="BY42" s="761"/>
      <c r="BZ42" s="761"/>
      <c r="CA42" s="761"/>
      <c r="CB42" s="773"/>
      <c r="CD42" s="663" t="s">
        <v>344</v>
      </c>
      <c r="CE42" s="664"/>
      <c r="CF42" s="664"/>
      <c r="CG42" s="664"/>
      <c r="CH42" s="664"/>
      <c r="CI42" s="664"/>
      <c r="CJ42" s="664"/>
      <c r="CK42" s="664"/>
      <c r="CL42" s="664"/>
      <c r="CM42" s="664"/>
      <c r="CN42" s="664"/>
      <c r="CO42" s="664"/>
      <c r="CP42" s="664"/>
      <c r="CQ42" s="665"/>
      <c r="CR42" s="666">
        <v>1866245</v>
      </c>
      <c r="CS42" s="700"/>
      <c r="CT42" s="700"/>
      <c r="CU42" s="700"/>
      <c r="CV42" s="700"/>
      <c r="CW42" s="700"/>
      <c r="CX42" s="700"/>
      <c r="CY42" s="701"/>
      <c r="CZ42" s="671">
        <v>6.7</v>
      </c>
      <c r="DA42" s="702"/>
      <c r="DB42" s="702"/>
      <c r="DC42" s="708"/>
      <c r="DD42" s="675">
        <v>584486</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2">
      <c r="B43" s="663" t="s">
        <v>345</v>
      </c>
      <c r="C43" s="664"/>
      <c r="D43" s="664"/>
      <c r="E43" s="664"/>
      <c r="F43" s="664"/>
      <c r="G43" s="664"/>
      <c r="H43" s="664"/>
      <c r="I43" s="664"/>
      <c r="J43" s="664"/>
      <c r="K43" s="664"/>
      <c r="L43" s="664"/>
      <c r="M43" s="664"/>
      <c r="N43" s="664"/>
      <c r="O43" s="664"/>
      <c r="P43" s="664"/>
      <c r="Q43" s="665"/>
      <c r="R43" s="666">
        <v>634100</v>
      </c>
      <c r="S43" s="667"/>
      <c r="T43" s="667"/>
      <c r="U43" s="667"/>
      <c r="V43" s="667"/>
      <c r="W43" s="667"/>
      <c r="X43" s="667"/>
      <c r="Y43" s="668"/>
      <c r="Z43" s="669">
        <v>2.2000000000000002</v>
      </c>
      <c r="AA43" s="669"/>
      <c r="AB43" s="669"/>
      <c r="AC43" s="669"/>
      <c r="AD43" s="670" t="s">
        <v>125</v>
      </c>
      <c r="AE43" s="670"/>
      <c r="AF43" s="670"/>
      <c r="AG43" s="670"/>
      <c r="AH43" s="670"/>
      <c r="AI43" s="670"/>
      <c r="AJ43" s="670"/>
      <c r="AK43" s="670"/>
      <c r="AL43" s="671" t="s">
        <v>125</v>
      </c>
      <c r="AM43" s="672"/>
      <c r="AN43" s="672"/>
      <c r="AO43" s="673"/>
      <c r="BV43" s="209"/>
      <c r="BW43" s="209"/>
      <c r="BX43" s="209"/>
      <c r="BY43" s="209"/>
      <c r="BZ43" s="209"/>
      <c r="CA43" s="209"/>
      <c r="CB43" s="209"/>
      <c r="CD43" s="663" t="s">
        <v>346</v>
      </c>
      <c r="CE43" s="664"/>
      <c r="CF43" s="664"/>
      <c r="CG43" s="664"/>
      <c r="CH43" s="664"/>
      <c r="CI43" s="664"/>
      <c r="CJ43" s="664"/>
      <c r="CK43" s="664"/>
      <c r="CL43" s="664"/>
      <c r="CM43" s="664"/>
      <c r="CN43" s="664"/>
      <c r="CO43" s="664"/>
      <c r="CP43" s="664"/>
      <c r="CQ43" s="665"/>
      <c r="CR43" s="666">
        <v>21728</v>
      </c>
      <c r="CS43" s="700"/>
      <c r="CT43" s="700"/>
      <c r="CU43" s="700"/>
      <c r="CV43" s="700"/>
      <c r="CW43" s="700"/>
      <c r="CX43" s="700"/>
      <c r="CY43" s="701"/>
      <c r="CZ43" s="671">
        <v>0.1</v>
      </c>
      <c r="DA43" s="702"/>
      <c r="DB43" s="702"/>
      <c r="DC43" s="708"/>
      <c r="DD43" s="675">
        <v>21728</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2">
      <c r="B44" s="710" t="s">
        <v>347</v>
      </c>
      <c r="C44" s="711"/>
      <c r="D44" s="711"/>
      <c r="E44" s="711"/>
      <c r="F44" s="711"/>
      <c r="G44" s="711"/>
      <c r="H44" s="711"/>
      <c r="I44" s="711"/>
      <c r="J44" s="711"/>
      <c r="K44" s="711"/>
      <c r="L44" s="711"/>
      <c r="M44" s="711"/>
      <c r="N44" s="711"/>
      <c r="O44" s="711"/>
      <c r="P44" s="711"/>
      <c r="Q44" s="712"/>
      <c r="R44" s="760">
        <v>28928717</v>
      </c>
      <c r="S44" s="761"/>
      <c r="T44" s="761"/>
      <c r="U44" s="761"/>
      <c r="V44" s="761"/>
      <c r="W44" s="761"/>
      <c r="X44" s="761"/>
      <c r="Y44" s="762"/>
      <c r="Z44" s="763">
        <v>100</v>
      </c>
      <c r="AA44" s="763"/>
      <c r="AB44" s="763"/>
      <c r="AC44" s="763"/>
      <c r="AD44" s="764">
        <v>12289283</v>
      </c>
      <c r="AE44" s="764"/>
      <c r="AF44" s="764"/>
      <c r="AG44" s="764"/>
      <c r="AH44" s="764"/>
      <c r="AI44" s="764"/>
      <c r="AJ44" s="764"/>
      <c r="AK44" s="764"/>
      <c r="AL44" s="765">
        <v>100</v>
      </c>
      <c r="AM44" s="738"/>
      <c r="AN44" s="738"/>
      <c r="AO44" s="766"/>
      <c r="CD44" s="767" t="s">
        <v>295</v>
      </c>
      <c r="CE44" s="768"/>
      <c r="CF44" s="663" t="s">
        <v>348</v>
      </c>
      <c r="CG44" s="664"/>
      <c r="CH44" s="664"/>
      <c r="CI44" s="664"/>
      <c r="CJ44" s="664"/>
      <c r="CK44" s="664"/>
      <c r="CL44" s="664"/>
      <c r="CM44" s="664"/>
      <c r="CN44" s="664"/>
      <c r="CO44" s="664"/>
      <c r="CP44" s="664"/>
      <c r="CQ44" s="665"/>
      <c r="CR44" s="666">
        <v>1863236</v>
      </c>
      <c r="CS44" s="667"/>
      <c r="CT44" s="667"/>
      <c r="CU44" s="667"/>
      <c r="CV44" s="667"/>
      <c r="CW44" s="667"/>
      <c r="CX44" s="667"/>
      <c r="CY44" s="668"/>
      <c r="CZ44" s="671">
        <v>6.7</v>
      </c>
      <c r="DA44" s="672"/>
      <c r="DB44" s="672"/>
      <c r="DC44" s="684"/>
      <c r="DD44" s="675">
        <v>583242</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2">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CD45" s="769"/>
      <c r="CE45" s="770"/>
      <c r="CF45" s="663" t="s">
        <v>349</v>
      </c>
      <c r="CG45" s="664"/>
      <c r="CH45" s="664"/>
      <c r="CI45" s="664"/>
      <c r="CJ45" s="664"/>
      <c r="CK45" s="664"/>
      <c r="CL45" s="664"/>
      <c r="CM45" s="664"/>
      <c r="CN45" s="664"/>
      <c r="CO45" s="664"/>
      <c r="CP45" s="664"/>
      <c r="CQ45" s="665"/>
      <c r="CR45" s="666">
        <v>954010</v>
      </c>
      <c r="CS45" s="700"/>
      <c r="CT45" s="700"/>
      <c r="CU45" s="700"/>
      <c r="CV45" s="700"/>
      <c r="CW45" s="700"/>
      <c r="CX45" s="700"/>
      <c r="CY45" s="701"/>
      <c r="CZ45" s="671">
        <v>3.4</v>
      </c>
      <c r="DA45" s="702"/>
      <c r="DB45" s="702"/>
      <c r="DC45" s="708"/>
      <c r="DD45" s="675">
        <v>134194</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2">
      <c r="B46" s="211" t="s">
        <v>350</v>
      </c>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CD46" s="769"/>
      <c r="CE46" s="770"/>
      <c r="CF46" s="663" t="s">
        <v>351</v>
      </c>
      <c r="CG46" s="664"/>
      <c r="CH46" s="664"/>
      <c r="CI46" s="664"/>
      <c r="CJ46" s="664"/>
      <c r="CK46" s="664"/>
      <c r="CL46" s="664"/>
      <c r="CM46" s="664"/>
      <c r="CN46" s="664"/>
      <c r="CO46" s="664"/>
      <c r="CP46" s="664"/>
      <c r="CQ46" s="665"/>
      <c r="CR46" s="666">
        <v>872185</v>
      </c>
      <c r="CS46" s="667"/>
      <c r="CT46" s="667"/>
      <c r="CU46" s="667"/>
      <c r="CV46" s="667"/>
      <c r="CW46" s="667"/>
      <c r="CX46" s="667"/>
      <c r="CY46" s="668"/>
      <c r="CZ46" s="671">
        <v>3.1</v>
      </c>
      <c r="DA46" s="672"/>
      <c r="DB46" s="672"/>
      <c r="DC46" s="684"/>
      <c r="DD46" s="675">
        <v>444800</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2">
      <c r="B47" s="785" t="s">
        <v>352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353</v>
      </c>
      <c r="CG47" s="664"/>
      <c r="CH47" s="664"/>
      <c r="CI47" s="664"/>
      <c r="CJ47" s="664"/>
      <c r="CK47" s="664"/>
      <c r="CL47" s="664"/>
      <c r="CM47" s="664"/>
      <c r="CN47" s="664"/>
      <c r="CO47" s="664"/>
      <c r="CP47" s="664"/>
      <c r="CQ47" s="665"/>
      <c r="CR47" s="666">
        <v>3009</v>
      </c>
      <c r="CS47" s="700"/>
      <c r="CT47" s="700"/>
      <c r="CU47" s="700"/>
      <c r="CV47" s="700"/>
      <c r="CW47" s="700"/>
      <c r="CX47" s="700"/>
      <c r="CY47" s="701"/>
      <c r="CZ47" s="671">
        <v>0</v>
      </c>
      <c r="DA47" s="702"/>
      <c r="DB47" s="702"/>
      <c r="DC47" s="708"/>
      <c r="DD47" s="675">
        <v>1244</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ht="11" x14ac:dyDescent="0.2">
      <c r="B48" s="784" t="s">
        <v>354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355</v>
      </c>
      <c r="CG48" s="664"/>
      <c r="CH48" s="664"/>
      <c r="CI48" s="664"/>
      <c r="CJ48" s="664"/>
      <c r="CK48" s="664"/>
      <c r="CL48" s="664"/>
      <c r="CM48" s="664"/>
      <c r="CN48" s="664"/>
      <c r="CO48" s="664"/>
      <c r="CP48" s="664"/>
      <c r="CQ48" s="665"/>
      <c r="CR48" s="666" t="s">
        <v>125</v>
      </c>
      <c r="CS48" s="667"/>
      <c r="CT48" s="667"/>
      <c r="CU48" s="667"/>
      <c r="CV48" s="667"/>
      <c r="CW48" s="667"/>
      <c r="CX48" s="667"/>
      <c r="CY48" s="668"/>
      <c r="CZ48" s="671" t="s">
        <v>125</v>
      </c>
      <c r="DA48" s="672"/>
      <c r="DB48" s="672"/>
      <c r="DC48" s="684"/>
      <c r="DD48" s="675" t="s">
        <v>125</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2">
      <c r="B49" s="366"/>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CD49" s="710" t="s">
        <v>356</v>
      </c>
      <c r="CE49" s="711"/>
      <c r="CF49" s="711"/>
      <c r="CG49" s="711"/>
      <c r="CH49" s="711"/>
      <c r="CI49" s="711"/>
      <c r="CJ49" s="711"/>
      <c r="CK49" s="711"/>
      <c r="CL49" s="711"/>
      <c r="CM49" s="711"/>
      <c r="CN49" s="711"/>
      <c r="CO49" s="711"/>
      <c r="CP49" s="711"/>
      <c r="CQ49" s="712"/>
      <c r="CR49" s="760">
        <v>27860286</v>
      </c>
      <c r="CS49" s="737"/>
      <c r="CT49" s="737"/>
      <c r="CU49" s="737"/>
      <c r="CV49" s="737"/>
      <c r="CW49" s="737"/>
      <c r="CX49" s="737"/>
      <c r="CY49" s="774"/>
      <c r="CZ49" s="765">
        <v>100</v>
      </c>
      <c r="DA49" s="775"/>
      <c r="DB49" s="775"/>
      <c r="DC49" s="776"/>
      <c r="DD49" s="777">
        <v>19278390</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1" hidden="1" x14ac:dyDescent="0.2">
      <c r="B50" s="365"/>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60" zoomScaleSheetLayoutView="70" workbookViewId="0"/>
  </sheetViews>
  <sheetFormatPr defaultColWidth="0" defaultRowHeight="13" zeroHeight="1" x14ac:dyDescent="0.2"/>
  <cols>
    <col min="1" max="130" width="2.7265625" style="217" customWidth="1"/>
    <col min="131" max="131" width="1.63281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155" t="s">
        <v>357</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156" t="s">
        <v>358</v>
      </c>
      <c r="DK2" s="1157"/>
      <c r="DL2" s="1157"/>
      <c r="DM2" s="1157"/>
      <c r="DN2" s="1157"/>
      <c r="DO2" s="1158"/>
      <c r="DP2" s="214"/>
      <c r="DQ2" s="1156" t="s">
        <v>359</v>
      </c>
      <c r="DR2" s="1157"/>
      <c r="DS2" s="1157"/>
      <c r="DT2" s="1157"/>
      <c r="DU2" s="1157"/>
      <c r="DV2" s="1157"/>
      <c r="DW2" s="1157"/>
      <c r="DX2" s="1157"/>
      <c r="DY2" s="1157"/>
      <c r="DZ2" s="1158"/>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124" t="s">
        <v>360</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18"/>
      <c r="BA4" s="218"/>
      <c r="BB4" s="218"/>
      <c r="BC4" s="218"/>
      <c r="BD4" s="218"/>
      <c r="BE4" s="219"/>
      <c r="BF4" s="219"/>
      <c r="BG4" s="219"/>
      <c r="BH4" s="219"/>
      <c r="BI4" s="219"/>
      <c r="BJ4" s="219"/>
      <c r="BK4" s="219"/>
      <c r="BL4" s="219"/>
      <c r="BM4" s="219"/>
      <c r="BN4" s="219"/>
      <c r="BO4" s="219"/>
      <c r="BP4" s="219"/>
      <c r="BQ4" s="795" t="s">
        <v>361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20"/>
    </row>
    <row r="5" spans="1:131" s="221" customFormat="1" ht="26.25" customHeight="1" x14ac:dyDescent="0.2">
      <c r="A5" s="1060" t="s">
        <v>362</v>
      </c>
      <c r="B5" s="1061"/>
      <c r="C5" s="1061"/>
      <c r="D5" s="1061"/>
      <c r="E5" s="1061"/>
      <c r="F5" s="1061"/>
      <c r="G5" s="1061"/>
      <c r="H5" s="1061"/>
      <c r="I5" s="1061"/>
      <c r="J5" s="1061"/>
      <c r="K5" s="1061"/>
      <c r="L5" s="1061"/>
      <c r="M5" s="1061"/>
      <c r="N5" s="1061"/>
      <c r="O5" s="1061"/>
      <c r="P5" s="1062"/>
      <c r="Q5" s="1066" t="s">
        <v>363</v>
      </c>
      <c r="R5" s="1067"/>
      <c r="S5" s="1067"/>
      <c r="T5" s="1067"/>
      <c r="U5" s="1068"/>
      <c r="V5" s="1066" t="s">
        <v>364</v>
      </c>
      <c r="W5" s="1067"/>
      <c r="X5" s="1067"/>
      <c r="Y5" s="1067"/>
      <c r="Z5" s="1068"/>
      <c r="AA5" s="1066" t="s">
        <v>365</v>
      </c>
      <c r="AB5" s="1067"/>
      <c r="AC5" s="1067"/>
      <c r="AD5" s="1067"/>
      <c r="AE5" s="1067"/>
      <c r="AF5" s="1159" t="s">
        <v>366</v>
      </c>
      <c r="AG5" s="1067"/>
      <c r="AH5" s="1067"/>
      <c r="AI5" s="1067"/>
      <c r="AJ5" s="1080"/>
      <c r="AK5" s="1067" t="s">
        <v>367</v>
      </c>
      <c r="AL5" s="1067"/>
      <c r="AM5" s="1067"/>
      <c r="AN5" s="1067"/>
      <c r="AO5" s="1068"/>
      <c r="AP5" s="1066" t="s">
        <v>368</v>
      </c>
      <c r="AQ5" s="1067"/>
      <c r="AR5" s="1067"/>
      <c r="AS5" s="1067"/>
      <c r="AT5" s="1068"/>
      <c r="AU5" s="1066" t="s">
        <v>369</v>
      </c>
      <c r="AV5" s="1067"/>
      <c r="AW5" s="1067"/>
      <c r="AX5" s="1067"/>
      <c r="AY5" s="1080"/>
      <c r="AZ5" s="218"/>
      <c r="BA5" s="218"/>
      <c r="BB5" s="218"/>
      <c r="BC5" s="218"/>
      <c r="BD5" s="218"/>
      <c r="BE5" s="219"/>
      <c r="BF5" s="219"/>
      <c r="BG5" s="219"/>
      <c r="BH5" s="219"/>
      <c r="BI5" s="219"/>
      <c r="BJ5" s="219"/>
      <c r="BK5" s="219"/>
      <c r="BL5" s="219"/>
      <c r="BM5" s="219"/>
      <c r="BN5" s="219"/>
      <c r="BO5" s="219"/>
      <c r="BP5" s="219"/>
      <c r="BQ5" s="1060" t="s">
        <v>370</v>
      </c>
      <c r="BR5" s="1061"/>
      <c r="BS5" s="1061"/>
      <c r="BT5" s="1061"/>
      <c r="BU5" s="1061"/>
      <c r="BV5" s="1061"/>
      <c r="BW5" s="1061"/>
      <c r="BX5" s="1061"/>
      <c r="BY5" s="1061"/>
      <c r="BZ5" s="1061"/>
      <c r="CA5" s="1061"/>
      <c r="CB5" s="1061"/>
      <c r="CC5" s="1061"/>
      <c r="CD5" s="1061"/>
      <c r="CE5" s="1061"/>
      <c r="CF5" s="1061"/>
      <c r="CG5" s="1062"/>
      <c r="CH5" s="1066" t="s">
        <v>371</v>
      </c>
      <c r="CI5" s="1067"/>
      <c r="CJ5" s="1067"/>
      <c r="CK5" s="1067"/>
      <c r="CL5" s="1068"/>
      <c r="CM5" s="1066" t="s">
        <v>372</v>
      </c>
      <c r="CN5" s="1067"/>
      <c r="CO5" s="1067"/>
      <c r="CP5" s="1067"/>
      <c r="CQ5" s="1068"/>
      <c r="CR5" s="1066" t="s">
        <v>373</v>
      </c>
      <c r="CS5" s="1067"/>
      <c r="CT5" s="1067"/>
      <c r="CU5" s="1067"/>
      <c r="CV5" s="1068"/>
      <c r="CW5" s="1066" t="s">
        <v>374</v>
      </c>
      <c r="CX5" s="1067"/>
      <c r="CY5" s="1067"/>
      <c r="CZ5" s="1067"/>
      <c r="DA5" s="1068"/>
      <c r="DB5" s="1066" t="s">
        <v>375</v>
      </c>
      <c r="DC5" s="1067"/>
      <c r="DD5" s="1067"/>
      <c r="DE5" s="1067"/>
      <c r="DF5" s="1068"/>
      <c r="DG5" s="1149" t="s">
        <v>376</v>
      </c>
      <c r="DH5" s="1150"/>
      <c r="DI5" s="1150"/>
      <c r="DJ5" s="1150"/>
      <c r="DK5" s="1151"/>
      <c r="DL5" s="1149" t="s">
        <v>377</v>
      </c>
      <c r="DM5" s="1150"/>
      <c r="DN5" s="1150"/>
      <c r="DO5" s="1150"/>
      <c r="DP5" s="1151"/>
      <c r="DQ5" s="1066" t="s">
        <v>378</v>
      </c>
      <c r="DR5" s="1067"/>
      <c r="DS5" s="1067"/>
      <c r="DT5" s="1067"/>
      <c r="DU5" s="1068"/>
      <c r="DV5" s="1066" t="s">
        <v>369</v>
      </c>
      <c r="DW5" s="1067"/>
      <c r="DX5" s="1067"/>
      <c r="DY5" s="1067"/>
      <c r="DZ5" s="1080"/>
      <c r="EA5" s="220"/>
    </row>
    <row r="6" spans="1:131" s="22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18"/>
      <c r="BA6" s="218"/>
      <c r="BB6" s="218"/>
      <c r="BC6" s="218"/>
      <c r="BD6" s="218"/>
      <c r="BE6" s="219"/>
      <c r="BF6" s="219"/>
      <c r="BG6" s="219"/>
      <c r="BH6" s="219"/>
      <c r="BI6" s="219"/>
      <c r="BJ6" s="219"/>
      <c r="BK6" s="219"/>
      <c r="BL6" s="219"/>
      <c r="BM6" s="219"/>
      <c r="BN6" s="219"/>
      <c r="BO6" s="219"/>
      <c r="BP6" s="21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20"/>
    </row>
    <row r="7" spans="1:131" s="221" customFormat="1" ht="26.25" customHeight="1" thickTop="1" x14ac:dyDescent="0.2">
      <c r="A7" s="222">
        <v>1</v>
      </c>
      <c r="B7" s="1112" t="s">
        <v>379</v>
      </c>
      <c r="C7" s="1113"/>
      <c r="D7" s="1113"/>
      <c r="E7" s="1113"/>
      <c r="F7" s="1113"/>
      <c r="G7" s="1113"/>
      <c r="H7" s="1113"/>
      <c r="I7" s="1113"/>
      <c r="J7" s="1113"/>
      <c r="K7" s="1113"/>
      <c r="L7" s="1113"/>
      <c r="M7" s="1113"/>
      <c r="N7" s="1113"/>
      <c r="O7" s="1113"/>
      <c r="P7" s="1114"/>
      <c r="Q7" s="1167">
        <v>29008</v>
      </c>
      <c r="R7" s="1168"/>
      <c r="S7" s="1168"/>
      <c r="T7" s="1168"/>
      <c r="U7" s="1168"/>
      <c r="V7" s="1168">
        <v>27959</v>
      </c>
      <c r="W7" s="1168"/>
      <c r="X7" s="1168"/>
      <c r="Y7" s="1168"/>
      <c r="Z7" s="1168"/>
      <c r="AA7" s="1168">
        <v>1049</v>
      </c>
      <c r="AB7" s="1168"/>
      <c r="AC7" s="1168"/>
      <c r="AD7" s="1168"/>
      <c r="AE7" s="1169"/>
      <c r="AF7" s="1170">
        <v>970</v>
      </c>
      <c r="AG7" s="1171"/>
      <c r="AH7" s="1171"/>
      <c r="AI7" s="1171"/>
      <c r="AJ7" s="1172"/>
      <c r="AK7" s="1173">
        <v>210</v>
      </c>
      <c r="AL7" s="1174"/>
      <c r="AM7" s="1174"/>
      <c r="AN7" s="1174"/>
      <c r="AO7" s="1174"/>
      <c r="AP7" s="1174">
        <v>19693</v>
      </c>
      <c r="AQ7" s="1174"/>
      <c r="AR7" s="1174"/>
      <c r="AS7" s="1174"/>
      <c r="AT7" s="1174"/>
      <c r="AU7" s="1175"/>
      <c r="AV7" s="1175"/>
      <c r="AW7" s="1175"/>
      <c r="AX7" s="1175"/>
      <c r="AY7" s="1176"/>
      <c r="AZ7" s="218"/>
      <c r="BA7" s="218"/>
      <c r="BB7" s="218"/>
      <c r="BC7" s="218"/>
      <c r="BD7" s="218"/>
      <c r="BE7" s="219"/>
      <c r="BF7" s="219"/>
      <c r="BG7" s="219"/>
      <c r="BH7" s="219"/>
      <c r="BI7" s="219"/>
      <c r="BJ7" s="219"/>
      <c r="BK7" s="219"/>
      <c r="BL7" s="219"/>
      <c r="BM7" s="219"/>
      <c r="BN7" s="219"/>
      <c r="BO7" s="219"/>
      <c r="BP7" s="219"/>
      <c r="BQ7" s="222">
        <v>1</v>
      </c>
      <c r="BR7" s="223"/>
      <c r="BS7" s="1164" t="s">
        <v>577</v>
      </c>
      <c r="BT7" s="1165"/>
      <c r="BU7" s="1165"/>
      <c r="BV7" s="1165"/>
      <c r="BW7" s="1165"/>
      <c r="BX7" s="1165"/>
      <c r="BY7" s="1165"/>
      <c r="BZ7" s="1165"/>
      <c r="CA7" s="1165"/>
      <c r="CB7" s="1165"/>
      <c r="CC7" s="1165"/>
      <c r="CD7" s="1165"/>
      <c r="CE7" s="1165"/>
      <c r="CF7" s="1165"/>
      <c r="CG7" s="1177"/>
      <c r="CH7" s="1161">
        <v>-32</v>
      </c>
      <c r="CI7" s="1162"/>
      <c r="CJ7" s="1162"/>
      <c r="CK7" s="1162"/>
      <c r="CL7" s="1163"/>
      <c r="CM7" s="1161">
        <v>69</v>
      </c>
      <c r="CN7" s="1162"/>
      <c r="CO7" s="1162"/>
      <c r="CP7" s="1162"/>
      <c r="CQ7" s="1163"/>
      <c r="CR7" s="1161">
        <v>36</v>
      </c>
      <c r="CS7" s="1162"/>
      <c r="CT7" s="1162"/>
      <c r="CU7" s="1162"/>
      <c r="CV7" s="1163"/>
      <c r="CW7" s="1161">
        <v>29</v>
      </c>
      <c r="CX7" s="1162"/>
      <c r="CY7" s="1162"/>
      <c r="CZ7" s="1162"/>
      <c r="DA7" s="1163"/>
      <c r="DB7" s="1161">
        <v>0</v>
      </c>
      <c r="DC7" s="1162"/>
      <c r="DD7" s="1162"/>
      <c r="DE7" s="1162"/>
      <c r="DF7" s="1163"/>
      <c r="DG7" s="1161">
        <v>0</v>
      </c>
      <c r="DH7" s="1162"/>
      <c r="DI7" s="1162"/>
      <c r="DJ7" s="1162"/>
      <c r="DK7" s="1163"/>
      <c r="DL7" s="1161">
        <v>0</v>
      </c>
      <c r="DM7" s="1162"/>
      <c r="DN7" s="1162"/>
      <c r="DO7" s="1162"/>
      <c r="DP7" s="1163"/>
      <c r="DQ7" s="1161">
        <v>0</v>
      </c>
      <c r="DR7" s="1162"/>
      <c r="DS7" s="1162"/>
      <c r="DT7" s="1162"/>
      <c r="DU7" s="1163"/>
      <c r="DV7" s="1164"/>
      <c r="DW7" s="1165"/>
      <c r="DX7" s="1165"/>
      <c r="DY7" s="1165"/>
      <c r="DZ7" s="1166"/>
      <c r="EA7" s="220"/>
    </row>
    <row r="8" spans="1:131" s="221" customFormat="1" ht="26.25" customHeight="1" x14ac:dyDescent="0.2">
      <c r="A8" s="224">
        <v>2</v>
      </c>
      <c r="B8" s="1095" t="s">
        <v>380</v>
      </c>
      <c r="C8" s="1096"/>
      <c r="D8" s="1096"/>
      <c r="E8" s="1096"/>
      <c r="F8" s="1096"/>
      <c r="G8" s="1096"/>
      <c r="H8" s="1096"/>
      <c r="I8" s="1096"/>
      <c r="J8" s="1096"/>
      <c r="K8" s="1096"/>
      <c r="L8" s="1096"/>
      <c r="M8" s="1096"/>
      <c r="N8" s="1096"/>
      <c r="O8" s="1096"/>
      <c r="P8" s="1097"/>
      <c r="Q8" s="1103">
        <v>22</v>
      </c>
      <c r="R8" s="1104"/>
      <c r="S8" s="1104"/>
      <c r="T8" s="1104"/>
      <c r="U8" s="1104"/>
      <c r="V8" s="1104">
        <v>3</v>
      </c>
      <c r="W8" s="1104"/>
      <c r="X8" s="1104"/>
      <c r="Y8" s="1104"/>
      <c r="Z8" s="1104"/>
      <c r="AA8" s="1104">
        <v>19</v>
      </c>
      <c r="AB8" s="1104"/>
      <c r="AC8" s="1104"/>
      <c r="AD8" s="1104"/>
      <c r="AE8" s="1105"/>
      <c r="AF8" s="1100">
        <v>19</v>
      </c>
      <c r="AG8" s="1101"/>
      <c r="AH8" s="1101"/>
      <c r="AI8" s="1101"/>
      <c r="AJ8" s="1102"/>
      <c r="AK8" s="1145">
        <v>0</v>
      </c>
      <c r="AL8" s="1146"/>
      <c r="AM8" s="1146"/>
      <c r="AN8" s="1146"/>
      <c r="AO8" s="1146"/>
      <c r="AP8" s="1146">
        <v>0</v>
      </c>
      <c r="AQ8" s="1146"/>
      <c r="AR8" s="1146"/>
      <c r="AS8" s="1146"/>
      <c r="AT8" s="1146"/>
      <c r="AU8" s="1147"/>
      <c r="AV8" s="1147"/>
      <c r="AW8" s="1147"/>
      <c r="AX8" s="1147"/>
      <c r="AY8" s="1148"/>
      <c r="AZ8" s="218"/>
      <c r="BA8" s="218"/>
      <c r="BB8" s="218"/>
      <c r="BC8" s="218"/>
      <c r="BD8" s="218"/>
      <c r="BE8" s="219"/>
      <c r="BF8" s="219"/>
      <c r="BG8" s="219"/>
      <c r="BH8" s="219"/>
      <c r="BI8" s="219"/>
      <c r="BJ8" s="219"/>
      <c r="BK8" s="219"/>
      <c r="BL8" s="219"/>
      <c r="BM8" s="219"/>
      <c r="BN8" s="219"/>
      <c r="BO8" s="219"/>
      <c r="BP8" s="219"/>
      <c r="BQ8" s="224">
        <v>2</v>
      </c>
      <c r="BR8" s="225"/>
      <c r="BS8" s="1057" t="s">
        <v>576</v>
      </c>
      <c r="BT8" s="1058"/>
      <c r="BU8" s="1058"/>
      <c r="BV8" s="1058"/>
      <c r="BW8" s="1058"/>
      <c r="BX8" s="1058"/>
      <c r="BY8" s="1058"/>
      <c r="BZ8" s="1058"/>
      <c r="CA8" s="1058"/>
      <c r="CB8" s="1058"/>
      <c r="CC8" s="1058"/>
      <c r="CD8" s="1058"/>
      <c r="CE8" s="1058"/>
      <c r="CF8" s="1058"/>
      <c r="CG8" s="1079"/>
      <c r="CH8" s="1054">
        <v>8</v>
      </c>
      <c r="CI8" s="1055"/>
      <c r="CJ8" s="1055"/>
      <c r="CK8" s="1055"/>
      <c r="CL8" s="1056"/>
      <c r="CM8" s="1054">
        <v>436</v>
      </c>
      <c r="CN8" s="1055"/>
      <c r="CO8" s="1055"/>
      <c r="CP8" s="1055"/>
      <c r="CQ8" s="1056"/>
      <c r="CR8" s="1054">
        <v>100</v>
      </c>
      <c r="CS8" s="1055"/>
      <c r="CT8" s="1055"/>
      <c r="CU8" s="1055"/>
      <c r="CV8" s="1056"/>
      <c r="CW8" s="1054">
        <v>0</v>
      </c>
      <c r="CX8" s="1055"/>
      <c r="CY8" s="1055"/>
      <c r="CZ8" s="1055"/>
      <c r="DA8" s="1056"/>
      <c r="DB8" s="1054">
        <v>0</v>
      </c>
      <c r="DC8" s="1055"/>
      <c r="DD8" s="1055"/>
      <c r="DE8" s="1055"/>
      <c r="DF8" s="1056"/>
      <c r="DG8" s="1054">
        <v>0</v>
      </c>
      <c r="DH8" s="1055"/>
      <c r="DI8" s="1055"/>
      <c r="DJ8" s="1055"/>
      <c r="DK8" s="1056"/>
      <c r="DL8" s="1054">
        <v>0</v>
      </c>
      <c r="DM8" s="1055"/>
      <c r="DN8" s="1055"/>
      <c r="DO8" s="1055"/>
      <c r="DP8" s="1056"/>
      <c r="DQ8" s="1054">
        <v>0</v>
      </c>
      <c r="DR8" s="1055"/>
      <c r="DS8" s="1055"/>
      <c r="DT8" s="1055"/>
      <c r="DU8" s="1056"/>
      <c r="DV8" s="1057"/>
      <c r="DW8" s="1058"/>
      <c r="DX8" s="1058"/>
      <c r="DY8" s="1058"/>
      <c r="DZ8" s="1059"/>
      <c r="EA8" s="220"/>
    </row>
    <row r="9" spans="1:131" s="221" customFormat="1" ht="26.25" customHeight="1" x14ac:dyDescent="0.2">
      <c r="A9" s="22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18"/>
      <c r="BA9" s="218"/>
      <c r="BB9" s="218"/>
      <c r="BC9" s="218"/>
      <c r="BD9" s="218"/>
      <c r="BE9" s="219"/>
      <c r="BF9" s="219"/>
      <c r="BG9" s="219"/>
      <c r="BH9" s="219"/>
      <c r="BI9" s="219"/>
      <c r="BJ9" s="219"/>
      <c r="BK9" s="219"/>
      <c r="BL9" s="219"/>
      <c r="BM9" s="219"/>
      <c r="BN9" s="219"/>
      <c r="BO9" s="219"/>
      <c r="BP9" s="219"/>
      <c r="BQ9" s="224">
        <v>3</v>
      </c>
      <c r="BR9" s="22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20"/>
    </row>
    <row r="10" spans="1:131" s="221" customFormat="1" ht="26.25" customHeight="1" x14ac:dyDescent="0.2">
      <c r="A10" s="22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18"/>
      <c r="BA10" s="218"/>
      <c r="BB10" s="218"/>
      <c r="BC10" s="218"/>
      <c r="BD10" s="218"/>
      <c r="BE10" s="219"/>
      <c r="BF10" s="219"/>
      <c r="BG10" s="219"/>
      <c r="BH10" s="219"/>
      <c r="BI10" s="219"/>
      <c r="BJ10" s="219"/>
      <c r="BK10" s="219"/>
      <c r="BL10" s="219"/>
      <c r="BM10" s="219"/>
      <c r="BN10" s="219"/>
      <c r="BO10" s="219"/>
      <c r="BP10" s="219"/>
      <c r="BQ10" s="224">
        <v>4</v>
      </c>
      <c r="BR10" s="22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20"/>
    </row>
    <row r="11" spans="1:131" s="221" customFormat="1" ht="26.25" customHeight="1" x14ac:dyDescent="0.2">
      <c r="A11" s="22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18"/>
      <c r="BA11" s="218"/>
      <c r="BB11" s="218"/>
      <c r="BC11" s="218"/>
      <c r="BD11" s="218"/>
      <c r="BE11" s="219"/>
      <c r="BF11" s="219"/>
      <c r="BG11" s="219"/>
      <c r="BH11" s="219"/>
      <c r="BI11" s="219"/>
      <c r="BJ11" s="219"/>
      <c r="BK11" s="219"/>
      <c r="BL11" s="219"/>
      <c r="BM11" s="219"/>
      <c r="BN11" s="219"/>
      <c r="BO11" s="219"/>
      <c r="BP11" s="219"/>
      <c r="BQ11" s="224">
        <v>5</v>
      </c>
      <c r="BR11" s="22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20"/>
    </row>
    <row r="12" spans="1:131" s="221" customFormat="1" ht="26.25" customHeight="1" x14ac:dyDescent="0.2">
      <c r="A12" s="22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18"/>
      <c r="BA12" s="218"/>
      <c r="BB12" s="218"/>
      <c r="BC12" s="218"/>
      <c r="BD12" s="218"/>
      <c r="BE12" s="219"/>
      <c r="BF12" s="219"/>
      <c r="BG12" s="219"/>
      <c r="BH12" s="219"/>
      <c r="BI12" s="219"/>
      <c r="BJ12" s="219"/>
      <c r="BK12" s="219"/>
      <c r="BL12" s="219"/>
      <c r="BM12" s="219"/>
      <c r="BN12" s="219"/>
      <c r="BO12" s="219"/>
      <c r="BP12" s="219"/>
      <c r="BQ12" s="224">
        <v>6</v>
      </c>
      <c r="BR12" s="22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20"/>
    </row>
    <row r="13" spans="1:131" s="221" customFormat="1" ht="26.25" customHeight="1" x14ac:dyDescent="0.2">
      <c r="A13" s="22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18"/>
      <c r="BA13" s="218"/>
      <c r="BB13" s="218"/>
      <c r="BC13" s="218"/>
      <c r="BD13" s="218"/>
      <c r="BE13" s="219"/>
      <c r="BF13" s="219"/>
      <c r="BG13" s="219"/>
      <c r="BH13" s="219"/>
      <c r="BI13" s="219"/>
      <c r="BJ13" s="219"/>
      <c r="BK13" s="219"/>
      <c r="BL13" s="219"/>
      <c r="BM13" s="219"/>
      <c r="BN13" s="219"/>
      <c r="BO13" s="219"/>
      <c r="BP13" s="219"/>
      <c r="BQ13" s="224">
        <v>7</v>
      </c>
      <c r="BR13" s="22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20"/>
    </row>
    <row r="14" spans="1:131" s="221" customFormat="1" ht="26.25" customHeight="1" x14ac:dyDescent="0.2">
      <c r="A14" s="22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18"/>
      <c r="BA14" s="218"/>
      <c r="BB14" s="218"/>
      <c r="BC14" s="218"/>
      <c r="BD14" s="218"/>
      <c r="BE14" s="219"/>
      <c r="BF14" s="219"/>
      <c r="BG14" s="219"/>
      <c r="BH14" s="219"/>
      <c r="BI14" s="219"/>
      <c r="BJ14" s="219"/>
      <c r="BK14" s="219"/>
      <c r="BL14" s="219"/>
      <c r="BM14" s="219"/>
      <c r="BN14" s="219"/>
      <c r="BO14" s="219"/>
      <c r="BP14" s="219"/>
      <c r="BQ14" s="224">
        <v>8</v>
      </c>
      <c r="BR14" s="22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20"/>
    </row>
    <row r="15" spans="1:131" s="221" customFormat="1" ht="26.25" customHeight="1" x14ac:dyDescent="0.2">
      <c r="A15" s="22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18"/>
      <c r="BA15" s="218"/>
      <c r="BB15" s="218"/>
      <c r="BC15" s="218"/>
      <c r="BD15" s="218"/>
      <c r="BE15" s="219"/>
      <c r="BF15" s="219"/>
      <c r="BG15" s="219"/>
      <c r="BH15" s="219"/>
      <c r="BI15" s="219"/>
      <c r="BJ15" s="219"/>
      <c r="BK15" s="219"/>
      <c r="BL15" s="219"/>
      <c r="BM15" s="219"/>
      <c r="BN15" s="219"/>
      <c r="BO15" s="219"/>
      <c r="BP15" s="219"/>
      <c r="BQ15" s="224">
        <v>9</v>
      </c>
      <c r="BR15" s="22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20"/>
    </row>
    <row r="16" spans="1:131" s="221" customFormat="1" ht="26.25" customHeight="1" x14ac:dyDescent="0.2">
      <c r="A16" s="22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18"/>
      <c r="BA16" s="218"/>
      <c r="BB16" s="218"/>
      <c r="BC16" s="218"/>
      <c r="BD16" s="218"/>
      <c r="BE16" s="219"/>
      <c r="BF16" s="219"/>
      <c r="BG16" s="219"/>
      <c r="BH16" s="219"/>
      <c r="BI16" s="219"/>
      <c r="BJ16" s="219"/>
      <c r="BK16" s="219"/>
      <c r="BL16" s="219"/>
      <c r="BM16" s="219"/>
      <c r="BN16" s="219"/>
      <c r="BO16" s="219"/>
      <c r="BP16" s="219"/>
      <c r="BQ16" s="224">
        <v>10</v>
      </c>
      <c r="BR16" s="22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20"/>
    </row>
    <row r="17" spans="1:131" s="221" customFormat="1" ht="26.25" customHeight="1" x14ac:dyDescent="0.2">
      <c r="A17" s="22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18"/>
      <c r="BA17" s="218"/>
      <c r="BB17" s="218"/>
      <c r="BC17" s="218"/>
      <c r="BD17" s="218"/>
      <c r="BE17" s="219"/>
      <c r="BF17" s="219"/>
      <c r="BG17" s="219"/>
      <c r="BH17" s="219"/>
      <c r="BI17" s="219"/>
      <c r="BJ17" s="219"/>
      <c r="BK17" s="219"/>
      <c r="BL17" s="219"/>
      <c r="BM17" s="219"/>
      <c r="BN17" s="219"/>
      <c r="BO17" s="219"/>
      <c r="BP17" s="219"/>
      <c r="BQ17" s="224">
        <v>11</v>
      </c>
      <c r="BR17" s="22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20"/>
    </row>
    <row r="18" spans="1:131" s="221" customFormat="1" ht="26.25" customHeight="1" x14ac:dyDescent="0.2">
      <c r="A18" s="22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18"/>
      <c r="BA18" s="218"/>
      <c r="BB18" s="218"/>
      <c r="BC18" s="218"/>
      <c r="BD18" s="218"/>
      <c r="BE18" s="219"/>
      <c r="BF18" s="219"/>
      <c r="BG18" s="219"/>
      <c r="BH18" s="219"/>
      <c r="BI18" s="219"/>
      <c r="BJ18" s="219"/>
      <c r="BK18" s="219"/>
      <c r="BL18" s="219"/>
      <c r="BM18" s="219"/>
      <c r="BN18" s="219"/>
      <c r="BO18" s="219"/>
      <c r="BP18" s="219"/>
      <c r="BQ18" s="224">
        <v>12</v>
      </c>
      <c r="BR18" s="22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20"/>
    </row>
    <row r="19" spans="1:131" s="221" customFormat="1" ht="26.25" customHeight="1" x14ac:dyDescent="0.2">
      <c r="A19" s="22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18"/>
      <c r="BA19" s="218"/>
      <c r="BB19" s="218"/>
      <c r="BC19" s="218"/>
      <c r="BD19" s="218"/>
      <c r="BE19" s="219"/>
      <c r="BF19" s="219"/>
      <c r="BG19" s="219"/>
      <c r="BH19" s="219"/>
      <c r="BI19" s="219"/>
      <c r="BJ19" s="219"/>
      <c r="BK19" s="219"/>
      <c r="BL19" s="219"/>
      <c r="BM19" s="219"/>
      <c r="BN19" s="219"/>
      <c r="BO19" s="219"/>
      <c r="BP19" s="219"/>
      <c r="BQ19" s="224">
        <v>13</v>
      </c>
      <c r="BR19" s="22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20"/>
    </row>
    <row r="20" spans="1:131" s="221" customFormat="1" ht="26.25" customHeight="1" x14ac:dyDescent="0.2">
      <c r="A20" s="22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18"/>
      <c r="BA20" s="218"/>
      <c r="BB20" s="218"/>
      <c r="BC20" s="218"/>
      <c r="BD20" s="218"/>
      <c r="BE20" s="219"/>
      <c r="BF20" s="219"/>
      <c r="BG20" s="219"/>
      <c r="BH20" s="219"/>
      <c r="BI20" s="219"/>
      <c r="BJ20" s="219"/>
      <c r="BK20" s="219"/>
      <c r="BL20" s="219"/>
      <c r="BM20" s="219"/>
      <c r="BN20" s="219"/>
      <c r="BO20" s="219"/>
      <c r="BP20" s="219"/>
      <c r="BQ20" s="224">
        <v>14</v>
      </c>
      <c r="BR20" s="22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20"/>
    </row>
    <row r="21" spans="1:131" s="221" customFormat="1" ht="26.25" customHeight="1" thickBot="1" x14ac:dyDescent="0.25">
      <c r="A21" s="22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18"/>
      <c r="BA21" s="218"/>
      <c r="BB21" s="218"/>
      <c r="BC21" s="218"/>
      <c r="BD21" s="218"/>
      <c r="BE21" s="219"/>
      <c r="BF21" s="219"/>
      <c r="BG21" s="219"/>
      <c r="BH21" s="219"/>
      <c r="BI21" s="219"/>
      <c r="BJ21" s="219"/>
      <c r="BK21" s="219"/>
      <c r="BL21" s="219"/>
      <c r="BM21" s="219"/>
      <c r="BN21" s="219"/>
      <c r="BO21" s="219"/>
      <c r="BP21" s="219"/>
      <c r="BQ21" s="224">
        <v>15</v>
      </c>
      <c r="BR21" s="22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20"/>
    </row>
    <row r="22" spans="1:131" s="221" customFormat="1" ht="26.25" customHeight="1" x14ac:dyDescent="0.2">
      <c r="A22" s="22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381</v>
      </c>
      <c r="BA22" s="1093"/>
      <c r="BB22" s="1093"/>
      <c r="BC22" s="1093"/>
      <c r="BD22" s="1094"/>
      <c r="BE22" s="219"/>
      <c r="BF22" s="219"/>
      <c r="BG22" s="219"/>
      <c r="BH22" s="219"/>
      <c r="BI22" s="219"/>
      <c r="BJ22" s="219"/>
      <c r="BK22" s="219"/>
      <c r="BL22" s="219"/>
      <c r="BM22" s="219"/>
      <c r="BN22" s="219"/>
      <c r="BO22" s="219"/>
      <c r="BP22" s="219"/>
      <c r="BQ22" s="224">
        <v>16</v>
      </c>
      <c r="BR22" s="22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20"/>
    </row>
    <row r="23" spans="1:131" s="221" customFormat="1" ht="26.25" customHeight="1" thickBot="1" x14ac:dyDescent="0.25">
      <c r="A23" s="226" t="s">
        <v>382</v>
      </c>
      <c r="B23" s="1002" t="s">
        <v>383</v>
      </c>
      <c r="C23" s="1003"/>
      <c r="D23" s="1003"/>
      <c r="E23" s="1003"/>
      <c r="F23" s="1003"/>
      <c r="G23" s="1003"/>
      <c r="H23" s="1003"/>
      <c r="I23" s="1003"/>
      <c r="J23" s="1003"/>
      <c r="K23" s="1003"/>
      <c r="L23" s="1003"/>
      <c r="M23" s="1003"/>
      <c r="N23" s="1003"/>
      <c r="O23" s="1003"/>
      <c r="P23" s="1013"/>
      <c r="Q23" s="1132"/>
      <c r="R23" s="1126"/>
      <c r="S23" s="1126"/>
      <c r="T23" s="1126"/>
      <c r="U23" s="1126"/>
      <c r="V23" s="1126"/>
      <c r="W23" s="1126"/>
      <c r="X23" s="1126"/>
      <c r="Y23" s="1126"/>
      <c r="Z23" s="1126"/>
      <c r="AA23" s="1126"/>
      <c r="AB23" s="1126"/>
      <c r="AC23" s="1126"/>
      <c r="AD23" s="1126"/>
      <c r="AE23" s="1133"/>
      <c r="AF23" s="1134">
        <v>989</v>
      </c>
      <c r="AG23" s="1126"/>
      <c r="AH23" s="1126"/>
      <c r="AI23" s="1126"/>
      <c r="AJ23" s="1135"/>
      <c r="AK23" s="1136"/>
      <c r="AL23" s="1137"/>
      <c r="AM23" s="1137"/>
      <c r="AN23" s="1137"/>
      <c r="AO23" s="1137"/>
      <c r="AP23" s="1126"/>
      <c r="AQ23" s="1126"/>
      <c r="AR23" s="1126"/>
      <c r="AS23" s="1126"/>
      <c r="AT23" s="1126"/>
      <c r="AU23" s="1127"/>
      <c r="AV23" s="1127"/>
      <c r="AW23" s="1127"/>
      <c r="AX23" s="1127"/>
      <c r="AY23" s="1128"/>
      <c r="AZ23" s="1129" t="s">
        <v>225</v>
      </c>
      <c r="BA23" s="1130"/>
      <c r="BB23" s="1130"/>
      <c r="BC23" s="1130"/>
      <c r="BD23" s="1131"/>
      <c r="BE23" s="219"/>
      <c r="BF23" s="219"/>
      <c r="BG23" s="219"/>
      <c r="BH23" s="219"/>
      <c r="BI23" s="219"/>
      <c r="BJ23" s="219"/>
      <c r="BK23" s="219"/>
      <c r="BL23" s="219"/>
      <c r="BM23" s="219"/>
      <c r="BN23" s="219"/>
      <c r="BO23" s="219"/>
      <c r="BP23" s="219"/>
      <c r="BQ23" s="224">
        <v>17</v>
      </c>
      <c r="BR23" s="22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20"/>
    </row>
    <row r="24" spans="1:131" s="221" customFormat="1" ht="26.25" customHeight="1" x14ac:dyDescent="0.2">
      <c r="A24" s="1125" t="s">
        <v>384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18"/>
      <c r="BA24" s="218"/>
      <c r="BB24" s="218"/>
      <c r="BC24" s="218"/>
      <c r="BD24" s="218"/>
      <c r="BE24" s="219"/>
      <c r="BF24" s="219"/>
      <c r="BG24" s="219"/>
      <c r="BH24" s="219"/>
      <c r="BI24" s="219"/>
      <c r="BJ24" s="219"/>
      <c r="BK24" s="219"/>
      <c r="BL24" s="219"/>
      <c r="BM24" s="219"/>
      <c r="BN24" s="219"/>
      <c r="BO24" s="219"/>
      <c r="BP24" s="219"/>
      <c r="BQ24" s="224">
        <v>18</v>
      </c>
      <c r="BR24" s="22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20"/>
    </row>
    <row r="25" spans="1:131" ht="26.25" customHeight="1" thickBot="1" x14ac:dyDescent="0.25">
      <c r="A25" s="1124" t="s">
        <v>385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18"/>
      <c r="BK25" s="218"/>
      <c r="BL25" s="218"/>
      <c r="BM25" s="218"/>
      <c r="BN25" s="218"/>
      <c r="BO25" s="227"/>
      <c r="BP25" s="227"/>
      <c r="BQ25" s="224">
        <v>19</v>
      </c>
      <c r="BR25" s="22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16"/>
    </row>
    <row r="26" spans="1:131" ht="26.25" customHeight="1" x14ac:dyDescent="0.2">
      <c r="A26" s="1060" t="s">
        <v>362</v>
      </c>
      <c r="B26" s="1061"/>
      <c r="C26" s="1061"/>
      <c r="D26" s="1061"/>
      <c r="E26" s="1061"/>
      <c r="F26" s="1061"/>
      <c r="G26" s="1061"/>
      <c r="H26" s="1061"/>
      <c r="I26" s="1061"/>
      <c r="J26" s="1061"/>
      <c r="K26" s="1061"/>
      <c r="L26" s="1061"/>
      <c r="M26" s="1061"/>
      <c r="N26" s="1061"/>
      <c r="O26" s="1061"/>
      <c r="P26" s="1062"/>
      <c r="Q26" s="1066" t="s">
        <v>386</v>
      </c>
      <c r="R26" s="1067"/>
      <c r="S26" s="1067"/>
      <c r="T26" s="1067"/>
      <c r="U26" s="1068"/>
      <c r="V26" s="1066" t="s">
        <v>387</v>
      </c>
      <c r="W26" s="1067"/>
      <c r="X26" s="1067"/>
      <c r="Y26" s="1067"/>
      <c r="Z26" s="1068"/>
      <c r="AA26" s="1066" t="s">
        <v>388</v>
      </c>
      <c r="AB26" s="1067"/>
      <c r="AC26" s="1067"/>
      <c r="AD26" s="1067"/>
      <c r="AE26" s="1067"/>
      <c r="AF26" s="1120" t="s">
        <v>389</v>
      </c>
      <c r="AG26" s="1073"/>
      <c r="AH26" s="1073"/>
      <c r="AI26" s="1073"/>
      <c r="AJ26" s="1121"/>
      <c r="AK26" s="1067" t="s">
        <v>390</v>
      </c>
      <c r="AL26" s="1067"/>
      <c r="AM26" s="1067"/>
      <c r="AN26" s="1067"/>
      <c r="AO26" s="1068"/>
      <c r="AP26" s="1066" t="s">
        <v>391</v>
      </c>
      <c r="AQ26" s="1067"/>
      <c r="AR26" s="1067"/>
      <c r="AS26" s="1067"/>
      <c r="AT26" s="1068"/>
      <c r="AU26" s="1066" t="s">
        <v>392</v>
      </c>
      <c r="AV26" s="1067"/>
      <c r="AW26" s="1067"/>
      <c r="AX26" s="1067"/>
      <c r="AY26" s="1068"/>
      <c r="AZ26" s="1066" t="s">
        <v>393</v>
      </c>
      <c r="BA26" s="1067"/>
      <c r="BB26" s="1067"/>
      <c r="BC26" s="1067"/>
      <c r="BD26" s="1068"/>
      <c r="BE26" s="1066" t="s">
        <v>369</v>
      </c>
      <c r="BF26" s="1067"/>
      <c r="BG26" s="1067"/>
      <c r="BH26" s="1067"/>
      <c r="BI26" s="1080"/>
      <c r="BJ26" s="218"/>
      <c r="BK26" s="218"/>
      <c r="BL26" s="218"/>
      <c r="BM26" s="218"/>
      <c r="BN26" s="218"/>
      <c r="BO26" s="227"/>
      <c r="BP26" s="227"/>
      <c r="BQ26" s="224">
        <v>20</v>
      </c>
      <c r="BR26" s="22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1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18"/>
      <c r="BK27" s="218"/>
      <c r="BL27" s="218"/>
      <c r="BM27" s="218"/>
      <c r="BN27" s="218"/>
      <c r="BO27" s="227"/>
      <c r="BP27" s="227"/>
      <c r="BQ27" s="224">
        <v>21</v>
      </c>
      <c r="BR27" s="22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16"/>
    </row>
    <row r="28" spans="1:131" ht="26.25" customHeight="1" thickTop="1" x14ac:dyDescent="0.2">
      <c r="A28" s="228">
        <v>1</v>
      </c>
      <c r="B28" s="1112" t="s">
        <v>394</v>
      </c>
      <c r="C28" s="1113"/>
      <c r="D28" s="1113"/>
      <c r="E28" s="1113"/>
      <c r="F28" s="1113"/>
      <c r="G28" s="1113"/>
      <c r="H28" s="1113"/>
      <c r="I28" s="1113"/>
      <c r="J28" s="1113"/>
      <c r="K28" s="1113"/>
      <c r="L28" s="1113"/>
      <c r="M28" s="1113"/>
      <c r="N28" s="1113"/>
      <c r="O28" s="1113"/>
      <c r="P28" s="1114"/>
      <c r="Q28" s="1115">
        <v>5115</v>
      </c>
      <c r="R28" s="1116"/>
      <c r="S28" s="1116"/>
      <c r="T28" s="1116"/>
      <c r="U28" s="1116"/>
      <c r="V28" s="1116">
        <v>4982</v>
      </c>
      <c r="W28" s="1116"/>
      <c r="X28" s="1116"/>
      <c r="Y28" s="1116"/>
      <c r="Z28" s="1116"/>
      <c r="AA28" s="1116">
        <v>133</v>
      </c>
      <c r="AB28" s="1116"/>
      <c r="AC28" s="1116"/>
      <c r="AD28" s="1116"/>
      <c r="AE28" s="1117"/>
      <c r="AF28" s="1118">
        <v>133</v>
      </c>
      <c r="AG28" s="1116"/>
      <c r="AH28" s="1116"/>
      <c r="AI28" s="1116"/>
      <c r="AJ28" s="1119"/>
      <c r="AK28" s="1107">
        <v>379</v>
      </c>
      <c r="AL28" s="1108"/>
      <c r="AM28" s="1108"/>
      <c r="AN28" s="1108"/>
      <c r="AO28" s="1108"/>
      <c r="AP28" s="1108">
        <v>0</v>
      </c>
      <c r="AQ28" s="1108"/>
      <c r="AR28" s="1108"/>
      <c r="AS28" s="1108"/>
      <c r="AT28" s="1108"/>
      <c r="AU28" s="1108">
        <v>0</v>
      </c>
      <c r="AV28" s="1108"/>
      <c r="AW28" s="1108"/>
      <c r="AX28" s="1108"/>
      <c r="AY28" s="1108"/>
      <c r="AZ28" s="1109">
        <v>0</v>
      </c>
      <c r="BA28" s="1109"/>
      <c r="BB28" s="1109"/>
      <c r="BC28" s="1109"/>
      <c r="BD28" s="1109"/>
      <c r="BE28" s="1110">
        <v>0</v>
      </c>
      <c r="BF28" s="1110"/>
      <c r="BG28" s="1110"/>
      <c r="BH28" s="1110"/>
      <c r="BI28" s="1111"/>
      <c r="BJ28" s="218"/>
      <c r="BK28" s="218"/>
      <c r="BL28" s="218"/>
      <c r="BM28" s="218"/>
      <c r="BN28" s="218"/>
      <c r="BO28" s="227"/>
      <c r="BP28" s="227"/>
      <c r="BQ28" s="224">
        <v>22</v>
      </c>
      <c r="BR28" s="22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16"/>
    </row>
    <row r="29" spans="1:131" ht="26.25" customHeight="1" x14ac:dyDescent="0.2">
      <c r="A29" s="228">
        <v>2</v>
      </c>
      <c r="B29" s="1095" t="s">
        <v>395</v>
      </c>
      <c r="C29" s="1096"/>
      <c r="D29" s="1096"/>
      <c r="E29" s="1096"/>
      <c r="F29" s="1096"/>
      <c r="G29" s="1096"/>
      <c r="H29" s="1096"/>
      <c r="I29" s="1096"/>
      <c r="J29" s="1096"/>
      <c r="K29" s="1096"/>
      <c r="L29" s="1096"/>
      <c r="M29" s="1096"/>
      <c r="N29" s="1096"/>
      <c r="O29" s="1096"/>
      <c r="P29" s="1097"/>
      <c r="Q29" s="1103">
        <v>5144</v>
      </c>
      <c r="R29" s="1104"/>
      <c r="S29" s="1104"/>
      <c r="T29" s="1104"/>
      <c r="U29" s="1104"/>
      <c r="V29" s="1104">
        <v>4985</v>
      </c>
      <c r="W29" s="1104"/>
      <c r="X29" s="1104"/>
      <c r="Y29" s="1104"/>
      <c r="Z29" s="1104"/>
      <c r="AA29" s="1104">
        <v>159</v>
      </c>
      <c r="AB29" s="1104"/>
      <c r="AC29" s="1104"/>
      <c r="AD29" s="1104"/>
      <c r="AE29" s="1105"/>
      <c r="AF29" s="1100">
        <v>159</v>
      </c>
      <c r="AG29" s="1101"/>
      <c r="AH29" s="1101"/>
      <c r="AI29" s="1101"/>
      <c r="AJ29" s="1102"/>
      <c r="AK29" s="1045">
        <v>837</v>
      </c>
      <c r="AL29" s="1036"/>
      <c r="AM29" s="1036"/>
      <c r="AN29" s="1036"/>
      <c r="AO29" s="1036"/>
      <c r="AP29" s="1036">
        <v>0</v>
      </c>
      <c r="AQ29" s="1036"/>
      <c r="AR29" s="1036"/>
      <c r="AS29" s="1036"/>
      <c r="AT29" s="1036"/>
      <c r="AU29" s="1036">
        <v>0</v>
      </c>
      <c r="AV29" s="1036"/>
      <c r="AW29" s="1036"/>
      <c r="AX29" s="1036"/>
      <c r="AY29" s="1036"/>
      <c r="AZ29" s="1106">
        <v>0</v>
      </c>
      <c r="BA29" s="1106"/>
      <c r="BB29" s="1106"/>
      <c r="BC29" s="1106"/>
      <c r="BD29" s="1106"/>
      <c r="BE29" s="1037">
        <v>0</v>
      </c>
      <c r="BF29" s="1037"/>
      <c r="BG29" s="1037"/>
      <c r="BH29" s="1037"/>
      <c r="BI29" s="1038"/>
      <c r="BJ29" s="218"/>
      <c r="BK29" s="218"/>
      <c r="BL29" s="218"/>
      <c r="BM29" s="218"/>
      <c r="BN29" s="218"/>
      <c r="BO29" s="227"/>
      <c r="BP29" s="227"/>
      <c r="BQ29" s="224">
        <v>23</v>
      </c>
      <c r="BR29" s="22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16"/>
    </row>
    <row r="30" spans="1:131" ht="26.25" customHeight="1" x14ac:dyDescent="0.2">
      <c r="A30" s="228">
        <v>3</v>
      </c>
      <c r="B30" s="1095" t="s">
        <v>396</v>
      </c>
      <c r="C30" s="1096"/>
      <c r="D30" s="1096"/>
      <c r="E30" s="1096"/>
      <c r="F30" s="1096"/>
      <c r="G30" s="1096"/>
      <c r="H30" s="1096"/>
      <c r="I30" s="1096"/>
      <c r="J30" s="1096"/>
      <c r="K30" s="1096"/>
      <c r="L30" s="1096"/>
      <c r="M30" s="1096"/>
      <c r="N30" s="1096"/>
      <c r="O30" s="1096"/>
      <c r="P30" s="1097"/>
      <c r="Q30" s="1103">
        <v>704</v>
      </c>
      <c r="R30" s="1104"/>
      <c r="S30" s="1104"/>
      <c r="T30" s="1104"/>
      <c r="U30" s="1104"/>
      <c r="V30" s="1104">
        <v>700</v>
      </c>
      <c r="W30" s="1104"/>
      <c r="X30" s="1104"/>
      <c r="Y30" s="1104"/>
      <c r="Z30" s="1104"/>
      <c r="AA30" s="1104">
        <v>4</v>
      </c>
      <c r="AB30" s="1104"/>
      <c r="AC30" s="1104"/>
      <c r="AD30" s="1104"/>
      <c r="AE30" s="1105"/>
      <c r="AF30" s="1100">
        <v>4</v>
      </c>
      <c r="AG30" s="1101"/>
      <c r="AH30" s="1101"/>
      <c r="AI30" s="1101"/>
      <c r="AJ30" s="1102"/>
      <c r="AK30" s="1045">
        <v>781</v>
      </c>
      <c r="AL30" s="1036"/>
      <c r="AM30" s="1036"/>
      <c r="AN30" s="1036"/>
      <c r="AO30" s="1036"/>
      <c r="AP30" s="1036">
        <v>0</v>
      </c>
      <c r="AQ30" s="1036"/>
      <c r="AR30" s="1036"/>
      <c r="AS30" s="1036"/>
      <c r="AT30" s="1036"/>
      <c r="AU30" s="1036">
        <v>0</v>
      </c>
      <c r="AV30" s="1036"/>
      <c r="AW30" s="1036"/>
      <c r="AX30" s="1036"/>
      <c r="AY30" s="1036"/>
      <c r="AZ30" s="1106">
        <v>0</v>
      </c>
      <c r="BA30" s="1106"/>
      <c r="BB30" s="1106"/>
      <c r="BC30" s="1106"/>
      <c r="BD30" s="1106"/>
      <c r="BE30" s="1037">
        <v>0</v>
      </c>
      <c r="BF30" s="1037"/>
      <c r="BG30" s="1037"/>
      <c r="BH30" s="1037"/>
      <c r="BI30" s="1038"/>
      <c r="BJ30" s="218"/>
      <c r="BK30" s="218"/>
      <c r="BL30" s="218"/>
      <c r="BM30" s="218"/>
      <c r="BN30" s="218"/>
      <c r="BO30" s="227"/>
      <c r="BP30" s="227"/>
      <c r="BQ30" s="224">
        <v>24</v>
      </c>
      <c r="BR30" s="22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16"/>
    </row>
    <row r="31" spans="1:131" ht="26.25" customHeight="1" x14ac:dyDescent="0.2">
      <c r="A31" s="228">
        <v>4</v>
      </c>
      <c r="B31" s="1095" t="s">
        <v>397</v>
      </c>
      <c r="C31" s="1096"/>
      <c r="D31" s="1096"/>
      <c r="E31" s="1096"/>
      <c r="F31" s="1096"/>
      <c r="G31" s="1096"/>
      <c r="H31" s="1096"/>
      <c r="I31" s="1096"/>
      <c r="J31" s="1096"/>
      <c r="K31" s="1096"/>
      <c r="L31" s="1096"/>
      <c r="M31" s="1096"/>
      <c r="N31" s="1096"/>
      <c r="O31" s="1096"/>
      <c r="P31" s="1097"/>
      <c r="Q31" s="1103">
        <v>1952</v>
      </c>
      <c r="R31" s="1104"/>
      <c r="S31" s="1104"/>
      <c r="T31" s="1104"/>
      <c r="U31" s="1104"/>
      <c r="V31" s="1104">
        <v>2229</v>
      </c>
      <c r="W31" s="1104"/>
      <c r="X31" s="1104"/>
      <c r="Y31" s="1104"/>
      <c r="Z31" s="1104"/>
      <c r="AA31" s="1104">
        <v>-277</v>
      </c>
      <c r="AB31" s="1104"/>
      <c r="AC31" s="1104"/>
      <c r="AD31" s="1104"/>
      <c r="AE31" s="1105"/>
      <c r="AF31" s="1100">
        <v>796</v>
      </c>
      <c r="AG31" s="1101"/>
      <c r="AH31" s="1101"/>
      <c r="AI31" s="1101"/>
      <c r="AJ31" s="1102"/>
      <c r="AK31" s="1045">
        <v>855</v>
      </c>
      <c r="AL31" s="1036"/>
      <c r="AM31" s="1036"/>
      <c r="AN31" s="1036"/>
      <c r="AO31" s="1036"/>
      <c r="AP31" s="1036">
        <v>15108</v>
      </c>
      <c r="AQ31" s="1036"/>
      <c r="AR31" s="1036"/>
      <c r="AS31" s="1036"/>
      <c r="AT31" s="1036"/>
      <c r="AU31" s="1036">
        <v>9821</v>
      </c>
      <c r="AV31" s="1036"/>
      <c r="AW31" s="1036"/>
      <c r="AX31" s="1036"/>
      <c r="AY31" s="1036"/>
      <c r="AZ31" s="1106">
        <v>0</v>
      </c>
      <c r="BA31" s="1106"/>
      <c r="BB31" s="1106"/>
      <c r="BC31" s="1106"/>
      <c r="BD31" s="1106"/>
      <c r="BE31" s="1037" t="s">
        <v>398</v>
      </c>
      <c r="BF31" s="1037"/>
      <c r="BG31" s="1037"/>
      <c r="BH31" s="1037"/>
      <c r="BI31" s="1038"/>
      <c r="BJ31" s="218"/>
      <c r="BK31" s="218"/>
      <c r="BL31" s="218"/>
      <c r="BM31" s="218"/>
      <c r="BN31" s="218"/>
      <c r="BO31" s="227"/>
      <c r="BP31" s="227"/>
      <c r="BQ31" s="224">
        <v>25</v>
      </c>
      <c r="BR31" s="22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16"/>
    </row>
    <row r="32" spans="1:131" ht="26.25" customHeight="1" x14ac:dyDescent="0.2">
      <c r="A32" s="228">
        <v>5</v>
      </c>
      <c r="B32" s="1095" t="s">
        <v>399</v>
      </c>
      <c r="C32" s="1096"/>
      <c r="D32" s="1096"/>
      <c r="E32" s="1096"/>
      <c r="F32" s="1096"/>
      <c r="G32" s="1096"/>
      <c r="H32" s="1096"/>
      <c r="I32" s="1096"/>
      <c r="J32" s="1096"/>
      <c r="K32" s="1096"/>
      <c r="L32" s="1096"/>
      <c r="M32" s="1096"/>
      <c r="N32" s="1096"/>
      <c r="O32" s="1096"/>
      <c r="P32" s="1097"/>
      <c r="Q32" s="1103">
        <v>1131</v>
      </c>
      <c r="R32" s="1104"/>
      <c r="S32" s="1104"/>
      <c r="T32" s="1104"/>
      <c r="U32" s="1104"/>
      <c r="V32" s="1104">
        <v>1097</v>
      </c>
      <c r="W32" s="1104"/>
      <c r="X32" s="1104"/>
      <c r="Y32" s="1104"/>
      <c r="Z32" s="1104"/>
      <c r="AA32" s="1104">
        <v>34</v>
      </c>
      <c r="AB32" s="1104"/>
      <c r="AC32" s="1104"/>
      <c r="AD32" s="1104"/>
      <c r="AE32" s="1105"/>
      <c r="AF32" s="1100">
        <v>1222</v>
      </c>
      <c r="AG32" s="1101"/>
      <c r="AH32" s="1101"/>
      <c r="AI32" s="1101"/>
      <c r="AJ32" s="1102"/>
      <c r="AK32" s="1045">
        <v>317</v>
      </c>
      <c r="AL32" s="1036"/>
      <c r="AM32" s="1036"/>
      <c r="AN32" s="1036"/>
      <c r="AO32" s="1036"/>
      <c r="AP32" s="1036">
        <v>2321</v>
      </c>
      <c r="AQ32" s="1036"/>
      <c r="AR32" s="1036"/>
      <c r="AS32" s="1036"/>
      <c r="AT32" s="1036"/>
      <c r="AU32" s="1036">
        <v>102</v>
      </c>
      <c r="AV32" s="1036"/>
      <c r="AW32" s="1036"/>
      <c r="AX32" s="1036"/>
      <c r="AY32" s="1036"/>
      <c r="AZ32" s="1106">
        <v>0</v>
      </c>
      <c r="BA32" s="1106"/>
      <c r="BB32" s="1106"/>
      <c r="BC32" s="1106"/>
      <c r="BD32" s="1106"/>
      <c r="BE32" s="1037" t="s">
        <v>398</v>
      </c>
      <c r="BF32" s="1037"/>
      <c r="BG32" s="1037"/>
      <c r="BH32" s="1037"/>
      <c r="BI32" s="1038"/>
      <c r="BJ32" s="218"/>
      <c r="BK32" s="218"/>
      <c r="BL32" s="218"/>
      <c r="BM32" s="218"/>
      <c r="BN32" s="218"/>
      <c r="BO32" s="227"/>
      <c r="BP32" s="227"/>
      <c r="BQ32" s="224">
        <v>26</v>
      </c>
      <c r="BR32" s="22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16"/>
    </row>
    <row r="33" spans="1:131" ht="26.25" customHeight="1" x14ac:dyDescent="0.2">
      <c r="A33" s="228">
        <v>6</v>
      </c>
      <c r="B33" s="1095" t="s">
        <v>400</v>
      </c>
      <c r="C33" s="1096"/>
      <c r="D33" s="1096"/>
      <c r="E33" s="1096"/>
      <c r="F33" s="1096"/>
      <c r="G33" s="1096"/>
      <c r="H33" s="1096"/>
      <c r="I33" s="1096"/>
      <c r="J33" s="1096"/>
      <c r="K33" s="1096"/>
      <c r="L33" s="1096"/>
      <c r="M33" s="1096"/>
      <c r="N33" s="1096"/>
      <c r="O33" s="1096"/>
      <c r="P33" s="1097"/>
      <c r="Q33" s="1103">
        <v>6352</v>
      </c>
      <c r="R33" s="1104"/>
      <c r="S33" s="1104"/>
      <c r="T33" s="1104"/>
      <c r="U33" s="1104"/>
      <c r="V33" s="1104">
        <v>5196</v>
      </c>
      <c r="W33" s="1104"/>
      <c r="X33" s="1104"/>
      <c r="Y33" s="1104"/>
      <c r="Z33" s="1104"/>
      <c r="AA33" s="1104">
        <v>1156</v>
      </c>
      <c r="AB33" s="1104"/>
      <c r="AC33" s="1104"/>
      <c r="AD33" s="1104"/>
      <c r="AE33" s="1105"/>
      <c r="AF33" s="1100">
        <v>993</v>
      </c>
      <c r="AG33" s="1101"/>
      <c r="AH33" s="1101"/>
      <c r="AI33" s="1101"/>
      <c r="AJ33" s="1102"/>
      <c r="AK33" s="1045">
        <v>759</v>
      </c>
      <c r="AL33" s="1036"/>
      <c r="AM33" s="1036"/>
      <c r="AN33" s="1036"/>
      <c r="AO33" s="1036"/>
      <c r="AP33" s="1036">
        <v>2260</v>
      </c>
      <c r="AQ33" s="1036"/>
      <c r="AR33" s="1036"/>
      <c r="AS33" s="1036"/>
      <c r="AT33" s="1036"/>
      <c r="AU33" s="1036">
        <v>1381</v>
      </c>
      <c r="AV33" s="1036"/>
      <c r="AW33" s="1036"/>
      <c r="AX33" s="1036"/>
      <c r="AY33" s="1036"/>
      <c r="AZ33" s="1106">
        <v>0</v>
      </c>
      <c r="BA33" s="1106"/>
      <c r="BB33" s="1106"/>
      <c r="BC33" s="1106"/>
      <c r="BD33" s="1106"/>
      <c r="BE33" s="1037" t="s">
        <v>398</v>
      </c>
      <c r="BF33" s="1037"/>
      <c r="BG33" s="1037"/>
      <c r="BH33" s="1037"/>
      <c r="BI33" s="1038"/>
      <c r="BJ33" s="218"/>
      <c r="BK33" s="218"/>
      <c r="BL33" s="218"/>
      <c r="BM33" s="218"/>
      <c r="BN33" s="218"/>
      <c r="BO33" s="227"/>
      <c r="BP33" s="227"/>
      <c r="BQ33" s="224">
        <v>27</v>
      </c>
      <c r="BR33" s="22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16"/>
    </row>
    <row r="34" spans="1:131" ht="26.25" customHeight="1" x14ac:dyDescent="0.2">
      <c r="A34" s="228">
        <v>7</v>
      </c>
      <c r="B34" s="1095" t="s">
        <v>401</v>
      </c>
      <c r="C34" s="1096"/>
      <c r="D34" s="1096"/>
      <c r="E34" s="1096"/>
      <c r="F34" s="1096"/>
      <c r="G34" s="1096"/>
      <c r="H34" s="1096"/>
      <c r="I34" s="1096"/>
      <c r="J34" s="1096"/>
      <c r="K34" s="1096"/>
      <c r="L34" s="1096"/>
      <c r="M34" s="1096"/>
      <c r="N34" s="1096"/>
      <c r="O34" s="1096"/>
      <c r="P34" s="1097"/>
      <c r="Q34" s="1103">
        <v>930</v>
      </c>
      <c r="R34" s="1104"/>
      <c r="S34" s="1104"/>
      <c r="T34" s="1104"/>
      <c r="U34" s="1104"/>
      <c r="V34" s="1104">
        <v>752</v>
      </c>
      <c r="W34" s="1104"/>
      <c r="X34" s="1104"/>
      <c r="Y34" s="1104"/>
      <c r="Z34" s="1104"/>
      <c r="AA34" s="1104">
        <v>178</v>
      </c>
      <c r="AB34" s="1104"/>
      <c r="AC34" s="1104"/>
      <c r="AD34" s="1104"/>
      <c r="AE34" s="1105"/>
      <c r="AF34" s="1100">
        <v>155</v>
      </c>
      <c r="AG34" s="1101"/>
      <c r="AH34" s="1101"/>
      <c r="AI34" s="1101"/>
      <c r="AJ34" s="1102"/>
      <c r="AK34" s="1045">
        <v>0</v>
      </c>
      <c r="AL34" s="1036"/>
      <c r="AM34" s="1036"/>
      <c r="AN34" s="1036"/>
      <c r="AO34" s="1036"/>
      <c r="AP34" s="1036">
        <v>0</v>
      </c>
      <c r="AQ34" s="1036"/>
      <c r="AR34" s="1036"/>
      <c r="AS34" s="1036"/>
      <c r="AT34" s="1036"/>
      <c r="AU34" s="1036">
        <v>0</v>
      </c>
      <c r="AV34" s="1036"/>
      <c r="AW34" s="1036"/>
      <c r="AX34" s="1036"/>
      <c r="AY34" s="1036"/>
      <c r="AZ34" s="1106">
        <v>0</v>
      </c>
      <c r="BA34" s="1106"/>
      <c r="BB34" s="1106"/>
      <c r="BC34" s="1106"/>
      <c r="BD34" s="1106"/>
      <c r="BE34" s="1037" t="s">
        <v>402</v>
      </c>
      <c r="BF34" s="1037"/>
      <c r="BG34" s="1037"/>
      <c r="BH34" s="1037"/>
      <c r="BI34" s="1038"/>
      <c r="BJ34" s="218"/>
      <c r="BK34" s="218"/>
      <c r="BL34" s="218"/>
      <c r="BM34" s="218"/>
      <c r="BN34" s="218"/>
      <c r="BO34" s="227"/>
      <c r="BP34" s="227"/>
      <c r="BQ34" s="224">
        <v>28</v>
      </c>
      <c r="BR34" s="22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16"/>
    </row>
    <row r="35" spans="1:131" ht="26.25" customHeight="1" x14ac:dyDescent="0.2">
      <c r="A35" s="22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18"/>
      <c r="BK35" s="218"/>
      <c r="BL35" s="218"/>
      <c r="BM35" s="218"/>
      <c r="BN35" s="218"/>
      <c r="BO35" s="227"/>
      <c r="BP35" s="227"/>
      <c r="BQ35" s="224">
        <v>29</v>
      </c>
      <c r="BR35" s="22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16"/>
    </row>
    <row r="36" spans="1:131" ht="26.25" customHeight="1" x14ac:dyDescent="0.2">
      <c r="A36" s="22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18"/>
      <c r="BK36" s="218"/>
      <c r="BL36" s="218"/>
      <c r="BM36" s="218"/>
      <c r="BN36" s="218"/>
      <c r="BO36" s="227"/>
      <c r="BP36" s="227"/>
      <c r="BQ36" s="224">
        <v>30</v>
      </c>
      <c r="BR36" s="22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16"/>
    </row>
    <row r="37" spans="1:131" ht="26.25" customHeight="1" x14ac:dyDescent="0.2">
      <c r="A37" s="22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18"/>
      <c r="BK37" s="218"/>
      <c r="BL37" s="218"/>
      <c r="BM37" s="218"/>
      <c r="BN37" s="218"/>
      <c r="BO37" s="227"/>
      <c r="BP37" s="227"/>
      <c r="BQ37" s="224">
        <v>31</v>
      </c>
      <c r="BR37" s="22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16"/>
    </row>
    <row r="38" spans="1:131" ht="26.25" customHeight="1" x14ac:dyDescent="0.2">
      <c r="A38" s="22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18"/>
      <c r="BK38" s="218"/>
      <c r="BL38" s="218"/>
      <c r="BM38" s="218"/>
      <c r="BN38" s="218"/>
      <c r="BO38" s="227"/>
      <c r="BP38" s="227"/>
      <c r="BQ38" s="224">
        <v>32</v>
      </c>
      <c r="BR38" s="22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16"/>
    </row>
    <row r="39" spans="1:131" ht="26.25" customHeight="1" x14ac:dyDescent="0.2">
      <c r="A39" s="22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18"/>
      <c r="BK39" s="218"/>
      <c r="BL39" s="218"/>
      <c r="BM39" s="218"/>
      <c r="BN39" s="218"/>
      <c r="BO39" s="227"/>
      <c r="BP39" s="227"/>
      <c r="BQ39" s="224">
        <v>33</v>
      </c>
      <c r="BR39" s="22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16"/>
    </row>
    <row r="40" spans="1:131" ht="26.25" customHeight="1" x14ac:dyDescent="0.2">
      <c r="A40" s="22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18"/>
      <c r="BK40" s="218"/>
      <c r="BL40" s="218"/>
      <c r="BM40" s="218"/>
      <c r="BN40" s="218"/>
      <c r="BO40" s="227"/>
      <c r="BP40" s="227"/>
      <c r="BQ40" s="224">
        <v>34</v>
      </c>
      <c r="BR40" s="22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16"/>
    </row>
    <row r="41" spans="1:131" ht="26.25" customHeight="1" x14ac:dyDescent="0.2">
      <c r="A41" s="22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18"/>
      <c r="BK41" s="218"/>
      <c r="BL41" s="218"/>
      <c r="BM41" s="218"/>
      <c r="BN41" s="218"/>
      <c r="BO41" s="227"/>
      <c r="BP41" s="227"/>
      <c r="BQ41" s="224">
        <v>35</v>
      </c>
      <c r="BR41" s="22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16"/>
    </row>
    <row r="42" spans="1:131" ht="26.25" customHeight="1" x14ac:dyDescent="0.2">
      <c r="A42" s="22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18"/>
      <c r="BK42" s="218"/>
      <c r="BL42" s="218"/>
      <c r="BM42" s="218"/>
      <c r="BN42" s="218"/>
      <c r="BO42" s="227"/>
      <c r="BP42" s="227"/>
      <c r="BQ42" s="224">
        <v>36</v>
      </c>
      <c r="BR42" s="22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16"/>
    </row>
    <row r="43" spans="1:131" ht="26.25" customHeight="1" x14ac:dyDescent="0.2">
      <c r="A43" s="22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18"/>
      <c r="BK43" s="218"/>
      <c r="BL43" s="218"/>
      <c r="BM43" s="218"/>
      <c r="BN43" s="218"/>
      <c r="BO43" s="227"/>
      <c r="BP43" s="227"/>
      <c r="BQ43" s="224">
        <v>37</v>
      </c>
      <c r="BR43" s="22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16"/>
    </row>
    <row r="44" spans="1:131" ht="26.25" customHeight="1" x14ac:dyDescent="0.2">
      <c r="A44" s="22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18"/>
      <c r="BK44" s="218"/>
      <c r="BL44" s="218"/>
      <c r="BM44" s="218"/>
      <c r="BN44" s="218"/>
      <c r="BO44" s="227"/>
      <c r="BP44" s="227"/>
      <c r="BQ44" s="224">
        <v>38</v>
      </c>
      <c r="BR44" s="22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16"/>
    </row>
    <row r="45" spans="1:131" ht="26.25" customHeight="1" x14ac:dyDescent="0.2">
      <c r="A45" s="22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18"/>
      <c r="BK45" s="218"/>
      <c r="BL45" s="218"/>
      <c r="BM45" s="218"/>
      <c r="BN45" s="218"/>
      <c r="BO45" s="227"/>
      <c r="BP45" s="227"/>
      <c r="BQ45" s="224">
        <v>39</v>
      </c>
      <c r="BR45" s="22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16"/>
    </row>
    <row r="46" spans="1:131" ht="26.25" customHeight="1" x14ac:dyDescent="0.2">
      <c r="A46" s="22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18"/>
      <c r="BK46" s="218"/>
      <c r="BL46" s="218"/>
      <c r="BM46" s="218"/>
      <c r="BN46" s="218"/>
      <c r="BO46" s="227"/>
      <c r="BP46" s="227"/>
      <c r="BQ46" s="224">
        <v>40</v>
      </c>
      <c r="BR46" s="22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16"/>
    </row>
    <row r="47" spans="1:131" ht="26.25" customHeight="1" x14ac:dyDescent="0.2">
      <c r="A47" s="22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18"/>
      <c r="BK47" s="218"/>
      <c r="BL47" s="218"/>
      <c r="BM47" s="218"/>
      <c r="BN47" s="218"/>
      <c r="BO47" s="227"/>
      <c r="BP47" s="227"/>
      <c r="BQ47" s="224">
        <v>41</v>
      </c>
      <c r="BR47" s="22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16"/>
    </row>
    <row r="48" spans="1:131" ht="26.25" customHeight="1" x14ac:dyDescent="0.2">
      <c r="A48" s="22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18"/>
      <c r="BK48" s="218"/>
      <c r="BL48" s="218"/>
      <c r="BM48" s="218"/>
      <c r="BN48" s="218"/>
      <c r="BO48" s="227"/>
      <c r="BP48" s="227"/>
      <c r="BQ48" s="224">
        <v>42</v>
      </c>
      <c r="BR48" s="22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16"/>
    </row>
    <row r="49" spans="1:131" ht="26.25" customHeight="1" x14ac:dyDescent="0.2">
      <c r="A49" s="22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18"/>
      <c r="BK49" s="218"/>
      <c r="BL49" s="218"/>
      <c r="BM49" s="218"/>
      <c r="BN49" s="218"/>
      <c r="BO49" s="227"/>
      <c r="BP49" s="227"/>
      <c r="BQ49" s="224">
        <v>43</v>
      </c>
      <c r="BR49" s="22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16"/>
    </row>
    <row r="50" spans="1:131" ht="26.25" customHeight="1" x14ac:dyDescent="0.2">
      <c r="A50" s="22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18"/>
      <c r="BK50" s="218"/>
      <c r="BL50" s="218"/>
      <c r="BM50" s="218"/>
      <c r="BN50" s="218"/>
      <c r="BO50" s="227"/>
      <c r="BP50" s="227"/>
      <c r="BQ50" s="224">
        <v>44</v>
      </c>
      <c r="BR50" s="22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16"/>
    </row>
    <row r="51" spans="1:131" ht="26.25" customHeight="1" x14ac:dyDescent="0.2">
      <c r="A51" s="22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18"/>
      <c r="BK51" s="218"/>
      <c r="BL51" s="218"/>
      <c r="BM51" s="218"/>
      <c r="BN51" s="218"/>
      <c r="BO51" s="227"/>
      <c r="BP51" s="227"/>
      <c r="BQ51" s="224">
        <v>45</v>
      </c>
      <c r="BR51" s="22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16"/>
    </row>
    <row r="52" spans="1:131" ht="26.25" customHeight="1" x14ac:dyDescent="0.2">
      <c r="A52" s="22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18"/>
      <c r="BK52" s="218"/>
      <c r="BL52" s="218"/>
      <c r="BM52" s="218"/>
      <c r="BN52" s="218"/>
      <c r="BO52" s="227"/>
      <c r="BP52" s="227"/>
      <c r="BQ52" s="224">
        <v>46</v>
      </c>
      <c r="BR52" s="22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16"/>
    </row>
    <row r="53" spans="1:131" ht="26.25" customHeight="1" x14ac:dyDescent="0.2">
      <c r="A53" s="22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18"/>
      <c r="BK53" s="218"/>
      <c r="BL53" s="218"/>
      <c r="BM53" s="218"/>
      <c r="BN53" s="218"/>
      <c r="BO53" s="227"/>
      <c r="BP53" s="227"/>
      <c r="BQ53" s="224">
        <v>47</v>
      </c>
      <c r="BR53" s="22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16"/>
    </row>
    <row r="54" spans="1:131" ht="26.25" customHeight="1" x14ac:dyDescent="0.2">
      <c r="A54" s="22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18"/>
      <c r="BK54" s="218"/>
      <c r="BL54" s="218"/>
      <c r="BM54" s="218"/>
      <c r="BN54" s="218"/>
      <c r="BO54" s="227"/>
      <c r="BP54" s="227"/>
      <c r="BQ54" s="224">
        <v>48</v>
      </c>
      <c r="BR54" s="22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16"/>
    </row>
    <row r="55" spans="1:131" ht="26.25" customHeight="1" x14ac:dyDescent="0.2">
      <c r="A55" s="22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18"/>
      <c r="BK55" s="218"/>
      <c r="BL55" s="218"/>
      <c r="BM55" s="218"/>
      <c r="BN55" s="218"/>
      <c r="BO55" s="227"/>
      <c r="BP55" s="227"/>
      <c r="BQ55" s="224">
        <v>49</v>
      </c>
      <c r="BR55" s="22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16"/>
    </row>
    <row r="56" spans="1:131" ht="26.25" customHeight="1" x14ac:dyDescent="0.2">
      <c r="A56" s="22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18"/>
      <c r="BK56" s="218"/>
      <c r="BL56" s="218"/>
      <c r="BM56" s="218"/>
      <c r="BN56" s="218"/>
      <c r="BO56" s="227"/>
      <c r="BP56" s="227"/>
      <c r="BQ56" s="224">
        <v>50</v>
      </c>
      <c r="BR56" s="22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16"/>
    </row>
    <row r="57" spans="1:131" ht="26.25" customHeight="1" x14ac:dyDescent="0.2">
      <c r="A57" s="22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18"/>
      <c r="BK57" s="218"/>
      <c r="BL57" s="218"/>
      <c r="BM57" s="218"/>
      <c r="BN57" s="218"/>
      <c r="BO57" s="227"/>
      <c r="BP57" s="227"/>
      <c r="BQ57" s="224">
        <v>51</v>
      </c>
      <c r="BR57" s="22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16"/>
    </row>
    <row r="58" spans="1:131" ht="26.25" customHeight="1" x14ac:dyDescent="0.2">
      <c r="A58" s="22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18"/>
      <c r="BK58" s="218"/>
      <c r="BL58" s="218"/>
      <c r="BM58" s="218"/>
      <c r="BN58" s="218"/>
      <c r="BO58" s="227"/>
      <c r="BP58" s="227"/>
      <c r="BQ58" s="224">
        <v>52</v>
      </c>
      <c r="BR58" s="22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16"/>
    </row>
    <row r="59" spans="1:131" ht="26.25" customHeight="1" x14ac:dyDescent="0.2">
      <c r="A59" s="22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18"/>
      <c r="BK59" s="218"/>
      <c r="BL59" s="218"/>
      <c r="BM59" s="218"/>
      <c r="BN59" s="218"/>
      <c r="BO59" s="227"/>
      <c r="BP59" s="227"/>
      <c r="BQ59" s="224">
        <v>53</v>
      </c>
      <c r="BR59" s="22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16"/>
    </row>
    <row r="60" spans="1:131" ht="26.25" customHeight="1" x14ac:dyDescent="0.2">
      <c r="A60" s="22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18"/>
      <c r="BK60" s="218"/>
      <c r="BL60" s="218"/>
      <c r="BM60" s="218"/>
      <c r="BN60" s="218"/>
      <c r="BO60" s="227"/>
      <c r="BP60" s="227"/>
      <c r="BQ60" s="224">
        <v>54</v>
      </c>
      <c r="BR60" s="22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16"/>
    </row>
    <row r="61" spans="1:131" ht="26.25" customHeight="1" thickBot="1" x14ac:dyDescent="0.25">
      <c r="A61" s="22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18"/>
      <c r="BK61" s="218"/>
      <c r="BL61" s="218"/>
      <c r="BM61" s="218"/>
      <c r="BN61" s="218"/>
      <c r="BO61" s="227"/>
      <c r="BP61" s="227"/>
      <c r="BQ61" s="224">
        <v>55</v>
      </c>
      <c r="BR61" s="22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16"/>
    </row>
    <row r="62" spans="1:131" ht="26.25" customHeight="1" x14ac:dyDescent="0.2">
      <c r="A62" s="22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403</v>
      </c>
      <c r="BK62" s="1093"/>
      <c r="BL62" s="1093"/>
      <c r="BM62" s="1093"/>
      <c r="BN62" s="1094"/>
      <c r="BO62" s="227"/>
      <c r="BP62" s="227"/>
      <c r="BQ62" s="224">
        <v>56</v>
      </c>
      <c r="BR62" s="22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16"/>
    </row>
    <row r="63" spans="1:131" ht="26.25" customHeight="1" thickBot="1" x14ac:dyDescent="0.25">
      <c r="A63" s="226" t="s">
        <v>382</v>
      </c>
      <c r="B63" s="1002" t="s">
        <v>404</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3461</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405</v>
      </c>
      <c r="BK63" s="1018"/>
      <c r="BL63" s="1018"/>
      <c r="BM63" s="1018"/>
      <c r="BN63" s="1084"/>
      <c r="BO63" s="227"/>
      <c r="BP63" s="227"/>
      <c r="BQ63" s="224">
        <v>57</v>
      </c>
      <c r="BR63" s="22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16"/>
    </row>
    <row r="65" spans="1:131" ht="26.25" customHeight="1" thickBot="1" x14ac:dyDescent="0.25">
      <c r="A65" s="218" t="s">
        <v>406</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16"/>
    </row>
    <row r="66" spans="1:131" ht="26.25" customHeight="1" x14ac:dyDescent="0.2">
      <c r="A66" s="1060" t="s">
        <v>407</v>
      </c>
      <c r="B66" s="1061"/>
      <c r="C66" s="1061"/>
      <c r="D66" s="1061"/>
      <c r="E66" s="1061"/>
      <c r="F66" s="1061"/>
      <c r="G66" s="1061"/>
      <c r="H66" s="1061"/>
      <c r="I66" s="1061"/>
      <c r="J66" s="1061"/>
      <c r="K66" s="1061"/>
      <c r="L66" s="1061"/>
      <c r="M66" s="1061"/>
      <c r="N66" s="1061"/>
      <c r="O66" s="1061"/>
      <c r="P66" s="1062"/>
      <c r="Q66" s="1066" t="s">
        <v>408</v>
      </c>
      <c r="R66" s="1067"/>
      <c r="S66" s="1067"/>
      <c r="T66" s="1067"/>
      <c r="U66" s="1068"/>
      <c r="V66" s="1066" t="s">
        <v>387</v>
      </c>
      <c r="W66" s="1067"/>
      <c r="X66" s="1067"/>
      <c r="Y66" s="1067"/>
      <c r="Z66" s="1068"/>
      <c r="AA66" s="1066" t="s">
        <v>409</v>
      </c>
      <c r="AB66" s="1067"/>
      <c r="AC66" s="1067"/>
      <c r="AD66" s="1067"/>
      <c r="AE66" s="1068"/>
      <c r="AF66" s="1072" t="s">
        <v>410</v>
      </c>
      <c r="AG66" s="1073"/>
      <c r="AH66" s="1073"/>
      <c r="AI66" s="1073"/>
      <c r="AJ66" s="1074"/>
      <c r="AK66" s="1066" t="s">
        <v>411</v>
      </c>
      <c r="AL66" s="1061"/>
      <c r="AM66" s="1061"/>
      <c r="AN66" s="1061"/>
      <c r="AO66" s="1062"/>
      <c r="AP66" s="1066" t="s">
        <v>412</v>
      </c>
      <c r="AQ66" s="1067"/>
      <c r="AR66" s="1067"/>
      <c r="AS66" s="1067"/>
      <c r="AT66" s="1068"/>
      <c r="AU66" s="1066" t="s">
        <v>413</v>
      </c>
      <c r="AV66" s="1067"/>
      <c r="AW66" s="1067"/>
      <c r="AX66" s="1067"/>
      <c r="AY66" s="1068"/>
      <c r="AZ66" s="1066" t="s">
        <v>369</v>
      </c>
      <c r="BA66" s="1067"/>
      <c r="BB66" s="1067"/>
      <c r="BC66" s="1067"/>
      <c r="BD66" s="1080"/>
      <c r="BE66" s="227"/>
      <c r="BF66" s="227"/>
      <c r="BG66" s="227"/>
      <c r="BH66" s="227"/>
      <c r="BI66" s="227"/>
      <c r="BJ66" s="227"/>
      <c r="BK66" s="227"/>
      <c r="BL66" s="227"/>
      <c r="BM66" s="227"/>
      <c r="BN66" s="227"/>
      <c r="BO66" s="227"/>
      <c r="BP66" s="227"/>
      <c r="BQ66" s="224">
        <v>60</v>
      </c>
      <c r="BR66" s="22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1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27"/>
      <c r="BF67" s="227"/>
      <c r="BG67" s="227"/>
      <c r="BH67" s="227"/>
      <c r="BI67" s="227"/>
      <c r="BJ67" s="227"/>
      <c r="BK67" s="227"/>
      <c r="BL67" s="227"/>
      <c r="BM67" s="227"/>
      <c r="BN67" s="227"/>
      <c r="BO67" s="227"/>
      <c r="BP67" s="227"/>
      <c r="BQ67" s="224">
        <v>61</v>
      </c>
      <c r="BR67" s="22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16"/>
    </row>
    <row r="68" spans="1:131" ht="26.25" customHeight="1" thickTop="1" x14ac:dyDescent="0.2">
      <c r="A68" s="222">
        <v>1</v>
      </c>
      <c r="B68" s="1050" t="s">
        <v>569</v>
      </c>
      <c r="C68" s="1051"/>
      <c r="D68" s="1051"/>
      <c r="E68" s="1051"/>
      <c r="F68" s="1051"/>
      <c r="G68" s="1051"/>
      <c r="H68" s="1051"/>
      <c r="I68" s="1051"/>
      <c r="J68" s="1051"/>
      <c r="K68" s="1051"/>
      <c r="L68" s="1051"/>
      <c r="M68" s="1051"/>
      <c r="N68" s="1051"/>
      <c r="O68" s="1051"/>
      <c r="P68" s="1052"/>
      <c r="Q68" s="1053">
        <v>12683</v>
      </c>
      <c r="R68" s="1047"/>
      <c r="S68" s="1047"/>
      <c r="T68" s="1047"/>
      <c r="U68" s="1047"/>
      <c r="V68" s="1047">
        <v>10355</v>
      </c>
      <c r="W68" s="1047"/>
      <c r="X68" s="1047"/>
      <c r="Y68" s="1047"/>
      <c r="Z68" s="1047"/>
      <c r="AA68" s="1047">
        <v>2328</v>
      </c>
      <c r="AB68" s="1047"/>
      <c r="AC68" s="1047"/>
      <c r="AD68" s="1047"/>
      <c r="AE68" s="1047"/>
      <c r="AF68" s="1047">
        <v>0</v>
      </c>
      <c r="AG68" s="1047"/>
      <c r="AH68" s="1047"/>
      <c r="AI68" s="1047"/>
      <c r="AJ68" s="1047"/>
      <c r="AK68" s="1047">
        <v>0</v>
      </c>
      <c r="AL68" s="1047"/>
      <c r="AM68" s="1047"/>
      <c r="AN68" s="1047"/>
      <c r="AO68" s="1047"/>
      <c r="AP68" s="1047">
        <v>0</v>
      </c>
      <c r="AQ68" s="1047"/>
      <c r="AR68" s="1047"/>
      <c r="AS68" s="1047"/>
      <c r="AT68" s="1047"/>
      <c r="AU68" s="1047">
        <v>0</v>
      </c>
      <c r="AV68" s="1047"/>
      <c r="AW68" s="1047"/>
      <c r="AX68" s="1047"/>
      <c r="AY68" s="1047"/>
      <c r="AZ68" s="1048"/>
      <c r="BA68" s="1048"/>
      <c r="BB68" s="1048"/>
      <c r="BC68" s="1048"/>
      <c r="BD68" s="1049"/>
      <c r="BE68" s="227"/>
      <c r="BF68" s="227"/>
      <c r="BG68" s="227"/>
      <c r="BH68" s="227"/>
      <c r="BI68" s="227"/>
      <c r="BJ68" s="227"/>
      <c r="BK68" s="227"/>
      <c r="BL68" s="227"/>
      <c r="BM68" s="227"/>
      <c r="BN68" s="227"/>
      <c r="BO68" s="227"/>
      <c r="BP68" s="227"/>
      <c r="BQ68" s="224">
        <v>62</v>
      </c>
      <c r="BR68" s="22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16"/>
    </row>
    <row r="69" spans="1:131" ht="26.25" customHeight="1" x14ac:dyDescent="0.2">
      <c r="A69" s="224">
        <v>2</v>
      </c>
      <c r="B69" s="1039" t="s">
        <v>570</v>
      </c>
      <c r="C69" s="1040"/>
      <c r="D69" s="1040"/>
      <c r="E69" s="1040"/>
      <c r="F69" s="1040"/>
      <c r="G69" s="1040"/>
      <c r="H69" s="1040"/>
      <c r="I69" s="1040"/>
      <c r="J69" s="1040"/>
      <c r="K69" s="1040"/>
      <c r="L69" s="1040"/>
      <c r="M69" s="1040"/>
      <c r="N69" s="1040"/>
      <c r="O69" s="1040"/>
      <c r="P69" s="1041"/>
      <c r="Q69" s="1042">
        <v>661</v>
      </c>
      <c r="R69" s="1036"/>
      <c r="S69" s="1036"/>
      <c r="T69" s="1036"/>
      <c r="U69" s="1036"/>
      <c r="V69" s="1036">
        <v>535</v>
      </c>
      <c r="W69" s="1036"/>
      <c r="X69" s="1036"/>
      <c r="Y69" s="1036"/>
      <c r="Z69" s="1036"/>
      <c r="AA69" s="1036">
        <v>126</v>
      </c>
      <c r="AB69" s="1036"/>
      <c r="AC69" s="1036"/>
      <c r="AD69" s="1036"/>
      <c r="AE69" s="1036"/>
      <c r="AF69" s="1036">
        <v>126</v>
      </c>
      <c r="AG69" s="1036"/>
      <c r="AH69" s="1036"/>
      <c r="AI69" s="1036"/>
      <c r="AJ69" s="1036"/>
      <c r="AK69" s="1036">
        <v>0</v>
      </c>
      <c r="AL69" s="1036"/>
      <c r="AM69" s="1036"/>
      <c r="AN69" s="1036"/>
      <c r="AO69" s="1036"/>
      <c r="AP69" s="1036">
        <v>0</v>
      </c>
      <c r="AQ69" s="1036"/>
      <c r="AR69" s="1036"/>
      <c r="AS69" s="1036"/>
      <c r="AT69" s="1036"/>
      <c r="AU69" s="1036">
        <v>0</v>
      </c>
      <c r="AV69" s="1036"/>
      <c r="AW69" s="1036"/>
      <c r="AX69" s="1036"/>
      <c r="AY69" s="1036"/>
      <c r="AZ69" s="1037"/>
      <c r="BA69" s="1037"/>
      <c r="BB69" s="1037"/>
      <c r="BC69" s="1037"/>
      <c r="BD69" s="1038"/>
      <c r="BE69" s="227"/>
      <c r="BF69" s="227"/>
      <c r="BG69" s="227"/>
      <c r="BH69" s="227"/>
      <c r="BI69" s="227"/>
      <c r="BJ69" s="227"/>
      <c r="BK69" s="227"/>
      <c r="BL69" s="227"/>
      <c r="BM69" s="227"/>
      <c r="BN69" s="227"/>
      <c r="BO69" s="227"/>
      <c r="BP69" s="227"/>
      <c r="BQ69" s="224">
        <v>63</v>
      </c>
      <c r="BR69" s="22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16"/>
    </row>
    <row r="70" spans="1:131" ht="26.25" customHeight="1" x14ac:dyDescent="0.2">
      <c r="A70" s="224">
        <v>3</v>
      </c>
      <c r="B70" s="1039" t="s">
        <v>571</v>
      </c>
      <c r="C70" s="1040"/>
      <c r="D70" s="1040"/>
      <c r="E70" s="1040"/>
      <c r="F70" s="1040"/>
      <c r="G70" s="1040"/>
      <c r="H70" s="1040"/>
      <c r="I70" s="1040"/>
      <c r="J70" s="1040"/>
      <c r="K70" s="1040"/>
      <c r="L70" s="1040"/>
      <c r="M70" s="1040"/>
      <c r="N70" s="1040"/>
      <c r="O70" s="1040"/>
      <c r="P70" s="1041"/>
      <c r="Q70" s="1042">
        <v>835177</v>
      </c>
      <c r="R70" s="1036"/>
      <c r="S70" s="1036"/>
      <c r="T70" s="1036"/>
      <c r="U70" s="1036"/>
      <c r="V70" s="1036">
        <v>803839</v>
      </c>
      <c r="W70" s="1036"/>
      <c r="X70" s="1036"/>
      <c r="Y70" s="1036"/>
      <c r="Z70" s="1036"/>
      <c r="AA70" s="1036">
        <v>31338</v>
      </c>
      <c r="AB70" s="1036"/>
      <c r="AC70" s="1036"/>
      <c r="AD70" s="1036"/>
      <c r="AE70" s="1036"/>
      <c r="AF70" s="1036">
        <v>31338</v>
      </c>
      <c r="AG70" s="1036"/>
      <c r="AH70" s="1036"/>
      <c r="AI70" s="1036"/>
      <c r="AJ70" s="1036"/>
      <c r="AK70" s="1036">
        <v>7164</v>
      </c>
      <c r="AL70" s="1036"/>
      <c r="AM70" s="1036"/>
      <c r="AN70" s="1036"/>
      <c r="AO70" s="1036"/>
      <c r="AP70" s="1036">
        <v>0</v>
      </c>
      <c r="AQ70" s="1036"/>
      <c r="AR70" s="1036"/>
      <c r="AS70" s="1036"/>
      <c r="AT70" s="1036"/>
      <c r="AU70" s="1036">
        <v>0</v>
      </c>
      <c r="AV70" s="1036"/>
      <c r="AW70" s="1036"/>
      <c r="AX70" s="1036"/>
      <c r="AY70" s="1036"/>
      <c r="AZ70" s="1037"/>
      <c r="BA70" s="1037"/>
      <c r="BB70" s="1037"/>
      <c r="BC70" s="1037"/>
      <c r="BD70" s="1038"/>
      <c r="BE70" s="227"/>
      <c r="BF70" s="227"/>
      <c r="BG70" s="227"/>
      <c r="BH70" s="227"/>
      <c r="BI70" s="227"/>
      <c r="BJ70" s="227"/>
      <c r="BK70" s="227"/>
      <c r="BL70" s="227"/>
      <c r="BM70" s="227"/>
      <c r="BN70" s="227"/>
      <c r="BO70" s="227"/>
      <c r="BP70" s="227"/>
      <c r="BQ70" s="224">
        <v>64</v>
      </c>
      <c r="BR70" s="22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16"/>
    </row>
    <row r="71" spans="1:131" ht="26.25" customHeight="1" x14ac:dyDescent="0.2">
      <c r="A71" s="224">
        <v>4</v>
      </c>
      <c r="B71" s="1039" t="s">
        <v>572</v>
      </c>
      <c r="C71" s="1040"/>
      <c r="D71" s="1040"/>
      <c r="E71" s="1040"/>
      <c r="F71" s="1040"/>
      <c r="G71" s="1040"/>
      <c r="H71" s="1040"/>
      <c r="I71" s="1040"/>
      <c r="J71" s="1040"/>
      <c r="K71" s="1040"/>
      <c r="L71" s="1040"/>
      <c r="M71" s="1040"/>
      <c r="N71" s="1040"/>
      <c r="O71" s="1040"/>
      <c r="P71" s="1041"/>
      <c r="Q71" s="1042">
        <v>2704</v>
      </c>
      <c r="R71" s="1036"/>
      <c r="S71" s="1036"/>
      <c r="T71" s="1036"/>
      <c r="U71" s="1036"/>
      <c r="V71" s="1036">
        <v>2676</v>
      </c>
      <c r="W71" s="1036"/>
      <c r="X71" s="1036"/>
      <c r="Y71" s="1036"/>
      <c r="Z71" s="1036"/>
      <c r="AA71" s="1036">
        <v>28</v>
      </c>
      <c r="AB71" s="1036"/>
      <c r="AC71" s="1036"/>
      <c r="AD71" s="1036"/>
      <c r="AE71" s="1036"/>
      <c r="AF71" s="1036">
        <v>28</v>
      </c>
      <c r="AG71" s="1036"/>
      <c r="AH71" s="1036"/>
      <c r="AI71" s="1036"/>
      <c r="AJ71" s="1036"/>
      <c r="AK71" s="1036">
        <v>0</v>
      </c>
      <c r="AL71" s="1036"/>
      <c r="AM71" s="1036"/>
      <c r="AN71" s="1036"/>
      <c r="AO71" s="1036"/>
      <c r="AP71" s="1036">
        <v>430</v>
      </c>
      <c r="AQ71" s="1036"/>
      <c r="AR71" s="1036"/>
      <c r="AS71" s="1036"/>
      <c r="AT71" s="1036"/>
      <c r="AU71" s="1036">
        <v>46</v>
      </c>
      <c r="AV71" s="1036"/>
      <c r="AW71" s="1036"/>
      <c r="AX71" s="1036"/>
      <c r="AY71" s="1036"/>
      <c r="AZ71" s="1037"/>
      <c r="BA71" s="1037"/>
      <c r="BB71" s="1037"/>
      <c r="BC71" s="1037"/>
      <c r="BD71" s="1038"/>
      <c r="BE71" s="227"/>
      <c r="BF71" s="227"/>
      <c r="BG71" s="227"/>
      <c r="BH71" s="227"/>
      <c r="BI71" s="227"/>
      <c r="BJ71" s="227"/>
      <c r="BK71" s="227"/>
      <c r="BL71" s="227"/>
      <c r="BM71" s="227"/>
      <c r="BN71" s="227"/>
      <c r="BO71" s="227"/>
      <c r="BP71" s="227"/>
      <c r="BQ71" s="224">
        <v>65</v>
      </c>
      <c r="BR71" s="22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16"/>
    </row>
    <row r="72" spans="1:131" ht="26.25" customHeight="1" x14ac:dyDescent="0.2">
      <c r="A72" s="224">
        <v>5</v>
      </c>
      <c r="B72" s="1039" t="s">
        <v>573</v>
      </c>
      <c r="C72" s="1040"/>
      <c r="D72" s="1040"/>
      <c r="E72" s="1040"/>
      <c r="F72" s="1040"/>
      <c r="G72" s="1040"/>
      <c r="H72" s="1040"/>
      <c r="I72" s="1040"/>
      <c r="J72" s="1040"/>
      <c r="K72" s="1040"/>
      <c r="L72" s="1040"/>
      <c r="M72" s="1040"/>
      <c r="N72" s="1040"/>
      <c r="O72" s="1040"/>
      <c r="P72" s="1041"/>
      <c r="Q72" s="1042">
        <v>147</v>
      </c>
      <c r="R72" s="1036"/>
      <c r="S72" s="1036"/>
      <c r="T72" s="1036"/>
      <c r="U72" s="1036"/>
      <c r="V72" s="1036">
        <v>140</v>
      </c>
      <c r="W72" s="1036"/>
      <c r="X72" s="1036"/>
      <c r="Y72" s="1036"/>
      <c r="Z72" s="1036"/>
      <c r="AA72" s="1036">
        <v>7</v>
      </c>
      <c r="AB72" s="1036"/>
      <c r="AC72" s="1036"/>
      <c r="AD72" s="1036"/>
      <c r="AE72" s="1036"/>
      <c r="AF72" s="1036">
        <v>7</v>
      </c>
      <c r="AG72" s="1036"/>
      <c r="AH72" s="1036"/>
      <c r="AI72" s="1036"/>
      <c r="AJ72" s="1036"/>
      <c r="AK72" s="1036">
        <v>0</v>
      </c>
      <c r="AL72" s="1036"/>
      <c r="AM72" s="1036"/>
      <c r="AN72" s="1036"/>
      <c r="AO72" s="1036"/>
      <c r="AP72" s="1036">
        <v>0</v>
      </c>
      <c r="AQ72" s="1036"/>
      <c r="AR72" s="1036"/>
      <c r="AS72" s="1036"/>
      <c r="AT72" s="1036"/>
      <c r="AU72" s="1036">
        <v>0</v>
      </c>
      <c r="AV72" s="1036"/>
      <c r="AW72" s="1036"/>
      <c r="AX72" s="1036"/>
      <c r="AY72" s="1036"/>
      <c r="AZ72" s="1037"/>
      <c r="BA72" s="1037"/>
      <c r="BB72" s="1037"/>
      <c r="BC72" s="1037"/>
      <c r="BD72" s="1038"/>
      <c r="BE72" s="227"/>
      <c r="BF72" s="227"/>
      <c r="BG72" s="227"/>
      <c r="BH72" s="227"/>
      <c r="BI72" s="227"/>
      <c r="BJ72" s="227"/>
      <c r="BK72" s="227"/>
      <c r="BL72" s="227"/>
      <c r="BM72" s="227"/>
      <c r="BN72" s="227"/>
      <c r="BO72" s="227"/>
      <c r="BP72" s="227"/>
      <c r="BQ72" s="224">
        <v>66</v>
      </c>
      <c r="BR72" s="22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16"/>
    </row>
    <row r="73" spans="1:131" ht="26.25" customHeight="1" x14ac:dyDescent="0.2">
      <c r="A73" s="224">
        <v>6</v>
      </c>
      <c r="B73" s="1039" t="s">
        <v>574</v>
      </c>
      <c r="C73" s="1040"/>
      <c r="D73" s="1040"/>
      <c r="E73" s="1040"/>
      <c r="F73" s="1040"/>
      <c r="G73" s="1040"/>
      <c r="H73" s="1040"/>
      <c r="I73" s="1040"/>
      <c r="J73" s="1040"/>
      <c r="K73" s="1040"/>
      <c r="L73" s="1040"/>
      <c r="M73" s="1040"/>
      <c r="N73" s="1040"/>
      <c r="O73" s="1040"/>
      <c r="P73" s="1041"/>
      <c r="Q73" s="1042">
        <v>114</v>
      </c>
      <c r="R73" s="1036"/>
      <c r="S73" s="1036"/>
      <c r="T73" s="1036"/>
      <c r="U73" s="1036"/>
      <c r="V73" s="1036">
        <v>108</v>
      </c>
      <c r="W73" s="1036"/>
      <c r="X73" s="1036"/>
      <c r="Y73" s="1036"/>
      <c r="Z73" s="1036"/>
      <c r="AA73" s="1036">
        <v>6</v>
      </c>
      <c r="AB73" s="1036"/>
      <c r="AC73" s="1036"/>
      <c r="AD73" s="1036"/>
      <c r="AE73" s="1036"/>
      <c r="AF73" s="1036">
        <v>6</v>
      </c>
      <c r="AG73" s="1036"/>
      <c r="AH73" s="1036"/>
      <c r="AI73" s="1036"/>
      <c r="AJ73" s="1036"/>
      <c r="AK73" s="1036">
        <v>0</v>
      </c>
      <c r="AL73" s="1036"/>
      <c r="AM73" s="1036"/>
      <c r="AN73" s="1036"/>
      <c r="AO73" s="1036"/>
      <c r="AP73" s="1036">
        <v>0</v>
      </c>
      <c r="AQ73" s="1036"/>
      <c r="AR73" s="1036"/>
      <c r="AS73" s="1036"/>
      <c r="AT73" s="1036"/>
      <c r="AU73" s="1036">
        <v>0</v>
      </c>
      <c r="AV73" s="1036"/>
      <c r="AW73" s="1036"/>
      <c r="AX73" s="1036"/>
      <c r="AY73" s="1036"/>
      <c r="AZ73" s="1037"/>
      <c r="BA73" s="1037"/>
      <c r="BB73" s="1037"/>
      <c r="BC73" s="1037"/>
      <c r="BD73" s="1038"/>
      <c r="BE73" s="227"/>
      <c r="BF73" s="227"/>
      <c r="BG73" s="227"/>
      <c r="BH73" s="227"/>
      <c r="BI73" s="227"/>
      <c r="BJ73" s="227"/>
      <c r="BK73" s="227"/>
      <c r="BL73" s="227"/>
      <c r="BM73" s="227"/>
      <c r="BN73" s="227"/>
      <c r="BO73" s="227"/>
      <c r="BP73" s="227"/>
      <c r="BQ73" s="224">
        <v>67</v>
      </c>
      <c r="BR73" s="22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16"/>
    </row>
    <row r="74" spans="1:131" ht="26.25" customHeight="1" x14ac:dyDescent="0.2">
      <c r="A74" s="224">
        <v>7</v>
      </c>
      <c r="B74" s="1039" t="s">
        <v>575</v>
      </c>
      <c r="C74" s="1040"/>
      <c r="D74" s="1040"/>
      <c r="E74" s="1040"/>
      <c r="F74" s="1040"/>
      <c r="G74" s="1040"/>
      <c r="H74" s="1040"/>
      <c r="I74" s="1040"/>
      <c r="J74" s="1040"/>
      <c r="K74" s="1040"/>
      <c r="L74" s="1040"/>
      <c r="M74" s="1040"/>
      <c r="N74" s="1040"/>
      <c r="O74" s="1040"/>
      <c r="P74" s="1041"/>
      <c r="Q74" s="1042">
        <v>2704</v>
      </c>
      <c r="R74" s="1036"/>
      <c r="S74" s="1036"/>
      <c r="T74" s="1036"/>
      <c r="U74" s="1036"/>
      <c r="V74" s="1036">
        <v>2676</v>
      </c>
      <c r="W74" s="1036"/>
      <c r="X74" s="1036"/>
      <c r="Y74" s="1036"/>
      <c r="Z74" s="1036"/>
      <c r="AA74" s="1036">
        <v>28</v>
      </c>
      <c r="AB74" s="1036"/>
      <c r="AC74" s="1036"/>
      <c r="AD74" s="1036"/>
      <c r="AE74" s="1036"/>
      <c r="AF74" s="1036">
        <v>28</v>
      </c>
      <c r="AG74" s="1036"/>
      <c r="AH74" s="1036"/>
      <c r="AI74" s="1036"/>
      <c r="AJ74" s="1036"/>
      <c r="AK74" s="1036">
        <v>0</v>
      </c>
      <c r="AL74" s="1036"/>
      <c r="AM74" s="1036"/>
      <c r="AN74" s="1036"/>
      <c r="AO74" s="1036"/>
      <c r="AP74" s="1036">
        <v>0</v>
      </c>
      <c r="AQ74" s="1036"/>
      <c r="AR74" s="1036"/>
      <c r="AS74" s="1036"/>
      <c r="AT74" s="1036"/>
      <c r="AU74" s="1036">
        <v>0</v>
      </c>
      <c r="AV74" s="1036"/>
      <c r="AW74" s="1036"/>
      <c r="AX74" s="1036"/>
      <c r="AY74" s="1036"/>
      <c r="AZ74" s="1037"/>
      <c r="BA74" s="1037"/>
      <c r="BB74" s="1037"/>
      <c r="BC74" s="1037"/>
      <c r="BD74" s="1038"/>
      <c r="BE74" s="227"/>
      <c r="BF74" s="227"/>
      <c r="BG74" s="227"/>
      <c r="BH74" s="227"/>
      <c r="BI74" s="227"/>
      <c r="BJ74" s="227"/>
      <c r="BK74" s="227"/>
      <c r="BL74" s="227"/>
      <c r="BM74" s="227"/>
      <c r="BN74" s="227"/>
      <c r="BO74" s="227"/>
      <c r="BP74" s="227"/>
      <c r="BQ74" s="224">
        <v>68</v>
      </c>
      <c r="BR74" s="22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16"/>
    </row>
    <row r="75" spans="1:131" ht="26.25" customHeight="1" x14ac:dyDescent="0.2">
      <c r="A75" s="22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27"/>
      <c r="BF75" s="227"/>
      <c r="BG75" s="227"/>
      <c r="BH75" s="227"/>
      <c r="BI75" s="227"/>
      <c r="BJ75" s="227"/>
      <c r="BK75" s="227"/>
      <c r="BL75" s="227"/>
      <c r="BM75" s="227"/>
      <c r="BN75" s="227"/>
      <c r="BO75" s="227"/>
      <c r="BP75" s="227"/>
      <c r="BQ75" s="224">
        <v>69</v>
      </c>
      <c r="BR75" s="22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16"/>
    </row>
    <row r="76" spans="1:131" ht="26.25" customHeight="1" x14ac:dyDescent="0.2">
      <c r="A76" s="22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27"/>
      <c r="BF76" s="227"/>
      <c r="BG76" s="227"/>
      <c r="BH76" s="227"/>
      <c r="BI76" s="227"/>
      <c r="BJ76" s="227"/>
      <c r="BK76" s="227"/>
      <c r="BL76" s="227"/>
      <c r="BM76" s="227"/>
      <c r="BN76" s="227"/>
      <c r="BO76" s="227"/>
      <c r="BP76" s="227"/>
      <c r="BQ76" s="224">
        <v>70</v>
      </c>
      <c r="BR76" s="22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16"/>
    </row>
    <row r="77" spans="1:131" ht="26.25" customHeight="1" x14ac:dyDescent="0.2">
      <c r="A77" s="22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27"/>
      <c r="BF77" s="227"/>
      <c r="BG77" s="227"/>
      <c r="BH77" s="227"/>
      <c r="BI77" s="227"/>
      <c r="BJ77" s="227"/>
      <c r="BK77" s="227"/>
      <c r="BL77" s="227"/>
      <c r="BM77" s="227"/>
      <c r="BN77" s="227"/>
      <c r="BO77" s="227"/>
      <c r="BP77" s="227"/>
      <c r="BQ77" s="224">
        <v>71</v>
      </c>
      <c r="BR77" s="22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16"/>
    </row>
    <row r="78" spans="1:131" ht="26.25" customHeight="1" x14ac:dyDescent="0.2">
      <c r="A78" s="22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27"/>
      <c r="BF78" s="227"/>
      <c r="BG78" s="227"/>
      <c r="BH78" s="227"/>
      <c r="BI78" s="227"/>
      <c r="BJ78" s="216"/>
      <c r="BK78" s="216"/>
      <c r="BL78" s="216"/>
      <c r="BM78" s="216"/>
      <c r="BN78" s="216"/>
      <c r="BO78" s="227"/>
      <c r="BP78" s="227"/>
      <c r="BQ78" s="224">
        <v>72</v>
      </c>
      <c r="BR78" s="22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16"/>
    </row>
    <row r="79" spans="1:131" ht="26.25" customHeight="1" x14ac:dyDescent="0.2">
      <c r="A79" s="22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27"/>
      <c r="BF79" s="227"/>
      <c r="BG79" s="227"/>
      <c r="BH79" s="227"/>
      <c r="BI79" s="227"/>
      <c r="BJ79" s="216"/>
      <c r="BK79" s="216"/>
      <c r="BL79" s="216"/>
      <c r="BM79" s="216"/>
      <c r="BN79" s="216"/>
      <c r="BO79" s="227"/>
      <c r="BP79" s="227"/>
      <c r="BQ79" s="224">
        <v>73</v>
      </c>
      <c r="BR79" s="22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16"/>
    </row>
    <row r="80" spans="1:131" ht="26.25" customHeight="1" x14ac:dyDescent="0.2">
      <c r="A80" s="22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27"/>
      <c r="BF80" s="227"/>
      <c r="BG80" s="227"/>
      <c r="BH80" s="227"/>
      <c r="BI80" s="227"/>
      <c r="BJ80" s="227"/>
      <c r="BK80" s="227"/>
      <c r="BL80" s="227"/>
      <c r="BM80" s="227"/>
      <c r="BN80" s="227"/>
      <c r="BO80" s="227"/>
      <c r="BP80" s="227"/>
      <c r="BQ80" s="224">
        <v>74</v>
      </c>
      <c r="BR80" s="22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16"/>
    </row>
    <row r="81" spans="1:131" ht="26.25" customHeight="1" x14ac:dyDescent="0.2">
      <c r="A81" s="22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27"/>
      <c r="BF81" s="227"/>
      <c r="BG81" s="227"/>
      <c r="BH81" s="227"/>
      <c r="BI81" s="227"/>
      <c r="BJ81" s="227"/>
      <c r="BK81" s="227"/>
      <c r="BL81" s="227"/>
      <c r="BM81" s="227"/>
      <c r="BN81" s="227"/>
      <c r="BO81" s="227"/>
      <c r="BP81" s="227"/>
      <c r="BQ81" s="224">
        <v>75</v>
      </c>
      <c r="BR81" s="22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16"/>
    </row>
    <row r="82" spans="1:131" ht="26.25" customHeight="1" x14ac:dyDescent="0.2">
      <c r="A82" s="22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27"/>
      <c r="BF82" s="227"/>
      <c r="BG82" s="227"/>
      <c r="BH82" s="227"/>
      <c r="BI82" s="227"/>
      <c r="BJ82" s="227"/>
      <c r="BK82" s="227"/>
      <c r="BL82" s="227"/>
      <c r="BM82" s="227"/>
      <c r="BN82" s="227"/>
      <c r="BO82" s="227"/>
      <c r="BP82" s="227"/>
      <c r="BQ82" s="224">
        <v>76</v>
      </c>
      <c r="BR82" s="22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16"/>
    </row>
    <row r="83" spans="1:131" ht="26.25" customHeight="1" x14ac:dyDescent="0.2">
      <c r="A83" s="22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27"/>
      <c r="BF83" s="227"/>
      <c r="BG83" s="227"/>
      <c r="BH83" s="227"/>
      <c r="BI83" s="227"/>
      <c r="BJ83" s="227"/>
      <c r="BK83" s="227"/>
      <c r="BL83" s="227"/>
      <c r="BM83" s="227"/>
      <c r="BN83" s="227"/>
      <c r="BO83" s="227"/>
      <c r="BP83" s="227"/>
      <c r="BQ83" s="224">
        <v>77</v>
      </c>
      <c r="BR83" s="22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16"/>
    </row>
    <row r="84" spans="1:131" ht="26.25" customHeight="1" x14ac:dyDescent="0.2">
      <c r="A84" s="22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27"/>
      <c r="BF84" s="227"/>
      <c r="BG84" s="227"/>
      <c r="BH84" s="227"/>
      <c r="BI84" s="227"/>
      <c r="BJ84" s="227"/>
      <c r="BK84" s="227"/>
      <c r="BL84" s="227"/>
      <c r="BM84" s="227"/>
      <c r="BN84" s="227"/>
      <c r="BO84" s="227"/>
      <c r="BP84" s="227"/>
      <c r="BQ84" s="224">
        <v>78</v>
      </c>
      <c r="BR84" s="22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16"/>
    </row>
    <row r="85" spans="1:131" ht="26.25" customHeight="1" x14ac:dyDescent="0.2">
      <c r="A85" s="22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27"/>
      <c r="BF85" s="227"/>
      <c r="BG85" s="227"/>
      <c r="BH85" s="227"/>
      <c r="BI85" s="227"/>
      <c r="BJ85" s="227"/>
      <c r="BK85" s="227"/>
      <c r="BL85" s="227"/>
      <c r="BM85" s="227"/>
      <c r="BN85" s="227"/>
      <c r="BO85" s="227"/>
      <c r="BP85" s="227"/>
      <c r="BQ85" s="224">
        <v>79</v>
      </c>
      <c r="BR85" s="22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16"/>
    </row>
    <row r="86" spans="1:131" ht="26.25" customHeight="1" x14ac:dyDescent="0.2">
      <c r="A86" s="22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27"/>
      <c r="BF86" s="227"/>
      <c r="BG86" s="227"/>
      <c r="BH86" s="227"/>
      <c r="BI86" s="227"/>
      <c r="BJ86" s="227"/>
      <c r="BK86" s="227"/>
      <c r="BL86" s="227"/>
      <c r="BM86" s="227"/>
      <c r="BN86" s="227"/>
      <c r="BO86" s="227"/>
      <c r="BP86" s="227"/>
      <c r="BQ86" s="224">
        <v>80</v>
      </c>
      <c r="BR86" s="22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16"/>
    </row>
    <row r="87" spans="1:131" ht="26.25" customHeight="1" x14ac:dyDescent="0.2">
      <c r="A87" s="23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27"/>
      <c r="BF87" s="227"/>
      <c r="BG87" s="227"/>
      <c r="BH87" s="227"/>
      <c r="BI87" s="227"/>
      <c r="BJ87" s="227"/>
      <c r="BK87" s="227"/>
      <c r="BL87" s="227"/>
      <c r="BM87" s="227"/>
      <c r="BN87" s="227"/>
      <c r="BO87" s="227"/>
      <c r="BP87" s="227"/>
      <c r="BQ87" s="224">
        <v>81</v>
      </c>
      <c r="BR87" s="22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16"/>
    </row>
    <row r="88" spans="1:131" ht="26.25" customHeight="1" thickBot="1" x14ac:dyDescent="0.25">
      <c r="A88" s="226" t="s">
        <v>382</v>
      </c>
      <c r="B88" s="1002" t="s">
        <v>414</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27"/>
      <c r="BF88" s="227"/>
      <c r="BG88" s="227"/>
      <c r="BH88" s="227"/>
      <c r="BI88" s="227"/>
      <c r="BJ88" s="227"/>
      <c r="BK88" s="227"/>
      <c r="BL88" s="227"/>
      <c r="BM88" s="227"/>
      <c r="BN88" s="227"/>
      <c r="BO88" s="227"/>
      <c r="BP88" s="227"/>
      <c r="BQ88" s="224">
        <v>82</v>
      </c>
      <c r="BR88" s="22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382</v>
      </c>
      <c r="BR102" s="1002" t="s">
        <v>415</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418</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419</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16" customFormat="1" ht="26.25" customHeight="1" x14ac:dyDescent="0.2">
      <c r="A109" s="960" t="s">
        <v>422</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423</v>
      </c>
      <c r="AB109" s="961"/>
      <c r="AC109" s="961"/>
      <c r="AD109" s="961"/>
      <c r="AE109" s="962"/>
      <c r="AF109" s="963" t="s">
        <v>424</v>
      </c>
      <c r="AG109" s="961"/>
      <c r="AH109" s="961"/>
      <c r="AI109" s="961"/>
      <c r="AJ109" s="962"/>
      <c r="AK109" s="963" t="s">
        <v>297</v>
      </c>
      <c r="AL109" s="961"/>
      <c r="AM109" s="961"/>
      <c r="AN109" s="961"/>
      <c r="AO109" s="962"/>
      <c r="AP109" s="963" t="s">
        <v>425</v>
      </c>
      <c r="AQ109" s="961"/>
      <c r="AR109" s="961"/>
      <c r="AS109" s="961"/>
      <c r="AT109" s="994"/>
      <c r="AU109" s="960" t="s">
        <v>422</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423</v>
      </c>
      <c r="BR109" s="961"/>
      <c r="BS109" s="961"/>
      <c r="BT109" s="961"/>
      <c r="BU109" s="962"/>
      <c r="BV109" s="963" t="s">
        <v>424</v>
      </c>
      <c r="BW109" s="961"/>
      <c r="BX109" s="961"/>
      <c r="BY109" s="961"/>
      <c r="BZ109" s="962"/>
      <c r="CA109" s="963" t="s">
        <v>297</v>
      </c>
      <c r="CB109" s="961"/>
      <c r="CC109" s="961"/>
      <c r="CD109" s="961"/>
      <c r="CE109" s="962"/>
      <c r="CF109" s="1001" t="s">
        <v>425</v>
      </c>
      <c r="CG109" s="1001"/>
      <c r="CH109" s="1001"/>
      <c r="CI109" s="1001"/>
      <c r="CJ109" s="1001"/>
      <c r="CK109" s="963" t="s">
        <v>426</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423</v>
      </c>
      <c r="DH109" s="961"/>
      <c r="DI109" s="961"/>
      <c r="DJ109" s="961"/>
      <c r="DK109" s="962"/>
      <c r="DL109" s="963" t="s">
        <v>424</v>
      </c>
      <c r="DM109" s="961"/>
      <c r="DN109" s="961"/>
      <c r="DO109" s="961"/>
      <c r="DP109" s="962"/>
      <c r="DQ109" s="963" t="s">
        <v>297</v>
      </c>
      <c r="DR109" s="961"/>
      <c r="DS109" s="961"/>
      <c r="DT109" s="961"/>
      <c r="DU109" s="962"/>
      <c r="DV109" s="963" t="s">
        <v>425</v>
      </c>
      <c r="DW109" s="961"/>
      <c r="DX109" s="961"/>
      <c r="DY109" s="961"/>
      <c r="DZ109" s="994"/>
    </row>
    <row r="110" spans="1:131" s="216" customFormat="1" ht="26.25" customHeight="1" x14ac:dyDescent="0.2">
      <c r="A110" s="872" t="s">
        <v>427</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1794292</v>
      </c>
      <c r="AB110" s="954"/>
      <c r="AC110" s="954"/>
      <c r="AD110" s="954"/>
      <c r="AE110" s="955"/>
      <c r="AF110" s="956">
        <v>1834875</v>
      </c>
      <c r="AG110" s="954"/>
      <c r="AH110" s="954"/>
      <c r="AI110" s="954"/>
      <c r="AJ110" s="955"/>
      <c r="AK110" s="956">
        <v>1921711</v>
      </c>
      <c r="AL110" s="954"/>
      <c r="AM110" s="954"/>
      <c r="AN110" s="954"/>
      <c r="AO110" s="955"/>
      <c r="AP110" s="957">
        <v>17.899999999999999</v>
      </c>
      <c r="AQ110" s="958"/>
      <c r="AR110" s="958"/>
      <c r="AS110" s="958"/>
      <c r="AT110" s="959"/>
      <c r="AU110" s="995" t="s">
        <v>72</v>
      </c>
      <c r="AV110" s="996"/>
      <c r="AW110" s="996"/>
      <c r="AX110" s="996"/>
      <c r="AY110" s="996"/>
      <c r="AZ110" s="925" t="s">
        <v>428</v>
      </c>
      <c r="BA110" s="873"/>
      <c r="BB110" s="873"/>
      <c r="BC110" s="873"/>
      <c r="BD110" s="873"/>
      <c r="BE110" s="873"/>
      <c r="BF110" s="873"/>
      <c r="BG110" s="873"/>
      <c r="BH110" s="873"/>
      <c r="BI110" s="873"/>
      <c r="BJ110" s="873"/>
      <c r="BK110" s="873"/>
      <c r="BL110" s="873"/>
      <c r="BM110" s="873"/>
      <c r="BN110" s="873"/>
      <c r="BO110" s="873"/>
      <c r="BP110" s="874"/>
      <c r="BQ110" s="926">
        <v>19864613</v>
      </c>
      <c r="BR110" s="907"/>
      <c r="BS110" s="907"/>
      <c r="BT110" s="907"/>
      <c r="BU110" s="907"/>
      <c r="BV110" s="907">
        <v>20187945</v>
      </c>
      <c r="BW110" s="907"/>
      <c r="BX110" s="907"/>
      <c r="BY110" s="907"/>
      <c r="BZ110" s="907"/>
      <c r="CA110" s="907">
        <v>19692890</v>
      </c>
      <c r="CB110" s="907"/>
      <c r="CC110" s="907"/>
      <c r="CD110" s="907"/>
      <c r="CE110" s="907"/>
      <c r="CF110" s="931">
        <v>183.1</v>
      </c>
      <c r="CG110" s="932"/>
      <c r="CH110" s="932"/>
      <c r="CI110" s="932"/>
      <c r="CJ110" s="932"/>
      <c r="CK110" s="991" t="s">
        <v>429</v>
      </c>
      <c r="CL110" s="884"/>
      <c r="CM110" s="925" t="s">
        <v>430</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225</v>
      </c>
      <c r="DH110" s="907"/>
      <c r="DI110" s="907"/>
      <c r="DJ110" s="907"/>
      <c r="DK110" s="907"/>
      <c r="DL110" s="907" t="s">
        <v>225</v>
      </c>
      <c r="DM110" s="907"/>
      <c r="DN110" s="907"/>
      <c r="DO110" s="907"/>
      <c r="DP110" s="907"/>
      <c r="DQ110" s="907" t="s">
        <v>225</v>
      </c>
      <c r="DR110" s="907"/>
      <c r="DS110" s="907"/>
      <c r="DT110" s="907"/>
      <c r="DU110" s="907"/>
      <c r="DV110" s="908" t="s">
        <v>431</v>
      </c>
      <c r="DW110" s="908"/>
      <c r="DX110" s="908"/>
      <c r="DY110" s="908"/>
      <c r="DZ110" s="909"/>
    </row>
    <row r="111" spans="1:131" s="216" customFormat="1" ht="26.25" customHeight="1" x14ac:dyDescent="0.2">
      <c r="A111" s="839" t="s">
        <v>432</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225</v>
      </c>
      <c r="AB111" s="984"/>
      <c r="AC111" s="984"/>
      <c r="AD111" s="984"/>
      <c r="AE111" s="985"/>
      <c r="AF111" s="986" t="s">
        <v>225</v>
      </c>
      <c r="AG111" s="984"/>
      <c r="AH111" s="984"/>
      <c r="AI111" s="984"/>
      <c r="AJ111" s="985"/>
      <c r="AK111" s="986" t="s">
        <v>225</v>
      </c>
      <c r="AL111" s="984"/>
      <c r="AM111" s="984"/>
      <c r="AN111" s="984"/>
      <c r="AO111" s="985"/>
      <c r="AP111" s="987" t="s">
        <v>433</v>
      </c>
      <c r="AQ111" s="988"/>
      <c r="AR111" s="988"/>
      <c r="AS111" s="988"/>
      <c r="AT111" s="989"/>
      <c r="AU111" s="997"/>
      <c r="AV111" s="998"/>
      <c r="AW111" s="998"/>
      <c r="AX111" s="998"/>
      <c r="AY111" s="998"/>
      <c r="AZ111" s="880" t="s">
        <v>434</v>
      </c>
      <c r="BA111" s="817"/>
      <c r="BB111" s="817"/>
      <c r="BC111" s="817"/>
      <c r="BD111" s="817"/>
      <c r="BE111" s="817"/>
      <c r="BF111" s="817"/>
      <c r="BG111" s="817"/>
      <c r="BH111" s="817"/>
      <c r="BI111" s="817"/>
      <c r="BJ111" s="817"/>
      <c r="BK111" s="817"/>
      <c r="BL111" s="817"/>
      <c r="BM111" s="817"/>
      <c r="BN111" s="817"/>
      <c r="BO111" s="817"/>
      <c r="BP111" s="818"/>
      <c r="BQ111" s="881">
        <v>488420</v>
      </c>
      <c r="BR111" s="882"/>
      <c r="BS111" s="882"/>
      <c r="BT111" s="882"/>
      <c r="BU111" s="882"/>
      <c r="BV111" s="882">
        <v>488000</v>
      </c>
      <c r="BW111" s="882"/>
      <c r="BX111" s="882"/>
      <c r="BY111" s="882"/>
      <c r="BZ111" s="882"/>
      <c r="CA111" s="882" t="s">
        <v>225</v>
      </c>
      <c r="CB111" s="882"/>
      <c r="CC111" s="882"/>
      <c r="CD111" s="882"/>
      <c r="CE111" s="882"/>
      <c r="CF111" s="940" t="s">
        <v>225</v>
      </c>
      <c r="CG111" s="941"/>
      <c r="CH111" s="941"/>
      <c r="CI111" s="941"/>
      <c r="CJ111" s="941"/>
      <c r="CK111" s="992"/>
      <c r="CL111" s="886"/>
      <c r="CM111" s="880" t="s">
        <v>435</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225</v>
      </c>
      <c r="DH111" s="882"/>
      <c r="DI111" s="882"/>
      <c r="DJ111" s="882"/>
      <c r="DK111" s="882"/>
      <c r="DL111" s="882" t="s">
        <v>225</v>
      </c>
      <c r="DM111" s="882"/>
      <c r="DN111" s="882"/>
      <c r="DO111" s="882"/>
      <c r="DP111" s="882"/>
      <c r="DQ111" s="882" t="s">
        <v>225</v>
      </c>
      <c r="DR111" s="882"/>
      <c r="DS111" s="882"/>
      <c r="DT111" s="882"/>
      <c r="DU111" s="882"/>
      <c r="DV111" s="859" t="s">
        <v>225</v>
      </c>
      <c r="DW111" s="859"/>
      <c r="DX111" s="859"/>
      <c r="DY111" s="859"/>
      <c r="DZ111" s="860"/>
    </row>
    <row r="112" spans="1:131" s="216" customFormat="1" ht="26.25" customHeight="1" x14ac:dyDescent="0.2">
      <c r="A112" s="977" t="s">
        <v>436</v>
      </c>
      <c r="B112" s="978"/>
      <c r="C112" s="817" t="s">
        <v>437</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225</v>
      </c>
      <c r="AB112" s="845"/>
      <c r="AC112" s="845"/>
      <c r="AD112" s="845"/>
      <c r="AE112" s="846"/>
      <c r="AF112" s="847" t="s">
        <v>431</v>
      </c>
      <c r="AG112" s="845"/>
      <c r="AH112" s="845"/>
      <c r="AI112" s="845"/>
      <c r="AJ112" s="846"/>
      <c r="AK112" s="847" t="s">
        <v>225</v>
      </c>
      <c r="AL112" s="845"/>
      <c r="AM112" s="845"/>
      <c r="AN112" s="845"/>
      <c r="AO112" s="846"/>
      <c r="AP112" s="889" t="s">
        <v>225</v>
      </c>
      <c r="AQ112" s="890"/>
      <c r="AR112" s="890"/>
      <c r="AS112" s="890"/>
      <c r="AT112" s="891"/>
      <c r="AU112" s="997"/>
      <c r="AV112" s="998"/>
      <c r="AW112" s="998"/>
      <c r="AX112" s="998"/>
      <c r="AY112" s="998"/>
      <c r="AZ112" s="880" t="s">
        <v>438</v>
      </c>
      <c r="BA112" s="817"/>
      <c r="BB112" s="817"/>
      <c r="BC112" s="817"/>
      <c r="BD112" s="817"/>
      <c r="BE112" s="817"/>
      <c r="BF112" s="817"/>
      <c r="BG112" s="817"/>
      <c r="BH112" s="817"/>
      <c r="BI112" s="817"/>
      <c r="BJ112" s="817"/>
      <c r="BK112" s="817"/>
      <c r="BL112" s="817"/>
      <c r="BM112" s="817"/>
      <c r="BN112" s="817"/>
      <c r="BO112" s="817"/>
      <c r="BP112" s="818"/>
      <c r="BQ112" s="881">
        <v>13019634</v>
      </c>
      <c r="BR112" s="882"/>
      <c r="BS112" s="882"/>
      <c r="BT112" s="882"/>
      <c r="BU112" s="882"/>
      <c r="BV112" s="882">
        <v>12122148</v>
      </c>
      <c r="BW112" s="882"/>
      <c r="BX112" s="882"/>
      <c r="BY112" s="882"/>
      <c r="BZ112" s="882"/>
      <c r="CA112" s="882">
        <v>11303533</v>
      </c>
      <c r="CB112" s="882"/>
      <c r="CC112" s="882"/>
      <c r="CD112" s="882"/>
      <c r="CE112" s="882"/>
      <c r="CF112" s="940">
        <v>105.1</v>
      </c>
      <c r="CG112" s="941"/>
      <c r="CH112" s="941"/>
      <c r="CI112" s="941"/>
      <c r="CJ112" s="941"/>
      <c r="CK112" s="992"/>
      <c r="CL112" s="886"/>
      <c r="CM112" s="880" t="s">
        <v>439</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431</v>
      </c>
      <c r="DH112" s="882"/>
      <c r="DI112" s="882"/>
      <c r="DJ112" s="882"/>
      <c r="DK112" s="882"/>
      <c r="DL112" s="882" t="s">
        <v>225</v>
      </c>
      <c r="DM112" s="882"/>
      <c r="DN112" s="882"/>
      <c r="DO112" s="882"/>
      <c r="DP112" s="882"/>
      <c r="DQ112" s="882" t="s">
        <v>431</v>
      </c>
      <c r="DR112" s="882"/>
      <c r="DS112" s="882"/>
      <c r="DT112" s="882"/>
      <c r="DU112" s="882"/>
      <c r="DV112" s="859" t="s">
        <v>431</v>
      </c>
      <c r="DW112" s="859"/>
      <c r="DX112" s="859"/>
      <c r="DY112" s="859"/>
      <c r="DZ112" s="860"/>
    </row>
    <row r="113" spans="1:130" s="216" customFormat="1" ht="26.25" customHeight="1" x14ac:dyDescent="0.2">
      <c r="A113" s="979"/>
      <c r="B113" s="980"/>
      <c r="C113" s="817" t="s">
        <v>440</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968423</v>
      </c>
      <c r="AB113" s="984"/>
      <c r="AC113" s="984"/>
      <c r="AD113" s="984"/>
      <c r="AE113" s="985"/>
      <c r="AF113" s="986">
        <v>958481</v>
      </c>
      <c r="AG113" s="984"/>
      <c r="AH113" s="984"/>
      <c r="AI113" s="984"/>
      <c r="AJ113" s="985"/>
      <c r="AK113" s="986">
        <v>947314</v>
      </c>
      <c r="AL113" s="984"/>
      <c r="AM113" s="984"/>
      <c r="AN113" s="984"/>
      <c r="AO113" s="985"/>
      <c r="AP113" s="987">
        <v>8.8000000000000007</v>
      </c>
      <c r="AQ113" s="988"/>
      <c r="AR113" s="988"/>
      <c r="AS113" s="988"/>
      <c r="AT113" s="989"/>
      <c r="AU113" s="997"/>
      <c r="AV113" s="998"/>
      <c r="AW113" s="998"/>
      <c r="AX113" s="998"/>
      <c r="AY113" s="998"/>
      <c r="AZ113" s="880" t="s">
        <v>441</v>
      </c>
      <c r="BA113" s="817"/>
      <c r="BB113" s="817"/>
      <c r="BC113" s="817"/>
      <c r="BD113" s="817"/>
      <c r="BE113" s="817"/>
      <c r="BF113" s="817"/>
      <c r="BG113" s="817"/>
      <c r="BH113" s="817"/>
      <c r="BI113" s="817"/>
      <c r="BJ113" s="817"/>
      <c r="BK113" s="817"/>
      <c r="BL113" s="817"/>
      <c r="BM113" s="817"/>
      <c r="BN113" s="817"/>
      <c r="BO113" s="817"/>
      <c r="BP113" s="818"/>
      <c r="BQ113" s="881">
        <v>91989</v>
      </c>
      <c r="BR113" s="882"/>
      <c r="BS113" s="882"/>
      <c r="BT113" s="882"/>
      <c r="BU113" s="882"/>
      <c r="BV113" s="882">
        <v>66003</v>
      </c>
      <c r="BW113" s="882"/>
      <c r="BX113" s="882"/>
      <c r="BY113" s="882"/>
      <c r="BZ113" s="882"/>
      <c r="CA113" s="882">
        <v>46415</v>
      </c>
      <c r="CB113" s="882"/>
      <c r="CC113" s="882"/>
      <c r="CD113" s="882"/>
      <c r="CE113" s="882"/>
      <c r="CF113" s="940">
        <v>0.4</v>
      </c>
      <c r="CG113" s="941"/>
      <c r="CH113" s="941"/>
      <c r="CI113" s="941"/>
      <c r="CJ113" s="941"/>
      <c r="CK113" s="992"/>
      <c r="CL113" s="886"/>
      <c r="CM113" s="880" t="s">
        <v>442</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225</v>
      </c>
      <c r="DH113" s="845"/>
      <c r="DI113" s="845"/>
      <c r="DJ113" s="845"/>
      <c r="DK113" s="846"/>
      <c r="DL113" s="847" t="s">
        <v>225</v>
      </c>
      <c r="DM113" s="845"/>
      <c r="DN113" s="845"/>
      <c r="DO113" s="845"/>
      <c r="DP113" s="846"/>
      <c r="DQ113" s="847" t="s">
        <v>225</v>
      </c>
      <c r="DR113" s="845"/>
      <c r="DS113" s="845"/>
      <c r="DT113" s="845"/>
      <c r="DU113" s="846"/>
      <c r="DV113" s="889" t="s">
        <v>225</v>
      </c>
      <c r="DW113" s="890"/>
      <c r="DX113" s="890"/>
      <c r="DY113" s="890"/>
      <c r="DZ113" s="891"/>
    </row>
    <row r="114" spans="1:130" s="216" customFormat="1" ht="26.25" customHeight="1" x14ac:dyDescent="0.2">
      <c r="A114" s="979"/>
      <c r="B114" s="980"/>
      <c r="C114" s="817" t="s">
        <v>443</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56441</v>
      </c>
      <c r="AB114" s="845"/>
      <c r="AC114" s="845"/>
      <c r="AD114" s="845"/>
      <c r="AE114" s="846"/>
      <c r="AF114" s="847">
        <v>56874</v>
      </c>
      <c r="AG114" s="845"/>
      <c r="AH114" s="845"/>
      <c r="AI114" s="845"/>
      <c r="AJ114" s="846"/>
      <c r="AK114" s="847">
        <v>57211</v>
      </c>
      <c r="AL114" s="845"/>
      <c r="AM114" s="845"/>
      <c r="AN114" s="845"/>
      <c r="AO114" s="846"/>
      <c r="AP114" s="889">
        <v>0.5</v>
      </c>
      <c r="AQ114" s="890"/>
      <c r="AR114" s="890"/>
      <c r="AS114" s="890"/>
      <c r="AT114" s="891"/>
      <c r="AU114" s="997"/>
      <c r="AV114" s="998"/>
      <c r="AW114" s="998"/>
      <c r="AX114" s="998"/>
      <c r="AY114" s="998"/>
      <c r="AZ114" s="880" t="s">
        <v>444</v>
      </c>
      <c r="BA114" s="817"/>
      <c r="BB114" s="817"/>
      <c r="BC114" s="817"/>
      <c r="BD114" s="817"/>
      <c r="BE114" s="817"/>
      <c r="BF114" s="817"/>
      <c r="BG114" s="817"/>
      <c r="BH114" s="817"/>
      <c r="BI114" s="817"/>
      <c r="BJ114" s="817"/>
      <c r="BK114" s="817"/>
      <c r="BL114" s="817"/>
      <c r="BM114" s="817"/>
      <c r="BN114" s="817"/>
      <c r="BO114" s="817"/>
      <c r="BP114" s="818"/>
      <c r="BQ114" s="881">
        <v>1422615</v>
      </c>
      <c r="BR114" s="882"/>
      <c r="BS114" s="882"/>
      <c r="BT114" s="882"/>
      <c r="BU114" s="882"/>
      <c r="BV114" s="882">
        <v>1494752</v>
      </c>
      <c r="BW114" s="882"/>
      <c r="BX114" s="882"/>
      <c r="BY114" s="882"/>
      <c r="BZ114" s="882"/>
      <c r="CA114" s="882">
        <v>1580460</v>
      </c>
      <c r="CB114" s="882"/>
      <c r="CC114" s="882"/>
      <c r="CD114" s="882"/>
      <c r="CE114" s="882"/>
      <c r="CF114" s="940">
        <v>14.7</v>
      </c>
      <c r="CG114" s="941"/>
      <c r="CH114" s="941"/>
      <c r="CI114" s="941"/>
      <c r="CJ114" s="941"/>
      <c r="CK114" s="992"/>
      <c r="CL114" s="886"/>
      <c r="CM114" s="880" t="s">
        <v>445</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225</v>
      </c>
      <c r="DH114" s="845"/>
      <c r="DI114" s="845"/>
      <c r="DJ114" s="845"/>
      <c r="DK114" s="846"/>
      <c r="DL114" s="847" t="s">
        <v>225</v>
      </c>
      <c r="DM114" s="845"/>
      <c r="DN114" s="845"/>
      <c r="DO114" s="845"/>
      <c r="DP114" s="846"/>
      <c r="DQ114" s="847" t="s">
        <v>225</v>
      </c>
      <c r="DR114" s="845"/>
      <c r="DS114" s="845"/>
      <c r="DT114" s="845"/>
      <c r="DU114" s="846"/>
      <c r="DV114" s="889" t="s">
        <v>225</v>
      </c>
      <c r="DW114" s="890"/>
      <c r="DX114" s="890"/>
      <c r="DY114" s="890"/>
      <c r="DZ114" s="891"/>
    </row>
    <row r="115" spans="1:130" s="216" customFormat="1" ht="26.25" customHeight="1" x14ac:dyDescent="0.2">
      <c r="A115" s="979"/>
      <c r="B115" s="980"/>
      <c r="C115" s="817" t="s">
        <v>446</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938</v>
      </c>
      <c r="AB115" s="984"/>
      <c r="AC115" s="984"/>
      <c r="AD115" s="984"/>
      <c r="AE115" s="985"/>
      <c r="AF115" s="986">
        <v>427</v>
      </c>
      <c r="AG115" s="984"/>
      <c r="AH115" s="984"/>
      <c r="AI115" s="984"/>
      <c r="AJ115" s="985"/>
      <c r="AK115" s="986" t="s">
        <v>225</v>
      </c>
      <c r="AL115" s="984"/>
      <c r="AM115" s="984"/>
      <c r="AN115" s="984"/>
      <c r="AO115" s="985"/>
      <c r="AP115" s="987" t="s">
        <v>225</v>
      </c>
      <c r="AQ115" s="988"/>
      <c r="AR115" s="988"/>
      <c r="AS115" s="988"/>
      <c r="AT115" s="989"/>
      <c r="AU115" s="997"/>
      <c r="AV115" s="998"/>
      <c r="AW115" s="998"/>
      <c r="AX115" s="998"/>
      <c r="AY115" s="998"/>
      <c r="AZ115" s="880" t="s">
        <v>447</v>
      </c>
      <c r="BA115" s="817"/>
      <c r="BB115" s="817"/>
      <c r="BC115" s="817"/>
      <c r="BD115" s="817"/>
      <c r="BE115" s="817"/>
      <c r="BF115" s="817"/>
      <c r="BG115" s="817"/>
      <c r="BH115" s="817"/>
      <c r="BI115" s="817"/>
      <c r="BJ115" s="817"/>
      <c r="BK115" s="817"/>
      <c r="BL115" s="817"/>
      <c r="BM115" s="817"/>
      <c r="BN115" s="817"/>
      <c r="BO115" s="817"/>
      <c r="BP115" s="818"/>
      <c r="BQ115" s="881" t="s">
        <v>225</v>
      </c>
      <c r="BR115" s="882"/>
      <c r="BS115" s="882"/>
      <c r="BT115" s="882"/>
      <c r="BU115" s="882"/>
      <c r="BV115" s="882" t="s">
        <v>225</v>
      </c>
      <c r="BW115" s="882"/>
      <c r="BX115" s="882"/>
      <c r="BY115" s="882"/>
      <c r="BZ115" s="882"/>
      <c r="CA115" s="882" t="s">
        <v>225</v>
      </c>
      <c r="CB115" s="882"/>
      <c r="CC115" s="882"/>
      <c r="CD115" s="882"/>
      <c r="CE115" s="882"/>
      <c r="CF115" s="940" t="s">
        <v>433</v>
      </c>
      <c r="CG115" s="941"/>
      <c r="CH115" s="941"/>
      <c r="CI115" s="941"/>
      <c r="CJ115" s="941"/>
      <c r="CK115" s="992"/>
      <c r="CL115" s="886"/>
      <c r="CM115" s="880" t="s">
        <v>448</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225</v>
      </c>
      <c r="DH115" s="845"/>
      <c r="DI115" s="845"/>
      <c r="DJ115" s="845"/>
      <c r="DK115" s="846"/>
      <c r="DL115" s="847" t="s">
        <v>225</v>
      </c>
      <c r="DM115" s="845"/>
      <c r="DN115" s="845"/>
      <c r="DO115" s="845"/>
      <c r="DP115" s="846"/>
      <c r="DQ115" s="847" t="s">
        <v>225</v>
      </c>
      <c r="DR115" s="845"/>
      <c r="DS115" s="845"/>
      <c r="DT115" s="845"/>
      <c r="DU115" s="846"/>
      <c r="DV115" s="889" t="s">
        <v>225</v>
      </c>
      <c r="DW115" s="890"/>
      <c r="DX115" s="890"/>
      <c r="DY115" s="890"/>
      <c r="DZ115" s="891"/>
    </row>
    <row r="116" spans="1:130" s="216" customFormat="1" ht="26.25" customHeight="1" x14ac:dyDescent="0.2">
      <c r="A116" s="981"/>
      <c r="B116" s="982"/>
      <c r="C116" s="904" t="s">
        <v>449</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225</v>
      </c>
      <c r="AB116" s="845"/>
      <c r="AC116" s="845"/>
      <c r="AD116" s="845"/>
      <c r="AE116" s="846"/>
      <c r="AF116" s="847" t="s">
        <v>225</v>
      </c>
      <c r="AG116" s="845"/>
      <c r="AH116" s="845"/>
      <c r="AI116" s="845"/>
      <c r="AJ116" s="846"/>
      <c r="AK116" s="847" t="s">
        <v>225</v>
      </c>
      <c r="AL116" s="845"/>
      <c r="AM116" s="845"/>
      <c r="AN116" s="845"/>
      <c r="AO116" s="846"/>
      <c r="AP116" s="889" t="s">
        <v>225</v>
      </c>
      <c r="AQ116" s="890"/>
      <c r="AR116" s="890"/>
      <c r="AS116" s="890"/>
      <c r="AT116" s="891"/>
      <c r="AU116" s="997"/>
      <c r="AV116" s="998"/>
      <c r="AW116" s="998"/>
      <c r="AX116" s="998"/>
      <c r="AY116" s="998"/>
      <c r="AZ116" s="974" t="s">
        <v>450</v>
      </c>
      <c r="BA116" s="975"/>
      <c r="BB116" s="975"/>
      <c r="BC116" s="975"/>
      <c r="BD116" s="975"/>
      <c r="BE116" s="975"/>
      <c r="BF116" s="975"/>
      <c r="BG116" s="975"/>
      <c r="BH116" s="975"/>
      <c r="BI116" s="975"/>
      <c r="BJ116" s="975"/>
      <c r="BK116" s="975"/>
      <c r="BL116" s="975"/>
      <c r="BM116" s="975"/>
      <c r="BN116" s="975"/>
      <c r="BO116" s="975"/>
      <c r="BP116" s="976"/>
      <c r="BQ116" s="881" t="s">
        <v>225</v>
      </c>
      <c r="BR116" s="882"/>
      <c r="BS116" s="882"/>
      <c r="BT116" s="882"/>
      <c r="BU116" s="882"/>
      <c r="BV116" s="882" t="s">
        <v>431</v>
      </c>
      <c r="BW116" s="882"/>
      <c r="BX116" s="882"/>
      <c r="BY116" s="882"/>
      <c r="BZ116" s="882"/>
      <c r="CA116" s="882" t="s">
        <v>225</v>
      </c>
      <c r="CB116" s="882"/>
      <c r="CC116" s="882"/>
      <c r="CD116" s="882"/>
      <c r="CE116" s="882"/>
      <c r="CF116" s="940" t="s">
        <v>225</v>
      </c>
      <c r="CG116" s="941"/>
      <c r="CH116" s="941"/>
      <c r="CI116" s="941"/>
      <c r="CJ116" s="941"/>
      <c r="CK116" s="992"/>
      <c r="CL116" s="886"/>
      <c r="CM116" s="880" t="s">
        <v>451</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225</v>
      </c>
      <c r="DH116" s="845"/>
      <c r="DI116" s="845"/>
      <c r="DJ116" s="845"/>
      <c r="DK116" s="846"/>
      <c r="DL116" s="847" t="s">
        <v>225</v>
      </c>
      <c r="DM116" s="845"/>
      <c r="DN116" s="845"/>
      <c r="DO116" s="845"/>
      <c r="DP116" s="846"/>
      <c r="DQ116" s="847" t="s">
        <v>433</v>
      </c>
      <c r="DR116" s="845"/>
      <c r="DS116" s="845"/>
      <c r="DT116" s="845"/>
      <c r="DU116" s="846"/>
      <c r="DV116" s="889" t="s">
        <v>225</v>
      </c>
      <c r="DW116" s="890"/>
      <c r="DX116" s="890"/>
      <c r="DY116" s="890"/>
      <c r="DZ116" s="891"/>
    </row>
    <row r="117" spans="1:130" s="216" customFormat="1" ht="26.25" customHeight="1" x14ac:dyDescent="0.2">
      <c r="A117" s="960" t="s">
        <v>180</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452</v>
      </c>
      <c r="Z117" s="962"/>
      <c r="AA117" s="967">
        <v>2820094</v>
      </c>
      <c r="AB117" s="968"/>
      <c r="AC117" s="968"/>
      <c r="AD117" s="968"/>
      <c r="AE117" s="969"/>
      <c r="AF117" s="970">
        <v>2850657</v>
      </c>
      <c r="AG117" s="968"/>
      <c r="AH117" s="968"/>
      <c r="AI117" s="968"/>
      <c r="AJ117" s="969"/>
      <c r="AK117" s="970">
        <v>2926236</v>
      </c>
      <c r="AL117" s="968"/>
      <c r="AM117" s="968"/>
      <c r="AN117" s="968"/>
      <c r="AO117" s="969"/>
      <c r="AP117" s="971"/>
      <c r="AQ117" s="972"/>
      <c r="AR117" s="972"/>
      <c r="AS117" s="972"/>
      <c r="AT117" s="973"/>
      <c r="AU117" s="997"/>
      <c r="AV117" s="998"/>
      <c r="AW117" s="998"/>
      <c r="AX117" s="998"/>
      <c r="AY117" s="998"/>
      <c r="AZ117" s="928" t="s">
        <v>453</v>
      </c>
      <c r="BA117" s="929"/>
      <c r="BB117" s="929"/>
      <c r="BC117" s="929"/>
      <c r="BD117" s="929"/>
      <c r="BE117" s="929"/>
      <c r="BF117" s="929"/>
      <c r="BG117" s="929"/>
      <c r="BH117" s="929"/>
      <c r="BI117" s="929"/>
      <c r="BJ117" s="929"/>
      <c r="BK117" s="929"/>
      <c r="BL117" s="929"/>
      <c r="BM117" s="929"/>
      <c r="BN117" s="929"/>
      <c r="BO117" s="929"/>
      <c r="BP117" s="930"/>
      <c r="BQ117" s="881" t="s">
        <v>225</v>
      </c>
      <c r="BR117" s="882"/>
      <c r="BS117" s="882"/>
      <c r="BT117" s="882"/>
      <c r="BU117" s="882"/>
      <c r="BV117" s="882" t="s">
        <v>225</v>
      </c>
      <c r="BW117" s="882"/>
      <c r="BX117" s="882"/>
      <c r="BY117" s="882"/>
      <c r="BZ117" s="882"/>
      <c r="CA117" s="882" t="s">
        <v>225</v>
      </c>
      <c r="CB117" s="882"/>
      <c r="CC117" s="882"/>
      <c r="CD117" s="882"/>
      <c r="CE117" s="882"/>
      <c r="CF117" s="940" t="s">
        <v>225</v>
      </c>
      <c r="CG117" s="941"/>
      <c r="CH117" s="941"/>
      <c r="CI117" s="941"/>
      <c r="CJ117" s="941"/>
      <c r="CK117" s="992"/>
      <c r="CL117" s="886"/>
      <c r="CM117" s="880" t="s">
        <v>454</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v>488000</v>
      </c>
      <c r="DH117" s="845"/>
      <c r="DI117" s="845"/>
      <c r="DJ117" s="845"/>
      <c r="DK117" s="846"/>
      <c r="DL117" s="847">
        <v>488000</v>
      </c>
      <c r="DM117" s="845"/>
      <c r="DN117" s="845"/>
      <c r="DO117" s="845"/>
      <c r="DP117" s="846"/>
      <c r="DQ117" s="847" t="s">
        <v>225</v>
      </c>
      <c r="DR117" s="845"/>
      <c r="DS117" s="845"/>
      <c r="DT117" s="845"/>
      <c r="DU117" s="846"/>
      <c r="DV117" s="889" t="s">
        <v>225</v>
      </c>
      <c r="DW117" s="890"/>
      <c r="DX117" s="890"/>
      <c r="DY117" s="890"/>
      <c r="DZ117" s="891"/>
    </row>
    <row r="118" spans="1:130" s="216" customFormat="1" ht="26.25" customHeight="1" x14ac:dyDescent="0.2">
      <c r="A118" s="960" t="s">
        <v>426</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423</v>
      </c>
      <c r="AB118" s="961"/>
      <c r="AC118" s="961"/>
      <c r="AD118" s="961"/>
      <c r="AE118" s="962"/>
      <c r="AF118" s="963" t="s">
        <v>424</v>
      </c>
      <c r="AG118" s="961"/>
      <c r="AH118" s="961"/>
      <c r="AI118" s="961"/>
      <c r="AJ118" s="962"/>
      <c r="AK118" s="963" t="s">
        <v>297</v>
      </c>
      <c r="AL118" s="961"/>
      <c r="AM118" s="961"/>
      <c r="AN118" s="961"/>
      <c r="AO118" s="962"/>
      <c r="AP118" s="964" t="s">
        <v>425</v>
      </c>
      <c r="AQ118" s="965"/>
      <c r="AR118" s="965"/>
      <c r="AS118" s="965"/>
      <c r="AT118" s="966"/>
      <c r="AU118" s="997"/>
      <c r="AV118" s="998"/>
      <c r="AW118" s="998"/>
      <c r="AX118" s="998"/>
      <c r="AY118" s="998"/>
      <c r="AZ118" s="903" t="s">
        <v>455</v>
      </c>
      <c r="BA118" s="904"/>
      <c r="BB118" s="904"/>
      <c r="BC118" s="904"/>
      <c r="BD118" s="904"/>
      <c r="BE118" s="904"/>
      <c r="BF118" s="904"/>
      <c r="BG118" s="904"/>
      <c r="BH118" s="904"/>
      <c r="BI118" s="904"/>
      <c r="BJ118" s="904"/>
      <c r="BK118" s="904"/>
      <c r="BL118" s="904"/>
      <c r="BM118" s="904"/>
      <c r="BN118" s="904"/>
      <c r="BO118" s="904"/>
      <c r="BP118" s="905"/>
      <c r="BQ118" s="944" t="s">
        <v>225</v>
      </c>
      <c r="BR118" s="910"/>
      <c r="BS118" s="910"/>
      <c r="BT118" s="910"/>
      <c r="BU118" s="910"/>
      <c r="BV118" s="910" t="s">
        <v>225</v>
      </c>
      <c r="BW118" s="910"/>
      <c r="BX118" s="910"/>
      <c r="BY118" s="910"/>
      <c r="BZ118" s="910"/>
      <c r="CA118" s="910" t="s">
        <v>225</v>
      </c>
      <c r="CB118" s="910"/>
      <c r="CC118" s="910"/>
      <c r="CD118" s="910"/>
      <c r="CE118" s="910"/>
      <c r="CF118" s="940" t="s">
        <v>225</v>
      </c>
      <c r="CG118" s="941"/>
      <c r="CH118" s="941"/>
      <c r="CI118" s="941"/>
      <c r="CJ118" s="941"/>
      <c r="CK118" s="992"/>
      <c r="CL118" s="886"/>
      <c r="CM118" s="880" t="s">
        <v>456</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433</v>
      </c>
      <c r="DH118" s="845"/>
      <c r="DI118" s="845"/>
      <c r="DJ118" s="845"/>
      <c r="DK118" s="846"/>
      <c r="DL118" s="847" t="s">
        <v>225</v>
      </c>
      <c r="DM118" s="845"/>
      <c r="DN118" s="845"/>
      <c r="DO118" s="845"/>
      <c r="DP118" s="846"/>
      <c r="DQ118" s="847" t="s">
        <v>225</v>
      </c>
      <c r="DR118" s="845"/>
      <c r="DS118" s="845"/>
      <c r="DT118" s="845"/>
      <c r="DU118" s="846"/>
      <c r="DV118" s="889" t="s">
        <v>225</v>
      </c>
      <c r="DW118" s="890"/>
      <c r="DX118" s="890"/>
      <c r="DY118" s="890"/>
      <c r="DZ118" s="891"/>
    </row>
    <row r="119" spans="1:130" s="216" customFormat="1" ht="26.25" customHeight="1" x14ac:dyDescent="0.2">
      <c r="A119" s="883" t="s">
        <v>429</v>
      </c>
      <c r="B119" s="884"/>
      <c r="C119" s="925" t="s">
        <v>430</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225</v>
      </c>
      <c r="AB119" s="954"/>
      <c r="AC119" s="954"/>
      <c r="AD119" s="954"/>
      <c r="AE119" s="955"/>
      <c r="AF119" s="956" t="s">
        <v>225</v>
      </c>
      <c r="AG119" s="954"/>
      <c r="AH119" s="954"/>
      <c r="AI119" s="954"/>
      <c r="AJ119" s="955"/>
      <c r="AK119" s="956" t="s">
        <v>225</v>
      </c>
      <c r="AL119" s="954"/>
      <c r="AM119" s="954"/>
      <c r="AN119" s="954"/>
      <c r="AO119" s="955"/>
      <c r="AP119" s="957" t="s">
        <v>433</v>
      </c>
      <c r="AQ119" s="958"/>
      <c r="AR119" s="958"/>
      <c r="AS119" s="958"/>
      <c r="AT119" s="959"/>
      <c r="AU119" s="999"/>
      <c r="AV119" s="1000"/>
      <c r="AW119" s="1000"/>
      <c r="AX119" s="1000"/>
      <c r="AY119" s="1000"/>
      <c r="AZ119" s="237" t="s">
        <v>180</v>
      </c>
      <c r="BA119" s="237"/>
      <c r="BB119" s="237"/>
      <c r="BC119" s="237"/>
      <c r="BD119" s="237"/>
      <c r="BE119" s="237"/>
      <c r="BF119" s="237"/>
      <c r="BG119" s="237"/>
      <c r="BH119" s="237"/>
      <c r="BI119" s="237"/>
      <c r="BJ119" s="237"/>
      <c r="BK119" s="237"/>
      <c r="BL119" s="237"/>
      <c r="BM119" s="237"/>
      <c r="BN119" s="237"/>
      <c r="BO119" s="942" t="s">
        <v>457</v>
      </c>
      <c r="BP119" s="943"/>
      <c r="BQ119" s="944">
        <v>34887271</v>
      </c>
      <c r="BR119" s="910"/>
      <c r="BS119" s="910"/>
      <c r="BT119" s="910"/>
      <c r="BU119" s="910"/>
      <c r="BV119" s="910">
        <v>34358848</v>
      </c>
      <c r="BW119" s="910"/>
      <c r="BX119" s="910"/>
      <c r="BY119" s="910"/>
      <c r="BZ119" s="910"/>
      <c r="CA119" s="910">
        <v>32623298</v>
      </c>
      <c r="CB119" s="910"/>
      <c r="CC119" s="910"/>
      <c r="CD119" s="910"/>
      <c r="CE119" s="910"/>
      <c r="CF119" s="813"/>
      <c r="CG119" s="814"/>
      <c r="CH119" s="814"/>
      <c r="CI119" s="814"/>
      <c r="CJ119" s="899"/>
      <c r="CK119" s="993"/>
      <c r="CL119" s="888"/>
      <c r="CM119" s="903" t="s">
        <v>458</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420</v>
      </c>
      <c r="DH119" s="829"/>
      <c r="DI119" s="829"/>
      <c r="DJ119" s="829"/>
      <c r="DK119" s="830"/>
      <c r="DL119" s="831" t="s">
        <v>225</v>
      </c>
      <c r="DM119" s="829"/>
      <c r="DN119" s="829"/>
      <c r="DO119" s="829"/>
      <c r="DP119" s="830"/>
      <c r="DQ119" s="831" t="s">
        <v>225</v>
      </c>
      <c r="DR119" s="829"/>
      <c r="DS119" s="829"/>
      <c r="DT119" s="829"/>
      <c r="DU119" s="830"/>
      <c r="DV119" s="913" t="s">
        <v>225</v>
      </c>
      <c r="DW119" s="914"/>
      <c r="DX119" s="914"/>
      <c r="DY119" s="914"/>
      <c r="DZ119" s="915"/>
    </row>
    <row r="120" spans="1:130" s="216" customFormat="1" ht="26.25" customHeight="1" x14ac:dyDescent="0.2">
      <c r="A120" s="885"/>
      <c r="B120" s="886"/>
      <c r="C120" s="880" t="s">
        <v>435</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225</v>
      </c>
      <c r="AB120" s="845"/>
      <c r="AC120" s="845"/>
      <c r="AD120" s="845"/>
      <c r="AE120" s="846"/>
      <c r="AF120" s="847" t="s">
        <v>225</v>
      </c>
      <c r="AG120" s="845"/>
      <c r="AH120" s="845"/>
      <c r="AI120" s="845"/>
      <c r="AJ120" s="846"/>
      <c r="AK120" s="847" t="s">
        <v>225</v>
      </c>
      <c r="AL120" s="845"/>
      <c r="AM120" s="845"/>
      <c r="AN120" s="845"/>
      <c r="AO120" s="846"/>
      <c r="AP120" s="889" t="s">
        <v>225</v>
      </c>
      <c r="AQ120" s="890"/>
      <c r="AR120" s="890"/>
      <c r="AS120" s="890"/>
      <c r="AT120" s="891"/>
      <c r="AU120" s="945" t="s">
        <v>459</v>
      </c>
      <c r="AV120" s="946"/>
      <c r="AW120" s="946"/>
      <c r="AX120" s="946"/>
      <c r="AY120" s="947"/>
      <c r="AZ120" s="925" t="s">
        <v>460</v>
      </c>
      <c r="BA120" s="873"/>
      <c r="BB120" s="873"/>
      <c r="BC120" s="873"/>
      <c r="BD120" s="873"/>
      <c r="BE120" s="873"/>
      <c r="BF120" s="873"/>
      <c r="BG120" s="873"/>
      <c r="BH120" s="873"/>
      <c r="BI120" s="873"/>
      <c r="BJ120" s="873"/>
      <c r="BK120" s="873"/>
      <c r="BL120" s="873"/>
      <c r="BM120" s="873"/>
      <c r="BN120" s="873"/>
      <c r="BO120" s="873"/>
      <c r="BP120" s="874"/>
      <c r="BQ120" s="926">
        <v>4318855</v>
      </c>
      <c r="BR120" s="907"/>
      <c r="BS120" s="907"/>
      <c r="BT120" s="907"/>
      <c r="BU120" s="907"/>
      <c r="BV120" s="907">
        <v>6335424</v>
      </c>
      <c r="BW120" s="907"/>
      <c r="BX120" s="907"/>
      <c r="BY120" s="907"/>
      <c r="BZ120" s="907"/>
      <c r="CA120" s="907">
        <v>9429752</v>
      </c>
      <c r="CB120" s="907"/>
      <c r="CC120" s="907"/>
      <c r="CD120" s="907"/>
      <c r="CE120" s="907"/>
      <c r="CF120" s="931">
        <v>87.7</v>
      </c>
      <c r="CG120" s="932"/>
      <c r="CH120" s="932"/>
      <c r="CI120" s="932"/>
      <c r="CJ120" s="932"/>
      <c r="CK120" s="933" t="s">
        <v>461</v>
      </c>
      <c r="CL120" s="917"/>
      <c r="CM120" s="917"/>
      <c r="CN120" s="917"/>
      <c r="CO120" s="918"/>
      <c r="CP120" s="937" t="s">
        <v>462</v>
      </c>
      <c r="CQ120" s="938"/>
      <c r="CR120" s="938"/>
      <c r="CS120" s="938"/>
      <c r="CT120" s="938"/>
      <c r="CU120" s="938"/>
      <c r="CV120" s="938"/>
      <c r="CW120" s="938"/>
      <c r="CX120" s="938"/>
      <c r="CY120" s="938"/>
      <c r="CZ120" s="938"/>
      <c r="DA120" s="938"/>
      <c r="DB120" s="938"/>
      <c r="DC120" s="938"/>
      <c r="DD120" s="938"/>
      <c r="DE120" s="938"/>
      <c r="DF120" s="939"/>
      <c r="DG120" s="926">
        <v>11221933</v>
      </c>
      <c r="DH120" s="907"/>
      <c r="DI120" s="907"/>
      <c r="DJ120" s="907"/>
      <c r="DK120" s="907"/>
      <c r="DL120" s="907">
        <v>10540322</v>
      </c>
      <c r="DM120" s="907"/>
      <c r="DN120" s="907"/>
      <c r="DO120" s="907"/>
      <c r="DP120" s="907"/>
      <c r="DQ120" s="907">
        <v>9820502</v>
      </c>
      <c r="DR120" s="907"/>
      <c r="DS120" s="907"/>
      <c r="DT120" s="907"/>
      <c r="DU120" s="907"/>
      <c r="DV120" s="908">
        <v>91.3</v>
      </c>
      <c r="DW120" s="908"/>
      <c r="DX120" s="908"/>
      <c r="DY120" s="908"/>
      <c r="DZ120" s="909"/>
    </row>
    <row r="121" spans="1:130" s="216" customFormat="1" ht="26.25" customHeight="1" x14ac:dyDescent="0.2">
      <c r="A121" s="885"/>
      <c r="B121" s="886"/>
      <c r="C121" s="928" t="s">
        <v>463</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433</v>
      </c>
      <c r="AB121" s="845"/>
      <c r="AC121" s="845"/>
      <c r="AD121" s="845"/>
      <c r="AE121" s="846"/>
      <c r="AF121" s="847" t="s">
        <v>225</v>
      </c>
      <c r="AG121" s="845"/>
      <c r="AH121" s="845"/>
      <c r="AI121" s="845"/>
      <c r="AJ121" s="846"/>
      <c r="AK121" s="847" t="s">
        <v>433</v>
      </c>
      <c r="AL121" s="845"/>
      <c r="AM121" s="845"/>
      <c r="AN121" s="845"/>
      <c r="AO121" s="846"/>
      <c r="AP121" s="889" t="s">
        <v>225</v>
      </c>
      <c r="AQ121" s="890"/>
      <c r="AR121" s="890"/>
      <c r="AS121" s="890"/>
      <c r="AT121" s="891"/>
      <c r="AU121" s="948"/>
      <c r="AV121" s="949"/>
      <c r="AW121" s="949"/>
      <c r="AX121" s="949"/>
      <c r="AY121" s="950"/>
      <c r="AZ121" s="880" t="s">
        <v>464</v>
      </c>
      <c r="BA121" s="817"/>
      <c r="BB121" s="817"/>
      <c r="BC121" s="817"/>
      <c r="BD121" s="817"/>
      <c r="BE121" s="817"/>
      <c r="BF121" s="817"/>
      <c r="BG121" s="817"/>
      <c r="BH121" s="817"/>
      <c r="BI121" s="817"/>
      <c r="BJ121" s="817"/>
      <c r="BK121" s="817"/>
      <c r="BL121" s="817"/>
      <c r="BM121" s="817"/>
      <c r="BN121" s="817"/>
      <c r="BO121" s="817"/>
      <c r="BP121" s="818"/>
      <c r="BQ121" s="881">
        <v>1633811</v>
      </c>
      <c r="BR121" s="882"/>
      <c r="BS121" s="882"/>
      <c r="BT121" s="882"/>
      <c r="BU121" s="882"/>
      <c r="BV121" s="882">
        <v>1553622</v>
      </c>
      <c r="BW121" s="882"/>
      <c r="BX121" s="882"/>
      <c r="BY121" s="882"/>
      <c r="BZ121" s="882"/>
      <c r="CA121" s="882">
        <v>1632468</v>
      </c>
      <c r="CB121" s="882"/>
      <c r="CC121" s="882"/>
      <c r="CD121" s="882"/>
      <c r="CE121" s="882"/>
      <c r="CF121" s="940">
        <v>15.2</v>
      </c>
      <c r="CG121" s="941"/>
      <c r="CH121" s="941"/>
      <c r="CI121" s="941"/>
      <c r="CJ121" s="941"/>
      <c r="CK121" s="934"/>
      <c r="CL121" s="920"/>
      <c r="CM121" s="920"/>
      <c r="CN121" s="920"/>
      <c r="CO121" s="921"/>
      <c r="CP121" s="900" t="s">
        <v>400</v>
      </c>
      <c r="CQ121" s="901"/>
      <c r="CR121" s="901"/>
      <c r="CS121" s="901"/>
      <c r="CT121" s="901"/>
      <c r="CU121" s="901"/>
      <c r="CV121" s="901"/>
      <c r="CW121" s="901"/>
      <c r="CX121" s="901"/>
      <c r="CY121" s="901"/>
      <c r="CZ121" s="901"/>
      <c r="DA121" s="901"/>
      <c r="DB121" s="901"/>
      <c r="DC121" s="901"/>
      <c r="DD121" s="901"/>
      <c r="DE121" s="901"/>
      <c r="DF121" s="902"/>
      <c r="DG121" s="881">
        <v>1606927</v>
      </c>
      <c r="DH121" s="882"/>
      <c r="DI121" s="882"/>
      <c r="DJ121" s="882"/>
      <c r="DK121" s="882"/>
      <c r="DL121" s="882">
        <v>1564639</v>
      </c>
      <c r="DM121" s="882"/>
      <c r="DN121" s="882"/>
      <c r="DO121" s="882"/>
      <c r="DP121" s="882"/>
      <c r="DQ121" s="882">
        <v>1380891</v>
      </c>
      <c r="DR121" s="882"/>
      <c r="DS121" s="882"/>
      <c r="DT121" s="882"/>
      <c r="DU121" s="882"/>
      <c r="DV121" s="859">
        <v>12.8</v>
      </c>
      <c r="DW121" s="859"/>
      <c r="DX121" s="859"/>
      <c r="DY121" s="859"/>
      <c r="DZ121" s="860"/>
    </row>
    <row r="122" spans="1:130" s="216" customFormat="1" ht="26.25" customHeight="1" x14ac:dyDescent="0.2">
      <c r="A122" s="885"/>
      <c r="B122" s="886"/>
      <c r="C122" s="880" t="s">
        <v>445</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225</v>
      </c>
      <c r="AB122" s="845"/>
      <c r="AC122" s="845"/>
      <c r="AD122" s="845"/>
      <c r="AE122" s="846"/>
      <c r="AF122" s="847" t="s">
        <v>225</v>
      </c>
      <c r="AG122" s="845"/>
      <c r="AH122" s="845"/>
      <c r="AI122" s="845"/>
      <c r="AJ122" s="846"/>
      <c r="AK122" s="847" t="s">
        <v>225</v>
      </c>
      <c r="AL122" s="845"/>
      <c r="AM122" s="845"/>
      <c r="AN122" s="845"/>
      <c r="AO122" s="846"/>
      <c r="AP122" s="889" t="s">
        <v>433</v>
      </c>
      <c r="AQ122" s="890"/>
      <c r="AR122" s="890"/>
      <c r="AS122" s="890"/>
      <c r="AT122" s="891"/>
      <c r="AU122" s="948"/>
      <c r="AV122" s="949"/>
      <c r="AW122" s="949"/>
      <c r="AX122" s="949"/>
      <c r="AY122" s="950"/>
      <c r="AZ122" s="903" t="s">
        <v>465</v>
      </c>
      <c r="BA122" s="904"/>
      <c r="BB122" s="904"/>
      <c r="BC122" s="904"/>
      <c r="BD122" s="904"/>
      <c r="BE122" s="904"/>
      <c r="BF122" s="904"/>
      <c r="BG122" s="904"/>
      <c r="BH122" s="904"/>
      <c r="BI122" s="904"/>
      <c r="BJ122" s="904"/>
      <c r="BK122" s="904"/>
      <c r="BL122" s="904"/>
      <c r="BM122" s="904"/>
      <c r="BN122" s="904"/>
      <c r="BO122" s="904"/>
      <c r="BP122" s="905"/>
      <c r="BQ122" s="944">
        <v>22119790</v>
      </c>
      <c r="BR122" s="910"/>
      <c r="BS122" s="910"/>
      <c r="BT122" s="910"/>
      <c r="BU122" s="910"/>
      <c r="BV122" s="910">
        <v>21705847</v>
      </c>
      <c r="BW122" s="910"/>
      <c r="BX122" s="910"/>
      <c r="BY122" s="910"/>
      <c r="BZ122" s="910"/>
      <c r="CA122" s="910">
        <v>21074425</v>
      </c>
      <c r="CB122" s="910"/>
      <c r="CC122" s="910"/>
      <c r="CD122" s="910"/>
      <c r="CE122" s="910"/>
      <c r="CF122" s="911">
        <v>195.9</v>
      </c>
      <c r="CG122" s="912"/>
      <c r="CH122" s="912"/>
      <c r="CI122" s="912"/>
      <c r="CJ122" s="912"/>
      <c r="CK122" s="934"/>
      <c r="CL122" s="920"/>
      <c r="CM122" s="920"/>
      <c r="CN122" s="920"/>
      <c r="CO122" s="921"/>
      <c r="CP122" s="900" t="s">
        <v>399</v>
      </c>
      <c r="CQ122" s="901"/>
      <c r="CR122" s="901"/>
      <c r="CS122" s="901"/>
      <c r="CT122" s="901"/>
      <c r="CU122" s="901"/>
      <c r="CV122" s="901"/>
      <c r="CW122" s="901"/>
      <c r="CX122" s="901"/>
      <c r="CY122" s="901"/>
      <c r="CZ122" s="901"/>
      <c r="DA122" s="901"/>
      <c r="DB122" s="901"/>
      <c r="DC122" s="901"/>
      <c r="DD122" s="901"/>
      <c r="DE122" s="901"/>
      <c r="DF122" s="902"/>
      <c r="DG122" s="881">
        <v>22174</v>
      </c>
      <c r="DH122" s="882"/>
      <c r="DI122" s="882"/>
      <c r="DJ122" s="882"/>
      <c r="DK122" s="882"/>
      <c r="DL122" s="882">
        <v>17187</v>
      </c>
      <c r="DM122" s="882"/>
      <c r="DN122" s="882"/>
      <c r="DO122" s="882"/>
      <c r="DP122" s="882"/>
      <c r="DQ122" s="882">
        <v>102140</v>
      </c>
      <c r="DR122" s="882"/>
      <c r="DS122" s="882"/>
      <c r="DT122" s="882"/>
      <c r="DU122" s="882"/>
      <c r="DV122" s="859">
        <v>0.9</v>
      </c>
      <c r="DW122" s="859"/>
      <c r="DX122" s="859"/>
      <c r="DY122" s="859"/>
      <c r="DZ122" s="860"/>
    </row>
    <row r="123" spans="1:130" s="216" customFormat="1" ht="26.25" customHeight="1" x14ac:dyDescent="0.2">
      <c r="A123" s="885"/>
      <c r="B123" s="886"/>
      <c r="C123" s="880" t="s">
        <v>451</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225</v>
      </c>
      <c r="AB123" s="845"/>
      <c r="AC123" s="845"/>
      <c r="AD123" s="845"/>
      <c r="AE123" s="846"/>
      <c r="AF123" s="847" t="s">
        <v>225</v>
      </c>
      <c r="AG123" s="845"/>
      <c r="AH123" s="845"/>
      <c r="AI123" s="845"/>
      <c r="AJ123" s="846"/>
      <c r="AK123" s="847" t="s">
        <v>225</v>
      </c>
      <c r="AL123" s="845"/>
      <c r="AM123" s="845"/>
      <c r="AN123" s="845"/>
      <c r="AO123" s="846"/>
      <c r="AP123" s="889" t="s">
        <v>225</v>
      </c>
      <c r="AQ123" s="890"/>
      <c r="AR123" s="890"/>
      <c r="AS123" s="890"/>
      <c r="AT123" s="891"/>
      <c r="AU123" s="951"/>
      <c r="AV123" s="952"/>
      <c r="AW123" s="952"/>
      <c r="AX123" s="952"/>
      <c r="AY123" s="952"/>
      <c r="AZ123" s="237" t="s">
        <v>180</v>
      </c>
      <c r="BA123" s="237"/>
      <c r="BB123" s="237"/>
      <c r="BC123" s="237"/>
      <c r="BD123" s="237"/>
      <c r="BE123" s="237"/>
      <c r="BF123" s="237"/>
      <c r="BG123" s="237"/>
      <c r="BH123" s="237"/>
      <c r="BI123" s="237"/>
      <c r="BJ123" s="237"/>
      <c r="BK123" s="237"/>
      <c r="BL123" s="237"/>
      <c r="BM123" s="237"/>
      <c r="BN123" s="237"/>
      <c r="BO123" s="942" t="s">
        <v>466</v>
      </c>
      <c r="BP123" s="943"/>
      <c r="BQ123" s="897">
        <v>28072456</v>
      </c>
      <c r="BR123" s="898"/>
      <c r="BS123" s="898"/>
      <c r="BT123" s="898"/>
      <c r="BU123" s="898"/>
      <c r="BV123" s="898">
        <v>29594893</v>
      </c>
      <c r="BW123" s="898"/>
      <c r="BX123" s="898"/>
      <c r="BY123" s="898"/>
      <c r="BZ123" s="898"/>
      <c r="CA123" s="898">
        <v>32136645</v>
      </c>
      <c r="CB123" s="898"/>
      <c r="CC123" s="898"/>
      <c r="CD123" s="898"/>
      <c r="CE123" s="898"/>
      <c r="CF123" s="813"/>
      <c r="CG123" s="814"/>
      <c r="CH123" s="814"/>
      <c r="CI123" s="814"/>
      <c r="CJ123" s="899"/>
      <c r="CK123" s="934"/>
      <c r="CL123" s="920"/>
      <c r="CM123" s="920"/>
      <c r="CN123" s="920"/>
      <c r="CO123" s="921"/>
      <c r="CP123" s="900" t="s">
        <v>401</v>
      </c>
      <c r="CQ123" s="901"/>
      <c r="CR123" s="901"/>
      <c r="CS123" s="901"/>
      <c r="CT123" s="901"/>
      <c r="CU123" s="901"/>
      <c r="CV123" s="901"/>
      <c r="CW123" s="901"/>
      <c r="CX123" s="901"/>
      <c r="CY123" s="901"/>
      <c r="CZ123" s="901"/>
      <c r="DA123" s="901"/>
      <c r="DB123" s="901"/>
      <c r="DC123" s="901"/>
      <c r="DD123" s="901"/>
      <c r="DE123" s="901"/>
      <c r="DF123" s="902"/>
      <c r="DG123" s="844">
        <v>168600</v>
      </c>
      <c r="DH123" s="845"/>
      <c r="DI123" s="845"/>
      <c r="DJ123" s="845"/>
      <c r="DK123" s="846"/>
      <c r="DL123" s="847" t="s">
        <v>225</v>
      </c>
      <c r="DM123" s="845"/>
      <c r="DN123" s="845"/>
      <c r="DO123" s="845"/>
      <c r="DP123" s="846"/>
      <c r="DQ123" s="847" t="s">
        <v>225</v>
      </c>
      <c r="DR123" s="845"/>
      <c r="DS123" s="845"/>
      <c r="DT123" s="845"/>
      <c r="DU123" s="846"/>
      <c r="DV123" s="889" t="s">
        <v>225</v>
      </c>
      <c r="DW123" s="890"/>
      <c r="DX123" s="890"/>
      <c r="DY123" s="890"/>
      <c r="DZ123" s="891"/>
    </row>
    <row r="124" spans="1:130" s="216" customFormat="1" ht="26.25" customHeight="1" thickBot="1" x14ac:dyDescent="0.25">
      <c r="A124" s="885"/>
      <c r="B124" s="886"/>
      <c r="C124" s="880" t="s">
        <v>454</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225</v>
      </c>
      <c r="AB124" s="845"/>
      <c r="AC124" s="845"/>
      <c r="AD124" s="845"/>
      <c r="AE124" s="846"/>
      <c r="AF124" s="847" t="s">
        <v>433</v>
      </c>
      <c r="AG124" s="845"/>
      <c r="AH124" s="845"/>
      <c r="AI124" s="845"/>
      <c r="AJ124" s="846"/>
      <c r="AK124" s="847" t="s">
        <v>225</v>
      </c>
      <c r="AL124" s="845"/>
      <c r="AM124" s="845"/>
      <c r="AN124" s="845"/>
      <c r="AO124" s="846"/>
      <c r="AP124" s="889" t="s">
        <v>225</v>
      </c>
      <c r="AQ124" s="890"/>
      <c r="AR124" s="890"/>
      <c r="AS124" s="890"/>
      <c r="AT124" s="891"/>
      <c r="AU124" s="892" t="s">
        <v>467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69.400000000000006</v>
      </c>
      <c r="BR124" s="896"/>
      <c r="BS124" s="896"/>
      <c r="BT124" s="896"/>
      <c r="BU124" s="896"/>
      <c r="BV124" s="896">
        <v>46.6</v>
      </c>
      <c r="BW124" s="896"/>
      <c r="BX124" s="896"/>
      <c r="BY124" s="896"/>
      <c r="BZ124" s="896"/>
      <c r="CA124" s="896">
        <v>4.5</v>
      </c>
      <c r="CB124" s="896"/>
      <c r="CC124" s="896"/>
      <c r="CD124" s="896"/>
      <c r="CE124" s="896"/>
      <c r="CF124" s="791"/>
      <c r="CG124" s="792"/>
      <c r="CH124" s="792"/>
      <c r="CI124" s="792"/>
      <c r="CJ124" s="927"/>
      <c r="CK124" s="935"/>
      <c r="CL124" s="935"/>
      <c r="CM124" s="935"/>
      <c r="CN124" s="935"/>
      <c r="CO124" s="936"/>
      <c r="CP124" s="900" t="s">
        <v>468</v>
      </c>
      <c r="CQ124" s="901"/>
      <c r="CR124" s="901"/>
      <c r="CS124" s="901"/>
      <c r="CT124" s="901"/>
      <c r="CU124" s="901"/>
      <c r="CV124" s="901"/>
      <c r="CW124" s="901"/>
      <c r="CX124" s="901"/>
      <c r="CY124" s="901"/>
      <c r="CZ124" s="901"/>
      <c r="DA124" s="901"/>
      <c r="DB124" s="901"/>
      <c r="DC124" s="901"/>
      <c r="DD124" s="901"/>
      <c r="DE124" s="901"/>
      <c r="DF124" s="902"/>
      <c r="DG124" s="828" t="s">
        <v>225</v>
      </c>
      <c r="DH124" s="829"/>
      <c r="DI124" s="829"/>
      <c r="DJ124" s="829"/>
      <c r="DK124" s="830"/>
      <c r="DL124" s="831" t="s">
        <v>225</v>
      </c>
      <c r="DM124" s="829"/>
      <c r="DN124" s="829"/>
      <c r="DO124" s="829"/>
      <c r="DP124" s="830"/>
      <c r="DQ124" s="831" t="s">
        <v>225</v>
      </c>
      <c r="DR124" s="829"/>
      <c r="DS124" s="829"/>
      <c r="DT124" s="829"/>
      <c r="DU124" s="830"/>
      <c r="DV124" s="913" t="s">
        <v>225</v>
      </c>
      <c r="DW124" s="914"/>
      <c r="DX124" s="914"/>
      <c r="DY124" s="914"/>
      <c r="DZ124" s="915"/>
    </row>
    <row r="125" spans="1:130" s="216" customFormat="1" ht="26.25" customHeight="1" x14ac:dyDescent="0.2">
      <c r="A125" s="885"/>
      <c r="B125" s="886"/>
      <c r="C125" s="880" t="s">
        <v>456</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225</v>
      </c>
      <c r="AB125" s="845"/>
      <c r="AC125" s="845"/>
      <c r="AD125" s="845"/>
      <c r="AE125" s="846"/>
      <c r="AF125" s="847" t="s">
        <v>433</v>
      </c>
      <c r="AG125" s="845"/>
      <c r="AH125" s="845"/>
      <c r="AI125" s="845"/>
      <c r="AJ125" s="846"/>
      <c r="AK125" s="847" t="s">
        <v>225</v>
      </c>
      <c r="AL125" s="845"/>
      <c r="AM125" s="845"/>
      <c r="AN125" s="845"/>
      <c r="AO125" s="846"/>
      <c r="AP125" s="889" t="s">
        <v>225</v>
      </c>
      <c r="AQ125" s="890"/>
      <c r="AR125" s="890"/>
      <c r="AS125" s="890"/>
      <c r="AT125" s="891"/>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916" t="s">
        <v>469</v>
      </c>
      <c r="CL125" s="917"/>
      <c r="CM125" s="917"/>
      <c r="CN125" s="917"/>
      <c r="CO125" s="918"/>
      <c r="CP125" s="925" t="s">
        <v>470</v>
      </c>
      <c r="CQ125" s="873"/>
      <c r="CR125" s="873"/>
      <c r="CS125" s="873"/>
      <c r="CT125" s="873"/>
      <c r="CU125" s="873"/>
      <c r="CV125" s="873"/>
      <c r="CW125" s="873"/>
      <c r="CX125" s="873"/>
      <c r="CY125" s="873"/>
      <c r="CZ125" s="873"/>
      <c r="DA125" s="873"/>
      <c r="DB125" s="873"/>
      <c r="DC125" s="873"/>
      <c r="DD125" s="873"/>
      <c r="DE125" s="873"/>
      <c r="DF125" s="874"/>
      <c r="DG125" s="926" t="s">
        <v>225</v>
      </c>
      <c r="DH125" s="907"/>
      <c r="DI125" s="907"/>
      <c r="DJ125" s="907"/>
      <c r="DK125" s="907"/>
      <c r="DL125" s="907" t="s">
        <v>225</v>
      </c>
      <c r="DM125" s="907"/>
      <c r="DN125" s="907"/>
      <c r="DO125" s="907"/>
      <c r="DP125" s="907"/>
      <c r="DQ125" s="907" t="s">
        <v>225</v>
      </c>
      <c r="DR125" s="907"/>
      <c r="DS125" s="907"/>
      <c r="DT125" s="907"/>
      <c r="DU125" s="907"/>
      <c r="DV125" s="908" t="s">
        <v>433</v>
      </c>
      <c r="DW125" s="908"/>
      <c r="DX125" s="908"/>
      <c r="DY125" s="908"/>
      <c r="DZ125" s="909"/>
    </row>
    <row r="126" spans="1:130" s="216" customFormat="1" ht="26.25" customHeight="1" thickBot="1" x14ac:dyDescent="0.25">
      <c r="A126" s="885"/>
      <c r="B126" s="886"/>
      <c r="C126" s="880" t="s">
        <v>458</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225</v>
      </c>
      <c r="AB126" s="845"/>
      <c r="AC126" s="845"/>
      <c r="AD126" s="845"/>
      <c r="AE126" s="846"/>
      <c r="AF126" s="847" t="s">
        <v>225</v>
      </c>
      <c r="AG126" s="845"/>
      <c r="AH126" s="845"/>
      <c r="AI126" s="845"/>
      <c r="AJ126" s="846"/>
      <c r="AK126" s="847" t="s">
        <v>433</v>
      </c>
      <c r="AL126" s="845"/>
      <c r="AM126" s="845"/>
      <c r="AN126" s="845"/>
      <c r="AO126" s="846"/>
      <c r="AP126" s="889" t="s">
        <v>225</v>
      </c>
      <c r="AQ126" s="890"/>
      <c r="AR126" s="890"/>
      <c r="AS126" s="890"/>
      <c r="AT126" s="891"/>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919"/>
      <c r="CL126" s="920"/>
      <c r="CM126" s="920"/>
      <c r="CN126" s="920"/>
      <c r="CO126" s="921"/>
      <c r="CP126" s="880" t="s">
        <v>471</v>
      </c>
      <c r="CQ126" s="817"/>
      <c r="CR126" s="817"/>
      <c r="CS126" s="817"/>
      <c r="CT126" s="817"/>
      <c r="CU126" s="817"/>
      <c r="CV126" s="817"/>
      <c r="CW126" s="817"/>
      <c r="CX126" s="817"/>
      <c r="CY126" s="817"/>
      <c r="CZ126" s="817"/>
      <c r="DA126" s="817"/>
      <c r="DB126" s="817"/>
      <c r="DC126" s="817"/>
      <c r="DD126" s="817"/>
      <c r="DE126" s="817"/>
      <c r="DF126" s="818"/>
      <c r="DG126" s="881" t="s">
        <v>433</v>
      </c>
      <c r="DH126" s="882"/>
      <c r="DI126" s="882"/>
      <c r="DJ126" s="882"/>
      <c r="DK126" s="882"/>
      <c r="DL126" s="882" t="s">
        <v>433</v>
      </c>
      <c r="DM126" s="882"/>
      <c r="DN126" s="882"/>
      <c r="DO126" s="882"/>
      <c r="DP126" s="882"/>
      <c r="DQ126" s="882" t="s">
        <v>225</v>
      </c>
      <c r="DR126" s="882"/>
      <c r="DS126" s="882"/>
      <c r="DT126" s="882"/>
      <c r="DU126" s="882"/>
      <c r="DV126" s="859" t="s">
        <v>225</v>
      </c>
      <c r="DW126" s="859"/>
      <c r="DX126" s="859"/>
      <c r="DY126" s="859"/>
      <c r="DZ126" s="860"/>
    </row>
    <row r="127" spans="1:130" s="216" customFormat="1" ht="26.25" customHeight="1" x14ac:dyDescent="0.2">
      <c r="A127" s="887"/>
      <c r="B127" s="888"/>
      <c r="C127" s="903" t="s">
        <v>472</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938</v>
      </c>
      <c r="AB127" s="845"/>
      <c r="AC127" s="845"/>
      <c r="AD127" s="845"/>
      <c r="AE127" s="846"/>
      <c r="AF127" s="847">
        <v>427</v>
      </c>
      <c r="AG127" s="845"/>
      <c r="AH127" s="845"/>
      <c r="AI127" s="845"/>
      <c r="AJ127" s="846"/>
      <c r="AK127" s="847" t="s">
        <v>225</v>
      </c>
      <c r="AL127" s="845"/>
      <c r="AM127" s="845"/>
      <c r="AN127" s="845"/>
      <c r="AO127" s="846"/>
      <c r="AP127" s="889" t="s">
        <v>225</v>
      </c>
      <c r="AQ127" s="890"/>
      <c r="AR127" s="890"/>
      <c r="AS127" s="890"/>
      <c r="AT127" s="891"/>
      <c r="AU127" s="218"/>
      <c r="AV127" s="218"/>
      <c r="AW127" s="218"/>
      <c r="AX127" s="906" t="s">
        <v>473</v>
      </c>
      <c r="AY127" s="877"/>
      <c r="AZ127" s="877"/>
      <c r="BA127" s="877"/>
      <c r="BB127" s="877"/>
      <c r="BC127" s="877"/>
      <c r="BD127" s="877"/>
      <c r="BE127" s="878"/>
      <c r="BF127" s="876" t="s">
        <v>474</v>
      </c>
      <c r="BG127" s="877"/>
      <c r="BH127" s="877"/>
      <c r="BI127" s="877"/>
      <c r="BJ127" s="877"/>
      <c r="BK127" s="877"/>
      <c r="BL127" s="878"/>
      <c r="BM127" s="876" t="s">
        <v>475</v>
      </c>
      <c r="BN127" s="877"/>
      <c r="BO127" s="877"/>
      <c r="BP127" s="877"/>
      <c r="BQ127" s="877"/>
      <c r="BR127" s="877"/>
      <c r="BS127" s="878"/>
      <c r="BT127" s="876" t="s">
        <v>476</v>
      </c>
      <c r="BU127" s="877"/>
      <c r="BV127" s="877"/>
      <c r="BW127" s="877"/>
      <c r="BX127" s="877"/>
      <c r="BY127" s="877"/>
      <c r="BZ127" s="879"/>
      <c r="CA127" s="218"/>
      <c r="CB127" s="218"/>
      <c r="CC127" s="218"/>
      <c r="CD127" s="241"/>
      <c r="CE127" s="241"/>
      <c r="CF127" s="241"/>
      <c r="CG127" s="218"/>
      <c r="CH127" s="218"/>
      <c r="CI127" s="218"/>
      <c r="CJ127" s="240"/>
      <c r="CK127" s="919"/>
      <c r="CL127" s="920"/>
      <c r="CM127" s="920"/>
      <c r="CN127" s="920"/>
      <c r="CO127" s="921"/>
      <c r="CP127" s="880" t="s">
        <v>477</v>
      </c>
      <c r="CQ127" s="817"/>
      <c r="CR127" s="817"/>
      <c r="CS127" s="817"/>
      <c r="CT127" s="817"/>
      <c r="CU127" s="817"/>
      <c r="CV127" s="817"/>
      <c r="CW127" s="817"/>
      <c r="CX127" s="817"/>
      <c r="CY127" s="817"/>
      <c r="CZ127" s="817"/>
      <c r="DA127" s="817"/>
      <c r="DB127" s="817"/>
      <c r="DC127" s="817"/>
      <c r="DD127" s="817"/>
      <c r="DE127" s="817"/>
      <c r="DF127" s="818"/>
      <c r="DG127" s="881" t="s">
        <v>225</v>
      </c>
      <c r="DH127" s="882"/>
      <c r="DI127" s="882"/>
      <c r="DJ127" s="882"/>
      <c r="DK127" s="882"/>
      <c r="DL127" s="882" t="s">
        <v>433</v>
      </c>
      <c r="DM127" s="882"/>
      <c r="DN127" s="882"/>
      <c r="DO127" s="882"/>
      <c r="DP127" s="882"/>
      <c r="DQ127" s="882" t="s">
        <v>225</v>
      </c>
      <c r="DR127" s="882"/>
      <c r="DS127" s="882"/>
      <c r="DT127" s="882"/>
      <c r="DU127" s="882"/>
      <c r="DV127" s="859" t="s">
        <v>225</v>
      </c>
      <c r="DW127" s="859"/>
      <c r="DX127" s="859"/>
      <c r="DY127" s="859"/>
      <c r="DZ127" s="860"/>
    </row>
    <row r="128" spans="1:130" s="216" customFormat="1" ht="26.25" customHeight="1" thickBot="1" x14ac:dyDescent="0.25">
      <c r="A128" s="861" t="s">
        <v>478</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479</v>
      </c>
      <c r="X128" s="863"/>
      <c r="Y128" s="863"/>
      <c r="Z128" s="864"/>
      <c r="AA128" s="865">
        <v>280031</v>
      </c>
      <c r="AB128" s="866"/>
      <c r="AC128" s="866"/>
      <c r="AD128" s="866"/>
      <c r="AE128" s="867"/>
      <c r="AF128" s="868">
        <v>265478</v>
      </c>
      <c r="AG128" s="866"/>
      <c r="AH128" s="866"/>
      <c r="AI128" s="866"/>
      <c r="AJ128" s="867"/>
      <c r="AK128" s="868">
        <v>235849</v>
      </c>
      <c r="AL128" s="866"/>
      <c r="AM128" s="866"/>
      <c r="AN128" s="866"/>
      <c r="AO128" s="867"/>
      <c r="AP128" s="869"/>
      <c r="AQ128" s="870"/>
      <c r="AR128" s="870"/>
      <c r="AS128" s="870"/>
      <c r="AT128" s="871"/>
      <c r="AU128" s="218"/>
      <c r="AV128" s="218"/>
      <c r="AW128" s="218"/>
      <c r="AX128" s="872" t="s">
        <v>480</v>
      </c>
      <c r="AY128" s="873"/>
      <c r="AZ128" s="873"/>
      <c r="BA128" s="873"/>
      <c r="BB128" s="873"/>
      <c r="BC128" s="873"/>
      <c r="BD128" s="873"/>
      <c r="BE128" s="874"/>
      <c r="BF128" s="851" t="s">
        <v>225</v>
      </c>
      <c r="BG128" s="852"/>
      <c r="BH128" s="852"/>
      <c r="BI128" s="852"/>
      <c r="BJ128" s="852"/>
      <c r="BK128" s="852"/>
      <c r="BL128" s="875"/>
      <c r="BM128" s="851">
        <v>13</v>
      </c>
      <c r="BN128" s="852"/>
      <c r="BO128" s="852"/>
      <c r="BP128" s="852"/>
      <c r="BQ128" s="852"/>
      <c r="BR128" s="852"/>
      <c r="BS128" s="875"/>
      <c r="BT128" s="851">
        <v>20</v>
      </c>
      <c r="BU128" s="852"/>
      <c r="BV128" s="852"/>
      <c r="BW128" s="852"/>
      <c r="BX128" s="852"/>
      <c r="BY128" s="852"/>
      <c r="BZ128" s="853"/>
      <c r="CA128" s="241"/>
      <c r="CB128" s="241"/>
      <c r="CC128" s="241"/>
      <c r="CD128" s="241"/>
      <c r="CE128" s="241"/>
      <c r="CF128" s="241"/>
      <c r="CG128" s="218"/>
      <c r="CH128" s="218"/>
      <c r="CI128" s="218"/>
      <c r="CJ128" s="240"/>
      <c r="CK128" s="922"/>
      <c r="CL128" s="923"/>
      <c r="CM128" s="923"/>
      <c r="CN128" s="923"/>
      <c r="CO128" s="924"/>
      <c r="CP128" s="854" t="s">
        <v>481</v>
      </c>
      <c r="CQ128" s="795"/>
      <c r="CR128" s="795"/>
      <c r="CS128" s="795"/>
      <c r="CT128" s="795"/>
      <c r="CU128" s="795"/>
      <c r="CV128" s="795"/>
      <c r="CW128" s="795"/>
      <c r="CX128" s="795"/>
      <c r="CY128" s="795"/>
      <c r="CZ128" s="795"/>
      <c r="DA128" s="795"/>
      <c r="DB128" s="795"/>
      <c r="DC128" s="795"/>
      <c r="DD128" s="795"/>
      <c r="DE128" s="795"/>
      <c r="DF128" s="796"/>
      <c r="DG128" s="855" t="s">
        <v>433</v>
      </c>
      <c r="DH128" s="856"/>
      <c r="DI128" s="856"/>
      <c r="DJ128" s="856"/>
      <c r="DK128" s="856"/>
      <c r="DL128" s="856" t="s">
        <v>225</v>
      </c>
      <c r="DM128" s="856"/>
      <c r="DN128" s="856"/>
      <c r="DO128" s="856"/>
      <c r="DP128" s="856"/>
      <c r="DQ128" s="856" t="s">
        <v>225</v>
      </c>
      <c r="DR128" s="856"/>
      <c r="DS128" s="856"/>
      <c r="DT128" s="856"/>
      <c r="DU128" s="856"/>
      <c r="DV128" s="857" t="s">
        <v>433</v>
      </c>
      <c r="DW128" s="857"/>
      <c r="DX128" s="857"/>
      <c r="DY128" s="857"/>
      <c r="DZ128" s="858"/>
    </row>
    <row r="129" spans="1:131" s="216" customFormat="1" ht="26.25" customHeight="1" x14ac:dyDescent="0.2">
      <c r="A129" s="839" t="s">
        <v>105</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482</v>
      </c>
      <c r="X129" s="842"/>
      <c r="Y129" s="842"/>
      <c r="Z129" s="843"/>
      <c r="AA129" s="844">
        <v>11556145</v>
      </c>
      <c r="AB129" s="845"/>
      <c r="AC129" s="845"/>
      <c r="AD129" s="845"/>
      <c r="AE129" s="846"/>
      <c r="AF129" s="847">
        <v>11932625</v>
      </c>
      <c r="AG129" s="845"/>
      <c r="AH129" s="845"/>
      <c r="AI129" s="845"/>
      <c r="AJ129" s="846"/>
      <c r="AK129" s="847">
        <v>12455071</v>
      </c>
      <c r="AL129" s="845"/>
      <c r="AM129" s="845"/>
      <c r="AN129" s="845"/>
      <c r="AO129" s="846"/>
      <c r="AP129" s="848"/>
      <c r="AQ129" s="849"/>
      <c r="AR129" s="849"/>
      <c r="AS129" s="849"/>
      <c r="AT129" s="850"/>
      <c r="AU129" s="219"/>
      <c r="AV129" s="219"/>
      <c r="AW129" s="219"/>
      <c r="AX129" s="816" t="s">
        <v>483</v>
      </c>
      <c r="AY129" s="817"/>
      <c r="AZ129" s="817"/>
      <c r="BA129" s="817"/>
      <c r="BB129" s="817"/>
      <c r="BC129" s="817"/>
      <c r="BD129" s="817"/>
      <c r="BE129" s="818"/>
      <c r="BF129" s="835" t="s">
        <v>225</v>
      </c>
      <c r="BG129" s="836"/>
      <c r="BH129" s="836"/>
      <c r="BI129" s="836"/>
      <c r="BJ129" s="836"/>
      <c r="BK129" s="836"/>
      <c r="BL129" s="837"/>
      <c r="BM129" s="835">
        <v>18</v>
      </c>
      <c r="BN129" s="836"/>
      <c r="BO129" s="836"/>
      <c r="BP129" s="836"/>
      <c r="BQ129" s="836"/>
      <c r="BR129" s="836"/>
      <c r="BS129" s="837"/>
      <c r="BT129" s="835">
        <v>30</v>
      </c>
      <c r="BU129" s="836"/>
      <c r="BV129" s="836"/>
      <c r="BW129" s="836"/>
      <c r="BX129" s="836"/>
      <c r="BY129" s="836"/>
      <c r="BZ129" s="838"/>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839" t="s">
        <v>484</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485</v>
      </c>
      <c r="X130" s="842"/>
      <c r="Y130" s="842"/>
      <c r="Z130" s="843"/>
      <c r="AA130" s="844">
        <v>1742611</v>
      </c>
      <c r="AB130" s="845"/>
      <c r="AC130" s="845"/>
      <c r="AD130" s="845"/>
      <c r="AE130" s="846"/>
      <c r="AF130" s="847">
        <v>1727323</v>
      </c>
      <c r="AG130" s="845"/>
      <c r="AH130" s="845"/>
      <c r="AI130" s="845"/>
      <c r="AJ130" s="846"/>
      <c r="AK130" s="847">
        <v>1699898</v>
      </c>
      <c r="AL130" s="845"/>
      <c r="AM130" s="845"/>
      <c r="AN130" s="845"/>
      <c r="AO130" s="846"/>
      <c r="AP130" s="848"/>
      <c r="AQ130" s="849"/>
      <c r="AR130" s="849"/>
      <c r="AS130" s="849"/>
      <c r="AT130" s="850"/>
      <c r="AU130" s="219"/>
      <c r="AV130" s="219"/>
      <c r="AW130" s="219"/>
      <c r="AX130" s="816" t="s">
        <v>486</v>
      </c>
      <c r="AY130" s="817"/>
      <c r="AZ130" s="817"/>
      <c r="BA130" s="817"/>
      <c r="BB130" s="817"/>
      <c r="BC130" s="817"/>
      <c r="BD130" s="817"/>
      <c r="BE130" s="818"/>
      <c r="BF130" s="819">
        <v>8.5</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487</v>
      </c>
      <c r="X131" s="826"/>
      <c r="Y131" s="826"/>
      <c r="Z131" s="827"/>
      <c r="AA131" s="828">
        <v>9813534</v>
      </c>
      <c r="AB131" s="829"/>
      <c r="AC131" s="829"/>
      <c r="AD131" s="829"/>
      <c r="AE131" s="830"/>
      <c r="AF131" s="831">
        <v>10205302</v>
      </c>
      <c r="AG131" s="829"/>
      <c r="AH131" s="829"/>
      <c r="AI131" s="829"/>
      <c r="AJ131" s="830"/>
      <c r="AK131" s="831">
        <v>10755173</v>
      </c>
      <c r="AL131" s="829"/>
      <c r="AM131" s="829"/>
      <c r="AN131" s="829"/>
      <c r="AO131" s="830"/>
      <c r="AP131" s="832"/>
      <c r="AQ131" s="833"/>
      <c r="AR131" s="833"/>
      <c r="AS131" s="833"/>
      <c r="AT131" s="834"/>
      <c r="AU131" s="219"/>
      <c r="AV131" s="219"/>
      <c r="AW131" s="219"/>
      <c r="AX131" s="794" t="s">
        <v>488</v>
      </c>
      <c r="AY131" s="795"/>
      <c r="AZ131" s="795"/>
      <c r="BA131" s="795"/>
      <c r="BB131" s="795"/>
      <c r="BC131" s="795"/>
      <c r="BD131" s="795"/>
      <c r="BE131" s="796"/>
      <c r="BF131" s="797">
        <v>4.5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803" t="s">
        <v>489</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490</v>
      </c>
      <c r="W132" s="807"/>
      <c r="X132" s="807"/>
      <c r="Y132" s="807"/>
      <c r="Z132" s="808"/>
      <c r="AA132" s="809">
        <v>8.1260432399999996</v>
      </c>
      <c r="AB132" s="810"/>
      <c r="AC132" s="810"/>
      <c r="AD132" s="810"/>
      <c r="AE132" s="811"/>
      <c r="AF132" s="812">
        <v>8.4059833130000001</v>
      </c>
      <c r="AG132" s="810"/>
      <c r="AH132" s="810"/>
      <c r="AI132" s="810"/>
      <c r="AJ132" s="811"/>
      <c r="AK132" s="812">
        <v>9.2094181469999992</v>
      </c>
      <c r="AL132" s="810"/>
      <c r="AM132" s="810"/>
      <c r="AN132" s="810"/>
      <c r="AO132" s="811"/>
      <c r="AP132" s="813"/>
      <c r="AQ132" s="814"/>
      <c r="AR132" s="814"/>
      <c r="AS132" s="814"/>
      <c r="AT132" s="815"/>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491</v>
      </c>
      <c r="W133" s="786"/>
      <c r="X133" s="786"/>
      <c r="Y133" s="786"/>
      <c r="Z133" s="787"/>
      <c r="AA133" s="788">
        <v>7.6</v>
      </c>
      <c r="AB133" s="789"/>
      <c r="AC133" s="789"/>
      <c r="AD133" s="789"/>
      <c r="AE133" s="790"/>
      <c r="AF133" s="788">
        <v>8.1</v>
      </c>
      <c r="AG133" s="789"/>
      <c r="AH133" s="789"/>
      <c r="AI133" s="789"/>
      <c r="AJ133" s="790"/>
      <c r="AK133" s="788">
        <v>8.5</v>
      </c>
      <c r="AL133" s="789"/>
      <c r="AM133" s="789"/>
      <c r="AN133" s="789"/>
      <c r="AO133" s="790"/>
      <c r="AP133" s="791"/>
      <c r="AQ133" s="792"/>
      <c r="AR133" s="792"/>
      <c r="AS133" s="792"/>
      <c r="AT133" s="793"/>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GSKzagJF2GAJoyDjOUY64iujHOYHycatxu4C+6DaT8/LqIZ96BlAxLAncTKXdnTaAb1yeInkBwmb85jUfkRong==" saltValue="1b5i77SO1fuAcgZG4SVH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46" customWidth="1"/>
    <col min="121" max="121" width="0" style="245" hidden="1" customWidth="1"/>
    <col min="122" max="16384" width="9" style="245" hidden="1"/>
  </cols>
  <sheetData>
    <row r="1" spans="1:120" ht="13"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45"/>
    </row>
    <row r="17" spans="119:120" ht="13" x14ac:dyDescent="0.2">
      <c r="DP17" s="245"/>
    </row>
    <row r="18" spans="119:120" ht="13" x14ac:dyDescent="0.2"/>
    <row r="19" spans="119:120" ht="13" x14ac:dyDescent="0.2"/>
    <row r="20" spans="119:120" ht="13" x14ac:dyDescent="0.2">
      <c r="DO20" s="245"/>
      <c r="DP20" s="245"/>
    </row>
    <row r="21" spans="119:120" ht="13" x14ac:dyDescent="0.2">
      <c r="DP21" s="245"/>
    </row>
    <row r="22" spans="119:120" ht="13" x14ac:dyDescent="0.2"/>
    <row r="23" spans="119:120" ht="13" x14ac:dyDescent="0.2">
      <c r="DO23" s="245"/>
      <c r="DP23" s="245"/>
    </row>
    <row r="24" spans="119:120" ht="13" x14ac:dyDescent="0.2">
      <c r="DP24" s="245"/>
    </row>
    <row r="25" spans="119:120" ht="13" x14ac:dyDescent="0.2">
      <c r="DP25" s="245"/>
    </row>
    <row r="26" spans="119:120" ht="13" x14ac:dyDescent="0.2">
      <c r="DO26" s="245"/>
      <c r="DP26" s="245"/>
    </row>
    <row r="27" spans="119:120" ht="13" x14ac:dyDescent="0.2"/>
    <row r="28" spans="119:120" ht="13" x14ac:dyDescent="0.2">
      <c r="DO28" s="245"/>
      <c r="DP28" s="245"/>
    </row>
    <row r="29" spans="119:120" ht="13" x14ac:dyDescent="0.2">
      <c r="DP29" s="245"/>
    </row>
    <row r="30" spans="119:120" ht="13" x14ac:dyDescent="0.2"/>
    <row r="31" spans="119:120" ht="13" x14ac:dyDescent="0.2">
      <c r="DO31" s="245"/>
      <c r="DP31" s="245"/>
    </row>
    <row r="32" spans="119:120" ht="13" x14ac:dyDescent="0.2"/>
    <row r="33" spans="98:120" ht="13" x14ac:dyDescent="0.2">
      <c r="DO33" s="245"/>
      <c r="DP33" s="245"/>
    </row>
    <row r="34" spans="98:120" ht="13" x14ac:dyDescent="0.2">
      <c r="DM34" s="245"/>
    </row>
    <row r="35" spans="98:120" ht="13" x14ac:dyDescent="0.2">
      <c r="CT35" s="245"/>
      <c r="CU35" s="245"/>
      <c r="CV35" s="245"/>
      <c r="CY35" s="245"/>
      <c r="CZ35" s="245"/>
      <c r="DA35" s="245"/>
      <c r="DD35" s="245"/>
      <c r="DE35" s="245"/>
      <c r="DF35" s="245"/>
      <c r="DI35" s="245"/>
      <c r="DJ35" s="245"/>
      <c r="DK35" s="245"/>
      <c r="DM35" s="245"/>
      <c r="DN35" s="245"/>
      <c r="DO35" s="245"/>
      <c r="DP35" s="245"/>
    </row>
    <row r="36" spans="98:120" ht="13" x14ac:dyDescent="0.2"/>
    <row r="37" spans="98:120" ht="13" x14ac:dyDescent="0.2">
      <c r="CW37" s="245"/>
      <c r="DB37" s="245"/>
      <c r="DG37" s="245"/>
      <c r="DL37" s="245"/>
      <c r="DP37" s="245"/>
    </row>
    <row r="38" spans="98:120" ht="13"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45"/>
      <c r="DO49" s="245"/>
      <c r="DP49" s="24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45"/>
      <c r="CS63" s="245"/>
      <c r="CX63" s="245"/>
      <c r="DC63" s="245"/>
      <c r="DH63" s="245"/>
    </row>
    <row r="64" spans="22:120" ht="13" x14ac:dyDescent="0.2">
      <c r="V64" s="245"/>
    </row>
    <row r="65" spans="15:120" ht="13"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 x14ac:dyDescent="0.2">
      <c r="Q66" s="245"/>
      <c r="S66" s="245"/>
      <c r="U66" s="245"/>
      <c r="DM66" s="245"/>
    </row>
    <row r="67" spans="15:120" ht="13"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 x14ac:dyDescent="0.2"/>
    <row r="69" spans="15:120" ht="13" x14ac:dyDescent="0.2"/>
    <row r="70" spans="15:120" ht="13" x14ac:dyDescent="0.2"/>
    <row r="71" spans="15:120" ht="13" x14ac:dyDescent="0.2"/>
    <row r="72" spans="15:120" ht="13" x14ac:dyDescent="0.2">
      <c r="DP72" s="245"/>
    </row>
    <row r="73" spans="15:120" ht="13" x14ac:dyDescent="0.2">
      <c r="DP73" s="24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45"/>
      <c r="CX96" s="245"/>
      <c r="DC96" s="245"/>
      <c r="DH96" s="245"/>
    </row>
    <row r="97" spans="24:120" ht="13" x14ac:dyDescent="0.2">
      <c r="CS97" s="245"/>
      <c r="CX97" s="245"/>
      <c r="DC97" s="245"/>
      <c r="DH97" s="245"/>
      <c r="DP97" s="246" t="s">
        <v>492</v>
      </c>
    </row>
    <row r="98" spans="24:120" ht="13" hidden="1" x14ac:dyDescent="0.2">
      <c r="CS98" s="245"/>
      <c r="CX98" s="245"/>
      <c r="DC98" s="245"/>
      <c r="DH98" s="245"/>
    </row>
    <row r="99" spans="24:120" ht="13"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 hidden="1" x14ac:dyDescent="0.2">
      <c r="CT103" s="245"/>
      <c r="CV103" s="245"/>
      <c r="CW103" s="245"/>
      <c r="CY103" s="245"/>
      <c r="DA103" s="245"/>
      <c r="DB103" s="245"/>
      <c r="DD103" s="245"/>
      <c r="DF103" s="245"/>
      <c r="DG103" s="245"/>
      <c r="DI103" s="245"/>
      <c r="DK103" s="245"/>
      <c r="DL103" s="245"/>
      <c r="DM103" s="245"/>
      <c r="DN103" s="245"/>
      <c r="DO103" s="245"/>
      <c r="DP103" s="245"/>
    </row>
    <row r="104" spans="24:120" ht="13"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0" zoomScale="70" zoomScaleNormal="70" zoomScaleSheetLayoutView="55" workbookViewId="0"/>
  </sheetViews>
  <sheetFormatPr defaultColWidth="0" defaultRowHeight="13.5" customHeight="1" zeroHeight="1" x14ac:dyDescent="0.2"/>
  <cols>
    <col min="1" max="116" width="2.6328125" style="246" customWidth="1"/>
    <col min="117" max="16384" width="9" style="245" hidden="1"/>
  </cols>
  <sheetData>
    <row r="1" spans="2:116" ht="13"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 x14ac:dyDescent="0.2"/>
    <row r="3" spans="2:116" ht="13" x14ac:dyDescent="0.2"/>
    <row r="4" spans="2:116" ht="13"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 x14ac:dyDescent="0.2"/>
    <row r="20" spans="9:116" ht="13" x14ac:dyDescent="0.2"/>
    <row r="21" spans="9:116" ht="13" x14ac:dyDescent="0.2">
      <c r="DL21" s="245"/>
    </row>
    <row r="22" spans="9:116" ht="13" x14ac:dyDescent="0.2">
      <c r="DI22" s="245"/>
      <c r="DJ22" s="245"/>
      <c r="DK22" s="245"/>
      <c r="DL22" s="245"/>
    </row>
    <row r="23" spans="9:116" ht="13" x14ac:dyDescent="0.2">
      <c r="CY23" s="245"/>
      <c r="CZ23" s="245"/>
      <c r="DA23" s="245"/>
      <c r="DB23" s="245"/>
      <c r="DC23" s="245"/>
      <c r="DD23" s="245"/>
      <c r="DE23" s="245"/>
      <c r="DF23" s="245"/>
      <c r="DG23" s="245"/>
      <c r="DH23" s="245"/>
      <c r="DI23" s="245"/>
      <c r="DJ23" s="245"/>
      <c r="DK23" s="245"/>
      <c r="DL23" s="24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45"/>
      <c r="DA35" s="245"/>
      <c r="DB35" s="245"/>
      <c r="DC35" s="245"/>
      <c r="DD35" s="245"/>
      <c r="DE35" s="245"/>
      <c r="DF35" s="245"/>
      <c r="DG35" s="245"/>
      <c r="DH35" s="245"/>
      <c r="DI35" s="245"/>
      <c r="DJ35" s="245"/>
      <c r="DK35" s="245"/>
      <c r="DL35" s="245"/>
    </row>
    <row r="36" spans="15:116" ht="13" x14ac:dyDescent="0.2"/>
    <row r="37" spans="15:116" ht="13" x14ac:dyDescent="0.2">
      <c r="DL37" s="245"/>
    </row>
    <row r="38" spans="15:116" ht="13" x14ac:dyDescent="0.2">
      <c r="DI38" s="245"/>
      <c r="DJ38" s="245"/>
      <c r="DK38" s="245"/>
      <c r="DL38" s="245"/>
    </row>
    <row r="39" spans="15:116" ht="13" x14ac:dyDescent="0.2"/>
    <row r="40" spans="15:116" ht="13" x14ac:dyDescent="0.2"/>
    <row r="41" spans="15:116" ht="13" x14ac:dyDescent="0.2"/>
    <row r="42" spans="15:116" ht="13" x14ac:dyDescent="0.2"/>
    <row r="43" spans="15:116" ht="13"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 x14ac:dyDescent="0.2">
      <c r="DL44" s="245"/>
    </row>
    <row r="45" spans="15:116" ht="13" x14ac:dyDescent="0.2"/>
    <row r="46" spans="15:116" ht="13" x14ac:dyDescent="0.2">
      <c r="DA46" s="245"/>
      <c r="DB46" s="245"/>
      <c r="DC46" s="245"/>
      <c r="DD46" s="245"/>
      <c r="DE46" s="245"/>
      <c r="DF46" s="245"/>
      <c r="DG46" s="245"/>
      <c r="DH46" s="245"/>
      <c r="DI46" s="245"/>
      <c r="DJ46" s="245"/>
      <c r="DK46" s="245"/>
      <c r="DL46" s="245"/>
    </row>
    <row r="47" spans="15:116" ht="13" x14ac:dyDescent="0.2"/>
    <row r="48" spans="15:116" ht="13" x14ac:dyDescent="0.2"/>
    <row r="49" spans="104:116" ht="13" x14ac:dyDescent="0.2"/>
    <row r="50" spans="104:116" ht="13" x14ac:dyDescent="0.2">
      <c r="CZ50" s="245"/>
      <c r="DA50" s="245"/>
      <c r="DB50" s="245"/>
      <c r="DC50" s="245"/>
      <c r="DD50" s="245"/>
      <c r="DE50" s="245"/>
      <c r="DF50" s="245"/>
      <c r="DG50" s="245"/>
      <c r="DH50" s="245"/>
      <c r="DI50" s="245"/>
      <c r="DJ50" s="245"/>
      <c r="DK50" s="245"/>
      <c r="DL50" s="245"/>
    </row>
    <row r="51" spans="104:116" ht="13" x14ac:dyDescent="0.2"/>
    <row r="52" spans="104:116" ht="13" x14ac:dyDescent="0.2"/>
    <row r="53" spans="104:116" ht="13" x14ac:dyDescent="0.2">
      <c r="DL53" s="24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45"/>
      <c r="DD67" s="245"/>
      <c r="DE67" s="245"/>
      <c r="DF67" s="245"/>
      <c r="DG67" s="245"/>
      <c r="DH67" s="245"/>
      <c r="DI67" s="245"/>
      <c r="DJ67" s="245"/>
      <c r="DK67" s="245"/>
      <c r="DL67" s="24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4WIIsPDFQjafvHdFmzoigPALKmDghJywP8s6e/IADhgIm6uNmSlD/0gDmL2/UF67/Ja2vkEe8cayylS8Gnr0A==" saltValue="qk/u4MtA2cq0rgPbR2Sx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53125" style="247" customWidth="1"/>
    <col min="37" max="44" width="17" style="247" customWidth="1"/>
    <col min="45" max="45" width="6.08984375" style="254" customWidth="1"/>
    <col min="46" max="46" width="3" style="252" customWidth="1"/>
    <col min="47" max="47" width="19.08984375" style="247" hidden="1" customWidth="1"/>
    <col min="48" max="52" width="12.6328125" style="247" hidden="1" customWidth="1"/>
    <col min="53" max="16384" width="8.6328125" style="247" hidden="1"/>
  </cols>
  <sheetData>
    <row r="1" spans="1:46" ht="13" x14ac:dyDescent="0.2">
      <c r="AS1" s="248"/>
      <c r="AT1" s="248"/>
    </row>
    <row r="2" spans="1:46" ht="13" x14ac:dyDescent="0.2">
      <c r="AS2" s="248"/>
      <c r="AT2" s="248"/>
    </row>
    <row r="3" spans="1:46" ht="13" x14ac:dyDescent="0.2">
      <c r="AS3" s="248"/>
      <c r="AT3" s="248"/>
    </row>
    <row r="4" spans="1:46" ht="13" x14ac:dyDescent="0.2">
      <c r="AS4" s="248"/>
      <c r="AT4" s="248"/>
    </row>
    <row r="5" spans="1:46" ht="16.5" x14ac:dyDescent="0.2">
      <c r="A5" s="249" t="s">
        <v>493</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1"/>
    </row>
    <row r="6" spans="1:46" ht="13" x14ac:dyDescent="0.2">
      <c r="A6" s="252"/>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53" t="s">
        <v>494</v>
      </c>
      <c r="AL6" s="253"/>
      <c r="AM6" s="253"/>
      <c r="AN6" s="253"/>
      <c r="AO6" s="248"/>
      <c r="AP6" s="248"/>
      <c r="AQ6" s="248"/>
      <c r="AR6" s="248"/>
    </row>
    <row r="7" spans="1:46" ht="13.5" customHeight="1" x14ac:dyDescent="0.2">
      <c r="A7" s="252"/>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55"/>
      <c r="AL7" s="256"/>
      <c r="AM7" s="256"/>
      <c r="AN7" s="257"/>
      <c r="AO7" s="1183" t="s">
        <v>495</v>
      </c>
      <c r="AP7" s="258"/>
      <c r="AQ7" s="259" t="s">
        <v>496</v>
      </c>
      <c r="AR7" s="260"/>
    </row>
    <row r="8" spans="1:46" ht="13" x14ac:dyDescent="0.2">
      <c r="A8" s="252"/>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61"/>
      <c r="AL8" s="262"/>
      <c r="AM8" s="262"/>
      <c r="AN8" s="263"/>
      <c r="AO8" s="1184"/>
      <c r="AP8" s="264" t="s">
        <v>497</v>
      </c>
      <c r="AQ8" s="265" t="s">
        <v>498</v>
      </c>
      <c r="AR8" s="266" t="s">
        <v>499</v>
      </c>
    </row>
    <row r="9" spans="1:46" ht="13" x14ac:dyDescent="0.2">
      <c r="A9" s="252"/>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1195" t="s">
        <v>500</v>
      </c>
      <c r="AL9" s="1196"/>
      <c r="AM9" s="1196"/>
      <c r="AN9" s="1197"/>
      <c r="AO9" s="267">
        <v>3746147</v>
      </c>
      <c r="AP9" s="267">
        <v>87689</v>
      </c>
      <c r="AQ9" s="268">
        <v>87308</v>
      </c>
      <c r="AR9" s="269">
        <v>0.4</v>
      </c>
    </row>
    <row r="10" spans="1:46" ht="13.5" customHeight="1" x14ac:dyDescent="0.2">
      <c r="A10" s="252"/>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1195" t="s">
        <v>501</v>
      </c>
      <c r="AL10" s="1196"/>
      <c r="AM10" s="1196"/>
      <c r="AN10" s="1197"/>
      <c r="AO10" s="270">
        <v>566851</v>
      </c>
      <c r="AP10" s="270">
        <v>13269</v>
      </c>
      <c r="AQ10" s="271">
        <v>7758</v>
      </c>
      <c r="AR10" s="272">
        <v>71</v>
      </c>
    </row>
    <row r="11" spans="1:46" ht="13.5" customHeight="1" x14ac:dyDescent="0.2">
      <c r="A11" s="252"/>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1195" t="s">
        <v>502</v>
      </c>
      <c r="AL11" s="1196"/>
      <c r="AM11" s="1196"/>
      <c r="AN11" s="1197"/>
      <c r="AO11" s="270">
        <v>123439</v>
      </c>
      <c r="AP11" s="270">
        <v>2889</v>
      </c>
      <c r="AQ11" s="271">
        <v>2064</v>
      </c>
      <c r="AR11" s="272">
        <v>40</v>
      </c>
    </row>
    <row r="12" spans="1:46" ht="13.5" customHeight="1" x14ac:dyDescent="0.2">
      <c r="A12" s="252"/>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1195" t="s">
        <v>503</v>
      </c>
      <c r="AL12" s="1196"/>
      <c r="AM12" s="1196"/>
      <c r="AN12" s="1197"/>
      <c r="AO12" s="270" t="s">
        <v>504</v>
      </c>
      <c r="AP12" s="270" t="s">
        <v>504</v>
      </c>
      <c r="AQ12" s="271">
        <v>9</v>
      </c>
      <c r="AR12" s="272" t="s">
        <v>504</v>
      </c>
    </row>
    <row r="13" spans="1:46" ht="13.5" customHeight="1" x14ac:dyDescent="0.2">
      <c r="A13" s="252"/>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1195" t="s">
        <v>505</v>
      </c>
      <c r="AL13" s="1196"/>
      <c r="AM13" s="1196"/>
      <c r="AN13" s="1197"/>
      <c r="AO13" s="270">
        <v>121574</v>
      </c>
      <c r="AP13" s="270">
        <v>2846</v>
      </c>
      <c r="AQ13" s="271">
        <v>2858</v>
      </c>
      <c r="AR13" s="272">
        <v>-0.4</v>
      </c>
    </row>
    <row r="14" spans="1:46" ht="13.5" customHeight="1" x14ac:dyDescent="0.2">
      <c r="A14" s="252"/>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1195" t="s">
        <v>506</v>
      </c>
      <c r="AL14" s="1196"/>
      <c r="AM14" s="1196"/>
      <c r="AN14" s="1197"/>
      <c r="AO14" s="270">
        <v>21728</v>
      </c>
      <c r="AP14" s="270">
        <v>509</v>
      </c>
      <c r="AQ14" s="271">
        <v>1616</v>
      </c>
      <c r="AR14" s="272">
        <v>-68.5</v>
      </c>
    </row>
    <row r="15" spans="1:46" ht="13.5" customHeight="1" x14ac:dyDescent="0.2">
      <c r="A15" s="252"/>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1198" t="s">
        <v>507</v>
      </c>
      <c r="AL15" s="1199"/>
      <c r="AM15" s="1199"/>
      <c r="AN15" s="1200"/>
      <c r="AO15" s="270">
        <v>-248519</v>
      </c>
      <c r="AP15" s="270">
        <v>-5817</v>
      </c>
      <c r="AQ15" s="271">
        <v>-6164</v>
      </c>
      <c r="AR15" s="272">
        <v>-5.6</v>
      </c>
    </row>
    <row r="16" spans="1:46" ht="13" x14ac:dyDescent="0.2">
      <c r="A16" s="252"/>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1198" t="s">
        <v>180</v>
      </c>
      <c r="AL16" s="1199"/>
      <c r="AM16" s="1199"/>
      <c r="AN16" s="1200"/>
      <c r="AO16" s="270">
        <v>4331220</v>
      </c>
      <c r="AP16" s="270">
        <v>101384</v>
      </c>
      <c r="AQ16" s="271">
        <v>95448</v>
      </c>
      <c r="AR16" s="272">
        <v>6.2</v>
      </c>
    </row>
    <row r="17" spans="1:46" ht="13" x14ac:dyDescent="0.2">
      <c r="A17" s="252"/>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73"/>
    </row>
    <row r="18" spans="1:46" ht="13" x14ac:dyDescent="0.2">
      <c r="A18" s="252"/>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74"/>
      <c r="AR18" s="274"/>
    </row>
    <row r="19" spans="1:46" ht="13" x14ac:dyDescent="0.2">
      <c r="A19" s="252"/>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t="s">
        <v>508</v>
      </c>
      <c r="AL19" s="248"/>
      <c r="AM19" s="248"/>
      <c r="AN19" s="248"/>
      <c r="AO19" s="248"/>
      <c r="AP19" s="248"/>
      <c r="AQ19" s="248"/>
      <c r="AR19" s="248"/>
    </row>
    <row r="20" spans="1:46" ht="13" x14ac:dyDescent="0.2">
      <c r="A20" s="252"/>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75"/>
      <c r="AL20" s="276"/>
      <c r="AM20" s="276"/>
      <c r="AN20" s="277"/>
      <c r="AO20" s="278" t="s">
        <v>509</v>
      </c>
      <c r="AP20" s="279" t="s">
        <v>510</v>
      </c>
      <c r="AQ20" s="280" t="s">
        <v>511</v>
      </c>
      <c r="AR20" s="281"/>
    </row>
    <row r="21" spans="1:46" s="287" customFormat="1" ht="13" x14ac:dyDescent="0.2">
      <c r="A21" s="282"/>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1201" t="s">
        <v>512</v>
      </c>
      <c r="AL21" s="1202"/>
      <c r="AM21" s="1202"/>
      <c r="AN21" s="1203"/>
      <c r="AO21" s="283">
        <v>6.76</v>
      </c>
      <c r="AP21" s="284">
        <v>8.85</v>
      </c>
      <c r="AQ21" s="285">
        <v>-2.09</v>
      </c>
      <c r="AR21" s="253"/>
      <c r="AS21" s="286"/>
      <c r="AT21" s="282"/>
    </row>
    <row r="22" spans="1:46" s="287" customFormat="1" ht="13" x14ac:dyDescent="0.2">
      <c r="A22" s="282"/>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1201" t="s">
        <v>513</v>
      </c>
      <c r="AL22" s="1202"/>
      <c r="AM22" s="1202"/>
      <c r="AN22" s="1203"/>
      <c r="AO22" s="288">
        <v>99.3</v>
      </c>
      <c r="AP22" s="289">
        <v>97.5</v>
      </c>
      <c r="AQ22" s="290">
        <v>1.8</v>
      </c>
      <c r="AR22" s="274"/>
      <c r="AS22" s="286"/>
      <c r="AT22" s="282"/>
    </row>
    <row r="23" spans="1:46" s="287" customFormat="1" ht="13" x14ac:dyDescent="0.2">
      <c r="A23" s="282"/>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74"/>
      <c r="AQ23" s="274"/>
      <c r="AR23" s="274"/>
      <c r="AS23" s="286"/>
      <c r="AT23" s="282"/>
    </row>
    <row r="24" spans="1:46" s="287" customFormat="1" ht="13" x14ac:dyDescent="0.2">
      <c r="A24" s="282"/>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74"/>
      <c r="AQ24" s="274"/>
      <c r="AR24" s="274"/>
      <c r="AS24" s="286"/>
      <c r="AT24" s="282"/>
    </row>
    <row r="25" spans="1:46" s="287" customFormat="1" ht="13" x14ac:dyDescent="0.2">
      <c r="A25" s="291"/>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3"/>
      <c r="AQ25" s="293"/>
      <c r="AR25" s="293"/>
      <c r="AS25" s="294"/>
      <c r="AT25" s="282"/>
    </row>
    <row r="26" spans="1:46" s="287" customFormat="1" ht="13" x14ac:dyDescent="0.2">
      <c r="A26" s="1194" t="s">
        <v>514</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53"/>
    </row>
    <row r="27" spans="1:46" ht="13" x14ac:dyDescent="0.2">
      <c r="A27" s="295"/>
      <c r="AO27" s="248"/>
      <c r="AP27" s="248"/>
      <c r="AQ27" s="248"/>
      <c r="AR27" s="248"/>
      <c r="AS27" s="248"/>
      <c r="AT27" s="248"/>
    </row>
    <row r="28" spans="1:46" ht="16.5" x14ac:dyDescent="0.2">
      <c r="A28" s="249" t="s">
        <v>515</v>
      </c>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96"/>
    </row>
    <row r="29" spans="1:46" ht="13" x14ac:dyDescent="0.2">
      <c r="A29" s="252"/>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53" t="s">
        <v>516</v>
      </c>
      <c r="AL29" s="253"/>
      <c r="AM29" s="253"/>
      <c r="AN29" s="253"/>
      <c r="AO29" s="248"/>
      <c r="AP29" s="248"/>
      <c r="AQ29" s="248"/>
      <c r="AR29" s="248"/>
      <c r="AS29" s="297"/>
    </row>
    <row r="30" spans="1:46" ht="13.5" customHeight="1" x14ac:dyDescent="0.2">
      <c r="A30" s="252"/>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55"/>
      <c r="AL30" s="256"/>
      <c r="AM30" s="256"/>
      <c r="AN30" s="257"/>
      <c r="AO30" s="1183" t="s">
        <v>495</v>
      </c>
      <c r="AP30" s="258"/>
      <c r="AQ30" s="259" t="s">
        <v>496</v>
      </c>
      <c r="AR30" s="260"/>
    </row>
    <row r="31" spans="1:46" ht="13" x14ac:dyDescent="0.2">
      <c r="A31" s="252"/>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61"/>
      <c r="AL31" s="262"/>
      <c r="AM31" s="262"/>
      <c r="AN31" s="263"/>
      <c r="AO31" s="1184"/>
      <c r="AP31" s="264" t="s">
        <v>497</v>
      </c>
      <c r="AQ31" s="265" t="s">
        <v>498</v>
      </c>
      <c r="AR31" s="266" t="s">
        <v>499</v>
      </c>
    </row>
    <row r="32" spans="1:46" ht="27" customHeight="1" x14ac:dyDescent="0.2">
      <c r="A32" s="252"/>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1185" t="s">
        <v>517</v>
      </c>
      <c r="AL32" s="1186"/>
      <c r="AM32" s="1186"/>
      <c r="AN32" s="1187"/>
      <c r="AO32" s="298">
        <v>1921711</v>
      </c>
      <c r="AP32" s="298">
        <v>44983</v>
      </c>
      <c r="AQ32" s="299">
        <v>54035</v>
      </c>
      <c r="AR32" s="300">
        <v>-16.8</v>
      </c>
    </row>
    <row r="33" spans="1:46" ht="13.5" customHeight="1" x14ac:dyDescent="0.2">
      <c r="A33" s="252"/>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1185" t="s">
        <v>518</v>
      </c>
      <c r="AL33" s="1186"/>
      <c r="AM33" s="1186"/>
      <c r="AN33" s="1187"/>
      <c r="AO33" s="298" t="s">
        <v>504</v>
      </c>
      <c r="AP33" s="298" t="s">
        <v>504</v>
      </c>
      <c r="AQ33" s="299" t="s">
        <v>504</v>
      </c>
      <c r="AR33" s="300" t="s">
        <v>504</v>
      </c>
    </row>
    <row r="34" spans="1:46" ht="27" customHeight="1" x14ac:dyDescent="0.2">
      <c r="A34" s="252"/>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1185" t="s">
        <v>519</v>
      </c>
      <c r="AL34" s="1186"/>
      <c r="AM34" s="1186"/>
      <c r="AN34" s="1187"/>
      <c r="AO34" s="298" t="s">
        <v>504</v>
      </c>
      <c r="AP34" s="298" t="s">
        <v>504</v>
      </c>
      <c r="AQ34" s="299">
        <v>20</v>
      </c>
      <c r="AR34" s="300" t="s">
        <v>504</v>
      </c>
    </row>
    <row r="35" spans="1:46" ht="27" customHeight="1" x14ac:dyDescent="0.2">
      <c r="A35" s="252"/>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1185" t="s">
        <v>520</v>
      </c>
      <c r="AL35" s="1186"/>
      <c r="AM35" s="1186"/>
      <c r="AN35" s="1187"/>
      <c r="AO35" s="298">
        <v>947314</v>
      </c>
      <c r="AP35" s="298">
        <v>22174</v>
      </c>
      <c r="AQ35" s="299">
        <v>18791</v>
      </c>
      <c r="AR35" s="300">
        <v>18</v>
      </c>
    </row>
    <row r="36" spans="1:46" ht="27" customHeight="1" x14ac:dyDescent="0.2">
      <c r="A36" s="252"/>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1185" t="s">
        <v>521</v>
      </c>
      <c r="AL36" s="1186"/>
      <c r="AM36" s="1186"/>
      <c r="AN36" s="1187"/>
      <c r="AO36" s="298">
        <v>57211</v>
      </c>
      <c r="AP36" s="298">
        <v>1339</v>
      </c>
      <c r="AQ36" s="299">
        <v>2664</v>
      </c>
      <c r="AR36" s="300">
        <v>-49.7</v>
      </c>
    </row>
    <row r="37" spans="1:46" ht="13.5" customHeight="1" x14ac:dyDescent="0.2">
      <c r="A37" s="252"/>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1185" t="s">
        <v>522</v>
      </c>
      <c r="AL37" s="1186"/>
      <c r="AM37" s="1186"/>
      <c r="AN37" s="1187"/>
      <c r="AO37" s="298" t="s">
        <v>504</v>
      </c>
      <c r="AP37" s="298" t="s">
        <v>504</v>
      </c>
      <c r="AQ37" s="299">
        <v>620</v>
      </c>
      <c r="AR37" s="300" t="s">
        <v>504</v>
      </c>
    </row>
    <row r="38" spans="1:46" ht="27" customHeight="1" x14ac:dyDescent="0.2">
      <c r="A38" s="252"/>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1188" t="s">
        <v>523</v>
      </c>
      <c r="AL38" s="1189"/>
      <c r="AM38" s="1189"/>
      <c r="AN38" s="1190"/>
      <c r="AO38" s="301" t="s">
        <v>504</v>
      </c>
      <c r="AP38" s="301" t="s">
        <v>504</v>
      </c>
      <c r="AQ38" s="302">
        <v>2</v>
      </c>
      <c r="AR38" s="290" t="s">
        <v>504</v>
      </c>
      <c r="AS38" s="297"/>
    </row>
    <row r="39" spans="1:46" ht="13" x14ac:dyDescent="0.2">
      <c r="A39" s="252"/>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1188" t="s">
        <v>524</v>
      </c>
      <c r="AL39" s="1189"/>
      <c r="AM39" s="1189"/>
      <c r="AN39" s="1190"/>
      <c r="AO39" s="298">
        <v>-235849</v>
      </c>
      <c r="AP39" s="298">
        <v>-5521</v>
      </c>
      <c r="AQ39" s="299">
        <v>-4196</v>
      </c>
      <c r="AR39" s="300">
        <v>31.6</v>
      </c>
      <c r="AS39" s="297"/>
    </row>
    <row r="40" spans="1:46" ht="27" customHeight="1" x14ac:dyDescent="0.2">
      <c r="A40" s="252"/>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1185" t="s">
        <v>525</v>
      </c>
      <c r="AL40" s="1186"/>
      <c r="AM40" s="1186"/>
      <c r="AN40" s="1187"/>
      <c r="AO40" s="298">
        <v>-1699898</v>
      </c>
      <c r="AP40" s="298">
        <v>-39791</v>
      </c>
      <c r="AQ40" s="299">
        <v>-50476</v>
      </c>
      <c r="AR40" s="300">
        <v>-21.2</v>
      </c>
      <c r="AS40" s="297"/>
    </row>
    <row r="41" spans="1:46" ht="13" x14ac:dyDescent="0.2">
      <c r="A41" s="252"/>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1191" t="s">
        <v>290</v>
      </c>
      <c r="AL41" s="1192"/>
      <c r="AM41" s="1192"/>
      <c r="AN41" s="1193"/>
      <c r="AO41" s="298">
        <v>990489</v>
      </c>
      <c r="AP41" s="298">
        <v>23185</v>
      </c>
      <c r="AQ41" s="299">
        <v>21460</v>
      </c>
      <c r="AR41" s="300">
        <v>8</v>
      </c>
      <c r="AS41" s="297"/>
    </row>
    <row r="42" spans="1:46" ht="13" x14ac:dyDescent="0.2">
      <c r="A42" s="252"/>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303" t="s">
        <v>526</v>
      </c>
      <c r="AL42" s="248"/>
      <c r="AM42" s="248"/>
      <c r="AN42" s="248"/>
      <c r="AO42" s="248"/>
      <c r="AP42" s="248"/>
      <c r="AQ42" s="274"/>
      <c r="AR42" s="274"/>
      <c r="AS42" s="297"/>
    </row>
    <row r="43" spans="1:46" ht="13" x14ac:dyDescent="0.2">
      <c r="A43" s="252"/>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304"/>
      <c r="AQ43" s="274"/>
      <c r="AR43" s="248"/>
      <c r="AS43" s="297"/>
    </row>
    <row r="44" spans="1:46" ht="13" x14ac:dyDescent="0.2">
      <c r="A44" s="252"/>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74"/>
      <c r="AR44" s="248"/>
    </row>
    <row r="45" spans="1:46" ht="13" x14ac:dyDescent="0.2">
      <c r="A45" s="250"/>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305"/>
      <c r="AR45" s="250"/>
      <c r="AS45" s="250"/>
      <c r="AT45" s="248"/>
    </row>
    <row r="46" spans="1:46" ht="13" x14ac:dyDescent="0.2">
      <c r="A46" s="306"/>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248"/>
    </row>
    <row r="47" spans="1:46" ht="17.25" customHeight="1" x14ac:dyDescent="0.2">
      <c r="A47" s="307" t="s">
        <v>527</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row>
    <row r="48" spans="1:46" ht="13" x14ac:dyDescent="0.2">
      <c r="A48" s="252"/>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308" t="s">
        <v>528</v>
      </c>
      <c r="AL48" s="308"/>
      <c r="AM48" s="308"/>
      <c r="AN48" s="308"/>
      <c r="AO48" s="308"/>
      <c r="AP48" s="308"/>
      <c r="AQ48" s="309"/>
      <c r="AR48" s="308"/>
    </row>
    <row r="49" spans="1:44" ht="13.5" customHeight="1" x14ac:dyDescent="0.2">
      <c r="A49" s="252"/>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310"/>
      <c r="AL49" s="311"/>
      <c r="AM49" s="1178" t="s">
        <v>495</v>
      </c>
      <c r="AN49" s="1180" t="s">
        <v>529</v>
      </c>
      <c r="AO49" s="1181"/>
      <c r="AP49" s="1181"/>
      <c r="AQ49" s="1181"/>
      <c r="AR49" s="1182"/>
    </row>
    <row r="50" spans="1:44" ht="13" x14ac:dyDescent="0.2">
      <c r="A50" s="252"/>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312"/>
      <c r="AL50" s="313"/>
      <c r="AM50" s="1179"/>
      <c r="AN50" s="314" t="s">
        <v>530</v>
      </c>
      <c r="AO50" s="315" t="s">
        <v>531</v>
      </c>
      <c r="AP50" s="316" t="s">
        <v>532</v>
      </c>
      <c r="AQ50" s="317" t="s">
        <v>533</v>
      </c>
      <c r="AR50" s="318" t="s">
        <v>534</v>
      </c>
    </row>
    <row r="51" spans="1:44" ht="13" x14ac:dyDescent="0.2">
      <c r="A51" s="252"/>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310" t="s">
        <v>535</v>
      </c>
      <c r="AL51" s="311"/>
      <c r="AM51" s="319">
        <v>1855388</v>
      </c>
      <c r="AN51" s="320">
        <v>41555</v>
      </c>
      <c r="AO51" s="321">
        <v>-21.9</v>
      </c>
      <c r="AP51" s="322">
        <v>68468</v>
      </c>
      <c r="AQ51" s="323">
        <v>3.9</v>
      </c>
      <c r="AR51" s="324">
        <v>-25.8</v>
      </c>
    </row>
    <row r="52" spans="1:44" ht="13" x14ac:dyDescent="0.2">
      <c r="A52" s="252"/>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325"/>
      <c r="AL52" s="326" t="s">
        <v>536</v>
      </c>
      <c r="AM52" s="327">
        <v>1057641</v>
      </c>
      <c r="AN52" s="328">
        <v>23688</v>
      </c>
      <c r="AO52" s="329">
        <v>-18.7</v>
      </c>
      <c r="AP52" s="330">
        <v>34140</v>
      </c>
      <c r="AQ52" s="331">
        <v>-6.4</v>
      </c>
      <c r="AR52" s="332">
        <v>-12.3</v>
      </c>
    </row>
    <row r="53" spans="1:44" ht="13" x14ac:dyDescent="0.2">
      <c r="A53" s="252"/>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310" t="s">
        <v>537</v>
      </c>
      <c r="AL53" s="311"/>
      <c r="AM53" s="319">
        <v>1179148</v>
      </c>
      <c r="AN53" s="320">
        <v>26501</v>
      </c>
      <c r="AO53" s="321">
        <v>-36.200000000000003</v>
      </c>
      <c r="AP53" s="322">
        <v>69729</v>
      </c>
      <c r="AQ53" s="323">
        <v>1.8</v>
      </c>
      <c r="AR53" s="324">
        <v>-38</v>
      </c>
    </row>
    <row r="54" spans="1:44" ht="13" x14ac:dyDescent="0.2">
      <c r="A54" s="252"/>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325"/>
      <c r="AL54" s="326" t="s">
        <v>536</v>
      </c>
      <c r="AM54" s="327">
        <v>534869</v>
      </c>
      <c r="AN54" s="328">
        <v>12021</v>
      </c>
      <c r="AO54" s="329">
        <v>-49.3</v>
      </c>
      <c r="AP54" s="330">
        <v>38908</v>
      </c>
      <c r="AQ54" s="331">
        <v>14</v>
      </c>
      <c r="AR54" s="332">
        <v>-63.3</v>
      </c>
    </row>
    <row r="55" spans="1:44" ht="13" x14ac:dyDescent="0.2">
      <c r="A55" s="252"/>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310" t="s">
        <v>538</v>
      </c>
      <c r="AL55" s="311"/>
      <c r="AM55" s="319">
        <v>2513420</v>
      </c>
      <c r="AN55" s="320">
        <v>57020</v>
      </c>
      <c r="AO55" s="321">
        <v>115.2</v>
      </c>
      <c r="AP55" s="322">
        <v>74581</v>
      </c>
      <c r="AQ55" s="323">
        <v>7</v>
      </c>
      <c r="AR55" s="324">
        <v>108.2</v>
      </c>
    </row>
    <row r="56" spans="1:44" ht="13" x14ac:dyDescent="0.2">
      <c r="A56" s="252"/>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325"/>
      <c r="AL56" s="326" t="s">
        <v>536</v>
      </c>
      <c r="AM56" s="327">
        <v>1548335</v>
      </c>
      <c r="AN56" s="328">
        <v>35126</v>
      </c>
      <c r="AO56" s="329">
        <v>192.2</v>
      </c>
      <c r="AP56" s="330">
        <v>41563</v>
      </c>
      <c r="AQ56" s="331">
        <v>6.8</v>
      </c>
      <c r="AR56" s="332">
        <v>185.4</v>
      </c>
    </row>
    <row r="57" spans="1:44" ht="13" x14ac:dyDescent="0.2">
      <c r="A57" s="252"/>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310" t="s">
        <v>539</v>
      </c>
      <c r="AL57" s="311"/>
      <c r="AM57" s="319">
        <v>2405458</v>
      </c>
      <c r="AN57" s="320">
        <v>55321</v>
      </c>
      <c r="AO57" s="321">
        <v>-3</v>
      </c>
      <c r="AP57" s="322">
        <v>76347</v>
      </c>
      <c r="AQ57" s="323">
        <v>2.4</v>
      </c>
      <c r="AR57" s="324">
        <v>-5.4</v>
      </c>
    </row>
    <row r="58" spans="1:44" ht="13" x14ac:dyDescent="0.2">
      <c r="A58" s="252"/>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325"/>
      <c r="AL58" s="326" t="s">
        <v>536</v>
      </c>
      <c r="AM58" s="327">
        <v>989707</v>
      </c>
      <c r="AN58" s="328">
        <v>22761</v>
      </c>
      <c r="AO58" s="329">
        <v>-35.200000000000003</v>
      </c>
      <c r="AP58" s="330">
        <v>41762</v>
      </c>
      <c r="AQ58" s="331">
        <v>0.5</v>
      </c>
      <c r="AR58" s="332">
        <v>-35.700000000000003</v>
      </c>
    </row>
    <row r="59" spans="1:44" ht="13" x14ac:dyDescent="0.2">
      <c r="A59" s="252"/>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310" t="s">
        <v>540</v>
      </c>
      <c r="AL59" s="311"/>
      <c r="AM59" s="319">
        <v>1863236</v>
      </c>
      <c r="AN59" s="320">
        <v>43614</v>
      </c>
      <c r="AO59" s="321">
        <v>-21.2</v>
      </c>
      <c r="AP59" s="322">
        <v>69604</v>
      </c>
      <c r="AQ59" s="323">
        <v>-8.8000000000000007</v>
      </c>
      <c r="AR59" s="324">
        <v>-12.4</v>
      </c>
    </row>
    <row r="60" spans="1:44" ht="13" x14ac:dyDescent="0.2">
      <c r="A60" s="252"/>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325"/>
      <c r="AL60" s="326" t="s">
        <v>536</v>
      </c>
      <c r="AM60" s="327">
        <v>872185</v>
      </c>
      <c r="AN60" s="328">
        <v>20416</v>
      </c>
      <c r="AO60" s="329">
        <v>-10.3</v>
      </c>
      <c r="AP60" s="330">
        <v>36247</v>
      </c>
      <c r="AQ60" s="331">
        <v>-13.2</v>
      </c>
      <c r="AR60" s="332">
        <v>2.9</v>
      </c>
    </row>
    <row r="61" spans="1:44" ht="13" x14ac:dyDescent="0.2">
      <c r="A61" s="252"/>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310" t="s">
        <v>541</v>
      </c>
      <c r="AL61" s="333"/>
      <c r="AM61" s="334">
        <v>1963330</v>
      </c>
      <c r="AN61" s="335">
        <v>44802</v>
      </c>
      <c r="AO61" s="336">
        <v>6.6</v>
      </c>
      <c r="AP61" s="337">
        <v>71746</v>
      </c>
      <c r="AQ61" s="338">
        <v>1.3</v>
      </c>
      <c r="AR61" s="324">
        <v>5.3</v>
      </c>
    </row>
    <row r="62" spans="1:44" ht="13" x14ac:dyDescent="0.2">
      <c r="A62" s="252"/>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325"/>
      <c r="AL62" s="326" t="s">
        <v>536</v>
      </c>
      <c r="AM62" s="327">
        <v>1000547</v>
      </c>
      <c r="AN62" s="328">
        <v>22802</v>
      </c>
      <c r="AO62" s="329">
        <v>15.7</v>
      </c>
      <c r="AP62" s="330">
        <v>38524</v>
      </c>
      <c r="AQ62" s="331">
        <v>0.3</v>
      </c>
      <c r="AR62" s="332">
        <v>15.4</v>
      </c>
    </row>
    <row r="63" spans="1:44" ht="13" x14ac:dyDescent="0.2">
      <c r="A63" s="252"/>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row>
    <row r="64" spans="1:44" ht="13" x14ac:dyDescent="0.2">
      <c r="A64" s="252"/>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row>
    <row r="65" spans="1:46" ht="13" x14ac:dyDescent="0.2">
      <c r="A65" s="252"/>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row>
    <row r="66" spans="1:46" ht="13" x14ac:dyDescent="0.2">
      <c r="A66" s="339"/>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40"/>
    </row>
    <row r="67" spans="1:46" ht="13.5" hidden="1" customHeight="1" x14ac:dyDescent="0.2">
      <c r="AK67" s="248"/>
      <c r="AL67" s="248"/>
      <c r="AM67" s="248"/>
      <c r="AN67" s="248"/>
      <c r="AO67" s="248"/>
      <c r="AP67" s="248"/>
      <c r="AQ67" s="248"/>
      <c r="AR67" s="248"/>
      <c r="AS67" s="248"/>
      <c r="AT67" s="248"/>
    </row>
    <row r="68" spans="1:46" ht="13.5" hidden="1" customHeight="1" x14ac:dyDescent="0.2">
      <c r="AK68" s="248"/>
      <c r="AL68" s="248"/>
      <c r="AM68" s="248"/>
      <c r="AN68" s="248"/>
      <c r="AO68" s="248"/>
      <c r="AP68" s="248"/>
      <c r="AQ68" s="248"/>
      <c r="AR68" s="248"/>
    </row>
    <row r="69" spans="1:46" ht="13.5" hidden="1" customHeight="1" x14ac:dyDescent="0.2">
      <c r="AK69" s="248"/>
      <c r="AL69" s="248"/>
      <c r="AM69" s="248"/>
      <c r="AN69" s="248"/>
      <c r="AO69" s="248"/>
      <c r="AP69" s="248"/>
      <c r="AQ69" s="248"/>
      <c r="AR69" s="248"/>
    </row>
    <row r="70" spans="1:46" ht="13" hidden="1" x14ac:dyDescent="0.2">
      <c r="AK70" s="248"/>
      <c r="AL70" s="248"/>
      <c r="AM70" s="248"/>
      <c r="AN70" s="248"/>
      <c r="AO70" s="248"/>
      <c r="AP70" s="248"/>
      <c r="AQ70" s="248"/>
      <c r="AR70" s="248"/>
    </row>
    <row r="71" spans="1:46" ht="13" hidden="1" x14ac:dyDescent="0.2">
      <c r="AK71" s="248"/>
      <c r="AL71" s="248"/>
      <c r="AM71" s="248"/>
      <c r="AN71" s="248"/>
      <c r="AO71" s="248"/>
      <c r="AP71" s="248"/>
      <c r="AQ71" s="248"/>
      <c r="AR71" s="248"/>
    </row>
    <row r="72" spans="1:46" ht="13" hidden="1" x14ac:dyDescent="0.2">
      <c r="AK72" s="248"/>
      <c r="AL72" s="248"/>
      <c r="AM72" s="248"/>
      <c r="AN72" s="248"/>
      <c r="AO72" s="248"/>
      <c r="AP72" s="248"/>
      <c r="AQ72" s="248"/>
      <c r="AR72" s="248"/>
    </row>
    <row r="73" spans="1:46" ht="13" hidden="1" x14ac:dyDescent="0.2">
      <c r="AK73" s="248"/>
      <c r="AL73" s="248"/>
      <c r="AM73" s="248"/>
      <c r="AN73" s="248"/>
      <c r="AO73" s="248"/>
      <c r="AP73" s="248"/>
      <c r="AQ73" s="248"/>
      <c r="AR73" s="248"/>
    </row>
  </sheetData>
  <sheetProtection algorithmName="SHA-512" hashValue="zEJOOOaen7kHytv93FLVCjfuxgOTcOtPOqvTRJcn/ZDtp5ghL+GOAxbR2Oa3sBGXTWngPC8NjjLmqJ/gRGa68A==" saltValue="B9CKxXGElekZoRY6oTyI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x14ac:dyDescent="0.2"/>
  <cols>
    <col min="1" max="125" width="2.4531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 x14ac:dyDescent="0.2">
      <c r="B2" s="245"/>
      <c r="DG2" s="245"/>
    </row>
    <row r="3" spans="2:125" ht="13"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 x14ac:dyDescent="0.2"/>
    <row r="5" spans="2:125" ht="13" x14ac:dyDescent="0.2"/>
    <row r="6" spans="2:125" ht="13" x14ac:dyDescent="0.2"/>
    <row r="7" spans="2:125" ht="13" x14ac:dyDescent="0.2"/>
    <row r="8" spans="2:125" ht="13" x14ac:dyDescent="0.2"/>
    <row r="9" spans="2:125" ht="13" x14ac:dyDescent="0.2">
      <c r="DU9" s="24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45"/>
    </row>
    <row r="18" spans="125:125" ht="13" x14ac:dyDescent="0.2"/>
    <row r="19" spans="125:125" ht="13" x14ac:dyDescent="0.2"/>
    <row r="20" spans="125:125" ht="13" x14ac:dyDescent="0.2">
      <c r="DU20" s="245"/>
    </row>
    <row r="21" spans="125:125" ht="13" x14ac:dyDescent="0.2">
      <c r="DU21" s="24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45"/>
    </row>
    <row r="29" spans="125:125" ht="13" x14ac:dyDescent="0.2"/>
    <row r="30" spans="125:125" ht="13" x14ac:dyDescent="0.2"/>
    <row r="31" spans="125:125" ht="13" x14ac:dyDescent="0.2"/>
    <row r="32" spans="125:125" ht="13" x14ac:dyDescent="0.2"/>
    <row r="33" spans="2:125" ht="13" x14ac:dyDescent="0.2">
      <c r="B33" s="245"/>
      <c r="G33" s="245"/>
      <c r="I33" s="245"/>
    </row>
    <row r="34" spans="2:125" ht="13" x14ac:dyDescent="0.2">
      <c r="C34" s="245"/>
      <c r="P34" s="245"/>
      <c r="DE34" s="245"/>
      <c r="DH34" s="245"/>
    </row>
    <row r="35" spans="2:125" ht="13" x14ac:dyDescent="0.2">
      <c r="D35" s="245"/>
      <c r="E35" s="245"/>
      <c r="DG35" s="245"/>
      <c r="DJ35" s="245"/>
      <c r="DP35" s="245"/>
      <c r="DQ35" s="245"/>
      <c r="DR35" s="245"/>
      <c r="DS35" s="245"/>
      <c r="DT35" s="245"/>
      <c r="DU35" s="245"/>
    </row>
    <row r="36" spans="2:125" ht="13"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 x14ac:dyDescent="0.2">
      <c r="DU37" s="245"/>
    </row>
    <row r="38" spans="2:125" ht="13" x14ac:dyDescent="0.2">
      <c r="DT38" s="245"/>
      <c r="DU38" s="245"/>
    </row>
    <row r="39" spans="2:125" ht="13" x14ac:dyDescent="0.2"/>
    <row r="40" spans="2:125" ht="13" x14ac:dyDescent="0.2">
      <c r="DH40" s="245"/>
    </row>
    <row r="41" spans="2:125" ht="13" x14ac:dyDescent="0.2">
      <c r="DE41" s="245"/>
    </row>
    <row r="42" spans="2:125" ht="13" x14ac:dyDescent="0.2">
      <c r="DG42" s="245"/>
      <c r="DJ42" s="245"/>
    </row>
    <row r="43" spans="2:125" ht="13"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 x14ac:dyDescent="0.2">
      <c r="DU44" s="245"/>
    </row>
    <row r="45" spans="2:125" ht="13" x14ac:dyDescent="0.2"/>
    <row r="46" spans="2:125" ht="13" x14ac:dyDescent="0.2"/>
    <row r="47" spans="2:125" ht="13" x14ac:dyDescent="0.2"/>
    <row r="48" spans="2:125" ht="13" x14ac:dyDescent="0.2">
      <c r="DT48" s="245"/>
      <c r="DU48" s="245"/>
    </row>
    <row r="49" spans="120:125" ht="13" x14ac:dyDescent="0.2">
      <c r="DU49" s="245"/>
    </row>
    <row r="50" spans="120:125" ht="13" x14ac:dyDescent="0.2">
      <c r="DU50" s="245"/>
    </row>
    <row r="51" spans="120:125" ht="13" x14ac:dyDescent="0.2">
      <c r="DP51" s="245"/>
      <c r="DQ51" s="245"/>
      <c r="DR51" s="245"/>
      <c r="DS51" s="245"/>
      <c r="DT51" s="245"/>
      <c r="DU51" s="245"/>
    </row>
    <row r="52" spans="120:125" ht="13" x14ac:dyDescent="0.2"/>
    <row r="53" spans="120:125" ht="13" x14ac:dyDescent="0.2"/>
    <row r="54" spans="120:125" ht="13" x14ac:dyDescent="0.2">
      <c r="DU54" s="245"/>
    </row>
    <row r="55" spans="120:125" ht="13" x14ac:dyDescent="0.2"/>
    <row r="56" spans="120:125" ht="13" x14ac:dyDescent="0.2"/>
    <row r="57" spans="120:125" ht="13" x14ac:dyDescent="0.2"/>
    <row r="58" spans="120:125" ht="13" x14ac:dyDescent="0.2">
      <c r="DU58" s="245"/>
    </row>
    <row r="59" spans="120:125" ht="13" x14ac:dyDescent="0.2"/>
    <row r="60" spans="120:125" ht="13" x14ac:dyDescent="0.2"/>
    <row r="61" spans="120:125" ht="13" x14ac:dyDescent="0.2"/>
    <row r="62" spans="120:125" ht="13" x14ac:dyDescent="0.2"/>
    <row r="63" spans="120:125" ht="13" x14ac:dyDescent="0.2">
      <c r="DU63" s="245"/>
    </row>
    <row r="64" spans="120:125" ht="13" x14ac:dyDescent="0.2">
      <c r="DT64" s="245"/>
      <c r="DU64" s="245"/>
    </row>
    <row r="65" spans="123:125" ht="13" x14ac:dyDescent="0.2"/>
    <row r="66" spans="123:125" ht="13" x14ac:dyDescent="0.2"/>
    <row r="67" spans="123:125" ht="13" x14ac:dyDescent="0.2"/>
    <row r="68" spans="123:125" ht="13" x14ac:dyDescent="0.2"/>
    <row r="69" spans="123:125" ht="13" x14ac:dyDescent="0.2">
      <c r="DS69" s="245"/>
      <c r="DT69" s="245"/>
      <c r="DU69" s="24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45"/>
    </row>
    <row r="83" spans="116:125" ht="13" x14ac:dyDescent="0.2">
      <c r="DM83" s="245"/>
      <c r="DN83" s="245"/>
      <c r="DO83" s="245"/>
      <c r="DP83" s="245"/>
      <c r="DQ83" s="245"/>
      <c r="DR83" s="245"/>
      <c r="DS83" s="245"/>
      <c r="DT83" s="245"/>
      <c r="DU83" s="245"/>
    </row>
    <row r="84" spans="116:125" ht="13" x14ac:dyDescent="0.2"/>
    <row r="85" spans="116:125" ht="13" x14ac:dyDescent="0.2"/>
    <row r="86" spans="116:125" ht="13" x14ac:dyDescent="0.2"/>
    <row r="87" spans="116:125" ht="13" x14ac:dyDescent="0.2"/>
    <row r="88" spans="116:125" ht="13" x14ac:dyDescent="0.2">
      <c r="DU88" s="24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543</v>
      </c>
    </row>
    <row r="120" spans="125:125" ht="13.5" hidden="1" customHeight="1" x14ac:dyDescent="0.2"/>
    <row r="121" spans="125:125" ht="13.5" hidden="1" customHeight="1" x14ac:dyDescent="0.2">
      <c r="DU121" s="245"/>
    </row>
  </sheetData>
  <sheetProtection algorithmName="SHA-512" hashValue="9aWzoHMJGAMn3URP6Uk+tLBVtfFWd7zuXHvnrjQlSXHu9rbxaO+zkJwqUVTxytnf1EZV/5tK0DsuIklmrvl6Vg==" saltValue="lkptPKrX9AOKXNktlCIH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2"/>
  <cols>
    <col min="1" max="125" width="2.4531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 x14ac:dyDescent="0.2">
      <c r="B2" s="245"/>
      <c r="T2" s="245"/>
    </row>
    <row r="3" spans="1:125" ht="13"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45"/>
      <c r="G33" s="245"/>
      <c r="I33" s="245"/>
    </row>
    <row r="34" spans="2:125" ht="13" x14ac:dyDescent="0.2">
      <c r="C34" s="245"/>
      <c r="P34" s="245"/>
      <c r="R34" s="245"/>
      <c r="U34" s="245"/>
    </row>
    <row r="35" spans="2:125" ht="13"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 x14ac:dyDescent="0.2">
      <c r="F36" s="245"/>
      <c r="H36" s="245"/>
      <c r="J36" s="245"/>
      <c r="K36" s="245"/>
      <c r="L36" s="245"/>
      <c r="M36" s="245"/>
      <c r="N36" s="245"/>
      <c r="O36" s="245"/>
      <c r="Q36" s="245"/>
      <c r="S36" s="245"/>
      <c r="V36" s="245"/>
    </row>
    <row r="37" spans="2:125" ht="13" x14ac:dyDescent="0.2"/>
    <row r="38" spans="2:125" ht="13" x14ac:dyDescent="0.2"/>
    <row r="39" spans="2:125" ht="13" x14ac:dyDescent="0.2"/>
    <row r="40" spans="2:125" ht="13" x14ac:dyDescent="0.2">
      <c r="U40" s="245"/>
    </row>
    <row r="41" spans="2:125" ht="13" x14ac:dyDescent="0.2">
      <c r="R41" s="245"/>
    </row>
    <row r="42" spans="2:125" ht="13"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 x14ac:dyDescent="0.2">
      <c r="Q43" s="245"/>
      <c r="S43" s="245"/>
      <c r="V43" s="24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544</v>
      </c>
    </row>
  </sheetData>
  <sheetProtection algorithmName="SHA-512" hashValue="QIKdEDskljjJwd7+/WRRHyf4vY4T3lA6Fbkj0Vw1Go0HhdAflROkkoXt30e8+EcanWfP55EkUUgITHlmGYsM7Q==" saltValue="Kg8izhrusrYHp8qZagDe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545</v>
      </c>
      <c r="G46" s="8" t="s">
        <v>546</v>
      </c>
      <c r="H46" s="8" t="s">
        <v>547</v>
      </c>
      <c r="I46" s="8" t="s">
        <v>548</v>
      </c>
      <c r="J46" s="9" t="s">
        <v>549</v>
      </c>
    </row>
    <row r="47" spans="2:10" ht="57.75" customHeight="1" x14ac:dyDescent="0.2">
      <c r="B47" s="10"/>
      <c r="C47" s="1204" t="s">
        <v>3</v>
      </c>
      <c r="D47" s="1204"/>
      <c r="E47" s="1205"/>
      <c r="F47" s="11">
        <v>14.32</v>
      </c>
      <c r="G47" s="12">
        <v>14.53</v>
      </c>
      <c r="H47" s="12">
        <v>15.96</v>
      </c>
      <c r="I47" s="12">
        <v>16.93</v>
      </c>
      <c r="J47" s="13">
        <v>26.14</v>
      </c>
    </row>
    <row r="48" spans="2:10" ht="57.75" customHeight="1" x14ac:dyDescent="0.2">
      <c r="B48" s="14"/>
      <c r="C48" s="1206" t="s">
        <v>4</v>
      </c>
      <c r="D48" s="1206"/>
      <c r="E48" s="1207"/>
      <c r="F48" s="15">
        <v>0.48</v>
      </c>
      <c r="G48" s="16">
        <v>2.92</v>
      </c>
      <c r="H48" s="16">
        <v>3.11</v>
      </c>
      <c r="I48" s="16">
        <v>5.82</v>
      </c>
      <c r="J48" s="17">
        <v>7.94</v>
      </c>
    </row>
    <row r="49" spans="2:10" ht="57.75" customHeight="1" thickBot="1" x14ac:dyDescent="0.25">
      <c r="B49" s="18"/>
      <c r="C49" s="1208" t="s">
        <v>5</v>
      </c>
      <c r="D49" s="1208"/>
      <c r="E49" s="1209"/>
      <c r="F49" s="19">
        <v>0.34</v>
      </c>
      <c r="G49" s="20">
        <v>2.66</v>
      </c>
      <c r="H49" s="20">
        <v>1.62</v>
      </c>
      <c r="I49" s="20">
        <v>4.28</v>
      </c>
      <c r="J49" s="21">
        <v>12.28</v>
      </c>
    </row>
    <row r="50" spans="2:10" ht="13" x14ac:dyDescent="0.2"/>
  </sheetData>
  <sheetProtection algorithmName="SHA-512" hashValue="u+lfvEafy6Ld1cTx9uKWz3iCh5R7KMgX4oTMearHn3Rjjmhagq7pVTMdjzN2iYjIGZ5ncfO9adm9qlC066vsqA==" saltValue="iKY71A7FkiZfEsuNy1s3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2023-10-22T23:32:34Z</cp:lastPrinted>
  <dcterms:created xsi:type="dcterms:W3CDTF">2023-02-20T06:13:17Z</dcterms:created>
  <dcterms:modified xsi:type="dcterms:W3CDTF">2023-10-22T23:46:26Z</dcterms:modified>
  <cp:category/>
</cp:coreProperties>
</file>